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ommel.cuba\Desktop\FORMULARIO 9\2019\5. Mayo\"/>
    </mc:Choice>
  </mc:AlternateContent>
  <bookViews>
    <workbookView xWindow="0" yWindow="0" windowWidth="24000" windowHeight="9735" tabRatio="693"/>
  </bookViews>
  <sheets>
    <sheet name="FORM. 9" sheetId="3" r:id="rId1"/>
    <sheet name="bd_lista" sheetId="9" state="hidden" r:id="rId2"/>
    <sheet name="CONCEPTOS." sheetId="24" r:id="rId3"/>
    <sheet name="RESUMEN" sheetId="8" state="hidden" r:id="rId4"/>
    <sheet name="CUT MN" sheetId="25" r:id="rId5"/>
    <sheet name="CUT ME" sheetId="26" r:id="rId6"/>
    <sheet name="TRL MN" sheetId="19" r:id="rId7"/>
    <sheet name="TRL ME" sheetId="20" r:id="rId8"/>
    <sheet name="CDI" sheetId="21" r:id="rId9"/>
    <sheet name="TCR MN" sheetId="27" r:id="rId10"/>
    <sheet name="TCR ME" sheetId="28" r:id="rId11"/>
  </sheets>
  <externalReferences>
    <externalReference r:id="rId12"/>
    <externalReference r:id="rId13"/>
  </externalReferences>
  <definedNames>
    <definedName name="_xlnm._FilterDatabase" localSheetId="1" hidden="1">bd_lista!$A$2:$C$595</definedName>
    <definedName name="_xlnm._FilterDatabase" localSheetId="8" hidden="1">CDI!$A$8:$H$71</definedName>
    <definedName name="_xlnm._FilterDatabase" localSheetId="5" hidden="1">'CUT ME'!$A$8:$Q$301</definedName>
    <definedName name="_xlnm._FilterDatabase" localSheetId="4" hidden="1">'CUT MN'!$A$8:$P$5889</definedName>
    <definedName name="_xlnm._FilterDatabase" localSheetId="3" hidden="1">RESUMEN!$A$10:$AM$602</definedName>
    <definedName name="_xlnm._FilterDatabase" localSheetId="10" hidden="1">'TCR ME'!$A$7:$F$8</definedName>
    <definedName name="_xlnm._FilterDatabase" localSheetId="9" hidden="1">'TCR MN'!$A$7:$F$29</definedName>
    <definedName name="_xlnm._FilterDatabase" localSheetId="7" hidden="1">'TRL ME'!$A$8:$Q$24</definedName>
    <definedName name="_xlnm._FilterDatabase" localSheetId="6" hidden="1">'TRL MN'!$A$8:$O$81</definedName>
    <definedName name="_Key1" localSheetId="8" hidden="1">#REF!</definedName>
    <definedName name="_Key1" localSheetId="5" hidden="1">#REF!</definedName>
    <definedName name="_Key1" localSheetId="3" hidden="1">#REF!</definedName>
    <definedName name="_Key1" localSheetId="10" hidden="1">#REF!</definedName>
    <definedName name="_Key1" localSheetId="9" hidden="1">#REF!</definedName>
    <definedName name="_Key1" hidden="1">#REF!</definedName>
    <definedName name="_Key2" localSheetId="8" hidden="1">#REF!</definedName>
    <definedName name="_Key2" localSheetId="5" hidden="1">#REF!</definedName>
    <definedName name="_Key2" localSheetId="3" hidden="1">#REF!</definedName>
    <definedName name="_Key2" localSheetId="10" hidden="1">#REF!</definedName>
    <definedName name="_Key2" localSheetId="9" hidden="1">#REF!</definedName>
    <definedName name="_Key2" hidden="1">#REF!</definedName>
    <definedName name="_Order1" hidden="1">255</definedName>
    <definedName name="_Order2" hidden="1">255</definedName>
    <definedName name="_Sort" localSheetId="8" hidden="1">#REF!</definedName>
    <definedName name="_Sort" localSheetId="5" hidden="1">#REF!</definedName>
    <definedName name="_Sort" localSheetId="3" hidden="1">#REF!</definedName>
    <definedName name="_Sort" localSheetId="10" hidden="1">#REF!</definedName>
    <definedName name="_Sort" localSheetId="9" hidden="1">#REF!</definedName>
    <definedName name="_Sort" hidden="1">#REF!</definedName>
    <definedName name="_xlnm.Print_Area" localSheetId="8">CDI!$A$1:$H$79</definedName>
    <definedName name="_xlnm.Print_Area" localSheetId="2">CONCEPTOS.!$A$1:$C$54</definedName>
    <definedName name="_xlnm.Print_Area" localSheetId="5">'CUT ME'!$A$1:$Q$314</definedName>
    <definedName name="_xlnm.Print_Area" localSheetId="4">'CUT MN'!$A$1:$P$5902</definedName>
    <definedName name="_xlnm.Print_Area" localSheetId="0">'FORM. 9'!$A$1:$AF$62</definedName>
    <definedName name="_xlnm.Print_Area" localSheetId="3">RESUMEN!$A$1:$AM$605</definedName>
    <definedName name="_xlnm.Print_Area" localSheetId="10">'TCR ME'!$A$1:$F$11</definedName>
    <definedName name="_xlnm.Print_Area" localSheetId="9">'TCR MN'!$A$1:$F$32</definedName>
    <definedName name="_xlnm.Print_Area" localSheetId="7">'TRL ME'!$A$1:$Q$34</definedName>
    <definedName name="_xlnm.Print_Area" localSheetId="6">'TRL MN'!$A$1:$O$119</definedName>
    <definedName name="cod_ent">[1]RESUMEN!$A$11:$A$616</definedName>
    <definedName name="Cuadro_Ent">[1]RESUMEN!$A$11:$C$616</definedName>
    <definedName name="gy" hidden="1">#REF!</definedName>
    <definedName name="MARZO" localSheetId="8" hidden="1">#REF!</definedName>
    <definedName name="MARZO" localSheetId="5" hidden="1">#REF!</definedName>
    <definedName name="MARZO" localSheetId="3" hidden="1">#REF!</definedName>
    <definedName name="MARZO" localSheetId="10" hidden="1">#REF!</definedName>
    <definedName name="MARZO" localSheetId="9" hidden="1">#REF!</definedName>
    <definedName name="MARZO" hidden="1">#REF!</definedName>
    <definedName name="TCRME" hidden="1">#REF!</definedName>
    <definedName name="_xlnm.Print_Titles" localSheetId="8">CDI!$1:$8</definedName>
    <definedName name="_xlnm.Print_Titles" localSheetId="5">'CUT ME'!$1:$9</definedName>
    <definedName name="_xlnm.Print_Titles" localSheetId="4">'CUT MN'!$1:$9</definedName>
    <definedName name="_xlnm.Print_Titles" localSheetId="3">RESUMEN!$1:$10</definedName>
    <definedName name="_xlnm.Print_Titles" localSheetId="7">'TRL ME'!$1:$7</definedName>
    <definedName name="_xlnm.Print_Titles" localSheetId="6">'TRL MN'!$1:$8</definedName>
  </definedNames>
  <calcPr calcId="152511"/>
</workbook>
</file>

<file path=xl/calcChain.xml><?xml version="1.0" encoding="utf-8"?>
<calcChain xmlns="http://schemas.openxmlformats.org/spreadsheetml/2006/main">
  <c r="H77" i="21" l="1"/>
  <c r="G77" i="21"/>
  <c r="F77" i="21"/>
  <c r="E77" i="21"/>
  <c r="D77" i="21"/>
  <c r="Q26" i="20" l="1"/>
  <c r="P26" i="20"/>
  <c r="O26" i="20"/>
  <c r="N26" i="20"/>
  <c r="M26" i="20"/>
  <c r="O108" i="19"/>
  <c r="N108" i="19"/>
  <c r="M108" i="19"/>
  <c r="O5891" i="25"/>
  <c r="N5891" i="25"/>
  <c r="P303" i="26" l="1"/>
  <c r="O303" i="26"/>
  <c r="N303" i="26"/>
  <c r="M303" i="26"/>
  <c r="F10" i="28" l="1"/>
  <c r="A5" i="28"/>
  <c r="A4" i="28"/>
  <c r="F31" i="27" l="1"/>
  <c r="F12" i="3" l="1"/>
  <c r="G604" i="8" l="1"/>
  <c r="AM151" i="8" l="1"/>
  <c r="A5" i="27" l="1"/>
  <c r="A4" i="27"/>
  <c r="A5" i="21"/>
  <c r="A4" i="21"/>
  <c r="A5" i="20"/>
  <c r="A4" i="20"/>
  <c r="A5" i="19"/>
  <c r="A4" i="19"/>
  <c r="A5" i="26"/>
  <c r="A4" i="26"/>
  <c r="AL604" i="8"/>
  <c r="AK604" i="8"/>
  <c r="AJ604" i="8"/>
  <c r="AI604" i="8"/>
  <c r="AH604" i="8"/>
  <c r="AG604" i="8"/>
  <c r="AF604" i="8"/>
  <c r="AE604" i="8"/>
  <c r="AD604" i="8"/>
  <c r="AC604" i="8"/>
  <c r="AB604" i="8"/>
  <c r="AA604" i="8"/>
  <c r="Z604" i="8"/>
  <c r="Y604" i="8"/>
  <c r="X604" i="8"/>
  <c r="W604" i="8"/>
  <c r="V604" i="8"/>
  <c r="U604" i="8"/>
  <c r="T604" i="8"/>
  <c r="S604" i="8"/>
  <c r="R604" i="8"/>
  <c r="Q604" i="8"/>
  <c r="P604" i="8"/>
  <c r="O604" i="8"/>
  <c r="N604" i="8"/>
  <c r="M604" i="8"/>
  <c r="L604" i="8"/>
  <c r="K604" i="8"/>
  <c r="J604" i="8"/>
  <c r="I604" i="8"/>
  <c r="H604" i="8"/>
  <c r="F604" i="8"/>
  <c r="E604" i="8"/>
  <c r="D604" i="8"/>
  <c r="AM602" i="8"/>
  <c r="AM601" i="8"/>
  <c r="AM600" i="8"/>
  <c r="AM599" i="8"/>
  <c r="AM598" i="8"/>
  <c r="AM597" i="8"/>
  <c r="AM596" i="8"/>
  <c r="AM595" i="8"/>
  <c r="AM594" i="8"/>
  <c r="AM593" i="8"/>
  <c r="AM592" i="8"/>
  <c r="AM591" i="8"/>
  <c r="AM590" i="8"/>
  <c r="AM589" i="8"/>
  <c r="AM588" i="8"/>
  <c r="AM587" i="8"/>
  <c r="AM586" i="8"/>
  <c r="AM585" i="8"/>
  <c r="AM584" i="8"/>
  <c r="AM583" i="8"/>
  <c r="AM582" i="8"/>
  <c r="AM581" i="8"/>
  <c r="AM580" i="8"/>
  <c r="AM579" i="8"/>
  <c r="AM578" i="8"/>
  <c r="AM577" i="8"/>
  <c r="AM576" i="8"/>
  <c r="AM575" i="8"/>
  <c r="AM574" i="8"/>
  <c r="AM573" i="8"/>
  <c r="AM572" i="8"/>
  <c r="AM571" i="8"/>
  <c r="AM570" i="8"/>
  <c r="AM569" i="8"/>
  <c r="AM568" i="8"/>
  <c r="AM567" i="8"/>
  <c r="AM566" i="8"/>
  <c r="AM565" i="8"/>
  <c r="AM564" i="8"/>
  <c r="AM563" i="8"/>
  <c r="AM562" i="8"/>
  <c r="AM561" i="8"/>
  <c r="AM560" i="8"/>
  <c r="AM559" i="8"/>
  <c r="AM558" i="8"/>
  <c r="AM557" i="8"/>
  <c r="AM556" i="8"/>
  <c r="AM555" i="8"/>
  <c r="AM554" i="8"/>
  <c r="AM553" i="8"/>
  <c r="AM552" i="8"/>
  <c r="AM551" i="8"/>
  <c r="AM550" i="8"/>
  <c r="AM549" i="8"/>
  <c r="AM548" i="8"/>
  <c r="AM547" i="8"/>
  <c r="AM546" i="8"/>
  <c r="AM545" i="8"/>
  <c r="AM544" i="8"/>
  <c r="AM543" i="8"/>
  <c r="AM542" i="8"/>
  <c r="AM541" i="8"/>
  <c r="AM540" i="8"/>
  <c r="AM539" i="8"/>
  <c r="AM538" i="8"/>
  <c r="AM537" i="8"/>
  <c r="AM536" i="8"/>
  <c r="AM535" i="8"/>
  <c r="AM534" i="8"/>
  <c r="AM533" i="8"/>
  <c r="AM532" i="8"/>
  <c r="AM531" i="8"/>
  <c r="AM530" i="8"/>
  <c r="AM529" i="8"/>
  <c r="AM528" i="8"/>
  <c r="AM527" i="8"/>
  <c r="AM526" i="8"/>
  <c r="AM525" i="8"/>
  <c r="AM524" i="8"/>
  <c r="AM523" i="8"/>
  <c r="AM522" i="8"/>
  <c r="AM521" i="8"/>
  <c r="AM520" i="8"/>
  <c r="AM519" i="8"/>
  <c r="AM518" i="8"/>
  <c r="AM517" i="8"/>
  <c r="AM516" i="8"/>
  <c r="AM515" i="8"/>
  <c r="AM514" i="8"/>
  <c r="AM513" i="8"/>
  <c r="AM512" i="8"/>
  <c r="AM511" i="8"/>
  <c r="AM510" i="8"/>
  <c r="AM509" i="8"/>
  <c r="AM508" i="8"/>
  <c r="AM507" i="8"/>
  <c r="AM506" i="8"/>
  <c r="AM505" i="8"/>
  <c r="AM504" i="8"/>
  <c r="AM503" i="8"/>
  <c r="AM502" i="8"/>
  <c r="AM501" i="8"/>
  <c r="AM500" i="8"/>
  <c r="AM499" i="8"/>
  <c r="AM498" i="8"/>
  <c r="AM497" i="8"/>
  <c r="AM496" i="8"/>
  <c r="AM495" i="8"/>
  <c r="AM494" i="8"/>
  <c r="AM493" i="8"/>
  <c r="AM492" i="8"/>
  <c r="AM491" i="8"/>
  <c r="AM490" i="8"/>
  <c r="AM489" i="8"/>
  <c r="AM488" i="8"/>
  <c r="AM487" i="8"/>
  <c r="AM486" i="8"/>
  <c r="AM485" i="8"/>
  <c r="AM484" i="8"/>
  <c r="AM483" i="8"/>
  <c r="AM482" i="8"/>
  <c r="AM481" i="8"/>
  <c r="AM480" i="8"/>
  <c r="AM479" i="8"/>
  <c r="AM478" i="8"/>
  <c r="AM477" i="8"/>
  <c r="AM476" i="8"/>
  <c r="AM475" i="8"/>
  <c r="AM474" i="8"/>
  <c r="AM473" i="8"/>
  <c r="AM472" i="8"/>
  <c r="AM471" i="8"/>
  <c r="AM470" i="8"/>
  <c r="AM469" i="8"/>
  <c r="AM468" i="8"/>
  <c r="AM467" i="8"/>
  <c r="AM466" i="8"/>
  <c r="AM465" i="8"/>
  <c r="AM464" i="8"/>
  <c r="AM463" i="8"/>
  <c r="AM462" i="8"/>
  <c r="AM461" i="8"/>
  <c r="AM460" i="8"/>
  <c r="AM459" i="8"/>
  <c r="AM458" i="8"/>
  <c r="AM457" i="8"/>
  <c r="AM456" i="8"/>
  <c r="AM455" i="8"/>
  <c r="AM454" i="8"/>
  <c r="AM453" i="8"/>
  <c r="AM452" i="8"/>
  <c r="AM451" i="8"/>
  <c r="AM450" i="8"/>
  <c r="AM449" i="8"/>
  <c r="AM448" i="8"/>
  <c r="AM447" i="8"/>
  <c r="AM446" i="8"/>
  <c r="AM445" i="8"/>
  <c r="AM444" i="8"/>
  <c r="AM443" i="8"/>
  <c r="AM442" i="8"/>
  <c r="AM441" i="8"/>
  <c r="AM440" i="8"/>
  <c r="AM439" i="8"/>
  <c r="AM438" i="8"/>
  <c r="AM437" i="8"/>
  <c r="AM436" i="8"/>
  <c r="AM435" i="8"/>
  <c r="AM434" i="8"/>
  <c r="AM433" i="8"/>
  <c r="AM432" i="8"/>
  <c r="AM431" i="8"/>
  <c r="AM430" i="8"/>
  <c r="AM429" i="8"/>
  <c r="AM428" i="8"/>
  <c r="AM427" i="8"/>
  <c r="AM426" i="8"/>
  <c r="AM425" i="8"/>
  <c r="AM424" i="8"/>
  <c r="AM423" i="8"/>
  <c r="AM422" i="8"/>
  <c r="AM421" i="8"/>
  <c r="AM420" i="8"/>
  <c r="AM419" i="8"/>
  <c r="AM418" i="8"/>
  <c r="AM417" i="8"/>
  <c r="AM416" i="8"/>
  <c r="AM415" i="8"/>
  <c r="AM414" i="8"/>
  <c r="AM413" i="8"/>
  <c r="AM412" i="8"/>
  <c r="AM411" i="8"/>
  <c r="AM410" i="8"/>
  <c r="AM409" i="8"/>
  <c r="AM408" i="8"/>
  <c r="AM407" i="8"/>
  <c r="AM406" i="8"/>
  <c r="AM405" i="8"/>
  <c r="AM404" i="8"/>
  <c r="AM403" i="8"/>
  <c r="AM402" i="8"/>
  <c r="AM401" i="8"/>
  <c r="AM400" i="8"/>
  <c r="AM399" i="8"/>
  <c r="AM398" i="8"/>
  <c r="AM397" i="8"/>
  <c r="AM396" i="8"/>
  <c r="AM395" i="8"/>
  <c r="AM394" i="8"/>
  <c r="AM393" i="8"/>
  <c r="AM392" i="8"/>
  <c r="AM391" i="8"/>
  <c r="AM390" i="8"/>
  <c r="AM389" i="8"/>
  <c r="AM388" i="8"/>
  <c r="AM387" i="8"/>
  <c r="AM386" i="8"/>
  <c r="AM385" i="8"/>
  <c r="AM384" i="8"/>
  <c r="AM383" i="8"/>
  <c r="AM382" i="8"/>
  <c r="AM381" i="8"/>
  <c r="AM380" i="8"/>
  <c r="AM379" i="8"/>
  <c r="AM378" i="8"/>
  <c r="AM377" i="8"/>
  <c r="AM376" i="8"/>
  <c r="AM375" i="8"/>
  <c r="AM374" i="8"/>
  <c r="AM373" i="8"/>
  <c r="AM372" i="8"/>
  <c r="AM371" i="8"/>
  <c r="AM370" i="8"/>
  <c r="AM369" i="8"/>
  <c r="AM368" i="8"/>
  <c r="AM367" i="8"/>
  <c r="AM366" i="8"/>
  <c r="AM365" i="8"/>
  <c r="AM364" i="8"/>
  <c r="AM363" i="8"/>
  <c r="AM362" i="8"/>
  <c r="AM361" i="8"/>
  <c r="AM360" i="8"/>
  <c r="AM359" i="8"/>
  <c r="AM358" i="8"/>
  <c r="AM357" i="8"/>
  <c r="AM356" i="8"/>
  <c r="AM355" i="8"/>
  <c r="AM354" i="8"/>
  <c r="AM353" i="8"/>
  <c r="AM352" i="8"/>
  <c r="AM351" i="8"/>
  <c r="AM350" i="8"/>
  <c r="AM349" i="8"/>
  <c r="AM348" i="8"/>
  <c r="AM347" i="8"/>
  <c r="AM346" i="8"/>
  <c r="AM345" i="8"/>
  <c r="AM344" i="8"/>
  <c r="AM343" i="8"/>
  <c r="AM342" i="8"/>
  <c r="AM341" i="8"/>
  <c r="AM340" i="8"/>
  <c r="AM339" i="8"/>
  <c r="AM338" i="8"/>
  <c r="AM337" i="8"/>
  <c r="AM336" i="8"/>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M293" i="8"/>
  <c r="AM292" i="8"/>
  <c r="AM291" i="8"/>
  <c r="AM290" i="8"/>
  <c r="AM289" i="8"/>
  <c r="AM288" i="8"/>
  <c r="AM287" i="8"/>
  <c r="AM286" i="8"/>
  <c r="AM285" i="8"/>
  <c r="AM284" i="8"/>
  <c r="AM283" i="8"/>
  <c r="AM282" i="8"/>
  <c r="AM281" i="8"/>
  <c r="AM280" i="8"/>
  <c r="AM279" i="8"/>
  <c r="AM278" i="8"/>
  <c r="AM277" i="8"/>
  <c r="AM276" i="8"/>
  <c r="AM275" i="8"/>
  <c r="AM274" i="8"/>
  <c r="AM273" i="8"/>
  <c r="AM272" i="8"/>
  <c r="AM271" i="8"/>
  <c r="AM270" i="8"/>
  <c r="AM269" i="8"/>
  <c r="AM268" i="8"/>
  <c r="AM267" i="8"/>
  <c r="AM266" i="8"/>
  <c r="AM265" i="8"/>
  <c r="AM264" i="8"/>
  <c r="AM263" i="8"/>
  <c r="AM262" i="8"/>
  <c r="AM261" i="8"/>
  <c r="AM260" i="8"/>
  <c r="AM259" i="8"/>
  <c r="AM258" i="8"/>
  <c r="AM257" i="8"/>
  <c r="AM256" i="8"/>
  <c r="AM255" i="8"/>
  <c r="AM254" i="8"/>
  <c r="AM253" i="8"/>
  <c r="AM252" i="8"/>
  <c r="AM251" i="8"/>
  <c r="AM250" i="8"/>
  <c r="AM249" i="8"/>
  <c r="AM248" i="8"/>
  <c r="AM247" i="8"/>
  <c r="AM246" i="8"/>
  <c r="AM245" i="8"/>
  <c r="AM244" i="8"/>
  <c r="AM243" i="8"/>
  <c r="AM242" i="8"/>
  <c r="AM241" i="8"/>
  <c r="AM240" i="8"/>
  <c r="AM239" i="8"/>
  <c r="AM238" i="8"/>
  <c r="AM237" i="8"/>
  <c r="AM236" i="8"/>
  <c r="AM235" i="8"/>
  <c r="AM234" i="8"/>
  <c r="AM233" i="8"/>
  <c r="AM232" i="8"/>
  <c r="AM231" i="8"/>
  <c r="AM230" i="8"/>
  <c r="AM229" i="8"/>
  <c r="AM228" i="8"/>
  <c r="AM227" i="8"/>
  <c r="AM226" i="8"/>
  <c r="AM225" i="8"/>
  <c r="AM224" i="8"/>
  <c r="AM223" i="8"/>
  <c r="AM222" i="8"/>
  <c r="AM221" i="8"/>
  <c r="AM220" i="8"/>
  <c r="AM219" i="8"/>
  <c r="AM218" i="8"/>
  <c r="AM217" i="8"/>
  <c r="AM216" i="8"/>
  <c r="AM215" i="8"/>
  <c r="AM214" i="8"/>
  <c r="AM213" i="8"/>
  <c r="AM212" i="8"/>
  <c r="AM211" i="8"/>
  <c r="AM210" i="8"/>
  <c r="AM209" i="8"/>
  <c r="AM208" i="8"/>
  <c r="AM207" i="8"/>
  <c r="AM206" i="8"/>
  <c r="AM205" i="8"/>
  <c r="AM204" i="8"/>
  <c r="AM203" i="8"/>
  <c r="AM202" i="8"/>
  <c r="AM201" i="8"/>
  <c r="AM200" i="8"/>
  <c r="AM199" i="8"/>
  <c r="AM198" i="8"/>
  <c r="AM197" i="8"/>
  <c r="AM196" i="8"/>
  <c r="AM195" i="8"/>
  <c r="AM194" i="8"/>
  <c r="AM193" i="8"/>
  <c r="AM192" i="8"/>
  <c r="AM191" i="8"/>
  <c r="AM190" i="8"/>
  <c r="AM189" i="8"/>
  <c r="AM188" i="8"/>
  <c r="AM187" i="8"/>
  <c r="AM186" i="8"/>
  <c r="AM185" i="8"/>
  <c r="AM184" i="8"/>
  <c r="AM183" i="8"/>
  <c r="AM182" i="8"/>
  <c r="AM181" i="8"/>
  <c r="AM180" i="8"/>
  <c r="AM179" i="8"/>
  <c r="AM178" i="8"/>
  <c r="AM177" i="8"/>
  <c r="AM176" i="8"/>
  <c r="AM175" i="8"/>
  <c r="AM174" i="8"/>
  <c r="AM173" i="8"/>
  <c r="AM172" i="8"/>
  <c r="AM171" i="8"/>
  <c r="AM170" i="8"/>
  <c r="AM169" i="8"/>
  <c r="AM168" i="8"/>
  <c r="AM167" i="8"/>
  <c r="AM166" i="8"/>
  <c r="AM165" i="8"/>
  <c r="AM164" i="8"/>
  <c r="AM163" i="8"/>
  <c r="AM162" i="8"/>
  <c r="AM161" i="8"/>
  <c r="AM160" i="8"/>
  <c r="AM159" i="8"/>
  <c r="AM158" i="8"/>
  <c r="AM157" i="8"/>
  <c r="AM156" i="8"/>
  <c r="AM155" i="8"/>
  <c r="AM154" i="8"/>
  <c r="AM153" i="8"/>
  <c r="AM152" i="8"/>
  <c r="AM150" i="8"/>
  <c r="AM149" i="8"/>
  <c r="AM148" i="8"/>
  <c r="AM147" i="8"/>
  <c r="AM146" i="8"/>
  <c r="AM145" i="8"/>
  <c r="AM144" i="8"/>
  <c r="AM143" i="8"/>
  <c r="AM142" i="8"/>
  <c r="AM141" i="8"/>
  <c r="AM140" i="8"/>
  <c r="AM139" i="8"/>
  <c r="AM138" i="8"/>
  <c r="AM137" i="8"/>
  <c r="AM136" i="8"/>
  <c r="AM135" i="8"/>
  <c r="AM134" i="8"/>
  <c r="AM133" i="8"/>
  <c r="AM132" i="8"/>
  <c r="AM131" i="8"/>
  <c r="AM130" i="8"/>
  <c r="AM129" i="8"/>
  <c r="AM128" i="8"/>
  <c r="AM127" i="8"/>
  <c r="AM126" i="8"/>
  <c r="AM125" i="8"/>
  <c r="AM124" i="8"/>
  <c r="AM123" i="8"/>
  <c r="AM122" i="8"/>
  <c r="AM121" i="8"/>
  <c r="AM120" i="8"/>
  <c r="AM119" i="8"/>
  <c r="AM118" i="8"/>
  <c r="AM117" i="8"/>
  <c r="AM116" i="8"/>
  <c r="AM115" i="8"/>
  <c r="AM114" i="8"/>
  <c r="AM113" i="8"/>
  <c r="AM112" i="8"/>
  <c r="AM111" i="8"/>
  <c r="AM110" i="8"/>
  <c r="AM109" i="8"/>
  <c r="AM108" i="8"/>
  <c r="AM107" i="8"/>
  <c r="AM106" i="8"/>
  <c r="AM105" i="8"/>
  <c r="AM104" i="8"/>
  <c r="AM103" i="8"/>
  <c r="AM102" i="8"/>
  <c r="AM101" i="8"/>
  <c r="AM100" i="8"/>
  <c r="AM99" i="8"/>
  <c r="AM98" i="8"/>
  <c r="AM97" i="8"/>
  <c r="AM96" i="8"/>
  <c r="AM95" i="8"/>
  <c r="AM94" i="8"/>
  <c r="AM93" i="8"/>
  <c r="AM92" i="8"/>
  <c r="AM91" i="8"/>
  <c r="AM90" i="8"/>
  <c r="AM89" i="8"/>
  <c r="AM88" i="8"/>
  <c r="AM87" i="8"/>
  <c r="AM86" i="8"/>
  <c r="AM85" i="8"/>
  <c r="AM84" i="8"/>
  <c r="AM83" i="8"/>
  <c r="AM82" i="8"/>
  <c r="AM81" i="8"/>
  <c r="AM80" i="8"/>
  <c r="AM79" i="8"/>
  <c r="AM78" i="8"/>
  <c r="AM77" i="8"/>
  <c r="AM76" i="8"/>
  <c r="AM75" i="8"/>
  <c r="AM74" i="8"/>
  <c r="AM73" i="8"/>
  <c r="AM72" i="8"/>
  <c r="AM71" i="8"/>
  <c r="AM70" i="8"/>
  <c r="AM69" i="8"/>
  <c r="AM68" i="8"/>
  <c r="AM67" i="8"/>
  <c r="AM66" i="8"/>
  <c r="AM65" i="8"/>
  <c r="AM64" i="8"/>
  <c r="AM63" i="8"/>
  <c r="AM62" i="8"/>
  <c r="AM61" i="8"/>
  <c r="AM60" i="8"/>
  <c r="AM59" i="8"/>
  <c r="AM58" i="8"/>
  <c r="AM57"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6" i="8"/>
  <c r="A5" i="8"/>
  <c r="D595" i="9"/>
  <c r="B595" i="9"/>
  <c r="D594" i="9"/>
  <c r="B594" i="9"/>
  <c r="D593" i="9"/>
  <c r="B593" i="9"/>
  <c r="D592" i="9"/>
  <c r="D591" i="9"/>
  <c r="D590" i="9"/>
  <c r="D589" i="9"/>
  <c r="D588" i="9"/>
  <c r="D587" i="9"/>
  <c r="D586" i="9"/>
  <c r="D585" i="9"/>
  <c r="D584" i="9"/>
  <c r="D583" i="9"/>
  <c r="D582" i="9"/>
  <c r="D581" i="9"/>
  <c r="D580" i="9"/>
  <c r="D579" i="9"/>
  <c r="D578" i="9"/>
  <c r="D577" i="9"/>
  <c r="D576" i="9"/>
  <c r="D575" i="9"/>
  <c r="D574" i="9"/>
  <c r="D573" i="9"/>
  <c r="D572" i="9"/>
  <c r="D571" i="9"/>
  <c r="D570" i="9"/>
  <c r="D569" i="9"/>
  <c r="D568" i="9"/>
  <c r="D567" i="9"/>
  <c r="D566" i="9"/>
  <c r="D565" i="9"/>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B3" i="9"/>
  <c r="B2" i="9"/>
  <c r="F43" i="3"/>
  <c r="C43" i="3"/>
  <c r="C42" i="3"/>
  <c r="F41" i="3"/>
  <c r="C41" i="3"/>
  <c r="C40" i="3"/>
  <c r="C39" i="3"/>
  <c r="F38" i="3"/>
  <c r="F37" i="3"/>
  <c r="C37" i="3"/>
  <c r="F36" i="3"/>
  <c r="C36" i="3"/>
  <c r="F35" i="3"/>
  <c r="C35" i="3"/>
  <c r="F34" i="3"/>
  <c r="C34" i="3"/>
  <c r="F33" i="3"/>
  <c r="C33" i="3"/>
  <c r="F32" i="3"/>
  <c r="C32" i="3"/>
  <c r="C31" i="3"/>
  <c r="F30" i="3"/>
  <c r="C30" i="3"/>
  <c r="F29" i="3"/>
  <c r="C29" i="3"/>
  <c r="F28" i="3"/>
  <c r="C28" i="3"/>
  <c r="F27" i="3"/>
  <c r="C26" i="3"/>
  <c r="F25" i="3"/>
  <c r="C25" i="3"/>
  <c r="AH1" i="3" l="1"/>
  <c r="AM604" i="8"/>
</calcChain>
</file>

<file path=xl/comments1.xml><?xml version="1.0" encoding="utf-8"?>
<comments xmlns="http://schemas.openxmlformats.org/spreadsheetml/2006/main">
  <authors>
    <author>Eusebio Wilson Callisaya Fernandez</author>
  </authors>
  <commentList>
    <comment ref="H14" authorId="0" shapeId="0">
      <text>
        <r>
          <rPr>
            <b/>
            <i/>
            <sz val="9"/>
            <color indexed="10"/>
            <rFont val="Tahoma"/>
            <family val="2"/>
          </rPr>
          <t>INGRESE EL CÓDIGO INSTITUCIONAL DE SU ENTIDAD</t>
        </r>
      </text>
    </comment>
  </commentList>
</comments>
</file>

<file path=xl/comments2.xml><?xml version="1.0" encoding="utf-8"?>
<comments xmlns="http://schemas.openxmlformats.org/spreadsheetml/2006/main">
  <authors>
    <author>Eusebio Wilson Callisaya Fernandez</author>
  </authors>
  <commentList>
    <comment ref="A10" authorId="0" shapeId="0">
      <text>
        <r>
          <rPr>
            <b/>
            <sz val="16"/>
            <color indexed="81"/>
            <rFont val="Tahoma"/>
            <family val="2"/>
          </rPr>
          <t>Filtrar por su Codigo Institucional</t>
        </r>
        <r>
          <rPr>
            <sz val="16"/>
            <color indexed="81"/>
            <rFont val="Tahoma"/>
            <family val="2"/>
          </rPr>
          <t xml:space="preserve">
</t>
        </r>
      </text>
    </comment>
  </commentList>
</comments>
</file>

<file path=xl/comments3.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4.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5.xml><?xml version="1.0" encoding="utf-8"?>
<comments xmlns="http://schemas.openxmlformats.org/spreadsheetml/2006/main">
  <authors>
    <author>Pablo Roberto Laura Soto</author>
  </authors>
  <commentList>
    <comment ref="A8" authorId="0" shapeId="0">
      <text>
        <r>
          <rPr>
            <b/>
            <sz val="11"/>
            <color indexed="10"/>
            <rFont val="Calibri"/>
            <family val="2"/>
          </rPr>
          <t>SEGUIR LOS PASOS EN ORDEN:</t>
        </r>
        <r>
          <rPr>
            <b/>
            <sz val="9"/>
            <color indexed="81"/>
            <rFont val="Tahoma"/>
            <family val="2"/>
          </rPr>
          <t xml:space="preserve">
</t>
        </r>
        <r>
          <rPr>
            <sz val="9"/>
            <color indexed="81"/>
            <rFont val="Tahoma"/>
            <family val="2"/>
          </rPr>
          <t>1° Filtrar por su Codigo Institucional
2° Registrar el comprobante C-21, C-31 o ajuste manual (si corresponde).
3° Comunicar a la DGCF para  descargo respectivo</t>
        </r>
      </text>
    </comment>
  </commentList>
</comments>
</file>

<file path=xl/comments6.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Registrar el comprobante C-21, C-31 o ajuste manual (si corresponde).
3° Comunicar a la DGCF para  descargo respectivo</t>
        </r>
      </text>
    </comment>
  </commentList>
</comments>
</file>

<file path=xl/comments7.xml><?xml version="1.0" encoding="utf-8"?>
<comments xmlns="http://schemas.openxmlformats.org/spreadsheetml/2006/main">
  <authors>
    <author>Eusebio Wilson Callisaya Fernandez</author>
  </authors>
  <commentList>
    <comment ref="A8" authorId="0" shapeId="0">
      <text>
        <r>
          <rPr>
            <b/>
            <sz val="8"/>
            <color indexed="10"/>
            <rFont val="Tahoma"/>
            <family val="2"/>
          </rPr>
          <t>SEGUIR LOS PASOS EN ORDEN</t>
        </r>
        <r>
          <rPr>
            <b/>
            <sz val="8"/>
            <color indexed="81"/>
            <rFont val="Tahoma"/>
            <family val="2"/>
          </rPr>
          <t xml:space="preserve">
</t>
        </r>
        <r>
          <rPr>
            <sz val="8"/>
            <color indexed="81"/>
            <rFont val="Tahoma"/>
            <family val="2"/>
          </rPr>
          <t>1° Buscar su codigo institucional o seleccionar mediante el filtro
2° Para obtener el detalle, ingresar al sistema SIGEP e ingresar a la sgte ruta:
     - Perfil 248 - CONSULTAS GENERALES
           * Consultas SIGEP
           * Recursos
           * Reporte de Recursos
           * Reporte de Recursos Sin Imputación
           ** Insertar rango de fecha desde / hasta
            **Buscar Cuenta Contable (s/g columna descrita)</t>
        </r>
      </text>
    </comment>
  </commentList>
</comments>
</file>

<file path=xl/sharedStrings.xml><?xml version="1.0" encoding="utf-8"?>
<sst xmlns="http://schemas.openxmlformats.org/spreadsheetml/2006/main" count="36527" uniqueCount="11711">
  <si>
    <t xml:space="preserve">AL </t>
  </si>
  <si>
    <t>A:</t>
  </si>
  <si>
    <t>DESCRIPCIÓN</t>
  </si>
  <si>
    <t>BOD</t>
  </si>
  <si>
    <t>Boletas de Depósito</t>
  </si>
  <si>
    <t>C-21 o C-32</t>
  </si>
  <si>
    <t>CRV</t>
  </si>
  <si>
    <t>Créditos Varios</t>
  </si>
  <si>
    <t>SWF</t>
  </si>
  <si>
    <t>Créditos por SWIFT</t>
  </si>
  <si>
    <t>C-21</t>
  </si>
  <si>
    <t>COB</t>
  </si>
  <si>
    <t>C-31</t>
  </si>
  <si>
    <t>DEV</t>
  </si>
  <si>
    <t>Débitos Varios</t>
  </si>
  <si>
    <t>CVD</t>
  </si>
  <si>
    <t>Comisiones por Compra Venta de Divisas</t>
  </si>
  <si>
    <t>DDC</t>
  </si>
  <si>
    <t>Diferencial Cambiario</t>
  </si>
  <si>
    <t>C-21 o C-31</t>
  </si>
  <si>
    <t>NTI</t>
  </si>
  <si>
    <t>PTV</t>
  </si>
  <si>
    <t>Pago de Títulos - Valores</t>
  </si>
  <si>
    <t>RVL</t>
  </si>
  <si>
    <t>Revalorización en Moneda Nacional</t>
  </si>
  <si>
    <t>PERÍODO EVALUADO DEL:</t>
  </si>
  <si>
    <t>CDI</t>
  </si>
  <si>
    <t>TRL</t>
  </si>
  <si>
    <t>Cambios de Imputación</t>
  </si>
  <si>
    <t>Transferencias entre Libretas</t>
  </si>
  <si>
    <r>
      <rPr>
        <b/>
        <sz val="7"/>
        <rFont val="Arial"/>
        <family val="2"/>
      </rPr>
      <t>Bolivianos</t>
    </r>
    <r>
      <rPr>
        <b/>
        <sz val="8"/>
        <rFont val="Arial"/>
        <family val="2"/>
      </rPr>
      <t xml:space="preserve">
(Bs)</t>
    </r>
  </si>
  <si>
    <t>TIPO (*)</t>
  </si>
  <si>
    <t>FORMULARIO DE COMUNICACIÓN DE OPERACIONES PENDIENTES (SIN REGULARIZACIÓN)</t>
  </si>
  <si>
    <t>FORM. Nº9. ACRD/R/V.1</t>
  </si>
  <si>
    <t>DETALLE DE OPERACIONES SIN REGULARIZACIÓN</t>
  </si>
  <si>
    <t>QUE AFECTAN A LA CUENTA ÚNICA DEL TESORO EN BOLIVIANOS (CUT) No. 3987069001</t>
  </si>
  <si>
    <t>ÁREA DE CONCILIACIÓN Y RECOLECCIÓN DE DATOS</t>
  </si>
  <si>
    <t>COD.
ENT.</t>
  </si>
  <si>
    <t>ENTIDAD</t>
  </si>
  <si>
    <t>GLOSA</t>
  </si>
  <si>
    <t>Vicepresidencia del Estado Plurinacional</t>
  </si>
  <si>
    <t>Ministerio de Relaciones Exteriores</t>
  </si>
  <si>
    <t>Ministerio de Gobierno</t>
  </si>
  <si>
    <t>Ministerio de Educación</t>
  </si>
  <si>
    <t>Ministerio de Defensa</t>
  </si>
  <si>
    <t>Ministerio de la Presidencia</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</si>
  <si>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</si>
  <si>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</si>
  <si>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</si>
  <si>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</si>
  <si>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</si>
  <si>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</si>
  <si>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</si>
  <si>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</si>
  <si>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</si>
  <si>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Obras Públicas, Servicios y Vivienda</t>
  </si>
  <si>
    <t>Ministerio de Medio Ambiente y Agua</t>
  </si>
  <si>
    <t>Ministerio de Comunicación</t>
  </si>
  <si>
    <t>Consejo Supremo de Defensa Plurinacional</t>
  </si>
  <si>
    <t>Orquesta Sinfónica Nacional</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</si>
  <si>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</si>
  <si>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</si>
  <si>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</si>
  <si>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</si>
  <si>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</si>
  <si>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</si>
  <si>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</si>
  <si>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</si>
  <si>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</si>
  <si>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</si>
  <si>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</si>
  <si>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</si>
  <si>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</si>
  <si>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</si>
  <si>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Mayor de San Simón</t>
  </si>
  <si>
    <t>Universidad Técnica de Oruro</t>
  </si>
  <si>
    <t>Universidad Autónoma Tomás Frías</t>
  </si>
  <si>
    <t>Universidad Autónoma Juan Misael Saracho</t>
  </si>
  <si>
    <t>Universidad Autónoma Gabriel René Moreno</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</si>
  <si>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</si>
  <si>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</si>
  <si>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</si>
  <si>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</si>
  <si>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</si>
  <si>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</si>
  <si>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</si>
  <si>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</si>
  <si>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</si>
  <si>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</si>
  <si>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</si>
  <si>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</si>
  <si>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</si>
  <si>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</si>
  <si>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</si>
  <si>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Registro Único para la Administración Tributaria Municipal</t>
  </si>
  <si>
    <t>Agencia para el Des. de las Macroreg. y Zonas Fronterizas</t>
  </si>
  <si>
    <t>Autoridad de Supervisión del Sistema Financiero</t>
  </si>
  <si>
    <t>Instituto Nacional de Estadística</t>
  </si>
  <si>
    <t>Administración de Servicios Portuarios - Bolivia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</si>
  <si>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</si>
  <si>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</si>
  <si>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</si>
  <si>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</si>
  <si>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</si>
  <si>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</si>
  <si>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</si>
  <si>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</si>
  <si>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</si>
  <si>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</si>
  <si>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</si>
  <si>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</si>
  <si>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</si>
  <si>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</si>
  <si>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</si>
  <si>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</si>
  <si>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</si>
  <si>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</si>
  <si>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</si>
  <si>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</si>
  <si>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</si>
  <si>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</si>
  <si>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</si>
  <si>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</si>
  <si>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</si>
  <si>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</si>
  <si>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</si>
  <si>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</si>
  <si>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</si>
  <si>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</si>
  <si>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</si>
  <si>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</si>
  <si>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</si>
  <si>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</si>
  <si>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</si>
  <si>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</si>
  <si>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</si>
  <si>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</si>
  <si>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</si>
  <si>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</si>
  <si>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</si>
  <si>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</si>
  <si>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</si>
  <si>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</si>
  <si>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</si>
  <si>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</si>
  <si>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</si>
  <si>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</si>
  <si>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</si>
  <si>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</si>
  <si>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</si>
  <si>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</si>
  <si>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</si>
  <si>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</si>
  <si>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</si>
  <si>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</si>
  <si>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</si>
  <si>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</si>
  <si>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Corporación del Seguro Social Militar</t>
  </si>
  <si>
    <t>Caja Nacional de Salud</t>
  </si>
  <si>
    <t>Caja Petrolera de Salud</t>
  </si>
  <si>
    <t>Caja Bancaria Estatal de Salud</t>
  </si>
  <si>
    <t>Caja de Salud del Servicio Nal. de Caminos y Ramas Anexas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</si>
  <si>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</si>
  <si>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</si>
  <si>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</si>
  <si>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</si>
  <si>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</si>
  <si>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</si>
  <si>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</si>
  <si>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</si>
  <si>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</si>
  <si>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Yacimientos Petrolíferos Fiscales Bolivianos</t>
  </si>
  <si>
    <t>Empresa Nacional de Electricidad</t>
  </si>
  <si>
    <t>Corporación Minera de Bolivia</t>
  </si>
  <si>
    <t>Empresa Nacional de Ferrocarriles - Residual</t>
  </si>
  <si>
    <t>Transportes Aéreos Bolivianos</t>
  </si>
  <si>
    <t>Empresa Naviera Boliviana</t>
  </si>
  <si>
    <t>Empresa de Apoyo a la Producción de Alimentos</t>
  </si>
  <si>
    <t>Empresa Siderúrgica del Mutún</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</si>
  <si>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</si>
  <si>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</si>
  <si>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</si>
  <si>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</si>
  <si>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</si>
  <si>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</si>
  <si>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</si>
  <si>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</si>
  <si>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</si>
  <si>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</si>
  <si>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</si>
  <si>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</si>
  <si>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</si>
  <si>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</si>
  <si>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</si>
  <si>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</si>
  <si>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</si>
  <si>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</si>
  <si>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</si>
  <si>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</si>
  <si>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</si>
  <si>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</si>
  <si>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</si>
  <si>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</si>
  <si>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</si>
  <si>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</si>
  <si>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</si>
  <si>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</si>
  <si>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</si>
  <si>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</si>
  <si>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</si>
  <si>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</si>
  <si>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</si>
  <si>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Sector Privado</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</si>
  <si>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</si>
  <si>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</si>
  <si>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</si>
  <si>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</si>
  <si>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</si>
  <si>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</si>
  <si>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</si>
  <si>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</si>
  <si>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</si>
  <si>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</si>
  <si>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</si>
  <si>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</si>
  <si>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</si>
  <si>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</si>
  <si>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</si>
  <si>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</si>
  <si>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</si>
  <si>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</si>
  <si>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</si>
  <si>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</si>
  <si>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</si>
  <si>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</si>
  <si>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</si>
  <si>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</si>
  <si>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</si>
  <si>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</si>
  <si>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</si>
  <si>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</si>
  <si>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</si>
  <si>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</si>
  <si>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</si>
  <si>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</si>
  <si>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</si>
  <si>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</si>
  <si>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</si>
  <si>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</si>
  <si>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</si>
  <si>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</si>
  <si>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</si>
  <si>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</si>
  <si>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</si>
  <si>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</si>
  <si>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</si>
  <si>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</si>
  <si>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</si>
  <si>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</si>
  <si>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</si>
  <si>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</si>
  <si>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</si>
  <si>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</si>
  <si>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</si>
  <si>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</si>
  <si>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</si>
  <si>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</si>
  <si>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</si>
  <si>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</si>
  <si>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</si>
  <si>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</si>
  <si>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</si>
  <si>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</si>
  <si>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</si>
  <si>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</si>
  <si>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</si>
  <si>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</si>
  <si>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</si>
  <si>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</si>
  <si>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</si>
  <si>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</si>
  <si>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</si>
  <si>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</si>
  <si>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</si>
  <si>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</si>
  <si>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</si>
  <si>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</si>
  <si>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</si>
  <si>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</si>
  <si>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</si>
  <si>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</si>
  <si>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</si>
  <si>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</si>
  <si>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</si>
  <si>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</si>
  <si>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</si>
  <si>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</si>
  <si>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</si>
  <si>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</si>
  <si>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</si>
  <si>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</si>
  <si>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</si>
  <si>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</si>
  <si>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</si>
  <si>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</si>
  <si>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</si>
  <si>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</si>
  <si>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</si>
  <si>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</si>
  <si>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</si>
  <si>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</si>
  <si>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</si>
  <si>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</si>
  <si>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</si>
  <si>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</si>
  <si>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</si>
  <si>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</si>
  <si>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</si>
  <si>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</si>
  <si>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</si>
  <si>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</si>
  <si>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</si>
  <si>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</si>
  <si>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</si>
  <si>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</si>
  <si>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</si>
  <si>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</si>
  <si>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</si>
  <si>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</si>
  <si>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</si>
  <si>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</si>
  <si>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</si>
  <si>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</si>
  <si>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</si>
  <si>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</si>
  <si>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</si>
  <si>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</si>
  <si>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</si>
  <si>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</si>
  <si>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</si>
  <si>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</si>
  <si>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</si>
  <si>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</si>
  <si>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</si>
  <si>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</si>
  <si>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</si>
  <si>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</si>
  <si>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</si>
  <si>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</si>
  <si>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</si>
  <si>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</si>
  <si>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</si>
  <si>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</si>
  <si>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</si>
  <si>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</si>
  <si>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</si>
  <si>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</si>
  <si>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</si>
  <si>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</si>
  <si>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</si>
  <si>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</si>
  <si>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</si>
  <si>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</si>
  <si>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</si>
  <si>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</si>
  <si>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</si>
  <si>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</si>
  <si>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</si>
  <si>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</si>
  <si>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</si>
  <si>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</si>
  <si>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</si>
  <si>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</si>
  <si>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</si>
  <si>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</si>
  <si>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</si>
  <si>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</si>
  <si>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</si>
  <si>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</si>
  <si>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</si>
  <si>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</si>
  <si>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</si>
  <si>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</si>
  <si>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</si>
  <si>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</si>
  <si>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</si>
  <si>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</si>
  <si>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</si>
  <si>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</si>
  <si>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</si>
  <si>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</si>
  <si>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</si>
  <si>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</si>
  <si>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</si>
  <si>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</si>
  <si>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</si>
  <si>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</si>
  <si>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</si>
  <si>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</si>
  <si>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</si>
  <si>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</si>
  <si>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</si>
  <si>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</si>
  <si>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</si>
  <si>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</si>
  <si>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</si>
  <si>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</si>
  <si>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</si>
  <si>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</si>
  <si>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</si>
  <si>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</si>
  <si>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</si>
  <si>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</si>
  <si>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</si>
  <si>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</si>
  <si>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</si>
  <si>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</si>
  <si>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</si>
  <si>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</si>
  <si>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</si>
  <si>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</si>
  <si>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</si>
  <si>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</si>
  <si>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</si>
  <si>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</si>
  <si>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</si>
  <si>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</si>
  <si>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</si>
  <si>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</si>
  <si>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</si>
  <si>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</si>
  <si>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</si>
  <si>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</si>
  <si>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</si>
  <si>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</si>
  <si>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</si>
  <si>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</si>
  <si>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</si>
  <si>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</si>
  <si>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</si>
  <si>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</si>
  <si>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</si>
  <si>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</si>
  <si>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</si>
  <si>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</si>
  <si>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</si>
  <si>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</si>
  <si>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</si>
  <si>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</si>
  <si>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</si>
  <si>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</si>
  <si>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</si>
  <si>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</si>
  <si>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</si>
  <si>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</si>
  <si>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Entre Ríos</t>
  </si>
  <si>
    <t>Gobierno Autónomo Municipal de Cotoca</t>
  </si>
  <si>
    <t>Gobierno Autónomo Municipal de Porongo (Ayacucho)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</si>
  <si>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</si>
  <si>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</si>
  <si>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</si>
  <si>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</si>
  <si>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</si>
  <si>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</si>
  <si>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</si>
  <si>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</si>
  <si>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</si>
  <si>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</si>
  <si>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</si>
  <si>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</si>
  <si>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</si>
  <si>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</si>
  <si>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</si>
  <si>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</si>
  <si>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</si>
  <si>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</si>
  <si>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</si>
  <si>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</si>
  <si>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</si>
  <si>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</si>
  <si>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</si>
  <si>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</si>
  <si>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</si>
  <si>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</si>
  <si>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</si>
  <si>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</si>
  <si>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</si>
  <si>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</si>
  <si>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</si>
  <si>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</si>
  <si>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</si>
  <si>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</si>
  <si>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</si>
  <si>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</si>
  <si>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</si>
  <si>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</si>
  <si>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</si>
  <si>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</si>
  <si>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</si>
  <si>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</si>
  <si>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</si>
  <si>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</si>
  <si>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</si>
  <si>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</si>
  <si>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</si>
  <si>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</si>
  <si>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</si>
  <si>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</si>
  <si>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</si>
  <si>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</si>
  <si>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</si>
  <si>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</si>
  <si>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</si>
  <si>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</si>
  <si>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</si>
  <si>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</si>
  <si>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</si>
  <si>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</si>
  <si>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</si>
  <si>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</si>
  <si>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</si>
  <si>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</si>
  <si>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</si>
  <si>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</si>
  <si>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</si>
  <si>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</si>
  <si>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</si>
  <si>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</si>
  <si>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</si>
  <si>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</si>
  <si>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</si>
  <si>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</si>
  <si>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</si>
  <si>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</si>
  <si>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</si>
  <si>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</si>
  <si>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</si>
  <si>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</si>
  <si>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</si>
  <si>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</si>
  <si>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EMPRESA MUNICIPAL DE AGUA POTABLE Y ALCANTARILLADO VIACHA</t>
  </si>
  <si>
    <t>ENTIDAD MUNICIPAL DE ASEO URBANO SUCRE</t>
  </si>
  <si>
    <t>EMPRESA MUNICIPAL DE AREAS VERDES SUCRE</t>
  </si>
  <si>
    <t xml:space="preserve">Empresa Municipal de Servicio de Aseo </t>
  </si>
  <si>
    <t>Empresa Municipal de Áreas Verdes, Parques y Forestación</t>
  </si>
  <si>
    <t>Empresa Municipal de Asfaltos y Vías</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</si>
  <si>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</si>
  <si>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</si>
  <si>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</si>
  <si>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</si>
  <si>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</si>
  <si>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</si>
  <si>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</si>
  <si>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</si>
  <si>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99 - 01</t>
  </si>
  <si>
    <t>DIRECCIÓN GENERAL DE PROGRAMACIÓN Y OPERACIONES DEL TESORO</t>
  </si>
  <si>
    <t>99 - 02</t>
  </si>
  <si>
    <t>99 - 03</t>
  </si>
  <si>
    <t>DIRECCIÓN GENERAL DE CRÉDITO PÚBLICO</t>
  </si>
  <si>
    <t>99 - 04</t>
  </si>
  <si>
    <t>DIRECCIÓN GENERAL DE ADMINISTRACIÓN Y FINANZAS TERRITORIALES</t>
  </si>
  <si>
    <t>99 - 07</t>
  </si>
  <si>
    <t>DIRECCIÓN GENERAL DE PENSIONES Y JUBILACIONES</t>
  </si>
  <si>
    <t>AFP</t>
  </si>
  <si>
    <t>CONTA</t>
  </si>
  <si>
    <t>N/I</t>
  </si>
  <si>
    <t>CDT</t>
  </si>
  <si>
    <t>Nro. 
TRL</t>
  </si>
  <si>
    <t>Nro. 
LIBRETA</t>
  </si>
  <si>
    <t>Sin  nombre</t>
  </si>
  <si>
    <t>TOTAL</t>
  </si>
  <si>
    <t>TOTALES</t>
  </si>
  <si>
    <t>DETALLE DE OPERACIONES SIN REGULARIZACIÓN POR ENTIDADES</t>
  </si>
  <si>
    <t>(EXPRESADO EN BOLIVIANOS)</t>
  </si>
  <si>
    <t>CUT Bs</t>
  </si>
  <si>
    <t>CUT $US</t>
  </si>
  <si>
    <t>COD.</t>
  </si>
  <si>
    <t>RESP.</t>
  </si>
  <si>
    <t>TOTAL PENDIENTES</t>
  </si>
  <si>
    <t>CONSIDERACIONES GENERALES DEL FORMULARIO</t>
  </si>
  <si>
    <t>BOD Boletas de Depósito</t>
  </si>
  <si>
    <t>• Corresponden a depósitos realizados a la Cuenta Única del Tesoro (CUT) que indican en la glosa la entidad beneficiaria o el número de Libreta específica.</t>
  </si>
  <si>
    <t>CRV Créditos Varios</t>
  </si>
  <si>
    <t xml:space="preserve">•  Son operaciones de créditos o abonos en la CUT, correspondientes a Notas de Crédito, Transferencias y Traspasos a la CUT. </t>
  </si>
  <si>
    <t>• En base a los antecedentes que originaron la operación la entidad deberá realizar los registros de C-21's presupuestarios, según el presupuesto de recursos asignado en la gestión vigente. Para el registro de Donaciones deberá describir en la glosa los documentos que originaron la operación: el número de convenio o contrato, nombre del programa o proyecto a ejecutar y otros que permita identificarla correctamente. Para Créditos Externos, deberán elaborar el comprobante manual C-21 CIP (s/g formato Excel) el mismo debe ser remitido a la DGCF con las firmas respectivas para su CONCILIACIÓN, con los documentos de respaldos necesarios.</t>
  </si>
  <si>
    <t>SWF Créditos por SWIFT</t>
  </si>
  <si>
    <t xml:space="preserve">• Son créditos originados por desembolsos del exterior (transferencias internacionales) provenientes de préstamos, donaciones, etc. </t>
  </si>
  <si>
    <t>• La entidad deberá realizar la regularización estas operaciones en el SIGMA en base a las mismas consideraciones de los Créditos Varios (CRV).</t>
  </si>
  <si>
    <t>COB  Comisiones Bancarias Administrativas</t>
  </si>
  <si>
    <t>• Regularizar las comisiones bancarias mediante C-31 de "Regularización" afectando el presupuesto del gasto (Fuentes: 11, 20, 80 y 70) según corresponda.</t>
  </si>
  <si>
    <t>DEV  Débitos Varios</t>
  </si>
  <si>
    <t>• En base a los antecedentes la entidad deberá realizar el registro C-31 de "Regularización" según el presupuesto de gasto. Para las transferencias de recursos al TGN deberá describir en la glosa el origen de los recursos: notas, normativa aplicada, periodo recaudado, etc.</t>
  </si>
  <si>
    <t>• Corresponde a débitos por comisiones que cobra el BCB a las operaciones que requieren compra - venta de divisas.</t>
  </si>
  <si>
    <t>• La entidad realizará la regularización de estas operaciones en base a las mismas consideraciones de las Comisiones Bancarias Administrativas (COB).</t>
  </si>
  <si>
    <t>DDC  Diferencial Cambiario</t>
  </si>
  <si>
    <t>• Débitos o créditos que realiza el BCB por las diferencias cambiarias positivas o negativas provenientes de operaciones en moneda extranjera.</t>
  </si>
  <si>
    <t>• Según el saldo (de débito o crédito) la entidad realizará los registros de C-21, C-31 o C-32 presupuestarios de "Regularización" en el SIGMA.</t>
  </si>
  <si>
    <t xml:space="preserve">NTI  Nota Impresa de Pago Deuda Pública </t>
  </si>
  <si>
    <t>• Débitos generados por el pago del servicio de la deuda pública.</t>
  </si>
  <si>
    <t>• Estas operaciones se regularizan mediante comprobante C-31 de "Regularización" afectando el presupuesto asignando en la gestión vigente.</t>
  </si>
  <si>
    <t>• Son débitos provenientes de pagos o cancelación de títulos valores que realiza el BCB a través de operaciones de débito a cuentas del TGN.</t>
  </si>
  <si>
    <t>• Según el saldo (ganancia o pérdida) se realizan los registros C-21 o C-31 presupuestarios previendo la debida asignación presupuestaria de las pérdidas; por lo que se recomienda realizar seguimiento continuo para tomar acciones oportunas.</t>
  </si>
  <si>
    <t>CDI  Cambios de Imputación</t>
  </si>
  <si>
    <t>• Corresponde a ingresos automáticos (C-21 SIP – Aux. Grupos 59100 al 59900) generados por Recaudaciones (depósitos) diarios en Cuenta(s) recaudadora(s).</t>
  </si>
  <si>
    <t>• Corresponde a ingresos generados (C-21 SIP – Aux. 59300) por pagos PEC de cualquier otra entidad del sector público.</t>
  </si>
  <si>
    <t>TRL  Transferencias entre Libretas</t>
  </si>
  <si>
    <t>• Corresponde a créditos y/o débitos generados a requerimiento de la entidad, previa evaluación de sus analistas.</t>
  </si>
  <si>
    <r>
      <t xml:space="preserve">Nota importante: </t>
    </r>
    <r>
      <rPr>
        <sz val="8"/>
        <color theme="1"/>
        <rFont val="Calibri"/>
        <family val="2"/>
      </rPr>
      <t>Los casos especiales no descritos anteriormente que puedan implicar otra forma de regularización deben ser coordinados con la Dirección General de Contabilidad Fiscal.</t>
    </r>
  </si>
  <si>
    <t>Universidad Nacional Siglo Xx</t>
  </si>
  <si>
    <t>Empresa Metalúrgica Vinto - Nacionalizada</t>
  </si>
  <si>
    <t>Bolivia Tv</t>
  </si>
  <si>
    <t>Empresa Pública "Quipus"</t>
  </si>
  <si>
    <t>Empresa Pública Yacana</t>
  </si>
  <si>
    <t>Entidad Descentralizada Ummipre Proman</t>
  </si>
  <si>
    <t>Acreedores</t>
  </si>
  <si>
    <t>No Identificado</t>
  </si>
  <si>
    <t>Dirección General de Programación y Operaciones del Tesoro</t>
  </si>
  <si>
    <t xml:space="preserve">CÓDIGO ENTIDAD      </t>
  </si>
  <si>
    <t>QUE AFECTAN A LAS CUENTAS ÚNICAS DEL TESORO EN BOLIVIANOS Y DÓLARES
(EXPRESADO EN BOLIVIANOS)</t>
  </si>
  <si>
    <t xml:space="preserve">CUT </t>
  </si>
  <si>
    <t>Dólares
($us) (**)</t>
  </si>
  <si>
    <t>TEC</t>
  </si>
  <si>
    <t>TFD</t>
  </si>
  <si>
    <t>TRL Bs
Crédito</t>
  </si>
  <si>
    <t>TRL Bs
Débito</t>
  </si>
  <si>
    <t>TRL USD
Débito</t>
  </si>
  <si>
    <t>TRL USD
Crédito</t>
  </si>
  <si>
    <t>CDC</t>
  </si>
  <si>
    <t>DAU</t>
  </si>
  <si>
    <t>DVD</t>
  </si>
  <si>
    <t>Transferencias entre Cuentas BCB</t>
  </si>
  <si>
    <t>Diferencial Cambiario en Compra Venta de Divisas</t>
  </si>
  <si>
    <t>Comisiones Bancarias</t>
  </si>
  <si>
    <t>Nota Impresa de Pago de Deuda Pública</t>
  </si>
  <si>
    <t>Cierre Definitivo de Cuentas</t>
  </si>
  <si>
    <t>Debito Automático Instruido por el VTCP</t>
  </si>
  <si>
    <t>Fondo de Desarrollo Indigena</t>
  </si>
  <si>
    <t>Agencia de Gobierno Electrónico y Tecnologías de Información y Comunicación</t>
  </si>
  <si>
    <t>Agencia Boliviana de Energía Nuclear</t>
  </si>
  <si>
    <t>Servicio Nacional Textil</t>
  </si>
  <si>
    <t>Gestora Pública de la Seguridad Social de Largo Plazo</t>
  </si>
  <si>
    <t>EMPRESA MUNICIPAL DE AGUA POTABLE Y ALCANTARILLADO SANITARIO DE URIONDO</t>
  </si>
  <si>
    <t>00099021001</t>
  </si>
  <si>
    <t>Conservatorio Plurinacional de Musica</t>
  </si>
  <si>
    <t xml:space="preserve">Servicio Geológico Minero </t>
  </si>
  <si>
    <t>Empresa Estatal "Boliviana de Turismo"</t>
  </si>
  <si>
    <t>Cuenta Contable</t>
  </si>
  <si>
    <t>Las operaciones en las CUT’s en moneda Bolivianos y Dólares, ambas deben ser registradas en moneda Nacional “Bolivianos”, para el caso de operaciones originadas en moneda extranjera “Dólares” se debe incorporar la Fecha de extracto, Tipo de Cambio "Compra".</t>
  </si>
  <si>
    <t>• Las Boletas de Depósito se regularizan en el SIGEP mediante comprobantes presupuestarios C-21's por el reconocimiento del ingreso y C-32's cuando la Boleta de Depósito sea utilizada para la reversión de comprobantes de pago C-31's.</t>
  </si>
  <si>
    <r>
      <rPr>
        <b/>
        <sz val="8"/>
        <color theme="1"/>
        <rFont val="Calibri"/>
        <family val="2"/>
      </rPr>
      <t xml:space="preserve">DAU Debito Automatico Instruido por el VTCP 
• </t>
    </r>
    <r>
      <rPr>
        <sz val="8"/>
        <color theme="1"/>
        <rFont val="Calibri"/>
        <family val="2"/>
      </rPr>
      <t>Operación de deducción de recursos realizada a cuentas corrientes fiscales por incumplimiento de convenio, contratos o cualquier obligación a una entidad con o sin intervención del titular.
• En base a los antecedentes del caso la entidad debera regularizar mediante C-31 CIP de Regularización  afectando a la estructura presupuestaria respectiva, de la misma forma en el caso que corresponda a un credito la entidad debera realizar la regularización mediante un C-21 CIP o C32 segun corresponda.</t>
    </r>
  </si>
  <si>
    <t>• Son débitos que realiza el BCB por el cobro de comisiones bancarias por las operaciones que se realizan en la CUT.</t>
  </si>
  <si>
    <t>• Operaciones solicitadas por la entidad, generados por transferencias o cargos bancarios que realiza el BCB.</t>
  </si>
  <si>
    <t xml:space="preserve">CVD  Comisiones por Compra Venta de Divisas   </t>
  </si>
  <si>
    <t xml:space="preserve">PTV  Pago de Títulos - Valores </t>
  </si>
  <si>
    <t>• Débitos o créditos que aplica el BCB por la revalorización de la moneda nacional por efectos de la variación del valor en moneda origen (moneda extranjera).</t>
  </si>
  <si>
    <t>• Estas operaciones se regularizan de dos formas:</t>
  </si>
  <si>
    <r>
      <t>-</t>
    </r>
    <r>
      <rPr>
        <sz val="8"/>
        <color theme="1"/>
        <rFont val="Times New Roman"/>
        <family val="1"/>
      </rPr>
      <t xml:space="preserve">           </t>
    </r>
    <r>
      <rPr>
        <sz val="8"/>
        <color theme="1"/>
        <rFont val="Calibri"/>
        <family val="2"/>
      </rPr>
      <t>Con Presupuesto, ingreso o gasto cuando corresponda, elaborar el registro C21 o C31.</t>
    </r>
  </si>
  <si>
    <r>
      <t>-</t>
    </r>
    <r>
      <rPr>
        <sz val="8"/>
        <color theme="1"/>
        <rFont val="Times New Roman"/>
        <family val="1"/>
      </rPr>
      <t xml:space="preserve">           </t>
    </r>
    <r>
      <rPr>
        <sz val="8"/>
        <color theme="1"/>
        <rFont val="Calibri"/>
        <family val="2"/>
      </rPr>
      <t>Sin Presupuesto y/o Contablemente, elaborar el C21 o C31 cuando afecte a un registro de origen Sin Imputación, se recomienda coordinar con la Dirección General de Contabilidad Fiscal exponiendo todos los antecedentes.</t>
    </r>
  </si>
  <si>
    <t>REGISTRO EN EL SIGEP</t>
  </si>
  <si>
    <t>-</t>
  </si>
  <si>
    <t>Crédito por Dividendo de Títulos Valores</t>
  </si>
  <si>
    <r>
      <t xml:space="preserve">A continuación se describe los </t>
    </r>
    <r>
      <rPr>
        <b/>
        <sz val="8"/>
        <color theme="1"/>
        <rFont val="Calibri"/>
        <family val="2"/>
      </rPr>
      <t xml:space="preserve">códigos de operación más recurrentes </t>
    </r>
    <r>
      <rPr>
        <sz val="8"/>
        <color theme="1"/>
        <rFont val="Calibri"/>
        <family val="2"/>
      </rPr>
      <t>que afectan a la Cuenta Única del Tesoro:</t>
    </r>
  </si>
  <si>
    <r>
      <t xml:space="preserve">TRC TRANSFERENCIA ENTRE CUENTAS
• </t>
    </r>
    <r>
      <rPr>
        <sz val="8"/>
        <color theme="1"/>
        <rFont val="Calibri"/>
        <family val="2"/>
      </rPr>
      <t>Operaciones solicitadas por cada entidad, generados por transferencias y/o gastos operativos que realiza el VTCP.
• En base a los antecedentes cada entidad deberá realizar el registro C-31 o C-21 de "Regularización" según corresponda o solicitar el traspaso (TBP) a la DGCF.</t>
    </r>
  </si>
  <si>
    <t>RVL  Revalorización de Moneda Nacional</t>
  </si>
  <si>
    <t>• A estas operaciones se las debe asignar el Rubro correspondiente según el Presupuesto de Recursos, siempre y cuando no corresponda a un depósito erróneo o disminución de algún exigible.</t>
  </si>
  <si>
    <r>
      <t xml:space="preserve">CDT CREDITO PARA DIVIDENDO DE TITULOS VALOR
• </t>
    </r>
    <r>
      <rPr>
        <sz val="8"/>
        <rFont val="Calibri"/>
        <family val="2"/>
      </rPr>
      <t>Acreditación efectuada por el BCB a cuenta del TGN por el cobro de dividendos de  titulos valores.
• Operaciones que deben ser regularizadas a través de C-21 afectando al rubro respectivo.</t>
    </r>
  </si>
  <si>
    <t>5.9.3</t>
  </si>
  <si>
    <t>5.9.4</t>
  </si>
  <si>
    <t>5.9.7</t>
  </si>
  <si>
    <t>5.9.8</t>
  </si>
  <si>
    <t>NO_CONCILIADO</t>
  </si>
  <si>
    <t>NTE</t>
  </si>
  <si>
    <t>CTV</t>
  </si>
  <si>
    <t>Nota de Transferencia Electrónica</t>
  </si>
  <si>
    <t>Ministerio de Hidrocarburos</t>
  </si>
  <si>
    <t>Ministerio de Justicia y Transparencia Institucional</t>
  </si>
  <si>
    <r>
      <t xml:space="preserve">El formulario de Operaciones Pendientes en la CUT tiene por objetivo, comunicar que en el período evaluado su Entidad no ha regularizado operaciones mediante el registro de   C-21's, C-31's o C-32’s en el SIGEP, por lo que se solicita revisar los anexos adjuntos y evaluar las operaciones a ser regularizadas por la entidad. Concluido el registro debe comunicar a la Dirección General de Contabilidad Fiscal – DGCF para su respectiva conciliación concluyendo el ciclo integrado en el SIGEP. Cabe aclarar que el FORMULARIO </t>
    </r>
    <r>
      <rPr>
        <b/>
        <sz val="8"/>
        <color theme="1"/>
        <rFont val="Calibri"/>
        <family val="2"/>
      </rPr>
      <t>es un medio de comunicación y alerta</t>
    </r>
    <r>
      <rPr>
        <sz val="8"/>
        <color theme="1"/>
        <rFont val="Calibri"/>
        <family val="2"/>
      </rPr>
      <t>,</t>
    </r>
    <r>
      <rPr>
        <b/>
        <sz val="8"/>
        <color theme="1"/>
        <rFont val="Calibri"/>
        <family val="2"/>
      </rPr>
      <t xml:space="preserve"> mas no se constituye en un documento de respaldo</t>
    </r>
    <r>
      <rPr>
        <sz val="8"/>
        <color theme="1"/>
        <rFont val="Calibri"/>
        <family val="2"/>
      </rPr>
      <t xml:space="preserve"> para el registro de la operación, siendo responsabilidad de la entidad el análisis, evaluación y regularización oportuna en función a los antecedentes de cada una de las operaciones, a fin de mantener en línea la ejecución presupuestaria de ingresos y gastos de manera mensual y comunicar el mismo a la Dirección General de Contabilidad Fiscal (Disposición Final Tercera  de la Ley Nº856).</t>
    </r>
  </si>
  <si>
    <t>YAP</t>
  </si>
  <si>
    <t>PLS</t>
  </si>
  <si>
    <t>WAM</t>
  </si>
  <si>
    <t>JAD</t>
  </si>
  <si>
    <t>MVP</t>
  </si>
  <si>
    <t>JMT</t>
  </si>
  <si>
    <t>SGP</t>
  </si>
  <si>
    <t>ETC</t>
  </si>
  <si>
    <t>Nro. Comp. BCB</t>
  </si>
  <si>
    <t>Tipo de Operación</t>
  </si>
  <si>
    <t>Fecha Extracto</t>
  </si>
  <si>
    <t>Nro. Doc. Extracto</t>
  </si>
  <si>
    <t>Glosa</t>
  </si>
  <si>
    <t>Registro - Ingresos</t>
  </si>
  <si>
    <t>Registro - Gastos</t>
  </si>
  <si>
    <t>Entidad</t>
  </si>
  <si>
    <t>D.A.</t>
  </si>
  <si>
    <t>C-21 CIP</t>
  </si>
  <si>
    <t>C-31 CIP</t>
  </si>
  <si>
    <t>C-31 SIP</t>
  </si>
  <si>
    <t>C-21 SIP</t>
  </si>
  <si>
    <t>Débitos                                   (Bs)</t>
  </si>
  <si>
    <t>Créditos                                 (Bs)</t>
  </si>
  <si>
    <t>Débitos                                   (USD)</t>
  </si>
  <si>
    <t>Créditos                                 (USD)</t>
  </si>
  <si>
    <t>Importe</t>
  </si>
  <si>
    <t>Descripción</t>
  </si>
  <si>
    <t>Total</t>
  </si>
  <si>
    <t>Fecha</t>
  </si>
  <si>
    <t>Estado Actual</t>
  </si>
  <si>
    <t>Créditos                    (USD)</t>
  </si>
  <si>
    <t>Créditos                    (Bs)</t>
  </si>
  <si>
    <t>Débitos                                 (Bs)</t>
  </si>
  <si>
    <t>N° Libreta</t>
  </si>
  <si>
    <t>IDH</t>
  </si>
  <si>
    <t>00099021001 DEPOSITO DE EFECTIVO, DEPOSITANTE: BRAULIO QUISPE BARRERA, CONCEPTO: DEVOLUCION POR COBRO INDEBIDO, CUENTA DE DEPOSITO: CUENTA UNICA DEL TESORO</t>
  </si>
  <si>
    <t>00099021001 DEPOSITO DE EFECTIVO, DEPOSITANTE: RAIMUNDO ANGEL FERRUFINO EDUARDO, CONCEPTO: DEVOLUCION, CUENTA DE DEPOSITO: CUENTA UNICA DEL TESORO</t>
  </si>
  <si>
    <t>00099021001 DEPOSITO DE EFECTIVO, DEPOSITANTE: VITALIANO MOLINA ERGUETA, CONCEPTO: DEVOLUCION POR COBRO INDEBIDO, CUENTA DE DEPOSITO: CUENTA UNICA DEL TESORO</t>
  </si>
  <si>
    <t>00099021001 DEPOSITO DE EFECTIVO, DEPOSITANTE: FELIPA AYALA DE NINAHUANCA, CONCEPTO: COBRO INDEBIDO, CUENTA DE DEPOSITO: CUENTA UNICA DEL TESORO</t>
  </si>
  <si>
    <t>00099021001 DEPOSITO DE EFECTIVO, DEPOSITANTE: CECILIA FLORES DE CEÑI, CONCEPTO: COBRO INDEBIDO DE SENASIR, CUENTA DE DEPOSITO: CUENTA UNICA DEL TESORO</t>
  </si>
  <si>
    <t>00099021001 DEPOSITO DE EFECTIVO, DEPOSITANTE: LOLA PORFIRIA RODRIGUEZ, CONCEPTO: DOBLE PERCEPCION, CUENTA DE DEPOSITO: CUENTA UNICA DEL TESORO</t>
  </si>
  <si>
    <t>COBRO COSTOS DE PAPELERIA SEGUN TRANSFERENCIA DEL EXTERIOR POR ORDEN DE LIMA GAS S.A. LIB. 00513062001 YPFB-OPERACIONES PLANTA DE SEPARACION DE LIQUIDOS RIO GRANDE</t>
  </si>
  <si>
    <t>COBRO COSTOS DE PAPELERIA SEGUN TRANSFERENCIA DEL EXTERIOR POR ORDEN DE LLAMA GAS S.A. LIB. 00513062001 YPFB-OPERACIONES PLANTA DE SEPARACION DE LIQUIDOS RIO GRANDE</t>
  </si>
  <si>
    <t>CONTABILIZACION ORDENES DE TRANSFERENCIA GRACOS</t>
  </si>
  <si>
    <t>QUE AFECTAN A LA CUENTA ÚNICA DEL TESORO EN DÓLARES (CUT) No. 5970034001</t>
  </si>
  <si>
    <t>Ajuste Manual</t>
  </si>
  <si>
    <t>DETALLE DE OPERACIONES SIN REGULARIZACIÓN POR TRANSFERENCIAS ENTRE LIBRETAS (TRL)</t>
  </si>
  <si>
    <t>00099021001 DEPOSITO DE EFECTIVO, DEPOSITANTE: GERMAN MENA SANTANDER, CONCEPTO: DEVOLUCION DEMASIA HABERES MAXIMA REMUNERACION SECTOR PUBLICO, CUENTA DE DEPOSITO: CUENTA UNICA DEL TESORO</t>
  </si>
  <si>
    <t>RCC</t>
  </si>
  <si>
    <t>MZC</t>
  </si>
  <si>
    <t>Empresa Pública "Editorial del Estado Plurinacional de Bolivia"</t>
  </si>
  <si>
    <t>00099021001 DEPOSITO DE EFECTIVO, DEPOSITANTE: GERONIMO MAYTA ROMERO, CONCEPTO: CONVENIO DE PAGO POR COBRO INDEBIDO N° 029-17, CUENTA DE DEPOSITO: CUENTA UNICA DEL TESORO</t>
  </si>
  <si>
    <t>00099021001 DEPOSITO DE EFECTIVO, DEPOSITANTE: NUEMY PLATA VDA DE LOPEZ, CONCEPTO: DEVOLUCION DE BENEFICIOS DE VIUDEZ, CUENTA DE DEPOSITO: CUENTA UNICA DEL TESORO</t>
  </si>
  <si>
    <t>Empresa Estratégica Boliviana de Construcción y Conservación de Infraestructura Civil</t>
  </si>
  <si>
    <t>Empresa Estatal de Transporte por Cable "Mi teleférico"</t>
  </si>
  <si>
    <r>
      <t xml:space="preserve">QUE AFECTAN A LA CUENTA ÚNICA DEL TESORO EN BOLIVIANOS (CUT) No. </t>
    </r>
    <r>
      <rPr>
        <b/>
        <sz val="12"/>
        <rFont val="Calibri"/>
        <family val="2"/>
        <scheme val="minor"/>
      </rPr>
      <t>3987069001</t>
    </r>
  </si>
  <si>
    <r>
      <t xml:space="preserve">QUE AFECTAN A LA CUENTA ÚNICA DEL TESORO EN DÓLARES (CUT) No. </t>
    </r>
    <r>
      <rPr>
        <b/>
        <sz val="12"/>
        <rFont val="Calibri"/>
        <family val="2"/>
        <scheme val="minor"/>
      </rPr>
      <t>5970034001</t>
    </r>
  </si>
  <si>
    <t>Empresa Pública Nacional Estratégica de Yacimientos de Litio Bolivianos</t>
  </si>
  <si>
    <t>Ministerio de Energias</t>
  </si>
  <si>
    <t>00099021001 DEPOSITO DE EFECTIVO, DEPOSITANTE: IRMA MENESES VDA ALDUNATE, CONCEPTO: DEVOLUCION A SENASIR, CUENTA DE DEPOSITO: CUENTA UNICA DEL TESORO</t>
  </si>
  <si>
    <t>00099021001 DEPOSITO DE EFECTIVO, DEPOSITANTE: LOURDES MONICA CARRASCO MEJIA, CONCEPTO: DEVOLUCION, CUENTA DE DEPOSITO: CUENTA UNICA DEL TESORO</t>
  </si>
  <si>
    <t>00099021001 DEPOSITO DE EFECTIVO, DEPOSITANTE: JOBE LIBORIO ROBLES MAMANI, CONCEPTO: DEVOLUCION POR PERCEPCION INDEBIDA, CUENTA DE DEPOSITO: CUENTA UNICA DEL TESORO</t>
  </si>
  <si>
    <t>00099021001 DEPOSITO DE EFECTIVO, DEPOSITANTE: IRENE BALLADARES VELASQUEZ, CONCEPTO: DEVOLUCION AL SENASIR ( COACTIVO SOCIAL ), CUENTA DE DEPOSITO: CUENTA UNICA DEL TESORO</t>
  </si>
  <si>
    <t>00099021001 DEPOSITO DE EFECTIVO, DEPOSITANTE: MARIA JESUS HOYOS CASTRO, CONCEPTO: COBRO INDEBIDO POR SEGUNDAS NUPCIAS, CUENTA DE DEPOSITO: CUENTA UNICA DEL TESORO</t>
  </si>
  <si>
    <t>CONCILIADO_PARCIAL</t>
  </si>
  <si>
    <t>00099021001 DEPOSITO DE EFECTIVO, DEPOSITANTE: ENRIQUE BOTELLO MONTESINOS, CONCEPTO: DOBLE PERCEPCION, CUENTA DE DEPOSITO: CUENTA UNICA DEL TESORO</t>
  </si>
  <si>
    <t>COBRO COSTOS DE PAPELERIA POR REGULARIZACION DE TRANSFERENCIA DEL EXTERIOR POR ORDEN DE LIMA GAS S.A. LIB. 00513062001 YPFB-OPERACIONES PLANTA DE SEPARACION DE LIQUIDOS RIO GRANDE</t>
  </si>
  <si>
    <t>COBRO COSTOS DE PAPELERIA SEGUN TRANSFERENCIA DEL EXTERIOR POR ORDEN DE HERCO COMBUSTIBLES S.A. LIB. 00513062001 YPFB-OPERACIONES PLANTA DE SEPARACION DE LIQUIDOS RIO GRANDE</t>
  </si>
  <si>
    <t>00099021001 DEPOSITO DE EFECTIVO, DEPOSITANTE: GRACIELA JUDITH GUTIERREZ TAPIA VDA DE DEHEZA, CONCEPTO: DEVOLUCION DE COBROS INDEBIDAMENTE PERCIBIDOS, CUENTA DE DEPOSITO: CUENTA UNICA DEL TESORO</t>
  </si>
  <si>
    <t>COBRO COSTOS DE PAPELERIA POR REGULARIZACION DE TRANSFERENCIA DEL EXTERIOR POR ORDEN DE LLAMA GAS S.A. LIB. 00513062001 YPFB-OPERACIONES PLANTA DE SEPARACION DE LIQUIDOS RIO GRANDE</t>
  </si>
  <si>
    <t>00099021001 DEPOSITO DE EFECTIVO, DEPOSITANTE: FLORA RODRIGUEZ SIRPA, CONCEPTO: DEVOLUCION POR COBRO INDEBIDO, CUENTA DE DEPOSITO: CUENTA UNICA DEL TESORO</t>
  </si>
  <si>
    <t>00099021001 DEPOSITO DE EFECTIVO, DEPOSITANTE: AMELIA APAZA DE APAZA, CONCEPTO: DEVOLUCION POR CONCEPTO "SENASIR", CUENTA DE DEPOSITO: CUENTA UNICA DEL TESORO</t>
  </si>
  <si>
    <t>00099014102</t>
  </si>
  <si>
    <t>00099021001 DEPOSITO DE EFECTIVO, DEPOSITANTE: IRENE BALLADARES VELASQUEZ, CONCEPTO: DEVOLUCION AL SENASIR COACTIVO SOCIAL, CUENTA DE DEPOSITO: CUENTA UNICA DEL TESORO</t>
  </si>
  <si>
    <t>NUMERO DE LIBRETA CUT: 03420102001 OPERACIÓN E18 TRANSFERENCIA DEL SISTEMA FINANCIERO POR CUENTA DE TERCEROS A LA CUT TRANSFERENCIA DE RECURSOS DEL FIDEICOMISO AEVIVIENDA</t>
  </si>
  <si>
    <t>'TRANSFERENCIA DE FONDOS||S/G. NOTA CITE: MH/VTCP/DGT/UO/OB N°1844/2008 DE F.21-10-2008 DEL MIN.DE HACIENDA S/G. DETALLE ADJUNTO. DEBITO DE LA LIBRETA NO.00099021001, REPOSICION UTILES DE ESCRITORIO.</t>
  </si>
  <si>
    <t>TCR</t>
  </si>
  <si>
    <t>Transferencia de Cuentas Recaudadoras de la EBP</t>
  </si>
  <si>
    <t xml:space="preserve">• Se debe coordinar con la Dirección General de Contabilidad Fiscal, el relacionamiento matricial, con base a los conceptos detallados en el Instructivo de la Cuenta Bancaria y el presupuesto de recursos de la gestión vigente. </t>
  </si>
  <si>
    <t xml:space="preserve">TCR Transferencia de Cuentas Recaudadoras de la EBP
</t>
  </si>
  <si>
    <t>• Corresponden a Tranferencias de recursos de Cuentas Fiscales de Tipo Recaudadora de la Entidad Bancaria Pública, pendientes de reguliarizacion  en las Cuentas Únicas del Tesoro.</t>
  </si>
  <si>
    <t>00099021001 DEPOSITO DE EFECTIVO, DEPOSITANTE: FELICIANO HUANCA LAURA, CONCEPTO: DEVOLUCION DE COBRO INDEVIDO, CUENTA DE DEPOSITO: CUENTA UNICA DEL TESORO</t>
  </si>
  <si>
    <t>COBRO COSTOS DE PAPELERIA SEGUN TRANSFERENCIA DEL EXTERIOR POR ORDEN DE BRITISH AIRWAYS PLC LIB. 00512012001 AASANA CENTRAL-OFICINA NACIONAL</t>
  </si>
  <si>
    <t>Dirección General de Administración y Finanzas Territoriales</t>
  </si>
  <si>
    <t>DETALLE DE OPERACIONES TCR SIN REGULARIZACIÓN</t>
  </si>
  <si>
    <t>CUENTA BANCARIA</t>
  </si>
  <si>
    <t>DENOMINACIÓN</t>
  </si>
  <si>
    <t>CÓD. ENT.</t>
  </si>
  <si>
    <t>DA</t>
  </si>
  <si>
    <t>IMPORTE (Bs)</t>
  </si>
  <si>
    <t>10000004199746</t>
  </si>
  <si>
    <t>TGN - ZONAS FRANCAS</t>
  </si>
  <si>
    <t>10000015534569</t>
  </si>
  <si>
    <t>MINISTERIO DE SALUD INGRESOS VENTA DE VALORES FISCALES A NIVEL NACIONAL</t>
  </si>
  <si>
    <t>10000015534642</t>
  </si>
  <si>
    <t>MINISTERIO DE SALUD PROGRAMA AMPLIADO DE INMUNIZACIONES - INGRESOS A NIVEL NACIONAL</t>
  </si>
  <si>
    <t>10000025427217</t>
  </si>
  <si>
    <t>MINISTERIO DE EDUCACIÓN - ESFM SIMÓN RODRIGUEZ CTA. RECAUDADORA</t>
  </si>
  <si>
    <t>10000026505608</t>
  </si>
  <si>
    <t>Coordinar Automatización C-21's</t>
  </si>
  <si>
    <t>00099021001 DEPOSITO DE EFECTIVO, DEPOSITANTE: MAXIMA CHOQUE CHAMBI C.I. 308861 LP, CONCEPTO: DEVOLUCION COBRO INDEBIDO, CUENTA DE DEPOSITO: CUENTA UNICA DEL TESORO</t>
  </si>
  <si>
    <t>00099021001 DEPOSITO DE EFECTIVO, DEPOSITANTE: ROBERTO FLOR CALZADILLA, CONCEPTO: DEVOLUCION, CUENTA DE DEPOSITO: CUENTA UNICA DEL TESORO</t>
  </si>
  <si>
    <t>00099021001 DEPOSITO DE EFECTIVO, DEPOSITANTE: MARTIN YAHUASI MAMANI, CONCEPTO: POR COBRO INDEBIDO ACUERDO SENASIR, CUENTA DE DEPOSITO: CUENTA UNICA DEL TESORO</t>
  </si>
  <si>
    <t>00099021001 DEPOSITO DE EFECTIVO, DEPOSITANTE: ALEX ALFARO LUJAN, CONCEPTO: DEVOLUCION DEL BENEFICIO COLATERAL DE ASIGNACION AL CARGO, CUENTA DE DEPOSITO: CUENTA UNICA DEL TESORO</t>
  </si>
  <si>
    <t>Dirección General de Crédito Público</t>
  </si>
  <si>
    <t>Autoridad de Supervisión de la Seguridad Social de Corto Plazo</t>
  </si>
  <si>
    <t>Adm.de Aeropuertos y Servicios Auxiliares a la Naveg. Aérea</t>
  </si>
  <si>
    <t>10000028450877</t>
  </si>
  <si>
    <t>VICEPRESIDENCIA DEL ESTADO PLURINACIONAL</t>
  </si>
  <si>
    <t>MINISTERIO DE RELACIONES EXTERIORES</t>
  </si>
  <si>
    <t>MINISTERIO DE GOBIERNO</t>
  </si>
  <si>
    <t>MINISTERIO DE EDUCACIÓN</t>
  </si>
  <si>
    <t>MINISTERIO DE DEFENSA</t>
  </si>
  <si>
    <t>MINISTERIO DE LA PRESIDENCIA</t>
  </si>
  <si>
    <t>MINISTERIO DE JUSTICIA Y TRANSPARENCIA INSTITUCIONAL</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</si>
  <si>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</si>
  <si>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</si>
  <si>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</si>
  <si>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</si>
  <si>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</si>
  <si>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</si>
  <si>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</si>
  <si>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</si>
  <si>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</si>
  <si>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HIDROCARBUROS</t>
  </si>
  <si>
    <t>MINISTERIO DE OBRAS PÚBLICAS, SERVICIOS Y VIVIENDA</t>
  </si>
  <si>
    <t>MINISTERIO DE ENERGIAS</t>
  </si>
  <si>
    <t>MINISTERIO DE MEDIO AMBIENTE Y AGUA</t>
  </si>
  <si>
    <t>MINISTERIO DE COMUNICACIÓN</t>
  </si>
  <si>
    <t>ORQUESTA SINFÓNICA NACIONAL</t>
  </si>
  <si>
    <t>CONSERVATORIO PLURINACIONAL DE MUSICA</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</si>
  <si>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</si>
  <si>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</si>
  <si>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</si>
  <si>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</si>
  <si>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</si>
  <si>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</si>
  <si>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</si>
  <si>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</si>
  <si>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</si>
  <si>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</si>
  <si>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</si>
  <si>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</si>
  <si>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</si>
  <si>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</si>
  <si>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PÚBLICA DE EL ALTO</t>
  </si>
  <si>
    <t>UNIVERSIDAD MAYOR DE SAN SIMÓN</t>
  </si>
  <si>
    <t>UNIVERSIDAD TÉCNICA DE ORURO</t>
  </si>
  <si>
    <t>UNIVERSIDAD AUTÓNOMA TOMÁS FRÍAS</t>
  </si>
  <si>
    <t>UNIVERSIDAD NACIONAL SIGLO XX</t>
  </si>
  <si>
    <t>UNIVERSIDAD AUTÓNOMA JUAN MISAEL SARACHO</t>
  </si>
  <si>
    <t>UNIVERSIDAD AUTÓNOMA GABRIEL RENÉ MORENO</t>
  </si>
  <si>
    <t>UNIVERSIDAD AUTÓNOMA DEL BENI JOSÉ BALLIVIÁN</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</si>
  <si>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</si>
  <si>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</si>
  <si>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</si>
  <si>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</si>
  <si>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</si>
  <si>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</si>
  <si>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</si>
  <si>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</si>
  <si>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</si>
  <si>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OFICINATÉCNICA PARA EL FORTALECIMIENTO DE LA EMPRESA PÚBLICA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</si>
  <si>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</si>
  <si>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</si>
  <si>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</si>
  <si>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</si>
  <si>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</si>
  <si>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</si>
  <si>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DIRECCIÓN ESTRATÉGICA DE REIVINDICACION MARÍTIMA, SILALA Y RECURSOS HÍDRICOS INTERNACIONALES</t>
  </si>
  <si>
    <t>REGISTRO ÚNICO PARA LA ADMINISTRACIÓN TRIBUTARIA MUNICIPAL</t>
  </si>
  <si>
    <t>AGENCIA PARA EL DES. DE LAS MACROREG. Y ZONAS FRONTERIZAS</t>
  </si>
  <si>
    <t>AUTORIDAD DE SUPERVISIÓN DEL SISTEMA FINANCIERO</t>
  </si>
  <si>
    <t>INSTITUTO NACIONAL DE ESTADÍSTICA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</si>
  <si>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</si>
  <si>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</si>
  <si>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</si>
  <si>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</si>
  <si>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</si>
  <si>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</si>
  <si>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</si>
  <si>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</si>
  <si>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</si>
  <si>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</si>
  <si>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 xml:space="preserve">SERVICIO GEOLÓGICO MINERO </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</si>
  <si>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</si>
  <si>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</si>
  <si>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</si>
  <si>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</si>
  <si>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</si>
  <si>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</si>
  <si>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</si>
  <si>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</si>
  <si>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LA PAZ</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</si>
  <si>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</si>
  <si>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</si>
  <si>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</si>
  <si>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</si>
  <si>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</si>
  <si>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</si>
  <si>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</si>
  <si>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</si>
  <si>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</si>
  <si>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</si>
  <si>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</si>
  <si>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</si>
  <si>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</si>
  <si>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</si>
  <si>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</si>
  <si>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</si>
  <si>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</si>
  <si>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</si>
  <si>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</si>
  <si>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</si>
  <si>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</si>
  <si>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</si>
  <si>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</si>
  <si>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</si>
  <si>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FISCALIZACIÓN DEL JUEGO</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</si>
  <si>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</si>
  <si>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</si>
  <si>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</si>
  <si>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</si>
  <si>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</si>
  <si>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AUTORIDAD DE FISCALIZACIÓN DE EMPRESAS</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</si>
  <si>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</si>
  <si>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</si>
  <si>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</si>
  <si>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</si>
  <si>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</si>
  <si>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</si>
  <si>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</si>
  <si>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</si>
  <si>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</si>
  <si>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</si>
  <si>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</si>
  <si>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FONDO DE DESARROLLO INDIGENA</t>
  </si>
  <si>
    <t>AGENCIA DE GOBIERNO ELECTRÓNICO Y TECNOLOGÍAS DE INFORMACIÓN Y COMUNICACIÓN</t>
  </si>
  <si>
    <t>COMITÉ ORGANIZADOR DE LOS XI JUEGOS SURAMERICANOS COCHABAMBA 2018</t>
  </si>
  <si>
    <t>AGENCIA BOLIVIANA DE ENERGÍA NUCLEAR</t>
  </si>
  <si>
    <t>SERVICIO NACIONAL TEXTIL</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</si>
  <si>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</si>
  <si>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</si>
  <si>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</si>
  <si>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</si>
  <si>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</si>
  <si>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AUTORIDAD DE SUPERVISIÓN DE LA SEGURIDAD SOCIAL DE CORTO PLAZO</t>
  </si>
  <si>
    <t>CORPORACIÓN DEL SEGURO SOCIAL MILITAR</t>
  </si>
  <si>
    <t>CAJA NACIONAL DE SALUD</t>
  </si>
  <si>
    <t>CAJA PETROLERA DE SALUD</t>
  </si>
  <si>
    <t>CAJA BANCARIA ESTATAL DE SALUD</t>
  </si>
  <si>
    <t>CAJA DE SALUD DEL SERVICIO NAL. DE CAMINOS Y RAMAS ANEXAS</t>
  </si>
  <si>
    <t>CAJA DE SALUD CORDES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</si>
  <si>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</si>
  <si>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</si>
  <si>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</si>
  <si>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</si>
  <si>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</si>
  <si>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</si>
  <si>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</si>
  <si>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</si>
  <si>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</si>
  <si>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ADM.DE AEROPUERTOS Y SERVICIOS AUXILIARES A LA NAVEG. AÉREA</t>
  </si>
  <si>
    <t>YACIMIENTOS PETROLÍFEROS FISCALES BOLIVIANOS</t>
  </si>
  <si>
    <t>EMPRESA NACIONAL DE ELECTRICIDAD</t>
  </si>
  <si>
    <t>CORPORACIÓN MINERA DE BOLIVIA</t>
  </si>
  <si>
    <t>EMPRESA METALÚRGICA VINTO - NACIONALIZADA</t>
  </si>
  <si>
    <t>EMPRESA NACIONAL DE FERROCARRILES - RESIDUAL</t>
  </si>
  <si>
    <t>EMPRESA DE CORREOS DE BOLIVIA</t>
  </si>
  <si>
    <t>TRANSPORTES AÉREOS BOLIVIANOS</t>
  </si>
  <si>
    <t>BOLIVIA TV</t>
  </si>
  <si>
    <t>CORPORACIÓN DE LAS FUERZAS ARMADAS P/ EL DES. NACIONAL</t>
  </si>
  <si>
    <t>EMPRESA NAVIERA BOLIVIANA</t>
  </si>
  <si>
    <t>EMPRESA DE APOYO A LA PRODUCCIÓN DE ALIMENTOS</t>
  </si>
  <si>
    <t>EMPRESA SIDERÚRGICA DEL MUTÚN</t>
  </si>
  <si>
    <t>EMPRESA PÚBLICA NACIONAL ESTRATÉGICA LÁCTEOS DE BOLIVIA</t>
  </si>
  <si>
    <t>EMPRESA PÚBLICA NACIONAL ESTRATÉGICA CARTONES DE BOLIVIA</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</si>
  <si>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</si>
  <si>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</si>
  <si>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</si>
  <si>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</si>
  <si>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</si>
  <si>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</si>
  <si>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ESTRATÉGICA BOLIVIANA DE CONSTRUCCIÓN Y CONSERVACIÓN DE INFRAESTRUCTURA CIVIL</t>
  </si>
  <si>
    <t>EMPRESA PÚBLICA "QUIPUS"</t>
  </si>
  <si>
    <t>EMPRESA ESTATAL DE TRANSPORTE POR CABLE "MI TELEFÉRICO"</t>
  </si>
  <si>
    <t>EMPRESA ESTATAL "BOLIVIANA DE TURISMO"</t>
  </si>
  <si>
    <t>EMPRESA PÚBLICA YACANA</t>
  </si>
  <si>
    <t>ADMINISTRACIÓN DE SERVICIOS PORTUARIOS - BOLIVIA</t>
  </si>
  <si>
    <t>GESTORA PÚBLICA DE LA SEGURIDAD SOCIAL DE LARGO PLAZO</t>
  </si>
  <si>
    <t xml:space="preserve">EMPRESA PÚBLICA TRANSPORTE AÉREO MILITAR </t>
  </si>
  <si>
    <t>EMPRESA PÚBLICA NACIONAL ESTRATÉGICA DE YACIMIENTOS DE LITIO BOLIVIANOS</t>
  </si>
  <si>
    <t>EMPRESA PÚBLICA "EDITORIAL DEL ESTADO PLURINACIONAL DE BOLIVIA"</t>
  </si>
  <si>
    <t>EMPRESA BOLIVIANA DE ALIMENTOS Y DERIVADOS</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</si>
  <si>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</si>
  <si>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</si>
  <si>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</si>
  <si>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</si>
  <si>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</si>
  <si>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</si>
  <si>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</si>
  <si>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</si>
  <si>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DEFENSORIA DEL PUEBLO</t>
  </si>
  <si>
    <t>PROCURADURIA GENERAL DEL ESTADO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</si>
  <si>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</si>
  <si>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</si>
  <si>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</si>
  <si>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</si>
  <si>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</si>
  <si>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</si>
  <si>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</si>
  <si>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</si>
  <si>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</si>
  <si>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</si>
  <si>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</si>
  <si>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</si>
  <si>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</si>
  <si>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</si>
  <si>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</si>
  <si>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</si>
  <si>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</si>
  <si>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</si>
  <si>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</si>
  <si>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</si>
  <si>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</si>
  <si>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</si>
  <si>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</si>
  <si>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</si>
  <si>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</si>
  <si>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</si>
  <si>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</si>
  <si>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</si>
  <si>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</si>
  <si>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</si>
  <si>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</si>
  <si>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</si>
  <si>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EL VILLAR</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</si>
  <si>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</si>
  <si>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</si>
  <si>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</si>
  <si>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</si>
  <si>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</si>
  <si>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</si>
  <si>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</si>
  <si>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</si>
  <si>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</si>
  <si>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</si>
  <si>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</si>
  <si>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</si>
  <si>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</si>
  <si>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</si>
  <si>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</si>
  <si>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</si>
  <si>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</si>
  <si>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</si>
  <si>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</si>
  <si>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</si>
  <si>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</si>
  <si>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</si>
  <si>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</si>
  <si>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</si>
  <si>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</si>
  <si>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</si>
  <si>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</si>
  <si>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</si>
  <si>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</si>
  <si>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</si>
  <si>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</si>
  <si>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</si>
  <si>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</si>
  <si>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</si>
  <si>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</si>
  <si>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</si>
  <si>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</si>
  <si>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</si>
  <si>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</si>
  <si>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</si>
  <si>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</si>
  <si>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</si>
  <si>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</si>
  <si>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</si>
  <si>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</si>
  <si>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</si>
  <si>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</si>
  <si>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</si>
  <si>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</si>
  <si>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</si>
  <si>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</si>
  <si>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</si>
  <si>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</si>
  <si>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</si>
  <si>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</si>
  <si>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</si>
  <si>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</si>
  <si>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</si>
  <si>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</si>
  <si>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</si>
  <si>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</si>
  <si>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</si>
  <si>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</si>
  <si>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</si>
  <si>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</si>
  <si>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</si>
  <si>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</si>
  <si>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</si>
  <si>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</si>
  <si>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</si>
  <si>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</si>
  <si>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</si>
  <si>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</si>
  <si>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</si>
  <si>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</si>
  <si>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</si>
  <si>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</si>
  <si>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</si>
  <si>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</si>
  <si>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</si>
  <si>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</si>
  <si>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</si>
  <si>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</si>
  <si>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</si>
  <si>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</si>
  <si>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</si>
  <si>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</si>
  <si>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</si>
  <si>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</si>
  <si>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</si>
  <si>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</si>
  <si>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</si>
  <si>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</si>
  <si>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</si>
  <si>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</si>
  <si>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</si>
  <si>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</si>
  <si>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</si>
  <si>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</si>
  <si>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</si>
  <si>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</si>
  <si>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</si>
  <si>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</si>
  <si>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</si>
  <si>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</si>
  <si>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</si>
  <si>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</si>
  <si>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</si>
  <si>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</si>
  <si>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</si>
  <si>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</si>
  <si>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</si>
  <si>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</si>
  <si>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</si>
  <si>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</si>
  <si>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</si>
  <si>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</si>
  <si>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</si>
  <si>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</si>
  <si>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</si>
  <si>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</si>
  <si>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</si>
  <si>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</si>
  <si>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</si>
  <si>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</si>
  <si>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</si>
  <si>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</si>
  <si>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</si>
  <si>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</si>
  <si>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</si>
  <si>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</si>
  <si>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</si>
  <si>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</si>
  <si>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</si>
  <si>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</si>
  <si>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</si>
  <si>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</si>
  <si>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</si>
  <si>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</si>
  <si>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</si>
  <si>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</si>
  <si>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</si>
  <si>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</si>
  <si>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</si>
  <si>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</si>
  <si>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</si>
  <si>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</si>
  <si>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</si>
  <si>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</si>
  <si>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</si>
  <si>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</si>
  <si>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EL CHORO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</si>
  <si>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</si>
  <si>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</si>
  <si>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</si>
  <si>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</si>
  <si>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</si>
  <si>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</si>
  <si>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</si>
  <si>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</si>
  <si>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</si>
  <si>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</si>
  <si>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</si>
  <si>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</si>
  <si>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</si>
  <si>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</si>
  <si>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</si>
  <si>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</si>
  <si>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</si>
  <si>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</si>
  <si>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</si>
  <si>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</si>
  <si>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</si>
  <si>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</si>
  <si>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</si>
  <si>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LA RIVERA</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</si>
  <si>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</si>
  <si>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</si>
  <si>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</si>
  <si>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</si>
  <si>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</si>
  <si>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</si>
  <si>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</si>
  <si>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</si>
  <si>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</si>
  <si>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</si>
  <si>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</si>
  <si>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</si>
  <si>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</si>
  <si>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</si>
  <si>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</si>
  <si>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</si>
  <si>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</si>
  <si>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</si>
  <si>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</si>
  <si>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</si>
  <si>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</si>
  <si>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</si>
  <si>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</si>
  <si>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</si>
  <si>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</si>
  <si>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</si>
  <si>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</si>
  <si>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</si>
  <si>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</si>
  <si>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</si>
  <si>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</si>
  <si>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</si>
  <si>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</si>
  <si>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</si>
  <si>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</si>
  <si>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</si>
  <si>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</si>
  <si>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</si>
  <si>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</si>
  <si>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</si>
  <si>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</si>
  <si>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</si>
  <si>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</si>
  <si>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</si>
  <si>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</si>
  <si>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</si>
  <si>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CHUQUIHUTA AYLLU JUCUMANI</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</si>
  <si>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</si>
  <si>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</si>
  <si>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</si>
  <si>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</si>
  <si>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</si>
  <si>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</si>
  <si>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</si>
  <si>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</si>
  <si>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</si>
  <si>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EL PUENTE</t>
  </si>
  <si>
    <t>GOBIERNO AUTÓNOMO MUNICIPAL DE ENTRE RÍOS</t>
  </si>
  <si>
    <t>GOBIERNO AUTÓNOMO MUNICIPAL DE SANTA CRUZ DE LA SIERRA</t>
  </si>
  <si>
    <t>GOBIERNO AUTÓNOMO MUNICIPAL DE COTOCA</t>
  </si>
  <si>
    <t>GOBIERNO AUTÓNOMO MUNICIPAL DE PORONGO (AYACUCHO)</t>
  </si>
  <si>
    <t>GOBIERNO AUTÓNOMO MUNICIPAL DE LA GUARDIA</t>
  </si>
  <si>
    <t>GOBIERNO AUTÓNOMO MUNICIPAL DE EL TORNO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</si>
  <si>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</si>
  <si>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</si>
  <si>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</si>
  <si>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</si>
  <si>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</si>
  <si>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</si>
  <si>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</si>
  <si>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</si>
  <si>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</si>
  <si>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</si>
  <si>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</si>
  <si>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</si>
  <si>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</si>
  <si>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</si>
  <si>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</si>
  <si>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</si>
  <si>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</si>
  <si>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</si>
  <si>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</si>
  <si>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</si>
  <si>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</si>
  <si>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</si>
  <si>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</si>
  <si>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</si>
  <si>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</si>
  <si>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</si>
  <si>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</si>
  <si>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</si>
  <si>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</si>
  <si>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</si>
  <si>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</si>
  <si>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</si>
  <si>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</si>
  <si>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</si>
  <si>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</si>
  <si>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</si>
  <si>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</si>
  <si>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</si>
  <si>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</si>
  <si>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</si>
  <si>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</si>
  <si>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</si>
  <si>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</si>
  <si>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</si>
  <si>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</si>
  <si>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</si>
  <si>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</si>
  <si>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</si>
  <si>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</si>
  <si>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</si>
  <si>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</si>
  <si>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</si>
  <si>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</si>
  <si>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</si>
  <si>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</si>
  <si>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</si>
  <si>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</si>
  <si>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</si>
  <si>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</si>
  <si>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</si>
  <si>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</si>
  <si>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</si>
  <si>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</si>
  <si>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</si>
  <si>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</si>
  <si>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</si>
  <si>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</si>
  <si>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</si>
  <si>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</si>
  <si>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</si>
  <si>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</si>
  <si>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</si>
  <si>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</si>
  <si>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</si>
  <si>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</si>
  <si>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</si>
  <si>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</si>
  <si>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</si>
  <si>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</si>
  <si>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</si>
  <si>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</si>
  <si>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</si>
  <si>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SERVICIO DE ENCAUZAMIENTO DE RIOS (SEARPI)</t>
  </si>
  <si>
    <t xml:space="preserve">EMPRESA MUNICIPAL DE SERVICIO DE ASEO </t>
  </si>
  <si>
    <t>EMPRESA MUNICIPAL DE ÁREAS VERDES, PARQUES Y FORESTACIÓN</t>
  </si>
  <si>
    <t>EMPRESA MUNICIPAL DE ASFALTOS Y VÍAS</t>
  </si>
  <si>
    <t>ENTIDAD DESCENTRALIZADA UMMIPRE PROMAN</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</si>
  <si>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</si>
  <si>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</si>
  <si>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</si>
  <si>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</si>
  <si>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</si>
  <si>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</si>
  <si>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</si>
  <si>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</si>
  <si>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</si>
  <si>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Dirección General de Pensiones y Jubilaciones</t>
  </si>
  <si>
    <t>Universidad Pública de el Alto</t>
  </si>
  <si>
    <t>Universidad Autónoma del Beni José Ballivián</t>
  </si>
  <si>
    <t>Oficinatécnica para el Fortalecimiento de la Empresa Pública</t>
  </si>
  <si>
    <t>Dirección Estratégica de Reivindicacion Marítima, Silala y Recursos Hídricos Internacionales</t>
  </si>
  <si>
    <t>Direc. Dptal. de Educación la Paz</t>
  </si>
  <si>
    <t>Autoridad de Fiscalización del Juego</t>
  </si>
  <si>
    <t>Autoridad de Fiscalización de Empresas</t>
  </si>
  <si>
    <t>Comité Organizador de los Xi Juegos Suramericanos Cochabamba 2018</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</si>
  <si>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</si>
  <si>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</si>
  <si>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</si>
  <si>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</si>
  <si>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</si>
  <si>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Caja de Salud Cordes</t>
  </si>
  <si>
    <t>Empresa de Correos de Bolivia</t>
  </si>
  <si>
    <t>Corporación de las Fuerzas Armadas P/ el Des. Nacional</t>
  </si>
  <si>
    <t>Empresa Pública Nacional Estratégica Lácteos de Bolivia</t>
  </si>
  <si>
    <t>Empresa Pública Nacional Estratégica Cartones de Bolivia</t>
  </si>
  <si>
    <t>Empresa Estatal de Transporte Por Cable "Mi Teleférico"</t>
  </si>
  <si>
    <t xml:space="preserve">Empresa Pública Transporte Aéreo Militar </t>
  </si>
  <si>
    <t>Empresa Boliviana de Alimentos y Derivados</t>
  </si>
  <si>
    <t>Defensoria del Pueblo</t>
  </si>
  <si>
    <t>Procuraduria General del Estado</t>
  </si>
  <si>
    <t>Gobierno Autónomo Municipal de el Villar</t>
  </si>
  <si>
    <t>Gobierno Autónomo Municipal de el Choro</t>
  </si>
  <si>
    <t>Gobierno Autónomo Municipal de la Rivera</t>
  </si>
  <si>
    <t>Gobierno Autónomo Municipal de Chuquihuta Ayllu Jucumani</t>
  </si>
  <si>
    <t>Gobierno Autónomo Municipal de el Puente</t>
  </si>
  <si>
    <t>Gobierno Autónomo Municipal de Santa Cruz de la Sierra</t>
  </si>
  <si>
    <t>Gobierno Autónomo Municipal de la Guardia</t>
  </si>
  <si>
    <t>Gobierno Autónomo Municipal de el Torno</t>
  </si>
  <si>
    <t>Servicio de Encauzamiento de Rios (Searpi)</t>
  </si>
  <si>
    <t>Empresa Municipal de Agua Potable y Alcantarillado Viacha</t>
  </si>
  <si>
    <t>Entidad Municipal de Aseo Urbano Sucre</t>
  </si>
  <si>
    <t>Empresa Municipal de Areas Verdes Sucre</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</si>
  <si>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</si>
  <si>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</si>
  <si>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</si>
  <si>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</si>
  <si>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</si>
  <si>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</si>
  <si>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</si>
  <si>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</si>
  <si>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Empresa Municipal de Agua Potable y Alcantarillado Sanitario de Uriondo</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</si>
  <si>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</si>
  <si>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</si>
  <si>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</si>
  <si>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</si>
  <si>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</si>
  <si>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</si>
  <si>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</si>
  <si>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</si>
  <si>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</si>
  <si>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CONSEJO SUPREMO DE DEFENSA PLURINACIONAL</t>
  </si>
  <si>
    <t>SECTOR PRIVADO</t>
  </si>
  <si>
    <t>Área de Contabilidad</t>
  </si>
  <si>
    <t/>
  </si>
  <si>
    <t>VCK</t>
  </si>
  <si>
    <t>COBRO COSTOS DE PAPELERIA SEGUN TRANSFERENCIA DEL EXTERIOR POR ORDEN DE SOLGAS S.A. LIB. 00513062001 YPFB-OPERACIONES PLANTA DE SEPARACION DE LIQUIDOS RIO GRANDE</t>
  </si>
  <si>
    <t>Impuesto Directo A Los Hidrocarburos</t>
  </si>
  <si>
    <t>(**) Los importes correspondientes a operaciones CUT Dolares, se expresan en Moneda Nacional.</t>
  </si>
  <si>
    <t>00099021001 DEPOSITO DE EFECTIVO, DEPOSITANTE: VICTOR HUGO JOSE BRACAMONTE VALLE, CONCEPTO: DOBLE PERCEPCION, CUENTA DE DEPOSITO: CUENTA UNICA DEL TESORO</t>
  </si>
  <si>
    <t>00512012001</t>
  </si>
  <si>
    <t>10000028891146</t>
  </si>
  <si>
    <t>00099021001 DEPOSITO DE EFECTIVO, DEPOSITANTE: JANETTE JULIETA MEDRANO RODRIGUEZ, CONCEPTO: PAGO PARCIAL SENASIR, CUENTA DE DEPOSITO: CUENTA UNICA DEL TESORO</t>
  </si>
  <si>
    <t>00099021001 DEPOSITO DE EFECTIVO, DEPOSITANTE: FREDY MOISES FLORES MAMANI, CONCEPTO: COBRO INDEVIDO DEL PRA, CUENTA DE DEPOSITO: CUENTA UNICA DEL TESORO</t>
  </si>
  <si>
    <t>00099021001 DEPOSITO DE EFECTIVO, DEPOSITANTE: MARTHA LUCIA GUTIERREZ DE MARCA, CONCEPTO: NUEVAS NUPCIAS, CUENTA DE DEPOSITO: CUENTA UNICA DEL TESORO</t>
  </si>
  <si>
    <t>00099021001 DEPOSITO DE EFECTIVO, DEPOSITANTE: RENE ALBERTO NAVIA MAYER, CONCEPTO: DOBLE PERCEPCION, CUENTA DE DEPOSITO: CUENTA UNICA DEL TESORO</t>
  </si>
  <si>
    <t>00099021001 DEPOSITO DE EFECTIVO, DEPOSITANTE: JAVIER LUIS VILLARROEL ROMERO - MDRYT, CONCEPTO: SALDO DE FONDO ROTATIVO MDRYT OFICINA CENTRAL, CUENTA DE DEPOSITO: CUENTA UNICA DEL TESORO</t>
  </si>
  <si>
    <t>00253018009</t>
  </si>
  <si>
    <t>00099018038</t>
  </si>
  <si>
    <t>00046024204</t>
  </si>
  <si>
    <t>00020044201</t>
  </si>
  <si>
    <r>
      <t xml:space="preserve">Asimismo se aclara que los anexos de operaciones pendientes han sido identificados según la información descrita en las glosas de extractos bancarios de la CUT en el SIGEP, mismos que son proporcionados por el BCB. Se hace notar que en el “Anexo” de las BOD no se incluye aquellas Boletas de Deposito que en su descripción no se identifica la entidad beneficiaria y/o libreta, por lo que se sugiere a la entidad tomar en cuenta la importancia de estos datos al momento de realizar depósitos en las CUT’s. Sin embargo todas las operaciones bajo los códigos de formulario incluyendo los </t>
    </r>
    <r>
      <rPr>
        <u/>
        <sz val="8"/>
        <color rgb="FFFF0000"/>
        <rFont val="Calibri"/>
        <family val="2"/>
      </rPr>
      <t>no identificados (N/I)</t>
    </r>
    <r>
      <rPr>
        <sz val="8"/>
        <color theme="1"/>
        <rFont val="Calibri"/>
        <family val="2"/>
      </rPr>
      <t xml:space="preserve"> se comunicarán periódicamente en el </t>
    </r>
    <r>
      <rPr>
        <b/>
        <u/>
        <sz val="8"/>
        <color theme="1"/>
        <rFont val="Calibri"/>
        <family val="2"/>
      </rPr>
      <t>PORTAL</t>
    </r>
    <r>
      <rPr>
        <sz val="8"/>
        <color theme="1"/>
        <rFont val="Calibri"/>
        <family val="2"/>
      </rPr>
      <t xml:space="preserve"> de comunicados del </t>
    </r>
    <r>
      <rPr>
        <b/>
        <u/>
        <sz val="8"/>
        <color theme="1"/>
        <rFont val="Calibri"/>
        <family val="2"/>
      </rPr>
      <t>SIGEP</t>
    </r>
    <r>
      <rPr>
        <sz val="8"/>
        <color theme="1"/>
        <rFont val="Calibri"/>
        <family val="2"/>
      </rPr>
      <t>.</t>
    </r>
  </si>
  <si>
    <t>DIRECCIÓN ADMINISTRATIVA FINANCIERA</t>
  </si>
  <si>
    <t>O16996600002</t>
  </si>
  <si>
    <t>O16996030002</t>
  </si>
  <si>
    <t>O16995980002</t>
  </si>
  <si>
    <t>O16995360002</t>
  </si>
  <si>
    <t>O16995250002</t>
  </si>
  <si>
    <t>O16995230002</t>
  </si>
  <si>
    <t>O16995200002</t>
  </si>
  <si>
    <t>O16995190002</t>
  </si>
  <si>
    <t>O16995160002</t>
  </si>
  <si>
    <t>O16995090002</t>
  </si>
  <si>
    <t>O16994930002</t>
  </si>
  <si>
    <t>O16994910002</t>
  </si>
  <si>
    <t>B16996390002</t>
  </si>
  <si>
    <t>B16996360002</t>
  </si>
  <si>
    <t>B16996340002</t>
  </si>
  <si>
    <t>O16997330002</t>
  </si>
  <si>
    <t>O16997250002</t>
  </si>
  <si>
    <t>O16997240002</t>
  </si>
  <si>
    <t>O16997210002</t>
  </si>
  <si>
    <t>O16997130002</t>
  </si>
  <si>
    <t>O16997070002</t>
  </si>
  <si>
    <t>O16996970002</t>
  </si>
  <si>
    <t>O16996890002</t>
  </si>
  <si>
    <t>O16996840002</t>
  </si>
  <si>
    <t>B16995650002</t>
  </si>
  <si>
    <t>B16995590002</t>
  </si>
  <si>
    <t>B16995550002</t>
  </si>
  <si>
    <t>B16995520002</t>
  </si>
  <si>
    <t>B16995490002</t>
  </si>
  <si>
    <t>B16994980002</t>
  </si>
  <si>
    <t>B16994960002</t>
  </si>
  <si>
    <t>B16994940002</t>
  </si>
  <si>
    <t>B16994920002</t>
  </si>
  <si>
    <t>B16994900002</t>
  </si>
  <si>
    <t>B16994890002</t>
  </si>
  <si>
    <t>B16994880002</t>
  </si>
  <si>
    <t>B16994870002</t>
  </si>
  <si>
    <t>B16994850002</t>
  </si>
  <si>
    <t>B16994840002</t>
  </si>
  <si>
    <t>B16994830002</t>
  </si>
  <si>
    <t>B16996330002</t>
  </si>
  <si>
    <t>B16996320002</t>
  </si>
  <si>
    <t>B16996060002</t>
  </si>
  <si>
    <t>B16995950002</t>
  </si>
  <si>
    <t>B16995900002</t>
  </si>
  <si>
    <t>B16995670002</t>
  </si>
  <si>
    <t>B16995680002</t>
  </si>
  <si>
    <t>G09287040002</t>
  </si>
  <si>
    <t>G09287070002</t>
  </si>
  <si>
    <t>G09287100002</t>
  </si>
  <si>
    <t>G09287190002</t>
  </si>
  <si>
    <t>G09287330002</t>
  </si>
  <si>
    <t>G09287610002</t>
  </si>
  <si>
    <t>G09287880002</t>
  </si>
  <si>
    <t>G09287920002</t>
  </si>
  <si>
    <t>G09290910002</t>
  </si>
  <si>
    <t>G09292160002</t>
  </si>
  <si>
    <t>G09292310002</t>
  </si>
  <si>
    <t>G09296080002</t>
  </si>
  <si>
    <t>Q10660230002</t>
  </si>
  <si>
    <t>Q10660280002</t>
  </si>
  <si>
    <t>F0000388</t>
  </si>
  <si>
    <t>O17000440002</t>
  </si>
  <si>
    <t>O17000430002</t>
  </si>
  <si>
    <t>O17000420002</t>
  </si>
  <si>
    <t>O17000330002</t>
  </si>
  <si>
    <t>O17000080002</t>
  </si>
  <si>
    <t>O17000030002</t>
  </si>
  <si>
    <t>O17000020002</t>
  </si>
  <si>
    <t>O16999700002</t>
  </si>
  <si>
    <t>O16999520002</t>
  </si>
  <si>
    <t>O17000450002</t>
  </si>
  <si>
    <t>O17000460002</t>
  </si>
  <si>
    <t>O17000650002</t>
  </si>
  <si>
    <t>O17000680002</t>
  </si>
  <si>
    <t>O17001170002</t>
  </si>
  <si>
    <t>O17001200002</t>
  </si>
  <si>
    <t>O17001210002</t>
  </si>
  <si>
    <t>O17001260002</t>
  </si>
  <si>
    <t>O17001860002</t>
  </si>
  <si>
    <t>B16999220002</t>
  </si>
  <si>
    <t>O16999450002</t>
  </si>
  <si>
    <t>O16999320002</t>
  </si>
  <si>
    <t>O16999120002</t>
  </si>
  <si>
    <t>B16999970002</t>
  </si>
  <si>
    <t>B16999410002</t>
  </si>
  <si>
    <t>Q10666490002</t>
  </si>
  <si>
    <t>S09441940001</t>
  </si>
  <si>
    <t>O17005750002</t>
  </si>
  <si>
    <t>O17005460002</t>
  </si>
  <si>
    <t>O17004640002</t>
  </si>
  <si>
    <t>O17004600002</t>
  </si>
  <si>
    <t>O17004580002</t>
  </si>
  <si>
    <t>O17004570002</t>
  </si>
  <si>
    <t>O17005860002</t>
  </si>
  <si>
    <t>O17005930002</t>
  </si>
  <si>
    <t>O17006370002</t>
  </si>
  <si>
    <t>O17006400002</t>
  </si>
  <si>
    <t>O17006520002</t>
  </si>
  <si>
    <t>B17003790002</t>
  </si>
  <si>
    <t>B17003800002</t>
  </si>
  <si>
    <t>B17004430002</t>
  </si>
  <si>
    <t>O17003110002</t>
  </si>
  <si>
    <t>O17003250002</t>
  </si>
  <si>
    <t>O17004540002</t>
  </si>
  <si>
    <t>O17004480002</t>
  </si>
  <si>
    <t>O17004470002</t>
  </si>
  <si>
    <t>O17004170002</t>
  </si>
  <si>
    <t>O17004020002</t>
  </si>
  <si>
    <t>O17003780002</t>
  </si>
  <si>
    <t>O17003690002</t>
  </si>
  <si>
    <t>O17003650002</t>
  </si>
  <si>
    <t>O17007970002</t>
  </si>
  <si>
    <t>O17008080002</t>
  </si>
  <si>
    <t>O17008610002</t>
  </si>
  <si>
    <t>O17009010002</t>
  </si>
  <si>
    <t>O17009460002</t>
  </si>
  <si>
    <t>O17009680002</t>
  </si>
  <si>
    <t>O17009710002</t>
  </si>
  <si>
    <t>O17009740002</t>
  </si>
  <si>
    <t>O17009750002</t>
  </si>
  <si>
    <t>B17007950002</t>
  </si>
  <si>
    <t>B17008200002</t>
  </si>
  <si>
    <t>B17008210002</t>
  </si>
  <si>
    <t>B17008400002</t>
  </si>
  <si>
    <t>B17008420002</t>
  </si>
  <si>
    <t>O17007860002</t>
  </si>
  <si>
    <t>B17008710002</t>
  </si>
  <si>
    <t>B17008690002</t>
  </si>
  <si>
    <t>B17008490002</t>
  </si>
  <si>
    <t>S09442740002</t>
  </si>
  <si>
    <t>S09442740003</t>
  </si>
  <si>
    <t>G09327600002</t>
  </si>
  <si>
    <t>G09327610001</t>
  </si>
  <si>
    <t>S09442850001</t>
  </si>
  <si>
    <t>F0000392</t>
  </si>
  <si>
    <t>O17013460002</t>
  </si>
  <si>
    <t>O17013370002</t>
  </si>
  <si>
    <t>O17013360002</t>
  </si>
  <si>
    <t>O17013310002</t>
  </si>
  <si>
    <t>O17013280002</t>
  </si>
  <si>
    <t>O17012840002</t>
  </si>
  <si>
    <t>O17012710002</t>
  </si>
  <si>
    <t>O17013540002</t>
  </si>
  <si>
    <t>O17013580002</t>
  </si>
  <si>
    <t>O17013770002</t>
  </si>
  <si>
    <t>O17013900002</t>
  </si>
  <si>
    <t>O17014490002</t>
  </si>
  <si>
    <t>B17011870002</t>
  </si>
  <si>
    <t>B17012160002</t>
  </si>
  <si>
    <t>B17012180002</t>
  </si>
  <si>
    <t>B17013040002</t>
  </si>
  <si>
    <t>B17013080002</t>
  </si>
  <si>
    <t>B17013100002</t>
  </si>
  <si>
    <t>O17012270002</t>
  </si>
  <si>
    <t>O17012260002</t>
  </si>
  <si>
    <t>O17011940002</t>
  </si>
  <si>
    <t>O17011790002</t>
  </si>
  <si>
    <t>J03496990002</t>
  </si>
  <si>
    <t>J03497000002</t>
  </si>
  <si>
    <t>J03497010002</t>
  </si>
  <si>
    <t>Q10680270002</t>
  </si>
  <si>
    <t>Q10680360002</t>
  </si>
  <si>
    <t>F0000394</t>
  </si>
  <si>
    <t>S09443430002</t>
  </si>
  <si>
    <t>O17017040002</t>
  </si>
  <si>
    <t>O17017030002</t>
  </si>
  <si>
    <t>O17016740002</t>
  </si>
  <si>
    <t>O17016710002</t>
  </si>
  <si>
    <t>O17016690002</t>
  </si>
  <si>
    <t>O17016680002</t>
  </si>
  <si>
    <t>O17017690002</t>
  </si>
  <si>
    <t>O17018080002</t>
  </si>
  <si>
    <t>O17018090002</t>
  </si>
  <si>
    <t>O17018100002</t>
  </si>
  <si>
    <t>O17018110002</t>
  </si>
  <si>
    <t>O17018280002</t>
  </si>
  <si>
    <t>B17016300002</t>
  </si>
  <si>
    <t>B17016340002</t>
  </si>
  <si>
    <t>B17016390002</t>
  </si>
  <si>
    <t>B17016520002</t>
  </si>
  <si>
    <t>B17016600002</t>
  </si>
  <si>
    <t>B17016620002</t>
  </si>
  <si>
    <t>B17016630002</t>
  </si>
  <si>
    <t>O17016530002</t>
  </si>
  <si>
    <t>O17016510002</t>
  </si>
  <si>
    <t>O17016360002</t>
  </si>
  <si>
    <t>O17016220002</t>
  </si>
  <si>
    <t>O17015980002</t>
  </si>
  <si>
    <t>B17016670002</t>
  </si>
  <si>
    <t>G09348420002</t>
  </si>
  <si>
    <t>G09348430001</t>
  </si>
  <si>
    <t>S09444080001</t>
  </si>
  <si>
    <t>G09351800002</t>
  </si>
  <si>
    <t>G09351810001</t>
  </si>
  <si>
    <t>S09444190001</t>
  </si>
  <si>
    <t>O17021550002</t>
  </si>
  <si>
    <t>O17021470002</t>
  </si>
  <si>
    <t>O17021220002</t>
  </si>
  <si>
    <t>O17021210002</t>
  </si>
  <si>
    <t>O17021110002</t>
  </si>
  <si>
    <t>O17021090002</t>
  </si>
  <si>
    <t>O17021010002</t>
  </si>
  <si>
    <t>O17021650002</t>
  </si>
  <si>
    <t>O17022300002</t>
  </si>
  <si>
    <t>B17020890002</t>
  </si>
  <si>
    <t>B17020900002</t>
  </si>
  <si>
    <t>B17020920002</t>
  </si>
  <si>
    <t>O17020840002</t>
  </si>
  <si>
    <t>O17020680002</t>
  </si>
  <si>
    <t>O17020200002</t>
  </si>
  <si>
    <t>O17020190002</t>
  </si>
  <si>
    <t>O17020040002</t>
  </si>
  <si>
    <t>O17019900002</t>
  </si>
  <si>
    <t>S09444490002</t>
  </si>
  <si>
    <t>S09444490003</t>
  </si>
  <si>
    <t>Q10690930002</t>
  </si>
  <si>
    <t>Q10690950002</t>
  </si>
  <si>
    <t>Q10694060002</t>
  </si>
  <si>
    <t>G09363120004</t>
  </si>
  <si>
    <t>G09363140024</t>
  </si>
  <si>
    <t>G09363160004</t>
  </si>
  <si>
    <t>O17025580002</t>
  </si>
  <si>
    <t>O17025460002</t>
  </si>
  <si>
    <t>O17025360002</t>
  </si>
  <si>
    <t>O17025330002</t>
  </si>
  <si>
    <t>O17025030002</t>
  </si>
  <si>
    <t>O17025020002</t>
  </si>
  <si>
    <t>O17025010002</t>
  </si>
  <si>
    <t>O17025000002</t>
  </si>
  <si>
    <t>O17024960002</t>
  </si>
  <si>
    <t>O17026100002</t>
  </si>
  <si>
    <t>O17026380002</t>
  </si>
  <si>
    <t>O17026390002</t>
  </si>
  <si>
    <t>O17026480002</t>
  </si>
  <si>
    <t>O17026710002</t>
  </si>
  <si>
    <t>O17026720002</t>
  </si>
  <si>
    <t>O17026790002</t>
  </si>
  <si>
    <t>O17026810002</t>
  </si>
  <si>
    <t>O17026820002</t>
  </si>
  <si>
    <t>O17026840002</t>
  </si>
  <si>
    <t>O17026870002</t>
  </si>
  <si>
    <t>O17026890002</t>
  </si>
  <si>
    <t>O17027230002</t>
  </si>
  <si>
    <t>B17023940002</t>
  </si>
  <si>
    <t>B17024370002</t>
  </si>
  <si>
    <t>B17024380002</t>
  </si>
  <si>
    <t>B17024460002</t>
  </si>
  <si>
    <t>O17024710002</t>
  </si>
  <si>
    <t>O17024620002</t>
  </si>
  <si>
    <t>O17024600002</t>
  </si>
  <si>
    <t>O17024420002</t>
  </si>
  <si>
    <t>O17024190002</t>
  </si>
  <si>
    <t>O17024070002</t>
  </si>
  <si>
    <t>G09370540070</t>
  </si>
  <si>
    <t>Q10696370002</t>
  </si>
  <si>
    <t>G09375040002</t>
  </si>
  <si>
    <t>G09375050001</t>
  </si>
  <si>
    <t>F0000397</t>
  </si>
  <si>
    <t>O17029750002</t>
  </si>
  <si>
    <t>O17029540002</t>
  </si>
  <si>
    <t>O17029420002</t>
  </si>
  <si>
    <t>O17030230002</t>
  </si>
  <si>
    <t>O17030270002</t>
  </si>
  <si>
    <t>O17030650002</t>
  </si>
  <si>
    <t>O17030680002</t>
  </si>
  <si>
    <t>O17030950002</t>
  </si>
  <si>
    <t>O17031340002</t>
  </si>
  <si>
    <t>O17031390002</t>
  </si>
  <si>
    <t>B17029140002</t>
  </si>
  <si>
    <t>B17029180002</t>
  </si>
  <si>
    <t>O17029020002</t>
  </si>
  <si>
    <t>O17028850002</t>
  </si>
  <si>
    <t>O17028840002</t>
  </si>
  <si>
    <t>O17028580002</t>
  </si>
  <si>
    <t>Q10702800002</t>
  </si>
  <si>
    <t>S09448800001</t>
  </si>
  <si>
    <t>Q10705970002</t>
  </si>
  <si>
    <t>Q10706480002</t>
  </si>
  <si>
    <t>Q10706490002</t>
  </si>
  <si>
    <t>O17033940002</t>
  </si>
  <si>
    <t>O17034120002</t>
  </si>
  <si>
    <t>O17034170002</t>
  </si>
  <si>
    <t>O17034180002</t>
  </si>
  <si>
    <t>O17034240002</t>
  </si>
  <si>
    <t>O17034430002</t>
  </si>
  <si>
    <t>O17034460002</t>
  </si>
  <si>
    <t>O17034560002</t>
  </si>
  <si>
    <t>O17034570002</t>
  </si>
  <si>
    <t>O17034600002</t>
  </si>
  <si>
    <t>O17034900002</t>
  </si>
  <si>
    <t>O17032580002</t>
  </si>
  <si>
    <t>O17033270002</t>
  </si>
  <si>
    <t>O17033280002</t>
  </si>
  <si>
    <t>O17033290002</t>
  </si>
  <si>
    <t>O17033850002</t>
  </si>
  <si>
    <t>G09395250004</t>
  </si>
  <si>
    <t>Q10708450002</t>
  </si>
  <si>
    <t>G09399890004</t>
  </si>
  <si>
    <t>S09449640004</t>
  </si>
  <si>
    <t>S09449430001</t>
  </si>
  <si>
    <t>O17037600002</t>
  </si>
  <si>
    <t>O17037440002</t>
  </si>
  <si>
    <t>O17037360002</t>
  </si>
  <si>
    <t>O17037330002</t>
  </si>
  <si>
    <t>O17037310002</t>
  </si>
  <si>
    <t>O17037300002</t>
  </si>
  <si>
    <t>O17037290002</t>
  </si>
  <si>
    <t>O17037260002</t>
  </si>
  <si>
    <t>O17037240002</t>
  </si>
  <si>
    <t>O17037220002</t>
  </si>
  <si>
    <t>O17037200002</t>
  </si>
  <si>
    <t>O17037190002</t>
  </si>
  <si>
    <t>O17037180002</t>
  </si>
  <si>
    <t>O17037900002</t>
  </si>
  <si>
    <t>O17038290002</t>
  </si>
  <si>
    <t>O17038590002</t>
  </si>
  <si>
    <t>O17038720002</t>
  </si>
  <si>
    <t>O17039250002</t>
  </si>
  <si>
    <t>B17037390002</t>
  </si>
  <si>
    <t>B17037470002</t>
  </si>
  <si>
    <t>B17037490002</t>
  </si>
  <si>
    <t>B17037540002</t>
  </si>
  <si>
    <t>B17037730002</t>
  </si>
  <si>
    <t>B17037760002</t>
  </si>
  <si>
    <t>B17037810002</t>
  </si>
  <si>
    <t>O17037170002</t>
  </si>
  <si>
    <t>O17037160002</t>
  </si>
  <si>
    <t>O17037150002</t>
  </si>
  <si>
    <t>O17037130002</t>
  </si>
  <si>
    <t>O17036940002</t>
  </si>
  <si>
    <t>O17036910002</t>
  </si>
  <si>
    <t>O17036710002</t>
  </si>
  <si>
    <t>Q10714890002</t>
  </si>
  <si>
    <t>G09415640002</t>
  </si>
  <si>
    <t>G09415650001</t>
  </si>
  <si>
    <t>S09450800002</t>
  </si>
  <si>
    <t>S09450730001</t>
  </si>
  <si>
    <t>S09450750001</t>
  </si>
  <si>
    <t>O17042720002</t>
  </si>
  <si>
    <t>O17042700002</t>
  </si>
  <si>
    <t>O17042690002</t>
  </si>
  <si>
    <t>O17042660002</t>
  </si>
  <si>
    <t>O17042630002</t>
  </si>
  <si>
    <t>O17042500002</t>
  </si>
  <si>
    <t>O17042460002</t>
  </si>
  <si>
    <t>O17042260002</t>
  </si>
  <si>
    <t>O17042750002</t>
  </si>
  <si>
    <t>O17042770002</t>
  </si>
  <si>
    <t>O17043050002</t>
  </si>
  <si>
    <t>O17043080002</t>
  </si>
  <si>
    <t>O17043190002</t>
  </si>
  <si>
    <t>O17043260002</t>
  </si>
  <si>
    <t>O17043280002</t>
  </si>
  <si>
    <t>O17043510002</t>
  </si>
  <si>
    <t>O17040590002</t>
  </si>
  <si>
    <t>O17041000002</t>
  </si>
  <si>
    <t>O17042150002</t>
  </si>
  <si>
    <t>O17042140002</t>
  </si>
  <si>
    <t>O17042050002</t>
  </si>
  <si>
    <t>O17041930002</t>
  </si>
  <si>
    <t>O17041910002</t>
  </si>
  <si>
    <t>G09418280054</t>
  </si>
  <si>
    <t>Q10717910002</t>
  </si>
  <si>
    <t>Q10718210002</t>
  </si>
  <si>
    <t>Q10721820002</t>
  </si>
  <si>
    <t>O17047370002</t>
  </si>
  <si>
    <t>O17047020002</t>
  </si>
  <si>
    <t>O17046730002</t>
  </si>
  <si>
    <t>O17046600002</t>
  </si>
  <si>
    <t>O17046290002</t>
  </si>
  <si>
    <t>O17046250002</t>
  </si>
  <si>
    <t>O17046120002</t>
  </si>
  <si>
    <t>O17046100002</t>
  </si>
  <si>
    <t>O17046070002</t>
  </si>
  <si>
    <t>O17046040002</t>
  </si>
  <si>
    <t>O17045900002</t>
  </si>
  <si>
    <t>O17048460002</t>
  </si>
  <si>
    <t>O17048430002</t>
  </si>
  <si>
    <t>O17048410002</t>
  </si>
  <si>
    <t>O17048380002</t>
  </si>
  <si>
    <t>O17048370002</t>
  </si>
  <si>
    <t>O17047770002</t>
  </si>
  <si>
    <t>O17047720002</t>
  </si>
  <si>
    <t>O17047680002</t>
  </si>
  <si>
    <t>O17047660002</t>
  </si>
  <si>
    <t>O17047640002</t>
  </si>
  <si>
    <t>O17047620002</t>
  </si>
  <si>
    <t>O17047610002</t>
  </si>
  <si>
    <t>O17047580002</t>
  </si>
  <si>
    <t>O17047440002</t>
  </si>
  <si>
    <t>O17047430002</t>
  </si>
  <si>
    <t>B17045960002</t>
  </si>
  <si>
    <t>B17045540002</t>
  </si>
  <si>
    <t>B17045470002</t>
  </si>
  <si>
    <t>B17044960002</t>
  </si>
  <si>
    <t>B17044760002</t>
  </si>
  <si>
    <t>O17045820002</t>
  </si>
  <si>
    <t>O17045050002</t>
  </si>
  <si>
    <t>O17045130002</t>
  </si>
  <si>
    <t>O17045140002</t>
  </si>
  <si>
    <t>O17045600002</t>
  </si>
  <si>
    <t>G09427790004</t>
  </si>
  <si>
    <t>Q10724200002</t>
  </si>
  <si>
    <t>S09451870001</t>
  </si>
  <si>
    <t>O17051180002</t>
  </si>
  <si>
    <t>O17051140002</t>
  </si>
  <si>
    <t>O17051130002</t>
  </si>
  <si>
    <t>O17050750002</t>
  </si>
  <si>
    <t>O17050680002</t>
  </si>
  <si>
    <t>O17050630002</t>
  </si>
  <si>
    <t>O17052030002</t>
  </si>
  <si>
    <t>O17051810002</t>
  </si>
  <si>
    <t>B17050400002</t>
  </si>
  <si>
    <t>B17050180002</t>
  </si>
  <si>
    <t>B17049590002</t>
  </si>
  <si>
    <t>O17050280002</t>
  </si>
  <si>
    <t>O17050110002</t>
  </si>
  <si>
    <t>O17050090002</t>
  </si>
  <si>
    <t>O17049650002</t>
  </si>
  <si>
    <t>O17049560002</t>
  </si>
  <si>
    <t>O17055540002</t>
  </si>
  <si>
    <t>O17055290002</t>
  </si>
  <si>
    <t>O17055280002</t>
  </si>
  <si>
    <t>O17054530002</t>
  </si>
  <si>
    <t>O17054500002</t>
  </si>
  <si>
    <t>O17054450002</t>
  </si>
  <si>
    <t>O17054430002</t>
  </si>
  <si>
    <t>O17054420002</t>
  </si>
  <si>
    <t>O17054410002</t>
  </si>
  <si>
    <t>O17055830002</t>
  </si>
  <si>
    <t>O17056150002</t>
  </si>
  <si>
    <t>O17056480002</t>
  </si>
  <si>
    <t>O17056510002</t>
  </si>
  <si>
    <t>O17056810002</t>
  </si>
  <si>
    <t>O17056910002</t>
  </si>
  <si>
    <t>B17054230002</t>
  </si>
  <si>
    <t>B17054260002</t>
  </si>
  <si>
    <t>B17054440002</t>
  </si>
  <si>
    <t>B17054830002</t>
  </si>
  <si>
    <t>O17054350002</t>
  </si>
  <si>
    <t>O17054340002</t>
  </si>
  <si>
    <t>O17054300002</t>
  </si>
  <si>
    <t>O17054290002</t>
  </si>
  <si>
    <t>O17054200002</t>
  </si>
  <si>
    <t>O17054190002</t>
  </si>
  <si>
    <t>O17054180002</t>
  </si>
  <si>
    <t>G09451060001</t>
  </si>
  <si>
    <t>G09457350002</t>
  </si>
  <si>
    <t>S09453480002</t>
  </si>
  <si>
    <t>S09453480003</t>
  </si>
  <si>
    <t>S09453130001</t>
  </si>
  <si>
    <t>O17059720002</t>
  </si>
  <si>
    <t>O17059980002</t>
  </si>
  <si>
    <t>B17058430002</t>
  </si>
  <si>
    <t>B17058460002</t>
  </si>
  <si>
    <t>B17058490002</t>
  </si>
  <si>
    <t>B17059050002</t>
  </si>
  <si>
    <t>B17059100002</t>
  </si>
  <si>
    <t>B17059280002</t>
  </si>
  <si>
    <t>O17058550002</t>
  </si>
  <si>
    <t>O17058730002</t>
  </si>
  <si>
    <t>O17058750002</t>
  </si>
  <si>
    <t>O17058770002</t>
  </si>
  <si>
    <t>O17058960002</t>
  </si>
  <si>
    <t>O17058980002</t>
  </si>
  <si>
    <t>O17059200002</t>
  </si>
  <si>
    <t>Q10741060002</t>
  </si>
  <si>
    <t>Q10743230002</t>
  </si>
  <si>
    <t>S09454480001</t>
  </si>
  <si>
    <t>O17064660002</t>
  </si>
  <si>
    <t>O17064210002</t>
  </si>
  <si>
    <t>O17064070002</t>
  </si>
  <si>
    <t>O17063790002</t>
  </si>
  <si>
    <t>O17063130002</t>
  </si>
  <si>
    <t>O17066150002</t>
  </si>
  <si>
    <t>O17066170002</t>
  </si>
  <si>
    <t>O17066240002</t>
  </si>
  <si>
    <t>O17066320002</t>
  </si>
  <si>
    <t>O17066350002</t>
  </si>
  <si>
    <t>B17062410002</t>
  </si>
  <si>
    <t>B17062680002</t>
  </si>
  <si>
    <t>B17062850002</t>
  </si>
  <si>
    <t>B17062890002</t>
  </si>
  <si>
    <t>B17062900002</t>
  </si>
  <si>
    <t>B17062910002</t>
  </si>
  <si>
    <t>B17063010002</t>
  </si>
  <si>
    <t>B17063050002</t>
  </si>
  <si>
    <t>B17063240002</t>
  </si>
  <si>
    <t>O17062630002</t>
  </si>
  <si>
    <t>O17062510002</t>
  </si>
  <si>
    <t>O17062370002</t>
  </si>
  <si>
    <t>B17063750002</t>
  </si>
  <si>
    <t>S09455640001</t>
  </si>
  <si>
    <t>Q10746010002</t>
  </si>
  <si>
    <t>S09455680001</t>
  </si>
  <si>
    <t>S09455680004</t>
  </si>
  <si>
    <t>S09455830004</t>
  </si>
  <si>
    <t>S09455830001</t>
  </si>
  <si>
    <t>S09456110002</t>
  </si>
  <si>
    <t>O17068410002</t>
  </si>
  <si>
    <t>O17068270002</t>
  </si>
  <si>
    <t>O17069330002</t>
  </si>
  <si>
    <t>O17069670002</t>
  </si>
  <si>
    <t>O17070020002</t>
  </si>
  <si>
    <t>B17068090002</t>
  </si>
  <si>
    <t>O17067860002</t>
  </si>
  <si>
    <t>O17067760002</t>
  </si>
  <si>
    <t>B17068450002</t>
  </si>
  <si>
    <t>F0000409</t>
  </si>
  <si>
    <t>G09489360003</t>
  </si>
  <si>
    <t>G09490620002</t>
  </si>
  <si>
    <t>G09490630001</t>
  </si>
  <si>
    <t>Q10753080002</t>
  </si>
  <si>
    <t>S09457130002</t>
  </si>
  <si>
    <t>O17073960002</t>
  </si>
  <si>
    <t>O17073920002</t>
  </si>
  <si>
    <t>O17073910002</t>
  </si>
  <si>
    <t>O17073890002</t>
  </si>
  <si>
    <t>O17073320002</t>
  </si>
  <si>
    <t>O17073310002</t>
  </si>
  <si>
    <t>O17073970002</t>
  </si>
  <si>
    <t>O17074080002</t>
  </si>
  <si>
    <t>O17074090002</t>
  </si>
  <si>
    <t>O17074110002</t>
  </si>
  <si>
    <t>O17074140002</t>
  </si>
  <si>
    <t>O17074640002</t>
  </si>
  <si>
    <t>B17072010002</t>
  </si>
  <si>
    <t>B17072100002</t>
  </si>
  <si>
    <t>B17073160002</t>
  </si>
  <si>
    <t>O17072130002</t>
  </si>
  <si>
    <t>B17073230002</t>
  </si>
  <si>
    <t>G09504020058</t>
  </si>
  <si>
    <t>G09504050079</t>
  </si>
  <si>
    <t>S09457940001</t>
  </si>
  <si>
    <t>F0000412</t>
  </si>
  <si>
    <t>F0000413</t>
  </si>
  <si>
    <t>G09508520003</t>
  </si>
  <si>
    <t>S09458340001</t>
  </si>
  <si>
    <t>T03913830001</t>
  </si>
  <si>
    <t>T03913850001</t>
  </si>
  <si>
    <t>T03913870001</t>
  </si>
  <si>
    <t>T03913890001</t>
  </si>
  <si>
    <t>T03913910001</t>
  </si>
  <si>
    <t>T03913930001</t>
  </si>
  <si>
    <t>T03913950001</t>
  </si>
  <si>
    <t>T03913970001</t>
  </si>
  <si>
    <t>T03913990001</t>
  </si>
  <si>
    <t>T03914010001</t>
  </si>
  <si>
    <t>T03914030001</t>
  </si>
  <si>
    <t>T03914050001</t>
  </si>
  <si>
    <t>T03914070001</t>
  </si>
  <si>
    <t>T03914090001</t>
  </si>
  <si>
    <t>T03914110001</t>
  </si>
  <si>
    <t>T03914130001</t>
  </si>
  <si>
    <t>T03914150001</t>
  </si>
  <si>
    <t>T03914170001</t>
  </si>
  <si>
    <t>T03914190001</t>
  </si>
  <si>
    <t>T03914210001</t>
  </si>
  <si>
    <t>T03914230001</t>
  </si>
  <si>
    <t>T03914250001</t>
  </si>
  <si>
    <t>T03914270001</t>
  </si>
  <si>
    <t>T03914290001</t>
  </si>
  <si>
    <t>T03914310001</t>
  </si>
  <si>
    <t>T03914330001</t>
  </si>
  <si>
    <t>T03914350001</t>
  </si>
  <si>
    <t>T03914370001</t>
  </si>
  <si>
    <t>T03914390001</t>
  </si>
  <si>
    <t>T03914410001</t>
  </si>
  <si>
    <t>T03914430001</t>
  </si>
  <si>
    <t>T03914450001</t>
  </si>
  <si>
    <t>T03914470001</t>
  </si>
  <si>
    <t>T03914490001</t>
  </si>
  <si>
    <t>T03914510001</t>
  </si>
  <si>
    <t>T03914530001</t>
  </si>
  <si>
    <t>T03914550001</t>
  </si>
  <si>
    <t>T03914570001</t>
  </si>
  <si>
    <t>T03914590001</t>
  </si>
  <si>
    <t>T03914610001</t>
  </si>
  <si>
    <t>T03914630001</t>
  </si>
  <si>
    <t>T03914650001</t>
  </si>
  <si>
    <t>T03914670001</t>
  </si>
  <si>
    <t>T03914690001</t>
  </si>
  <si>
    <t>T03914710001</t>
  </si>
  <si>
    <t>T03914730001</t>
  </si>
  <si>
    <t>T03914750001</t>
  </si>
  <si>
    <t>T03914770001</t>
  </si>
  <si>
    <t>T03914790001</t>
  </si>
  <si>
    <t>T03914810001</t>
  </si>
  <si>
    <t>T03914830001</t>
  </si>
  <si>
    <t>T03914850001</t>
  </si>
  <si>
    <t>T03914870001</t>
  </si>
  <si>
    <t>T03914890001</t>
  </si>
  <si>
    <t>T03914910001</t>
  </si>
  <si>
    <t>T03914930001</t>
  </si>
  <si>
    <t>T03914950001</t>
  </si>
  <si>
    <t>T03914970001</t>
  </si>
  <si>
    <t>T03914990001</t>
  </si>
  <si>
    <t>T03915010001</t>
  </si>
  <si>
    <t>T03915030001</t>
  </si>
  <si>
    <t>T03915050001</t>
  </si>
  <si>
    <t>T03915070001</t>
  </si>
  <si>
    <t>T03915090001</t>
  </si>
  <si>
    <t>T03915110001</t>
  </si>
  <si>
    <t>T03915130001</t>
  </si>
  <si>
    <t>T03915160001</t>
  </si>
  <si>
    <t>T03915180001</t>
  </si>
  <si>
    <t>T03915200001</t>
  </si>
  <si>
    <t>T03915220001</t>
  </si>
  <si>
    <t>T03915240001</t>
  </si>
  <si>
    <t>T03915260001</t>
  </si>
  <si>
    <t>T03915280001</t>
  </si>
  <si>
    <t>T03915300001</t>
  </si>
  <si>
    <t>T03915320001</t>
  </si>
  <si>
    <t>T03915340001</t>
  </si>
  <si>
    <t>T03915360001</t>
  </si>
  <si>
    <t>T03915380001</t>
  </si>
  <si>
    <t>T03915400001</t>
  </si>
  <si>
    <t>T03915420001</t>
  </si>
  <si>
    <t>T03915440001</t>
  </si>
  <si>
    <t>T03915460001</t>
  </si>
  <si>
    <t>T03915480001</t>
  </si>
  <si>
    <t>T03915500001</t>
  </si>
  <si>
    <t>T03915520001</t>
  </si>
  <si>
    <t>T03915540001</t>
  </si>
  <si>
    <t>T03915560001</t>
  </si>
  <si>
    <t>T03915580001</t>
  </si>
  <si>
    <t>T03915600001</t>
  </si>
  <si>
    <t>T03915620001</t>
  </si>
  <si>
    <t>T03915640001</t>
  </si>
  <si>
    <t>T03915660001</t>
  </si>
  <si>
    <t>T03915680001</t>
  </si>
  <si>
    <t>T03915700001</t>
  </si>
  <si>
    <t>T03915720001</t>
  </si>
  <si>
    <t>T03915740001</t>
  </si>
  <si>
    <t>T03915760001</t>
  </si>
  <si>
    <t>T03915780001</t>
  </si>
  <si>
    <t>T03915800001</t>
  </si>
  <si>
    <t>T03915820001</t>
  </si>
  <si>
    <t>T03915840001</t>
  </si>
  <si>
    <t>T03915860001</t>
  </si>
  <si>
    <t>T03915880001</t>
  </si>
  <si>
    <t>T03915900001</t>
  </si>
  <si>
    <t>T03915920001</t>
  </si>
  <si>
    <t>S09458680004</t>
  </si>
  <si>
    <t>O17078150002</t>
  </si>
  <si>
    <t>O17078010002</t>
  </si>
  <si>
    <t>O17077170002</t>
  </si>
  <si>
    <t>O17077120002</t>
  </si>
  <si>
    <t>O17078480002</t>
  </si>
  <si>
    <t>O17079300002</t>
  </si>
  <si>
    <t>B17076430002</t>
  </si>
  <si>
    <t>B17076760002</t>
  </si>
  <si>
    <t>B17077030002</t>
  </si>
  <si>
    <t>O17076680002</t>
  </si>
  <si>
    <t>O17076670002</t>
  </si>
  <si>
    <t>B17077310002</t>
  </si>
  <si>
    <t>B17077240002</t>
  </si>
  <si>
    <t>F0000416</t>
  </si>
  <si>
    <t>G09523300002</t>
  </si>
  <si>
    <t>G09523310001</t>
  </si>
  <si>
    <t>O17082290002</t>
  </si>
  <si>
    <t>O17082020002</t>
  </si>
  <si>
    <t>O17081800002</t>
  </si>
  <si>
    <t>O17082310002</t>
  </si>
  <si>
    <t>O17082560002</t>
  </si>
  <si>
    <t>O17082580002</t>
  </si>
  <si>
    <t>O17083400002</t>
  </si>
  <si>
    <t>O17083610002</t>
  </si>
  <si>
    <t>O17084370002</t>
  </si>
  <si>
    <t>B17081420002</t>
  </si>
  <si>
    <t>B17081760002</t>
  </si>
  <si>
    <t>O17081640002</t>
  </si>
  <si>
    <t>O17081620002</t>
  </si>
  <si>
    <t>O17081480002</t>
  </si>
  <si>
    <t>O17081190002</t>
  </si>
  <si>
    <t>B17082150002</t>
  </si>
  <si>
    <t>F0000424</t>
  </si>
  <si>
    <t>J03502950002</t>
  </si>
  <si>
    <t>Q10771550002</t>
  </si>
  <si>
    <t>Q10772770002</t>
  </si>
  <si>
    <t>Q10772780002</t>
  </si>
  <si>
    <t>Q10772790002</t>
  </si>
  <si>
    <t>Q10772830002</t>
  </si>
  <si>
    <t>Q10772850002</t>
  </si>
  <si>
    <t>Q10772870002</t>
  </si>
  <si>
    <t>Q10773530002</t>
  </si>
  <si>
    <t>Q10773560002</t>
  </si>
  <si>
    <t>Q10773580002</t>
  </si>
  <si>
    <t>F0000427</t>
  </si>
  <si>
    <t>F0000432</t>
  </si>
  <si>
    <t>Q10775470002</t>
  </si>
  <si>
    <t>S09460440003</t>
  </si>
  <si>
    <t>00099021001 DEPOSITO DE EFECTIVO, DEPOSITANTE: HILDA AYALA CRUZ, CONCEPTO: DEVOLUCION DE BONO AL CARGO, CUENTA DE DEPOSITO: CUENTA UNICA DEL TESORO</t>
  </si>
  <si>
    <t>00099021001 DEPOSITO DE EFECTIVO, DEPOSITANTE: OTILIA HORTENCIA CONDORI CUNO, CONCEPTO: IMPORTE POR COBRO INDEBIDO DE LOLA CUNO CANASA ( Q.E.P.D. ), CUENTA DE DEPOSITO: CUENTA UNICA DEL TESORO</t>
  </si>
  <si>
    <t>00099021001 DEPOSITO DE EFECTIVO, DEPOSITANTE: MINISTERIO DE EDUCACION, CONCEPTO: DEVOLUCION DE PASAJES, CUENTA DE DEPOSITO: CUENTA UNICA DEL TESORO</t>
  </si>
  <si>
    <t>00099021001 DEPOSITO DE EFECTIVO, DEPOSITANTE: JIMMY CALLE OCHOA, CONCEPTO: FONDOS EN AVANCE, CUENTA DE DEPOSITO: CUENTA UNICA DEL TESORO</t>
  </si>
  <si>
    <t>00099021001 DEPOSITO DE EFECTIVO, DEPOSITANTE: FRANZ TORREZ ZAMBRANA, CONCEPTO: DEVOLUCION POR DOBLE PERCEPCION, CUENTA DE DEPOSITO: CUENTA UNICA DEL TESORO</t>
  </si>
  <si>
    <t>00099021001 DEPOSITO DE EFECTIVO, DEPOSITANTE: DAVID ROJAS ESCALERA, CONCEPTO: PREVENTIVO # 2217, CUENTA DE DEPOSITO: CUENTA UNICA DEL TESORO</t>
  </si>
  <si>
    <t>00099021001 DEPOSITO DE EFECTIVO, DEPOSITANTE: DAVID ROJAS ESCALERA, CONCEPTO: PREVENTIVO # 2218, CUENTA DE DEPOSITO: CUENTA UNICA DEL TESORO</t>
  </si>
  <si>
    <t>00526012001 DEPOSITO DE EFECTIVO, DEPOSITANTE: HUGO HAROLD MACHICADO, CONCEPTO: DEVOLUCION PASAJES, CUENTA DE DEPOSITO: CUENTA UNICA DEL TESORO</t>
  </si>
  <si>
    <t>00099021001 DEPOSITO DE EFECTIVO, DEPOSITANTE: CARLA ISABEL PANTOJA DURAN-AGBC, CONCEPTO: REVERSION DE FONDOS EN AVANCE PREVENTIVO 553-554, CUENTA DE DEPOSITO: CUENTA UNICA DEL TESORO</t>
  </si>
  <si>
    <t>00099021001 DEPOSITO DE EFECTIVO, DEPOSITANTE: CARLA ISABEL PANTOJA DURAN-AGBC, CONCEPTO: REVERSION DE FONDOS EN AVANCE PREVENTIVO 525-526, CUENTA DE DEPOSITO: CUENTA UNICA DEL TESORO</t>
  </si>
  <si>
    <t>00222012001 DEP.DE CHEQ.AJENOS,RET.DE CAM.,CONCEPTO: PAGO POR INCAPACIDAD TEMPORAL DEL PERSONAL INIAF MES DE JULIO 2018,DEP.: CAJA DE SALUD DE CAMINOS Y R.A. , PROCEDENCIA: BANCO UNION S.A., CHEQUE: 10125, FECHA DE EMISION:28/12/2018</t>
  </si>
  <si>
    <t>00222012001 DEP.DE CHEQ.AJENOS,RET.DE CAM.,CONCEPTO: PAGO POR INCAPACIDAD TEMPORAL DEL PERSONAL INIAF CORRESPONDIENTE MES SEPTIEMBRE 2018,DEP.: CAJA DE SALUD DE CAMINOS Y R.A. , PROCEDENCIA: BANCO UNION S.A., CHEQUE: 10126, FECHA DE EMISION:28/12/2018</t>
  </si>
  <si>
    <t>00222012001 DEP.DE CHEQ.AJENOS,RET.DE CAM.,CONCEPTO: PAGO POR INCAPACIDAD TEMPORAL DEL PERSONAL INIAF MES FEBRERO 2018,DEP.: CAJA DE SALUD DE CAMINOS Y R.A. , PROCEDENCIA: BANCO UNION S.A., CHEQUE: 10110, FECHA DE EMISION:27/12/2018</t>
  </si>
  <si>
    <t>00291014101 DEPOSITO DE EFECTIVO, DEPOSITANTE: ALCANOVA SRL NIT 260326024, CONCEPTO: ABC TRANSFERENCIAS IEDH, CUENTA DE DEPOSITO: CUENTA UNICA DEL TESORO</t>
  </si>
  <si>
    <t>00099021001 DEPOSITO DE EFECTIVO, DEPOSITANTE: JAVIER GONZALO TIRADO, CONCEPTO: DEVOLUCION DE SALDOS NO EJECUTADOS, CUENTA DE DEPOSITO: CUENTA UNICA DEL TESORO</t>
  </si>
  <si>
    <t>00099021001 DEPOSITO DE EFECTIVO, DEPOSITANTE: RUBEN FERNANDEZ QUISBERT, CONCEPTO: DEVOLUCION DE SALDO NO EJECUTADO C31 N2494, CUENTA DE DEPOSITO: CUENTA UNICA DEL TESORO</t>
  </si>
  <si>
    <t>00016018001 DEPOSITO DE EFECTIVO, DEPOSITANTE: OLGA ALARCON MINISTERIO DE EDUCACION, CONCEPTO: DEVOLUCION, CUENTA DE DEPOSITO: CUENTA UNICA DEL TESORO</t>
  </si>
  <si>
    <t>00086084202 DEPOSITO DE EFECTIVO, DEPOSITANTE: UD SUSTENTAR, CONCEPTO: DEVOLUCION DE FONDOS DE PASAJES Y VIATICOS POR PAGO EQUIVOCADO CON LA PARTIDA SERVICIOS MANUALES, CUENTA DE DEPOSITO: CUENTA UNICA DEL TESORO</t>
  </si>
  <si>
    <t>00086074201 DEPOSITO DE EFECTIVO, DEPOSITANTE: GOB. AUTONOMO MUNICIPAL DE PALCA-SARA APAZA PACASI, CONCEPTO: PLANILLA DE PAGO, CUENTA DE DEPOSITO: CUENTA UNICA DEL TESORO</t>
  </si>
  <si>
    <t>00099021001 DEPOSITO DE EFECTIVO, DEPOSITANTE: HUMBERTO JUAN QUINTANILLA MUÑOZ, CONCEPTO: PAGO EN DEMASIA VACACIONES NO UTILIZADAS, CUENTA DE DEPOSITO: CUENTA UNICA DEL TESORO</t>
  </si>
  <si>
    <t>00015021102 DEP.DE CHEQ.AJENOS,RET.DE CAM.,CONCEPTO: REVERSION DE FONDOS COMANDOS DEPARTAMENTALES FUENTE 11 BATALLON DE SEGURIDAD FISICA GESTION 2018,DEP.: POLICIA BOLIVIANA , PROCEDENCIA: BANCO UNION S.A., CHEQUE: 7643, FECHA DE EMISION:28/12/2018</t>
  </si>
  <si>
    <t>00015021101 DEP.DE CHEQ.AJENOS,RET.DE CAM.,CONCEPTO: DEVOLUCION DAKAR 2018 FUENTE 11,DEP.: POLICIA BOLIVIANA , PROCEDENCIA: BANCO UNION S.A., CHEQUE: 7645, FECHA DE EMISION:28/12/2018</t>
  </si>
  <si>
    <t>00099021001 DEP.DE CHEQ.AJENOS,RET.DE CAM.,CONCEPTO: REVERSION DE RECURSOS COMANDOS DEPARTAMENTALES FUENTE 10 GESTION 2018,DEP.: POLICIA BOLIVIANA , PROCEDENCIA: BANCO UNION S.A., CHEQUE: 7640, FECHA DE EMISION:28/12/2018</t>
  </si>
  <si>
    <t>00015024201 DEP.DE CHEQ.AJENOS,RET.DE CAM.,CONCEPTO: REVERSION DE RECURSOS COMANDOS DEPARTAMENTALES FUENTE 42 GESTION 2018,DEP.: POLICIA BOLIVIANA , PROCEDENCIA: BANCO UNION S.A., CHEQUE: 7642, FECHA DE EMISION:28/12/2018</t>
  </si>
  <si>
    <t>00015021101 DEP.DE CHEQ.AJENOS,RET.DE CAM.,CONCEPTO: REVERSION DE RECURSOS COMANDOS DEPARTAMENTALES FUENTE 11 GESTION 2018,DEP.: POLICIA BOLIVIANA , PROCEDENCIA: BANCO UNION S.A., CHEQUE: 7641, FECHA DE EMISION:28/12/2018</t>
  </si>
  <si>
    <t>00099021001 DEP.DE CHEQ.AJENOS,RET.DE CAM.,CONCEPTO: REVERSION AL COMPROBANTE C-31 ; DEVOLUCION DE VIATICOS FTE.41J,DEP.: SEGIP OF. NACIONAL , PROCEDENCIA: BANCO UNION S.A., CHEQUE: 13243, FECHA DE EMISION:31/12/2018</t>
  </si>
  <si>
    <t>00340012003 DEP.DE CHEQ.AJENOS,RET.DE CAM.,CONCEPTO: RECUPERACION DESCUENTOS PERJUICIOS SIN GOCE DE HABERES MES DE NOVIEMBRE 2018,DEP.: SEGIP OF. NACIONAL , PROCEDENCIA: BANCO UNION S.A., CHEQUE: 13244, FECHA DE EMISION:31/12/2018</t>
  </si>
  <si>
    <t>00099021001 DEP.DE CHEQ.AJENOS,RET.DE CAM.,CONCEPTO: GASTOS OPERATIVOS BONO JUANA AZURDUY GESTION 2018,DEP.: SEGIP OF. NACIONAL , PROCEDENCIA: BANCO UNION S.A., CHEQUE: 13246, FECHA DE EMISION:31/12/2018</t>
  </si>
  <si>
    <t>00340012003 DEP.DE CHEQ.AJENOS,RET.DE CAM.,CONCEPTO: DEPÓSITOS NO IDENTIFICADOS CTA. OPERACIONES VARIAS 2018,DEP.: SEGIP OF. NACIONAL , PROCEDENCIA: BANCO UNION S.A., CHEQUE: 13245, FECHA DE EMISION:31/12/2018</t>
  </si>
  <si>
    <t>00099021001 DEP.DE CHEQ.AJENOS,RET.DE CAM.,CONCEPTO: DEVOLUCION REFRIGERIOS MES DE ABRIL 2017,DEP.: SEGIP OF. NACIONAL , PROCEDENCIA: BANCO UNION S.A., CHEQUE: 13225, FECHA DE EMISION:27/12/2018</t>
  </si>
  <si>
    <t>00099021001 DEP.DE CHEQ.AJENOS,RET.DE CAM.,CONCEPTO: DEVOLUCION REFRIGERIOS MES DE MAYO DE 2017,DEP.: SEGIP OF. NACIONAL , PROCEDENCIA: BANCO UNION S.A., CHEQUE: 13226, FECHA DE EMISION:27/12/2018</t>
  </si>
  <si>
    <t>00099021001 DEP.DE CHEQ.AJENOS,RET.DE CAM.,CONCEPTO: DEV.REFRIGERIOS MES DE ABRIL DE 2018,DEP.: SEGIP OF. NACIONAL , PROCEDENCIA: BANCO UNION S.A., CHEQUE: 13227, FECHA DE EMISION:27/12/2018</t>
  </si>
  <si>
    <t>00340012002 DEP.DE CHEQ.AJENOS,RET.DE CAM.,CONCEPTO: REVERSION CHEQUES DEVOLUCIONES LICENCIAS PARA CONDUCIR 2018,DEP.: SEGIP OF. NACIONAL , PROCEDENCIA: BANCO UNION S.A., CHEQUE: 13239, FECHA DE EMISION:31/12/2018</t>
  </si>
  <si>
    <t>00340012001 DEP.DE CHEQ.AJENOS,RET.DE CAM.,CONCEPTO: REVERSION CHEQUES DEVOLUCIONES CEDULAS 2018,DEP.: SEGIP OF. NACIONAL , PROCEDENCIA: BANCO UNION S.A., CHEQUE: 13241, FECHA DE EMISION:31/12/2018</t>
  </si>
  <si>
    <t>00340012003 DEP.DE CHEQ.AJENOS,RET.DE CAM.,CONCEPTO: REVERSION CHEQUES DEVOLUCIONES EXTRANJERIA 2018,DEP.: SEGIP OF. NACIONAL , PROCEDENCIA: BANCO UNION S.A., CHEQUE: 13240, FECHA DE EMISION:31/12/2018</t>
  </si>
  <si>
    <t>00099021001 DEP.DE CHEQ.AJENOS,RET.DE CAM.,CONCEPTO: DEVOLUCION REFRIGERIOS MES DE DICIEMBRE DE 2017,DEP.: SEGIP OF. NACIONAL , PROCEDENCIA: BANCO UNION S.A., CHEQUE: 13224, FECHA DE EMISION:27/12/2018</t>
  </si>
  <si>
    <t>00222012001 DEP.DE CHEQ.AJENOS,RET.DE CAM.,CONCEPTO: PAGO POR INCAPACIDAD TEMPORAL DEL PERSONAL DE INIAF DEL MES DE AGOSTO 2018,DEP.: CAJA DE SALUD DE CAMINOS Y R.A. , PROCEDENCIA: BANCO UNION S.A., CHEQUE: 10127, FECHA DE EMISION:28/12/2018</t>
  </si>
  <si>
    <t>00590012001 DEP.DE CHEQ.AJENOS,RET.DE CAM.,CONCEPTO: PAGO POR INCAPACIDAD TEMPORAL DEL PERSONAL DE LA EMPRESA QUIPUS CORRESPONDIENTE AL MES OCTUBRE 2018,DEP.: CAJA DE SALUD DE CAMINOS Y R.A.</t>
  </si>
  <si>
    <t>00591012001 DEP.DE CHEQ.AJENOS,RET.DE CAM.,CONCEPTO: PARA REGISTRAR DEP. NO IDENTIFICADOS GESTIONES 2017 Y 2018 SEGUN HOJAS DE RUTA ADJUNTAS,DEP.: EMPRESA ESTATAL DE TRANSP. POR CABLE MI TELEFERICO</t>
  </si>
  <si>
    <t>00287102001 DEP.DE CHEQ.AJENOS,RET.DE CAM.,CONCEPTO: PAGO EN DEMASIA FONDOS EN AVANCE GASOLINA Y PASAJES,DEP.: FPS-OF. CENTRAL , PROCEDENCIA: BANCO UNION S.A., CHEQUE: 196, FECHA DE EMISION:26/12/2018</t>
  </si>
  <si>
    <t>00287102001 DEP.DE CHEQ.AJENOS,RET.DE CAM.,CONCEPTO: PAGO POR SERVICIO DE TELEFONIA NACIONAL DEL MES OCTUBRE Y NOVIEMBRE DE 2016 "ENTEL",DEP.: FPS-OF. CENTRAL , PROCEDENCIA: BANCO UNION S.A., CHEQUE: 195, FECHA DE EMISION:26/12/2018</t>
  </si>
  <si>
    <t>00099021001 DEP.DE CHEQ.AJENOS,RET.DE CAM.,CONCEPTO: DEVOLUCION DAKAR 2018 FUENTE 10,DEP.: POLICIA BOLIVIANA , PROCEDENCIA: BANCO UNION S.A., CHEQUE: 7644, FECHA DE EMISION:28/12/2018</t>
  </si>
  <si>
    <t>00041014101 DEP.DE CHEQ.AJENOS,RET.DE CAM.,CONCEPTO: TRANSFERENCIA PARA EQUIPOS DE COMPUTACION PARA ESTUDIANTES DE SECUNDARIA FUENTE 41-1131,DEP.: GOBIERNO AUTONOMO MUNICIPAL DE SORATA</t>
  </si>
  <si>
    <t>Transf. en aplicacion proceso ANEXO3X de fecha :31/12/2018 lote Nro: 31145 Cuenta Corriente Fiscal Tipo Recaudadora 10000004669020 FPS.HAM LA PAZ</t>
  </si>
  <si>
    <t>Transf. en aplicacion proceso ANEXO3X de fecha :31/12/2018 lote Nro: 31145 Cuenta Corriente Fiscal Tipo Recaudadora 10000004671223 AASANA PACS SONET</t>
  </si>
  <si>
    <t>Transf. en aplicacion proceso ANEXO3X de fecha :31/12/2018 lote Nro: 31145 Cuenta Corriente Fiscal Tipo Recaudadora 10000004675952 ADSIB - RECURSOS PROPIOS</t>
  </si>
  <si>
    <t>Transf. en aplicacion proceso ANEXO3X de fecha :31/12/2018 lote Nro: 31145 Cuenta Corriente Fiscal Tipo Recaudadora 10000004713687 BOLIVIA TV - RECAUDACIONES</t>
  </si>
  <si>
    <t>Transf. en aplicacion proceso ANEXO3X de fecha :31/12/2018 lote Nro: 31145 Cuenta Corriente Fiscal Tipo Recaudadora 10000006035930 FPS.HAM COCHABAMBA</t>
  </si>
  <si>
    <t>Transf. en aplicacion proceso ANEXO3X de fecha :31/12/2018 lote Nro: 31145 Cuenta Corriente Fiscal Tipo Recaudadora 10000015534642 MINISTERIO DE SALUD PROGRAMA AMPLIADO DE INMUNIZACIONES - INGRESOS A NIVEL NACIONAL</t>
  </si>
  <si>
    <t>Transf. en aplicacion proceso ANEXO3X de fecha :31/12/2018 lote Nro: 31145 Cuenta Corriente Fiscal Tipo Recaudadora 10000027517975 ADSIB - PLATAFORMA DE PAGO DE TRAMITES DEL ESTADO - PPTE</t>
  </si>
  <si>
    <t>Transf. en aplicacion proceso ANEXO3X de fecha :31/12/2018 lote Nro: 31145 Cuenta Corriente Fiscal Tipo Recaudadora 10000028449820 ASUSS - CUENTA CORRIENTE FISCAL - RECAUDADORA</t>
  </si>
  <si>
    <t>Transf. en aplicacion proceso ANEXO3X de fecha :2/1/2019 lote Nro: 31153 Cuenta Corriente Fiscal Tipo Recaudadora 10000015534569 MINISTERIO DE SALUD INGRESOS VENTA DE VALORES FISCALES A NIVEL NACIONAL</t>
  </si>
  <si>
    <t>Transf. en aplicacion proceso ANEXO3X de fecha :2/1/2019 lote Nro: 31155 Cuenta Corriente Fiscal Tipo Recaudadora 10000023569524 TGN - RECUPERACION DE CREDITO DS 2979 - MONEDA NACIONAL</t>
  </si>
  <si>
    <t>Transf. en aplicacion proceso ANEXO3X de fecha :2/1/2019 lote Nro: 31155 Cuenta Corriente Fiscal Tipo Recaudadora 10000028891146 MINISTERIO DE EDUCACIÓN -ESFM ÁNGEL MENDOZA JUSTINIANO - CUENTA RECAUDADORA</t>
  </si>
  <si>
    <t>Transf. en aplicacion proceso ANEXO3X de fecha :2/1/2019 lote Nro: 31163 Cuenta Corriente Fiscal Tipo Recaudadora 10000026505608 EMPRESA PUBLICA EDITORIAL DEL ESTADO PLURINACIONAL DE BOLIVIA - PRESTAMO FINPRO</t>
  </si>
  <si>
    <t>COBRO COSTOS DE PAPELERIA SEGUN TRANSFERENCIA DEL EXTERIOR POR ORDEN DE CONSULADO DE BOLIVIA EN BILBAO LIB. 00010011102 MIN.RELACIONES EXTERIORES - GESTORIA CONSULAR LEY Nº 3108</t>
  </si>
  <si>
    <t>NUMERO DE LIBRETA CUT: 00099021001 OPERACIÓN E75 TRANSFERENCIA DE LA CUENTA FISCAL BUN A LA CUT EN MN TRANSF.FDOS.A SOLICITUD DEL G.A.M. PUNA SG.NOTA CITE:G.A.M.PUNA-0662/2018 A CTA.3987 CUT LBRTA.00099021001</t>
  </si>
  <si>
    <t>NUMERO DE LIBRETA CUT: 00099021001 OPERACIÓN E75 TRANSFERENCIA DE LA CUENTA FISCAL BUN A LA CUT EN MN TRANSF.FDOS.A SOLICITUD DEL G.A.M. URIONDO SG.NOTA CONCEPCION 28/12/2018 A CTA.3987 CUT LBRTA.00099021001</t>
  </si>
  <si>
    <t>De: 00287100001 Transferencia por ejecución de garantías por incumplimiento de contrato a favor del TGN, según nota CITE: FPS/GFA/FI/TRL/548/2018, del Fondo Nacional de Inversión Productiva Social - FPS. HR 6-38975-R</t>
  </si>
  <si>
    <t>00099021001 DEPOSITO DE EFECTIVO, DEPOSITANTE: MERY QUIÑONES GABRIEL, CONCEPTO: DEVOLUCION DE COBRO INDEBIDO, CUENTA DE DEPOSITO: CUENTA UNICA DEL TESORO</t>
  </si>
  <si>
    <t>00099021001 DEPOSITO DE EFECTIVO, DEPOSITANTE: ROXANA PATRICIA VERA ARAYA, CONCEPTO: DEVOLUCION BS. 218, CUENTA DE DEPOSITO: CUENTA UNICA DEL TESORO</t>
  </si>
  <si>
    <t>00020051101 DEPOSITO DE EFECTIVO, DEPOSITANTE: JAVIER EDUARDO AYLLON VARGAS, CONCEPTO: REVERSION SANEAMIENTO DEL PREDIO DN-2 MAMORE REFERENTE A TASAS, CUENTA DE DEPOSITO: CUENTA UNICA DEL TESORO</t>
  </si>
  <si>
    <t>00099021001 DEPOSITO DE EFECTIVO, DEPOSITANTE: CERTIKA SRL, CONCEPTO: MULTA POR RETRASO A PLAZO DE PRESENTACION DE SERVICIOS, CUENTA DE DEPOSITO: CUENTA UNICA DEL TESORO</t>
  </si>
  <si>
    <t>00099021001 DEPOSITO DE EFECTIVO, DEPOSITANTE: MAGALY SANGA MAMANI, CONCEPTO: DEVOLUCION DE BONOS, CUENTA DE DEPOSITO: CUENTA UNICA DEL TESORO</t>
  </si>
  <si>
    <t>00099021001 DEPOSITO DE EFECTIVO, DEPOSITANTE: JOSE JOAQUIN SOLIZ ALANEZ, CONCEPTO: PAGO AL SEDES-ORURO, CUENTA DE DEPOSITO: CUENTA UNICA DEL TESORO</t>
  </si>
  <si>
    <t>00099021001 DEPOSITO DE EFECTIVO, DEPOSITANTE: MINISTERIO DE LA PRESIDENCIA, CONCEPTO: DEVOLUCION VIATICOS Y GASTOS DE REPRESENTACION, CUENTA DE DEPOSITO: CUENTA UNICA DEL TESORO</t>
  </si>
  <si>
    <t>00591012001 DEPOSITO DE EFECTIVO, DEPOSITANTE: SOFIA ROQUE CHOQUE, CONCEPTO: PAGO SERVICIO DE ENERGIA ELECTRICA, CUENTA DE DEPOSITO: CUENTA UNICA DEL TESORO</t>
  </si>
  <si>
    <t>00591012001 DEPOSITO DE EFECTIVO, DEPOSITANTE: SOFIA ROQUE CHOQUE, CONCEPTO: PAGO SERVICIO AGUA POTABLE, CUENTA DE DEPOSITO: CUENTA UNICA DEL TESORO</t>
  </si>
  <si>
    <t>00133012001 DEPOSITO DE EFECTIVO, DEPOSITANTE: LOTERIA NACIONAL DE B Y S, CONCEPTO: SALDO DE PAGOS DE PREMIOS MENORES GESTION 2018, CUENTA DE DEPOSITO: CUENTA UNICA DEL TESORO</t>
  </si>
  <si>
    <t>00099021001 DEPOSITO DE EFECTIVO, DEPOSITANTE: JORGE LUIS INFANTES MACUAGA, CONCEPTO: REVERSION DE PASAJES PREV. 5056, CUENTA DE DEPOSITO: CUENTA UNICA DEL TESORO</t>
  </si>
  <si>
    <t>00271022001 DEP.DE CHEQ.AJENOS,RET.DE CAM.,CONCEPTO: PANIAGUA DAZA OSCAR,DEP.: BANCO UNION SA , PROCEDENCIA: BANCO UNION S.A., CHEQUE: 160276, FECHA DE EMISION:03/01/2019</t>
  </si>
  <si>
    <t>00099021001 DEPOSITO DE EFECTIVO, DEPOSITANTE: ARMANDO JOSE BLONDEL RENGEL 2063935LP, CONCEPTO: DEVOLUCION DE 2 DUODECIMAS DE AGUINALDO, CUENTA DE DEPOSITO: CUENTA UNICA DEL TESORO</t>
  </si>
  <si>
    <t>00015011108 DEPOSITO DE EFECTIVO, DEPOSITANTE: MIN. GOBIERNO, CONCEPTO: DEVOLUCION DE FONDOS, CUENTA DE DEPOSITO: CUENTA UNICA DEL TESORO</t>
  </si>
  <si>
    <t>00670012002 DEPOSITO DE EFECTIVO, DEPOSITANTE: MARCELO ARANIBAR SAINZ, CONCEPTO: DEVOLUCION SALDO GASOLINA, CUENTA DE DEPOSITO: CUENTA UNICA DEL TESORO</t>
  </si>
  <si>
    <t>00099021001 DEPOSITO DE EFECTIVO, DEPOSITANTE: LANDELINO RAFAEL BANDEIRA ARZE, CONCEPTO: DEVOLUCION DE GASTOS NO RECONOCIDOS COMO OBLIGACIONES DEL ESTADO, CUENTA DE DEPOSITO: CUENTA UNICA DEL TESORO</t>
  </si>
  <si>
    <t>00212082004 DEP.DE CHEQ.AJENOS,RET.DE CAM.,CONCEPTO: APORTES VOLUNTARIOS MES DICIEMBRE 2018 INRA LA PAZ,DEP.: INRA LA PAZ APORTES VOLUNTARIOS DICIEMBRE 2018 , PROCEDENCIA: BANCO UNION S.A., CHEQUE: 3859, FECHA DE EMISION:02/01/2019</t>
  </si>
  <si>
    <t>00099021001 DEP.DE CHEQ.AJENOS,RET.DE CAM.,CONCEPTO: DEVOLUCION DE PASAJES AEREOS,DEP.: MINISTERIO DE EDUCACION , PROCEDENCIA: BANCO UNION S.A., CHEQUE: 23988, FECHA DE EMISION:31/12/2018</t>
  </si>
  <si>
    <t>NUMERO DE LIBRETA CUT: 00099021001 OPERACIÓN E75 TRANSFERENCIA DE LA CUENTA FISCAL BUN A LA CUT EN MN TRANSF.FDOS.A SOLICITUD DEL G.A.M. CAPINOTA SG.NOTA CITE:GAMC/MAE-502/2018 A CTA.3987 LBRTA.00099021001</t>
  </si>
  <si>
    <t>||COMISION TRANSFERENCIA DE FONDOS AL EXTERIOR 0,10% S/USD 669.635,20 REEMBOLSO GASTOS DE COMUNICACION BS220 Y EMISION DE COMPROBANTE CONTABLE BS50 REF.: PAGO N°2 LC I-2018-002 P/C AASANA A/F DE ITURRI S.A. EN COMPLEMENTO A CBTE. ADJUNTO DE LA FECHA LIB. 00512012001 LPB- AASANA PAC SONET (403 0004676) REF.: COMISIONES PAGO N°2 LC I-2018-002</t>
  </si>
  <si>
    <t>00099021001 DEPOSITO DE EFECTIVO, DEPOSITANTE: GRISEL VALESKA LUNA ARANIBAR, CONCEPTO: DEV.DE SALDO POR HOSPEDAJE Y ALIMENTACION DEL 1ER ENCUENTRO NAL. ATENCION SOCIAL Y LEGAL PARA PCD´S, CUENTA DE DEPOSITO: CUENTA UNICA DEL TESORO</t>
  </si>
  <si>
    <t>00020031101 DEPOSITO DE EFECTIVO, DEPOSITANTE: JHONNY FERNANDO TORRICO ORTUÑO, CONCEPTO: POR CONCEPTO DE GASTOS DE ALIMENTACION, CUENTA DE DEPOSITO: CUENTA UNICA DEL TESORO</t>
  </si>
  <si>
    <t>00099021001 DEPOSITO DE EFECTIVO, DEPOSITANTE: ANGEL GARNICA COPA, CONCEPTO: DOBLE PERCEPCION, CUENTA DE DEPOSITO: CUENTA UNICA DEL TESORO</t>
  </si>
  <si>
    <t>00099021001 DEPOSITO DE EFECTIVO, DEPOSITANTE: MARIANA ELIAS CARRAZANA, CONCEPTO: PAGO DEUDA SENASIR, CUENTA DE DEPOSITO: CUENTA UNICA DEL TESORO</t>
  </si>
  <si>
    <t>00190012003 DEPOSITO DE EFECTIVO, DEPOSITANTE: EVA ESTHER REVOLLO AGUILAR, CONCEPTO: DEVOLUCION DE FONDOS EN AVANCE, CUENTA DE DEPOSITO: CUENTA UNICA DEL TESORO</t>
  </si>
  <si>
    <t>00592012001 DEPOSITO DE EFECTIVO, DEPOSITANTE: ELIAS VIDAURRE, CONCEPTO: PAGO SALDO GESTION 2015, CUENTA DE DEPOSITO: CUENTA UNICA DEL TESORO</t>
  </si>
  <si>
    <t>00592012001 DEPOSITO DE EFECTIVO, DEPOSITANTE: MARIELA APAZA MAYTA, CONCEPTO: PAGO NOTA DE DEBITO 59742 CORRESPONDIENTE AL 2016, CUENTA DE DEPOSITO: CUENTA UNICA DEL TESORO</t>
  </si>
  <si>
    <t>00592012001 DEPOSITO DE EFECTIVO, DEPOSITANTE: JOSE LUIS MAMANI ESPEJO, CONCEPTO: VENTA RECEPTIVO PAQUETES TURISTICOS 2019, CUENTA DE DEPOSITO: CUENTA UNICA DEL TESORO</t>
  </si>
  <si>
    <t>00212012001 DEPOSITO DE EFECTIVO, DEPOSITANTE: MACARIO LAHOR CORTEZ CHAVEZ, CONCEPTO: DEVOLUCION DE PASAJES AEREOS, CUENTA DE DEPOSITO: CUENTA UNICA DEL TESORO</t>
  </si>
  <si>
    <t>00099021001 DEP.DE CHEQ.AJENOS,RET.DE CAM.,CONCEPTO: MARTINEZ VELASQUEZ YOLA ISABEL,DEP.: BANCO UNION  S.A. , PROCEDENCIA: BANCO UNION S.A., CHEQUE: 160278, FECHA DE EMISION:04/01/2019</t>
  </si>
  <si>
    <t>00099021001 DEP.DE CHEQ.AJENOS,RET.DE CAM.,CONCEPTO: CECILIA FERRUFINO SERRANO,DEP.: BANCO UNION  S.A. , PROCEDENCIA: BANCO UNION S.A., CHEQUE: 160277, FECHA DE EMISION:04/01/2019</t>
  </si>
  <si>
    <t>00099021001 DEP.DE CHEQ.AJENOS,RET.DE CAM.,CONCEPTO: DEVOLUCION DE CC NO COBRADO SEPTIEMBRE 2018,DEP.: LA VITALICIA SEGUROS Y REASEGUROS DE VIDA SA , PROCEDENCIA: BANCO BISA S.A., CHEQUE: 50247, FECHA DE EMISION:04/01/2019</t>
  </si>
  <si>
    <t>00099021001 DEPOSITO DE EFECTIVO, DEPOSITANTE: NANCY VDA. DE PINTO, CONCEPTO: DEVOLUCION, CUENTA DE DEPOSITO: CUENTA UNICA DEL TESORO</t>
  </si>
  <si>
    <t>00099021001 DEPOSITO DE EFECTIVO, DEPOSITANTE: JUAN CARLOS GUTIERREZ SILVA, CONCEPTO: DOBLE PERCEPCION, CUENTA DE DEPOSITO: CUENTA UNICA DEL TESORO</t>
  </si>
  <si>
    <t>00099021001 DEPOSITO DE EFECTIVO, DEPOSITANTE: WALTER VILLARROEL CHUQUIMIA, CONCEPTO: DEVOLUCION  COBRO INDEBIDO, CUENTA DE DEPOSITO: CUENTA UNICA DEL TESORO</t>
  </si>
  <si>
    <t>00099021001 DEPOSITO DE EFECTIVO, DEPOSITANTE: GALO GUSTAVO AMUSQUIVAR TORRICO, CONCEPTO: DEVOLUCION DE GASTOS OBS, INFORME CITE:GM-DGAA-UFI-CF-NSE-303/2018/CONSULADO EN SEVILLA,SEP-DIC-2017, CUENTA DE DEPOSITO: CUENTA UNICA DEL TESORO</t>
  </si>
  <si>
    <t>00099021001 DEPOSITO DE EFECTIVO, DEPOSITANTE: MARY ISABEL MITA BUSTILLOS, CONCEPTO: DEVOLUCION DE PAGO EN EXCESO, CUENTA DE DEPOSITO: CUENTA UNICA DEL TESORO</t>
  </si>
  <si>
    <t>00099021001 DEPOSITO DE EFECTIVO, DEPOSITANTE: GIOVANA MANTILLA CASTRO-SEPDAVI, CONCEPTO: PAGO POR SERVICIOS BASICOS-SEPDAVI NOVIEMBRE 2018, CUENTA DE DEPOSITO: CUENTA UNICA DEL TESORO</t>
  </si>
  <si>
    <t>00020011103 DEPOSITO DE EFECTIVO, DEPOSITANTE: INSTITUTO GEOGRAFICO MILITAR, CONCEPTO: REVERSION GASTOS NO EJECUTADOS PARTIDA 81300 DEL PREV 9629, CUENTA DE DEPOSITO: CUENTA UNICA DEL TESORO</t>
  </si>
  <si>
    <t>00340012003 DEPOSITO DE EFECTIVO, DEPOSITANTE: RAUL WILSON CALIZAYA FERNANDEZ, CONCEPTO: PRIMER PAGO AL C-31 N 830/18 DEVOLUCION NO PRESENTACION LCV  GESTION 2011, CUENTA DE DEPOSITO: CUENTA UNICA DEL TESORO</t>
  </si>
  <si>
    <t>00099021001 DEPOSITO DE EFECTIVO, DEPOSITANTE: JUAN GASTON COCA SOLIS, CONCEPTO: DEVOLUCION DEL FONDO ROTATIVO, CUENTA DE DEPOSITO: CUENTA UNICA DEL TESORO</t>
  </si>
  <si>
    <t>00592012001 DEPOSITO DE EFECTIVO, DEPOSITANTE: SUSANA MAMANI HUANACO, CONCEPTO: DEVOLUCION FONDO EN AVANCE-DEVENGADO PAGO A PREVEEDORES IATA-TRANSOFT 4TA SEMANA, CUENTA DE DEPOSITO: CUENTA UNICA DEL TESORO</t>
  </si>
  <si>
    <t>00099021001 DEPOSITO DE EFECTIVO, DEPOSITANTE: VICENTE MONTOYA MAMANI, CONCEPTO: DOS DUODECIMAS DE AGUINALDO, CUENTA DE DEPOSITO: CUENTA UNICA DEL TESORO</t>
  </si>
  <si>
    <t>00099021001 DEPOSITO DE EFECTIVO, DEPOSITANTE: ALFONSO - ALFREDO - MARCA - MURILLO, CONCEPTO: DOBLE PERCEPCION, CUENTA DE DEPOSITO: CUENTA UNICA DEL TESORO</t>
  </si>
  <si>
    <t>00132022002 DEPOSITO DE EFECTIVO, DEPOSITANTE: RENAN JUVER SILES SAGARDIA, CONCEPTO: DEVOLUCION DE FONDOS NO UTILIZADOS C31-F68, CUENTA DE DEPOSITO: CUENTA UNICA DEL TESORO</t>
  </si>
  <si>
    <t>00132022002 DEPOSITO DE EFECTIVO, DEPOSITANTE: RENAN JUVER SILES SAGARDIA, CONCEPTO: DEVOLUCION DE FONDOS NO UTILIZADOS C31-350, CUENTA DE DEPOSITO: CUENTA UNICA DEL TESORO</t>
  </si>
  <si>
    <t>00099021001 DEPOSITO DE EFECTIVO, DEPOSITANTE: WENCESLAO SIMON ADUVIRI ARGUEDAS, CONCEPTO: POR GASTOS DE COMBUSTIBLE, CUENTA DE DEPOSITO: CUENTA UNICA DEL TESORO</t>
  </si>
  <si>
    <t>00099021001 DEPOSITO DE EFECTIVO, DEPOSITANTE: POLICIA BOLIVIANA-WILLIAMS RODRIGO DIAZ TRONCOSO, CONCEPTO: DEVOLUCION DE SUELDO INDEBIDO, CUENTA DE DEPOSITO: CUENTA UNICA DEL TESORO</t>
  </si>
  <si>
    <t>00340012003 DEP.DE CHEQ.AJENOS,RET.DE CAM.,CONCEPTO: EJECUCION DE BOLETA DE GARANTIA DE CUMPLIMIENTO DE CONTRATO,DEP.: SEGIP OFICINA NACIONAL , PROCEDENCIA: BANCO BISA S.A., CHEQUE: 213530, FECHA DE EMISION:24/12/2018</t>
  </si>
  <si>
    <t>00099021001 DEP.DE CHEQ.AJENOS,RET.DE CAM.,CONCEPTO: REVERSION DE FONDOS,DEP.: SERNAP CARRASCO , PROCEDENCIA: BANCO UNION S.A., CHEQUE: 1272, FECHA DE EMISION:11/12/2018</t>
  </si>
  <si>
    <t>00099021001 DEP.DE CHEQ.AJENOS,RET.DE CAM.,CONCEPTO: REVERSION DE FONDOS,DEP.: SERNAP CARRASCO , PROCEDENCIA: BANCO UNION S.A., CHEQUE: 1273, FECHA DE EMISION:11/12/2018</t>
  </si>
  <si>
    <t>00099021001 DEP.DE CHEQ.AJENOS,RET.DE CAM.,CONCEPTO: DEVOLUCION DE RECURSOS,DEP.: AGENCIA NACIONAL DE HIDROCARBUROS , PROCEDENCIA: BANCO UNION S.A., CHEQUE: 5509, FECHA DE EMISION:28/12/2018</t>
  </si>
  <si>
    <t>00099021001 DEP.DE CHEQ.AJENOS,RET.DE CAM.,CONCEPTO: DEVOLUCION DE RECURSOS,DEP.: AGENCIA NACIONAL DE HIDROCARBUROS , PROCEDENCIA: BANCO UNION S.A., CHEQUE: 5510, FECHA DE EMISION:28/12/2018</t>
  </si>
  <si>
    <t>00099021001 DEPOSITO DE EFECTIVO, DEPOSITANTE: GUIDO SIMON CRESPO VALLEJOS, CONCEPTO: DEVOLUCION  PRA, CUENTA DE DEPOSITO: CUENTA UNICA DEL TESORO</t>
  </si>
  <si>
    <t>00592012001 DEP.DE CHEQ.AJENOS,RET.DE CAM.,CONCEPTO: TRANSFERENCIA DE RECURSOS DEL 28 AL 31 DE DICIEMBRE 2018,DEP.: BOLTUR , PROCEDENCIA: BANCO UNION S.A., CHEQUE: 657, FECHA DE EMISION:04/01/2019</t>
  </si>
  <si>
    <t>00592012001 DEP.DE CHEQ.AJENOS,RET.DE CAM.,CONCEPTO: TRANSFERENCIA DE RECURSOS DEL 24 AL 27 DE DICIEMBRE 2018,DEP.: BOLTUR , PROCEDENCIA: BANCO UNION S.A., CHEQUE: 656, FECHA DE EMISION:03/01/2019</t>
  </si>
  <si>
    <t>00015021102 DEP.DE CHEQ.AJENOS,RET.DE CAM.,CONCEPTO: QUISPE RAMOS SIMEON,DEP.: BANCO UNION SA , PROCEDENCIA: BANCO UNION S.A., CHEQUE: 160279, FECHA DE EMISION:07/01/2019</t>
  </si>
  <si>
    <t>||REGULARIZACIÓN DE NUESTRA OPERACIÓN NRO. 0944224 DE F. 03/01/2019 EN ATENCIÓN A CORREO ELECTRÓNICO DE INIAF DE F. 04/01/2019. LIB.00222018014 INIAF - CIMMYT PLATAFORMA DE FENOTIPADO EN CAMPO PARA PYRICULARIA;P/CTA. CIMMYT.</t>
  </si>
  <si>
    <t>||REGULARIZACIÓN DE NUESTRA OPERACIÓN NRO. 0944224 DE F. 03/01/2019 EN ATENCIÓN A CORREO ELECTRÓNICO DE INIAF DE F. 04/01/2019. DEBITO DE LA LIBRETA 00222012001 INIAF- A NIVEL NACIONAL; COBRO UTILES DE ESCRITORIO.</t>
  </si>
  <si>
    <t>TRANSFERENCIA DEL EXTERIOR SEGUN SWIFT 00122 DE FECHA 07/01/2019 ORDENANTE: CONSULADO DE BOLIVIA EN CALAMA CL REF.: RECAUDACION DICIEMBRE 2018 LIB. 00340012005 SEGIP - RECAUDACION EXTERIOR - CEDULAS DE IDENTIDAD</t>
  </si>
  <si>
    <t>COBRO COSTOS DE PAPELERIA SEGUN TRANSFERENCIA DEL EXTERIOR POR ORDEN DE CONSULADO DE BOLIVIA EN CALAMA CL REF.: RECAUDACION DICIEMBRE 2018 LIB. 00340012003 RECAUDACION EXTRANJERIA - C.I. -L.C.</t>
  </si>
  <si>
    <t>||REG. COBRO PARCIAL COM. EMISION LC 0,05%S/USD167.115.200.- X 365 DIAS (CORRESP. GESTION 2019) Y EMISION CBTE. CBLE. BS50.- REF.: I-2018-05 OC ABEN AF JOINT STOCK COMPANY STATE SPECIALIZED DESIGN INST. LIB. 00099021001 TGN RECURSOS ORDINARIOS REF.: COMISION EMISION LC I-2018-05 (GESTION 2019)</t>
  </si>
  <si>
    <t>A:00041014101 Débito Automático por incumplimiento del Gobierno Autónomo Municipal de Atocha (GAM ATO), al Convenio Intergubernativo de fecha 05 de octubre de 2017, suscrito entre el Ministerio de Desarrollo Productivo y Economía Plural y el GAM ATO para el programa “Educación con Revolución Tecnológica”.</t>
  </si>
  <si>
    <t>00591012001 DEPOSITO DE EFECTIVO, DEPOSITANTE: GABRIEL ULO ARTEAGA, CONCEPTO: PAGO DE AGUA DICIEMBRE 2018, CUENTA DE DEPOSITO: CUENTA UNICA DEL TESORO</t>
  </si>
  <si>
    <t>00099021001 DEPOSITO DE EFECTIVO, DEPOSITANTE: BERGMAN NICOLAS ZUBIETA ROSAS, CONCEPTO: ADQUISICION SOAT GESTION 2019 DIFERENTES VEHICULOS OPERATIVOS Y ADMINISTRATIVOS DE ARMADA BOLIVIANA, CUENTA DE DEPOSITO: CUENTA UNICA DEL TESORO</t>
  </si>
  <si>
    <t>00020051101 DEPOSITO DE EFECTIVO, DEPOSITANTE: BERGMAN NICOLAS ZUBIETA ROSAS, CONCEPTO: INSPECCION VEHICULAR 2018 DEL PARQUE AUTOMOTOR DE LA ARMADA BOLIVIANA, CUENTA DE DEPOSITO: CUENTA UNICA DEL TESORO</t>
  </si>
  <si>
    <t>00099021001 DEPOSITO DE EFECTIVO, DEPOSITANTE: JORGE REY CUBA AKIYAMA CI: 2317012 LP, CONCEPTO: DEVOLUCION DE RECURSOS POR EXCESO DE CONSUMO DE TELEFONIA CELULAR, CUENTA DE DEPOSITO: CUENTA UNICA DEL TESORO</t>
  </si>
  <si>
    <t>00099021001 DEPOSITO DE EFECTIVO, DEPOSITANTE: ROSMERY SOSSA TOLEDO, CONCEPTO: DEVOLUCION DE RENTA, CUENTA DE DEPOSITO: CUENTA UNICA DEL TESORO</t>
  </si>
  <si>
    <t>00020011103 DEPOSITO DE EFECTIVO, DEPOSITANTE: NELSON VARGAS CHARCAS, CONCEPTO: DEVOL POR LA ADQ DE BIENES Y SERV PARA EL EQUIPAMIENTO DEL SALON VIP BRIG AE-CBBA PREVENTIVO N° 9901, CUENTA DE DEPOSITO: CUENTA UNICA DEL TESORO</t>
  </si>
  <si>
    <t>00592012001 DEPOSITO DE EFECTIVO, DEPOSITANTE: DANIELA GUZMAN, CONCEPTO: PAGO SALDO ND 187012 - GESTION 2018 (CHAMBI JUANIQUINA FRANCISCO), CUENTA DE DEPOSITO: CUENTA UNICA DEL TESORO</t>
  </si>
  <si>
    <t>00099021001 DEPOSITO DE EFECTIVO, DEPOSITANTE: MILENKA PINTO FLORES, CONCEPTO: DEVOLUCION DE SALDO DE FONDOS EN AVANCE, CUENTA DE DEPOSITO: CUENTA UNICA DEL TESORO</t>
  </si>
  <si>
    <t>00099021001 DEPOSITO DE EFECTIVO, DEPOSITANTE: LOURDES MATILDE BAUTISTA ALIAGA, CONCEPTO: DEPÓSITO POR REPOSICION DE DOS PAQUETES EXTRAVIADOS EN MUNICIPIO APOLO, CUENTA DE DEPOSITO: CUENTA UNICA DEL TESORO</t>
  </si>
  <si>
    <t>00099021001 DEPOSITO DE EFECTIVO, DEPOSITANTE: AGBC MONICA QUISPE, CONCEPTO: DEVOLUCION DE FONDOS POR EXAMEN PRE OCUPACIONAL, CUENTA DE DEPOSITO: CUENTA UNICA DEL TESORO</t>
  </si>
  <si>
    <t>00099021001 DEP.DE CHEQ.AJENOS,RET.DE CAM.,CONCEPTO: RECUPERACION POR PAGO EN EXCESO DEL AGUINALDO 2018 RAMIRO ESPINOZA TRUJILLO,DEP.: ORGANO JUDICIAL-DAF NACIONAL , PROCEDENCIA: BANCO UNION S.A., CHEQUE: 2784, FECHA DE EMISION:04/01/2019</t>
  </si>
  <si>
    <t>00099021001 DEP.DE CHEQ.AJENOS,RET.DE CAM.,CONCEPTO: MARCOS MARIANO CHOQUE MAMANI,DEP.: BANCO UNION SA , PROCEDENCIA: BANCO UNION S.A., CHEQUE: 160281, FECHA DE EMISION:08/01/2019</t>
  </si>
  <si>
    <t>00099021001 DEP.DE CHEQ.AJENOS,RET.DE CAM.,CONCEPTO: MARCOS MARIANO CHOQUE MAMANI,DEP.: BANCO UNION SA , PROCEDENCIA: BANCO UNION S.A., CHEQUE: 160282, FECHA DE EMISION:08/01/2019</t>
  </si>
  <si>
    <t>00099021001 DEP.DE CHEQ.AJENOS,RET.DE CAM.,CONCEPTO: DEVOLUCION DE FONDOS CUSTODIA GESTIONES ANTERIORES,DEP.: TRIBUNAL SUPREMO ELECTORAL , PROCEDENCIA: BANCO UNION S.A., CHEQUE: 10619, FECHA DE EMISION:31/12/2018</t>
  </si>
  <si>
    <t>00670012002 DEP.DE CHEQ.AJENOS,RET.DE CAM.,CONCEPTO: DEVOLUCION POR BAJA DE FONDOS EN CUSTODIA DE GESTIONES ANTERIORES,DEP.: TRIBUNAL SUPREMO ELECTORAL , PROCEDENCIA: BANCO UNION S.A., CHEQUE: 10617, FECHA DE EMISION:31/12/2018</t>
  </si>
  <si>
    <t>00670012002 DEP.DE CHEQ.AJENOS,RET.DE CAM.,CONCEPTO: DEVOLUCION POR BAJA DE FONDOS EN CUSTODIA DE GESTIONES ANTERIORES,DEP.: TRIBUNAL SUPREMO ELECTORAL , PROCEDENCIA: BANCO UNION S.A., CHEQUE: 10622, FECHA DE EMISION:31/12/2018</t>
  </si>
  <si>
    <t>00020011103 DEPOSITO DE EFECTIVO, DEPOSITANTE: DEYNAR SAN MARTIN URQUIDI, CONCEPTO: REVERSION VIAJE MALASIA SEGUN PREVENTIVO 7986 TF SAN MARTIN, CUENTA DE DEPOSITO: CUENTA UNICA DEL TESORO</t>
  </si>
  <si>
    <t>00020011103 DEPOSITO DE EFECTIVO, DEPOSITANTE: DIEGO MORATO DEL AGUILA -RIBB, CONCEPTO: REVERSION VIAJE MALASIA SEGUN PREVENTIVO  N 7985,1  TN DIEGO MORATO DEL AGUILA, CUENTA DE DEPOSITO: CUENTA UNICA DEL TESORO</t>
  </si>
  <si>
    <t>00099021001 DEPOSITO DE EFECTIVO, DEPOSITANTE: LUCRECIA VELARDE VDA DE FLORES, CONCEPTO: PARA DEPARTAMENTO SENASIR, CUENTA DE DEPOSITO: CUENTA UNICA DEL TESORO</t>
  </si>
  <si>
    <t>00099021001 DEPOSITO DE EFECTIVO, DEPOSITANTE: STEPHANIE ALEJANDRA MONTAÑO ZUÑIGA, CONCEPTO: DEVOLUCION DE RECURSOS PARA REVERTIR EL C-31 N° 2027, CUENTA DE DEPOSITO: CUENTA UNICA DEL TESORO</t>
  </si>
  <si>
    <t>A:00099021001 Transferencia de recursos de Fondos en Custodia (FC) en cumplimiento al Art. 18 del "Reg. Específico para la Adm. de CCF, Operaciones, Servicios Financieros y Sistema de Pagos del Tesoro", aprobado por la R.M. N°153 del 6 de abril del 2016, establece que los recursos registrados por las entidades públicas en el TGN en calidad de FC por más de dos años, se constituyen de forma automática en recursos de libre disponibilidad. H.R. 6-30856-R.</t>
  </si>
  <si>
    <t>A:00099021001 A requerimiento de la Unidad de Administración e Información Salarial (UAIS), con nota interna CITE: MEFP/VTCP/DGPOT/UAIS/N° 7/2019, en la cual solicita la reversión definitiva de las boletas consignadas en el Comprobante de Pago N° 18778, Instituto Nacional de Innovación Agropecuaria y Forestal y Ministerio de Salud H.R. 6-38715-R/60.</t>
  </si>
  <si>
    <t>A:00046057005 A requerimiento de la Unidad de Administración e Información Salarial (UAIS), con nota interna CITE: MEFP/VTCP/DGPOT/UAIS/N°7/2019, en la cual solicita la reversión definitiva de las boletas consignadas en el Comprobante de Pago N° 18778, del Ministerio de Salud H.R. 6-38715-R/60.</t>
  </si>
  <si>
    <t>NUMERO DE LIBRETA CUT: 00670014101 OPERACIÓN E75 TRANSFERENCIA DE LA CUENTA FISCAL BUN A LA CUT EN MN TRANSF.FDOS.A SOLICITUD DEL G.A.M.BOLPEBRA SG.NOTA CITE:GAMB/SMAF/001/2019 A CTA.3987 CUT LBRTA.00670014101</t>
  </si>
  <si>
    <t>NUMERO DE LIBRETA CUT: 00099021001 OPERACIÓN E75 TRANSFERENCIA DE LA CUENTA FISCAL BUN A LA CUT EN MN TRANSF.FDOS.A SOLICITUD DEL G.A.M.COTAGAITA SG.NOTA CITE:GAMC-002/2019 A CTA.3987 CUT LBRTA.00099021001</t>
  </si>
  <si>
    <t>A:00099021001 El concepto de la mencionada operación corresponde a la transferencia de capital al TGN, por el mes de Diciembre de 2018 del Fideicomiso Programa de Reconversión Productiva y Comercial TGN 9º.</t>
  </si>
  <si>
    <t>A:00099021001 El concepto de la mencionada operación corresponde a la transferencia de capital por el mes de Diciembre/2018, de Cooperativa Sudamérica al TGN.</t>
  </si>
  <si>
    <t>||TRANSFERENCIA DE FONDOS SEGUN NOTA DEL FONDESIF CITE: FSFADM002/19 RECIBIDA EN LA FECHA (TRAM-TSO-41) REF: TRANSFERENCIA AL TGN LA AMORTIZACION DE CAPITAL DE COOP. PAULO VI DICIEMBRE /2018 DEL PRPC TGN 9° ABONO EN LA LIB. N° 00099021001 TGN RECURSOS ORDINARIOS</t>
  </si>
  <si>
    <t>00020011103 DEPOSITO DE EFECTIVO, DEPOSITANTE: INSTITUTO GEOGRAFICO MILITAR, CONCEPTO: REVERSION TELEFONIA, CUENTA DE DEPOSITO: CUENTA UNICA DEL TESORO</t>
  </si>
  <si>
    <t>00020011103 DEPOSITO DE EFECTIVO, DEPOSITANTE: INSTITUTO GEOGRAFICO MILITAR, CONCEPTO: REVERSION COMUNICACIONES, CUENTA DE DEPOSITO: CUENTA UNICA DEL TESORO</t>
  </si>
  <si>
    <t>00020011103 DEPOSITO DE EFECTIVO, DEPOSITANTE: INSTITUTO GEOGRAFICO MILITAR, CONCEPTO: REVERSION ENERGIA ELECTRICA, CUENTA DE DEPOSITO: CUENTA UNICA DEL TESORO</t>
  </si>
  <si>
    <t>00020011103 DEPOSITO DE EFECTIVO, DEPOSITANTE: INSTITUTO GEOGRAFICO MILITAR, CONCEPTO: REVERSION AGUA POTABLE, CUENTA DE DEPOSITO: CUENTA UNICA DEL TESORO</t>
  </si>
  <si>
    <t>00099021001 DEPOSITO DE EFECTIVO, DEPOSITANTE: IVAN ANTONIO HONOR FERRUFINO, CONCEPTO: REVERSION PASAJES PREV 5462/18 N CARGO DE CUENTA, CUENTA DE DEPOSITO: CUENTA UNICA DEL TESORO</t>
  </si>
  <si>
    <t>00020011103 DEPOSITO DE EFECTIVO, DEPOSITANTE: CARLOS ROGER MITA RODRIGUEZ RIBB, CONCEPTO: PREV 7731 REVERSION GASTOS DE FUNCIONAMEINTO SEPTIEMBRE, CUENTA DE DEPOSITO: CUENTA UNICA DEL TESORO</t>
  </si>
  <si>
    <t>00020011103 DEPOSITO DE EFECTIVO, DEPOSITANTE: CARLOS ROGER MITA RODRIGUEZ RIBB, CONCEPTO: PREV. 7732 REVERSION GASTOS DE FUNCIONAMIENTO SEPTIEMBRE, CUENTA DE DEPOSITO: CUENTA UNICA DEL TESORO</t>
  </si>
  <si>
    <t>00020011103 DEPOSITO DE EFECTIVO, DEPOSITANTE: CARLOS ROGER MITA RODRIGUEZ RIBB, CONCEPTO: PREV. 8891 REVERSION GASTOS DE FUNCIONAMIENTO NOVIEMBRE, CUENTA DE DEPOSITO: CUENTA UNICA DEL TESORO</t>
  </si>
  <si>
    <t>00020011103 DEPOSITO DE EFECTIVO, DEPOSITANTE: CARLOS ROGER MITA RODRIGUEZ RIBB, CONCEPTO: PREV 8892 REVERSION GASTOS DE FUNCIONAMIENTO NOVIEMBRE, CUENTA DE DEPOSITO: CUENTA UNICA DEL TESORO</t>
  </si>
  <si>
    <t>00099021001 DEP.DE CHEQ.AJENOS,RET.DE CAM.,CONCEPTO: DEV POR DIFERENCIA DE COSTO POR CAMBIO DE RUTA DE PASAJE AEREO NOEMI DIAZ,DEP.: CAMARA DE SENADORES , PROCEDENCIA: BANCO UNION S.A., CHEQUE: 7232, FECHA DE EMISION:09/01/2019</t>
  </si>
  <si>
    <t>00099021001 DEP.DE CHEQ.AJENOS,RET.DE CAM.,CONCEPTO: DEV POR DIFERENCIA DE COSTO POR CAMBIO DE RUTA DE PASAJE AEREO NOEMI DIAZ,DEP.: CAMARA DE SENADORES , PROCEDENCIA: BANCO UNION S.A., CHEQUE: 7231, FECHA DE EMISION:09/01/2019</t>
  </si>
  <si>
    <t>00086074101 DEP.DE CHEQ.AJENOS,RET.DE CAM.,CONCEPTO: RECURSOS DE CONTRAPARTE GAM CAMATAQUI-VILLA ABECIA,DEP.: UCEP-MMAYA , PROCEDENCIA: BANCO UNION S.A., CHEQUE: 1555, FECHA DE EMISION:30/12/2018</t>
  </si>
  <si>
    <t>00099021001 DEP.DE CHEQ.AJENOS,RET.DE CAM.,CONCEPTO: REEMBOLSO POR BAJAS MEDICAS ENFERMEDAD DE CAJA DE SALUD CORDES A MINISTERIO DE MEDIO AMBIENTE Y AGUA,DEP.: CAJA DE SALUD CORDES , PROCEDENCIA: BANCO UNION S.A., CHEQUE: 10654, FECHA DE EMISION:31/12/2018</t>
  </si>
  <si>
    <t>00099021001 DEP.DE CHEQ.AJENOS,RET.DE CAM.,CONCEPTO: REEMBOLSO BAJAS MEDICAS DE CAJA DE SALUD CORDES A UNIVERSIDAD PUBLICA DE EL ALTO (UPEA),DEP.: CAJA DE SALUD CORDES , PROCEDENCIA: BANCO UNION S.A., CHEQUE: 10659, FECHA DE EMISION:31/12/2018</t>
  </si>
  <si>
    <t>00099021001 DEP.DE CHEQ.AJENOS,RET.DE CAM.,CONCEPTO: REEMBOLSO POR BAJAS MEDICAS DE CAJA DE SALUD CORDES A MIN. DE OBRAS PUBLICAS SERVICIOS Y VIVIENDA,DEP.: CAJA DE SALUD CORDES , PROCEDENCIA: BANCO UNION S.A., CHEQUE: 10655, FECHA DE EMISION:31/12/2018</t>
  </si>
  <si>
    <t>00099021001 DEP.DE CHEQ.AJENOS,RET.DE CAM.,CONCEPTO: REEMBOLSO POR BAJAS MEDICAS DE CAJA DE SALUD CORDES A UNIDAD DE COORD. DE PROGR. Y PROYECTOS (UCPP),DEP.: CAJA DE SALUD CORDES , PROCEDENCIA: BANCO UNION S.A., CHEQUE: 10656, FECHA DE EMISION:31/12/2018</t>
  </si>
  <si>
    <t>00016011101 DEPOSITO DE EFECTIVO, DEPOSITANTE: ESTANISLAO PACHECO ACEVO, CONCEPTO: DEVOLUCION SALDO COMBUSTIBLE MIN DE EDUCACION, CUENTA DE DEPOSITO: CUENTA UNICA DEL TESORO</t>
  </si>
  <si>
    <t>00099021001 DEPOSITO DE EFECTIVO, DEPOSITANTE: MARITZA AMALIA GUZMAN SALAZAR, CONCEPTO: DEVOLUCION DOBLE PERCEPCION, CUENTA DE DEPOSITO: CUENTA UNICA DEL TESORO</t>
  </si>
  <si>
    <t>00099021001 DEPOSITO DE EFECTIVO, DEPOSITANTE: SENASIR-NICOLASA HUANCA INCA, CONCEPTO: DEVOLUCION DE DUODECIMAS DE AGUINALDO, CUENTA DE DEPOSITO: CUENTA UNICA DEL TESORO</t>
  </si>
  <si>
    <t>00099021001 DEPOSITO DE EFECTIVO, DEPOSITANTE: LOURDES ALIAGA ZAPATA, CONCEPTO: DOBLE PERCEPCION DEL MES DE ENERO DEL 2019, CUENTA DE DEPOSITO: CUENTA UNICA DEL TESORO</t>
  </si>
  <si>
    <t>00099021001 DEPOSITO DE EFECTIVO, DEPOSITANTE: CAMARA DE SENADORES, CONCEPTO: DEVOLUCION POR EXAMEN PREOCUPACIONAL, CUENTA DE DEPOSITO: CUENTA UNICA DEL TESORO</t>
  </si>
  <si>
    <t>00099021001 DEP.DE CHEQ.AJENOS,RET.DE CAM.,CONCEPTO: REEMBOLSO POR BAJAS MEDICAS DE CAJA DE SALUD CORDES A MINISTERIO DE ENERGIAS,DEP.: CAJA DE SALUD CORDES , PROCEDENCIA: BANCO UNION S.A., CHEQUE: 10657, FECHA DE EMISION:31/12/2018</t>
  </si>
  <si>
    <t>TRANSFERENCIA DEL EXTERIOR SEGUN SWIFT 00216 DE FECHA 09/01/2019 ORDENANTE: CONSULADO DE BOLIVIA EN MADRID ESPAÑA REF.: DICIEMBRE 2018 LIB. 00340012004 SEGIP-RECAUDACION EXTERIOR-LICENCIAS DE CONDUCIR</t>
  </si>
  <si>
    <t>COBRO COSTOS DE PAPELERIA SEGUN TRANSFERENCIA DEL EXTERIOR POR ORDEN DE CONSULADO DE BOLIVIA EN MADRID ESPAÑA REF.: DICIEMBRE 2018 LIB. 00340012003 RECAUDACION EXTRANJERIA - C.I. -L.C.</t>
  </si>
  <si>
    <t>||COMISIONES BANCARIAS POR TRANSFERENCIA DE FONDOS SEGUN NOTA DEL MINISTERIO DE ECONOMIA Y FINANZAS PUBLICAS MEFP/VTCP/DGPOT/UPCFTGN/N°111/2019 DE FECHA 09-01-2019 LIB. 00099021001 TGN-RECURSOS ORDINARIOS (3987) REF.: UTILES DE ESCRITORIO</t>
  </si>
  <si>
    <t>TRANSFERENCIA DEL EXTERIOR SEGUN SWIFT 00217 DE FECHA 09/01/2019 ORDENANTE: CONSULADO DE BOLIVIA EN MADRID LIB. 00340012005 SEGIP - RECAUDACION EXTERIOR - CEDULAS DE IDENTIDAD</t>
  </si>
  <si>
    <t>COBRO COSTOS DE PAPELERIA SEGUN TRANSFERENCIA DEL EXTERIOR POR ORDEN DE CONSULADO DE BOLIVIA EN MADRID LIB. 00340012003 RECAUDACION EXTRANJERIA - C.I. -L.C.</t>
  </si>
  <si>
    <t>COBRO DE||COSTO UTILES DE ESCRITORIO POR LA ELABORACION DEL COMPROBANTE CONTABLE NRO. 0944418 DE LA FECHA DE LA LIB. N° 00099021001 TGN RECURSOS ORDINARIOS (3987)</t>
  </si>
  <si>
    <t>00099021001 DEPOSITO DE EFECTIVO, DEPOSITANTE: EDGAR EDWIN PELAEZ YUJRA, CONCEPTO: DEVOLUCION DE SUBCIDIO, CUENTA DE DEPOSITO: CUENTA UNICA DEL TESORO</t>
  </si>
  <si>
    <t>00099021001 DEPOSITO DE EFECTIVO, DEPOSITANTE: MIRIAM ZUBIETA MORALES, CONCEPTO: DOBLE PERCEPCION, CUENTA DE DEPOSITO: CUENTA UNICA DEL TESORO</t>
  </si>
  <si>
    <t>00099021001 DEPOSITO DE EFECTIVO, DEPOSITANTE: INGRID MAGALI CASTRO ÑUCO, CONCEPTO: DEVOLUCION DE HABERES DIC 2018, CUENTA DE DEPOSITO: CUENTA UNICA DEL TESORO</t>
  </si>
  <si>
    <t>00099021001 DEPOSITO DE EFECTIVO, DEPOSITANTE: INGRID MAGALI CASTRO ÑUCO, CONCEPTO: DEVOLUCION DE HABERES NOV 2018, CUENTA DE DEPOSITO: CUENTA UNICA DEL TESORO</t>
  </si>
  <si>
    <t>00099021001 DEPOSITO DE EFECTIVO, DEPOSITANTE: LEANDRO GOMEZ CRUZ, CONCEPTO: REVERSION HABERES DIAS NO TRABAJADOS CORRESPONDIENTE AL AGUINALDO DE LA GESTION 2016, CUENTA DE DEPOSITO: CUENTA UNICA DEL TESORO</t>
  </si>
  <si>
    <t>00373024103 DEPOSITO DE EFECTIVO, DEPOSITANTE: INTERES DEL PROYECTO FDPPIOYCC, CONCEPTO: FDI-CIERRE PROYECTOS VIGENTES, CUENTA DE DEPOSITO: CUENTA UNICA DEL TESORO</t>
  </si>
  <si>
    <t>00099021001 DEPOSITO DE EFECTIVO, DEPOSITANTE: CNL DAEN CESAR VICTOR TORREZ PEREIRA, CONCEPTO: DEVOLUCION PASAJES DE EXTERIOR DEL PAIS, CUENTA DE DEPOSITO: CUENTA UNICA DEL TESORO</t>
  </si>
  <si>
    <t>00373024101 DEPOSITO DE EFECTIVO, DEPOSITANTE: VIVIANA SAAVEDRA PEREIRA, CONCEPTO: DEVOLUCION 40% DE COSTO DE PASAJE AEREO POR DEVOLUCION, CUENTA DE DEPOSITO: CUENTA UNICA DEL TESORO</t>
  </si>
  <si>
    <t>00099021001 DEPOSITO DE EFECTIVO, DEPOSITANTE: RITA PAULINA JIMENEZ HUANCOLLO, CONCEPTO: DEVOLUCION COBRO INDEBIDO POR NUEVAS NUPCIAS, CUENTA DE DEPOSITO: CUENTA UNICA DEL TESORO</t>
  </si>
  <si>
    <t>00592012001 DEPOSITO DE EFECTIVO, DEPOSITANTE: JOSE LUIS MAMANI ESPEJO, CONCEPTO: VENTA RECEPTIVO DE PAQUETES TURISTICOS 2019, CUENTA DE DEPOSITO: CUENTA UNICA DEL TESORO</t>
  </si>
  <si>
    <t>00592012001 DEPOSITO DE EFECTIVO, DEPOSITANTE: JOSE LUIS MAMANI ESPEJO, CONCEPTO: VENTA RECEPTIVO - BOLETOS TKT 2019, CUENTA DE DEPOSITO: CUENTA UNICA DEL TESORO</t>
  </si>
  <si>
    <t>00099021001 DEP.DE CHEQ.AJENOS,RET.DE CAM.,CONCEPTO: REVERSION FRACCION SOLIDARIA CC/TGN,DEP.: SEGUROS PROVIDA S.A. , PROCEDENCIA: BANCO NACIONAL DE BOLIVIA S.A., CHEQUE: 2312774, FECHA DE EMISION:31/12/2018</t>
  </si>
  <si>
    <t>00099021001 DEP.DE CHEQ.AJENOS,RET.DE CAM.,CONCEPTO: REVERSION FRACCION CC/TGN,DEP.: SEGUROS PROVIDA S.A. , PROCEDENCIA: BANCO NACIONAL DE BOLIVIA S.A., CHEQUE: 4350285, FECHA DE EMISION:31/12/2018</t>
  </si>
  <si>
    <t>00099021001 DEP.DE CHEQ.AJENOS,RET.DE CAM.,CONCEPTO: REVERSION CC/TGN,DEP.: SEGUROS PROVIDA S.A. , PROCEDENCIA: BANCO NACIONAL DE BOLIVIA S.A., CHEQUE: 2312775, FECHA DE EMISION:08/01/2019</t>
  </si>
  <si>
    <t>00099021001 DEPOSITO DE EFECTIVO, DEPOSITANTE: PATRICIA LEONOR PERALTA FERNANDEZ, CONCEPTO: DEVOLUCION DE DUODECIMA DE AGUINALDO / 2018, CUENTA DE DEPOSITO: CUENTA UNICA DEL TESORO</t>
  </si>
  <si>
    <t>00592012001 DEPOSITO DE EFECTIVO, DEPOSITANTE: SARA SUZAN TORREZ CORDOVA, CONCEPTO: SALDO DE FONDO EN AVANCE CIERRE DE GESTION 2018 AREA RECEPTIVO S/N GE-JTR - RVDNR0172-NI/18 HR 5446, CUENTA DE DEPOSITO: CUENTA UNICA DEL TESORO</t>
  </si>
  <si>
    <t>00016018001 DEPOSITO DE EFECTIVO, DEPOSITANTE: LENCY ROSA MARIA GUERRERO ORTIZ, CONCEPTO: DEVOLUCION VIATICOS, CUENTA DE DEPOSITO: CUENTA UNICA DEL TESORO</t>
  </si>
  <si>
    <t>00099021001 DEPOSITO DE EFECTIVO, DEPOSITANTE: VICTORIA CARMEN RIVAS VDA DE COCHI, CONCEPTO: COBROS INDEBIDOS POR NUEVAS NUPCIAS, CUENTA DE DEPOSITO: CUENTA UNICA DEL TESORO</t>
  </si>
  <si>
    <t>||TRANSFERENCIA A LA CUENTA UNICA DEL TESORO IMPORTES RETENIDOS A WALTER PEREZ Y JULIO HUMEREZ POR REMUNERACION MAXIMA CORRESPONDIENTE AL MES DE DICIEMBRE/2018 - LIBRETA N° 00099021001 SEGUN DOCUMENTOS ADJUNTOS Y ROC N° 014/19 DEL DCR TRANS. POR REMUNERACION MAXIMA DE WALTER ABRAHAM PEREZ ALANDIA DICIEMBRE/18 LIBRETA 00099021001</t>
  </si>
  <si>
    <t>||TRANSFERENCIA A LA CUENTA UNICA DEL TESORO IMPORTES RETENIDOS A WALTER PEREZ Y JULIO HUMEREZ POR REMUNERACION MAXIMA CORRESPONDIENTE AL MES DE DICIEMBRE/2018 - LIBRETA N° 00099021001 SEGUN DOCUMENTOS ADJUNTOS Y ROC N° 014/19 DEL DCR TRANS. POR REMUNERACION MAXIMA DE JULIO HUMEREZ QUIROZ DICIEMBRE/18 LIBRETA 00099021001</t>
  </si>
  <si>
    <t>NUMERO DE LIBRETA CUT: 00099021001 OPERACIÓN E75 TRANSFERENCIA DE LA CUENTA FISCAL BUN A LA CUT EN MN TRANSF.FDOS.A SOLICITUD G.A.M. RIVERALTA SG.NOTA G.A.M.R./LOC/BANCARIA/DESP/001/19 A CTA.3987 CUT LBRTA.00099021001</t>
  </si>
  <si>
    <t>NUMERO DE LIBRETA CUT: 00099021001 OPERACIÓN E75 TRANSFERENCIA DE LA CUENTA FISCAL BUN A LA CUT EN MN TRANSF.FDOS.A SOLICITUD DEL G.A.M. EL VILLAR SG.NOTA CITE GAMV.OMAF.OF 252/2018 A CTA.3987 CUT LBRTA.00099021001</t>
  </si>
  <si>
    <t>NUMERO DE LIBRETA CUT: 00099021001 OPERACIÓN E18 TRANSFERENCIA DEL SISTEMA FINANCIERO POR CUENTA DE TERCEROS A LA CUT Devolucion pagos en Exceso</t>
  </si>
  <si>
    <t>VENTA DE DIVISAS CON TRANSFERENCIA DE FONDOS A SOLICITUD DE MINISTERIO DE RELACIONES EXTERIORES SEGUN SOLICITUD 7061 REF: PAGO DE HABERES Y COSTO DE VIDA PARA EL PERSONAL DEL SERVICIO EXTERIOR PERSONAS CON DISCAPACIDAD CORRESPONDIENTE AL MES DE DICIEMBRE SG PLANILLA 121807 LIB. 00099021001 TGN-RECURSOS ORDINARIOS (3987)</t>
  </si>
  <si>
    <t>VENTA DE DIVISAS CON TRANSFERENCIA DE FONDOS A SOLICITUD DE MINISTERIO DE RELACIONES EXTERIORES SEGUN SOLICITUD 7062 REF: PAGO DE COSTO DE VIDA PARA EL PERSONAL DEL SERVICIO EXTERIOR CORRESPONDIENTE AL MES DE DICIEMBRE SG PLANILLA 121806 LIB. 00099021001 TGN-RECURSOS ORDINARIOS (3987)</t>
  </si>
  <si>
    <t>VENTA DE DIVISAS CON TRANSFERENCIA DE FONDOS A SOLICITUD DE MINISTERIO DE RELACIONES EXTERIORES SEGUN SOLICITUD 7064 REF: PAGO DE HABERES Y COSTO DE VIDA PARA EL PERSONAL DEL SERVICIO EXTERIOR EMIPAS MADRID CORRESPONDIENTE AL MES DE DICIEMBRE SG PLANILLA 121803 LIB. 00099021001 TGN-RECURSOS ORDINARIOS (3987)</t>
  </si>
  <si>
    <t>COBRO COSTOS DE PAPELERIA SEGUN TRANSFERENCIA DEL EXTERIOR POR ORDEN DE AMARILLA GAS S.A. LIB. 00513062001 YPFB-OPERACIONES PLANTA DE SEPARACION DE LIQUIDOS RIO GRANDE</t>
  </si>
  <si>
    <t>00099021001 DEPOSITO DE EFECTIVO, DEPOSITANTE: FREDDY JHAMIR SALAS RODO, CONCEPTO: DEVOLUCION EXAMEN PREOCUPACIONAL, CUENTA DE DEPOSITO: CUENTA UNICA DEL TESORO</t>
  </si>
  <si>
    <t>00099021001 DEPOSITO DE EFECTIVO, DEPOSITANTE: IVAN ANTONIO HONOR FERRUFINO, CONCEPTO: REVERSION DE PASAJES PREVENTIVO 7697, CUENTA DE DEPOSITO: CUENTA UNICA DEL TESORO</t>
  </si>
  <si>
    <t>00099021001 DEPOSITO DE EFECTIVO, DEPOSITANTE: FONADIN, CONCEPTO: DEVOLUCION DE REFRIGERIO CONSULTOR DE LINEA TROPICO DE CBBA -DICIEMBRE, CUENTA DE DEPOSITO: CUENTA UNICA DEL TESORO</t>
  </si>
  <si>
    <t>00099021001 DEPOSITO DE EFECTIVO, DEPOSITANTE: FONADIN, CONCEPTO: DEVOLUCION DE REFRIGERIOS PERSONAL EVENTUAL LA PAZ -DICIEMBRE, CUENTA DE DEPOSITO: CUENTA UNICA DEL TESORO</t>
  </si>
  <si>
    <t>00099021001 DEPOSITO DE EFECTIVO, DEPOSITANTE: FONADIN, CONCEPTO: DEVOLUCION REFRIGERIO CONSULTORES DE LINEA LA PAZ MIGUILLAS Y SAP DICIEMBRE, CUENTA DE DEPOSITO: CUENTA UNICA DEL TESORO</t>
  </si>
  <si>
    <t>00099021001 DEPOSITO DE EFECTIVO, DEPOSITANTE: FONADIN, CONCEPTO: DEVOLUCION REFRIGERIO REG TROPICO DE CBBA DICIEMBRE, CUENTA DE DEPOSITO: CUENTA UNICA DEL TESORO</t>
  </si>
  <si>
    <t>00099021001 DEPOSITO DE EFECTIVO, DEPOSITANTE: FONADIN, CONCEPTO: DEVOLUCION DE REFRIGERIO CONSULTOR DE LINEA REGIONAL CBBA DICIEMBRE, CUENTA DE DEPOSITO: CUENTA UNICA DEL TESORO</t>
  </si>
  <si>
    <t>00591012001 DEPOSITO DE EFECTIVO, DEPOSITANTE: FAMILIA ALCANZANDO LAS NACIONES, CONCEPTO: PAGO POR SERVICIO DE AGUA POTABLE, CUENTA DE DEPOSITO: CUENTA UNICA DEL TESORO</t>
  </si>
  <si>
    <t>00099021001 DEPOSITO DE EFECTIVO, DEPOSITANTE: ROBERTO MAMANI LIMACHI, CONCEPTO: DIFERENCIA REVERSION HABERES ABRIL/18. PROFA. MARTHA FERNANDEZ PINAYA, CUENTA DE DEPOSITO: CUENTA UNICA DEL TESORO</t>
  </si>
  <si>
    <t>00099021001 DEPOSITO DE EFECTIVO, DEPOSITANTE: ROLANDO RUBEN ROSALES DAZA, CONCEPTO: DEVOLUCION EXAMEN PREOCUPACIONAL GESTION 2018, CUENTA DE DEPOSITO: CUENTA UNICA DEL TESORO</t>
  </si>
  <si>
    <t>00099021001 DEPOSITO DE EFECTIVO, DEPOSITANTE: NIRZA VARGAS ROSAS, CONCEPTO: MES DE ENERO DE LA GESTION 2017 POR DEFUNCION IMELDA VARGAS ROSAS, CUENTA DE DEPOSITO: CUENTA UNICA DEL TESORO</t>
  </si>
  <si>
    <t>00212012001 DEPOSITO DE EFECTIVO, DEPOSITANTE: OLGA LINARES LAURA, CONCEPTO: PROCESO ADMINISTRATIVO DISCIPLINARIO 10%, CUENTA DE DEPOSITO: CUENTA UNICA DEL TESORO</t>
  </si>
  <si>
    <t>00212012001 DEPOSITO DE EFECTIVO, DEPOSITANTE: OLGA LINARES LAURA, CONCEPTO: PROCESO ADMINISTRATIVO DISCIPLINARIO 7%, CUENTA DE DEPOSITO: CUENTA UNICA DEL TESORO</t>
  </si>
  <si>
    <t>00099021001 DEPOSITO DE EFECTIVO, DEPOSITANTE: YUJRA PAUCARA RUBEN INRA, CONCEPTO: DEVOLUCION DE VIATICOS, CUENTA DE DEPOSITO: CUENTA UNICA DEL TESORO</t>
  </si>
  <si>
    <t>00099021001 DEPOSITO DE EFECTIVO, DEPOSITANTE: RENJIFO POMA MARISABEL INRA, CONCEPTO: DEVOLUCION DE VIATICOS, CUENTA DE DEPOSITO: CUENTA UNICA DEL TESORO</t>
  </si>
  <si>
    <t>00099021001 DEPOSITO DE EFECTIVO, DEPOSITANTE: QUISPE ARTOBAR RAUL INRA, CONCEPTO: DEVOLUCION DE VIATICOS, CUENTA DE DEPOSITO: CUENTA UNICA DEL TESORO</t>
  </si>
  <si>
    <t>00099021001 DEPOSITO DE EFECTIVO, DEPOSITANTE: GUTIERREZ QUISPE FERNANDO INRA, CONCEPTO: DEVOLUCION DE VIATICOS, CUENTA DE DEPOSITO: CUENTA UNICA DEL TESORO</t>
  </si>
  <si>
    <t>00099021001 DEPOSITO DE EFECTIVO, DEPOSITANTE: CHACHAHUAYNA LIPA GROVER INRA, CONCEPTO: DEVOLUCION DE VIATICOS, CUENTA DE DEPOSITO: CUENTA UNICA DEL TESORO</t>
  </si>
  <si>
    <t>00099021001 DEPOSITO DE EFECTIVO, DEPOSITANTE: GROVER QUIROZ MATTA INST NACIONAL DE REF AGRARIA, CONCEPTO: DEVOLUCION DE VIATICOS Y GASTOS OPERATIVOS, CUENTA DE DEPOSITO: CUENTA UNICA DEL TESORO</t>
  </si>
  <si>
    <t>00592012001 DEPOSITO DE EFECTIVO, DEPOSITANTE: SARA SUZAN TORREZ CORDOVA, CONCEPTO: CYTED-YLB GASTOS POR REPOSICION DE DIFERENCIA BANCARIA, CUENTA DE DEPOSITO: CUENTA UNICA DEL TESORO</t>
  </si>
  <si>
    <t>00099021001 DEP.DE CHEQ.AJENOS,RET.DE CAM.,CONCEPTO: DEVOLUCION DE FONDOS,DEP.: MINISTERIO DE CULTURAS Y TURISMO , PROCEDENCIA: BANCO UNION S.A., CHEQUE: 3893, FECHA DE EMISION:11/01/2019</t>
  </si>
  <si>
    <t>00046021109 DEP.DE CHEQ.AJENOS,RET.DE CAM.,CONCEPTO: REVERSION DE FONDOS,DEP.: MINISTERIO DE SALUD , PROCEDENCIA: BANCO UNION S.A., CHEQUE: 17, FECHA DE EMISION:28/12/2018</t>
  </si>
  <si>
    <t>00046021109 DEP.DE CHEQ.AJENOS,RET.DE CAM.,CONCEPTO: REVERSION DE FONDOS,DEP.: MINISTERIO DE SALUD , PROCEDENCIA: BANCO UNION S.A., CHEQUE: 102, FECHA DE EMISION:07/01/2019</t>
  </si>
  <si>
    <t>00099021001 DEP.DE CHEQ.AJENOS,RET.DE CAM.,CONCEPTO: CARDOZO URIBE AIDEE LOURDES,DEP.: BANCO UNION S.A. , PROCEDENCIA: BANCO UNION S.A., CHEQUE: 160287, FECHA DE EMISION:11/01/2019</t>
  </si>
  <si>
    <t>00099021001 DEPOSITO DE EFECTIVO, DEPOSITANTE: CLAUDIA ALEJANDRA TEJADA, CONCEPTO: PREV. 2467, CUENTA DE DEPOSITO: CUENTA UNICA DEL TESORO</t>
  </si>
  <si>
    <t>00099021001 DEPOSITO DE EFECTIVO, DEPOSITANTE: " CODESUR ", CONCEPTO: DEVOLUCION DIFERENCIA PRIMER AGUINALDO - CODESUR - JOSE CERVANTES, CUENTA DE DEPOSITO: CUENTA UNICA DEL TESORO</t>
  </si>
  <si>
    <t>00099021001 DEPOSITO DE EFECTIVO, DEPOSITANTE: " CODESUR ", CONCEPTO: DEVOLUCION DE SUELDO OCTUBRE 2018 - CODESUR - PAOLA SEJAS FERRUFINO, CUENTA DE DEPOSITO: CUENTA UNICA DEL TESORO</t>
  </si>
  <si>
    <t>00099021001 DEPOSITO DE EFECTIVO, DEPOSITANTE: AUGUSTO ENRIQUE AREVALO OBLITAS, CONCEPTO: REVERSION  IVA, CUENTA DE DEPOSITO: CUENTA UNICA DEL TESORO</t>
  </si>
  <si>
    <t>00099021001 DEPOSITO DE EFECTIVO, DEPOSITANTE: ODILON ROJAS ALANOCA, CONCEPTO: REVERSION DE BOLETA DE HABER MENSUAL, CUENTA DE DEPOSITO: CUENTA UNICA DEL TESORO</t>
  </si>
  <si>
    <t>00099021001 DEPOSITO DE EFECTIVO, DEPOSITANTE: OSCAR LUIS ROJAS VARGAS, CONCEPTO: DOBLE PERCEPCION, CUENTA DE DEPOSITO: CUENTA UNICA DEL TESORO</t>
  </si>
  <si>
    <t>VENTA DE DIVISAS CON TRANSFERENCIA DE FONDOS A SOLICITUD DE MINISTERIO DE RELACIONES EXTERIORES SEGUN SOLICITUD 7066 REF: PAGO DE HABERES Y COSTO DE VIDA PARA EL PERSONAL DEL SERVICIO EXTERIOR CORRESPONDIENTE AL MES DE DICIEMBRE SG PLANILLA 121801 LIB. 00099021001 TGN-RECURSOS ORDINARIOS (3987)</t>
  </si>
  <si>
    <t>NUMERO DE LIBRETA CUT: 00099021001 OPERACIÓN E75 TRANSFERENCIA DE LA CUENTA FISCAL BUN A LA CUT EN MN TRANSF.FDOS.A SOLICITUD DEL G.A.M. PUCARA SG.NOTA CITE GAM-PCR MAE 189/2018 A CTA.3987 CUT LBRTA.00099021001</t>
  </si>
  <si>
    <t>REGULARIZACION DE TRANSFERENCIA DEL EXTERIOR SEGUN SWIFT 00218 DE FECHA 11/01/2019 ORDENANTE: EMBAJADA DE BOLIVIA EN LONDRES LIB. 00010011101 MRE-MIN.RELACIONES EXTERIORES-OTROS INGRESOS (0660-03C300)</t>
  </si>
  <si>
    <t>COBRO COSTOS DE PAPELERIA POR REGULARIZACION DE TRANSFERENCIA DEL EXTERIOR POR ORDEN DE EMBAJADA DE BOLIVIA EN LONDRES LIB. 00010011101 MRE-MIN.RELACIONES EXTERIORES-OTROS INGRESOS (0660-03C300)</t>
  </si>
  <si>
    <t>A:00041014101 Débito automático solicitado por el Ministerio de Desarrollo Productivo y Economía Plural (MIN DPEP) al Gobierno Autónomo Municipal de Santa Rosa del Abuná (GAM SRO), por incumplimiento de obligaciones emergentes del Convenio Intergubernativo (Equipos de Computación) del Programa “Educación con Revolución Tecnológica” de fecha 26 de octubre de 2017.</t>
  </si>
  <si>
    <t>A:00041014101 Débito Automático por incumplimiento del Gobierno Autónomo Municipal de Coripata (GAM CRI), al Convenio Intergubernativo (Equipos de Computación) de fecha 11 de octubre de 2017, suscrito entre el Ministerio de Desarrollo Productivo y Economía Plural y el GAM CRI para el programa “Educación con Revolución Tecnológica”.</t>
  </si>
  <si>
    <t>A:00041014101 Débito Automático por incumplimiento del Gobierno Autónomo Municipal de Chuquihuta Ayllu Jucumani (GAM JUC), al Convenio Intergubernativo (Equipos de Computación) de fecha 11 de septiembre de 2014, suscrito entre el Ministerio de Desarrollo Productivo y Economía Plural y el GAM JUC para el programa “Educación con Revolución Tecnológica”.</t>
  </si>
  <si>
    <t>00099021001 DEPOSITO DE EFECTIVO, DEPOSITANTE: IVETT PATRICIA CHAVEZ CRUZ, CONCEPTO: DEVOLUCION PARCIAL POR LA COMPRA DE SOAT DE LOS VEHICULOS DEL MINISTERIO DE OBRAS PUBLICAS SERVICIOS, CUENTA DE DEPOSITO: CUENTA UNICA DEL TESORO</t>
  </si>
  <si>
    <t>00670012002 DEPOSITO DE EFECTIVO, DEPOSITANTE: ROXANA YBERNEGARAY PONCE, CONCEPTO: DEVOLUCION DE VIATICOS DE LA LIC  ROXANA YBERNEGARAY PONCE, CUENTA DE DEPOSITO: CUENTA UNICA DEL TESORO</t>
  </si>
  <si>
    <t>00590012001 DEPOSITO DE EFECTIVO, DEPOSITANTE: LEYDA ISABEL GUACHALLA GUTIERREZ, CONCEPTO: DEVOLUCION  NO EJECUTADO, CUENTA DE DEPOSITO: CUENTA UNICA DEL TESORO</t>
  </si>
  <si>
    <t>00099021001 DEPOSITO DE EFECTIVO, DEPOSITANTE: FREDDY FELIPE MAMANI, CONCEPTO: PREVENTIVO # 2765, CUENTA DE DEPOSITO: CUENTA UNICA DEL TESORO</t>
  </si>
  <si>
    <t>00099021001 DEPOSITO DE EFECTIVO, DEPOSITANTE: LUZ MERY ALFARO UZQUEDA, CONCEPTO: DEVOLUCION POR DOBLE PERCEPCION, CUENTA DE DEPOSITO: CUENTA UNICA DEL TESORO</t>
  </si>
  <si>
    <t>00599042001 DEPOSITO DE EFECTIVO, DEPOSITANTE: LIMBER CARABALLO SANCHES, CONCEPTO: DEVOLUCION DE FONDOS EN AVANCE ASIGNADOS PARA LA COMPRA DE MATERIA PRIMA, CUENTA DE DEPOSITO: CUENTA UNICA DEL TESORO</t>
  </si>
  <si>
    <t>00099021001 DEPOSITO DE EFECTIVO, DEPOSITANTE: JOSE LUIS ACEBEDO ALIAGA, CONCEPTO: EXCEDENTE POR SERVICIO DE LLAMADAS TELEFONICAS MOVIL, CUENTA DE DEPOSITO: CUENTA UNICA DEL TESORO</t>
  </si>
  <si>
    <t>00099021001 DEPOSITO DE EFECTIVO, DEPOSITANTE: CAERO CASTRO JOSE DAVID, CONCEPTO: DEVOLUCION POR MULTA PROCESO DE ADQUISICION DE MATERIALES DE CONSTRUCCION SEDE SOCIAL TACUARAL, CUENTA DE DEPOSITO: CUENTA UNICA DEL TESORO</t>
  </si>
  <si>
    <t>00099021001 DEPOSITO DE EFECTIVO, DEPOSITANTE: CAERO CASTRO JOSE DAVID, CONCEPTO: DEV.  MULTA PROCESOS DE ADQUISICION DE MAT DE CONST  P/AMPLIACION SEDE SOCIAL SIND. COPACABANA  ALTO, CUENTA DE DEPOSITO: CUENTA UNICA DEL TESORO</t>
  </si>
  <si>
    <t>00099021001 DEP.DE CHEQ.AJENOS,RET.DE CAM.,CONCEPTO: SARAVIA GONZALES AMILCAR RODRIGO,DEP.: BANCO UNION SA , PROCEDENCIA: BANCO UNION S.A., CHEQUE: 160289, FECHA DE EMISION:14/01/2019</t>
  </si>
  <si>
    <t>00099021001 DEP.DE CHEQ.AJENOS,RET.DE CAM.,CONCEPTO: HUANCA ANCASI GLORIA,DEP.: BANCO UNION SA , PROCEDENCIA: BANCO UNION S.A., CHEQUE: 160291, FECHA DE EMISION:14/01/2019</t>
  </si>
  <si>
    <t>00099021001 DEPOSITO DE EFECTIVO, DEPOSITANTE: LAUREANA QUISPE VDA DE CANAVIRI, CONCEPTO: COBRO INDEBIDO DEL MES DICIEMBRE 2018, CUENTA DE DEPOSITO: CUENTA UNICA DEL TESORO</t>
  </si>
  <si>
    <t>00099021001 DEPOSITO DE EFECTIVO, DEPOSITANTE: BEATRIZ VICTORIA MURILLO GUTIERREZ, CONCEPTO: DOBLE PERCEPCION, CUENTA DE DEPOSITO: CUENTA UNICA DEL TESORO</t>
  </si>
  <si>
    <t>00020011103 DEPOSITO DE EFECTIVO, DEPOSITANTE: CN DAEN JOSE ANTONIO SALAZAR HERRERA (RIBB), CONCEPTO: REVERSION PASAJE A LA LOCALIDAD DE PUERTO QUIJARRO-SANTA CRUZ CON N° DE PREVENTIVO 9286, CUENTA DE DEPOSITO: CUENTA UNICA DEL TESORO</t>
  </si>
  <si>
    <t>NUMERO DE LIBRETA CUT: 00990201001 OPERACIÓN E75 TRANSFERENCIA DE LA CUENTA FISCAL BUN A LA CUT EN MN TRANSF.FDOS.A SOLICITUD DE LA UNIV.SAN FRANCISCO XAVIER SG.NOTA ADM.FCA OF.0018 A CTA.3987 CUT LBRTA.00990201001</t>
  </si>
  <si>
    <t>COBRO DE||COSTO UTILES DE ESCRITORIO POR LA ELABORACION DEL COMPROBANTE CONTABLE NRO. 0944879 DE LA FECHA DE LA LIB. N° 00099021001 TGN RECURSOS ORDINARIOS MONEDA NACIONAL COSTO UTILES DE ESCRITORIO</t>
  </si>
  <si>
    <t>NUMERO DE LIBRETA CUT: 00099021001 OPERACIÓN E18 TRANSFERENCIA DEL SISTEMA FINANCIERO POR CUENTA DE TERCEROS A LA CUT Pago pension por riesgos profesionales</t>
  </si>
  <si>
    <t>NUMERO DE LIBRETA CUT: 00099021001 OPERACIÓN E18 TRANSFERENCIA DEL SISTEMA FINANCIERO POR CUENTA DE TERCEROS A LA CUT TRANSFERENCIA DE FONDOS PO PAGO ACREEDORES ORGANISMOS SINDICALES A SOLICITUD AFP FUTURO DE BOLIVIA</t>
  </si>
  <si>
    <t>00099021001 DEPOSITO DE EFECTIVO, DEPOSITANTE: RA-3 PISAGUA, CONCEPTO: REVERSION POR TELEFONIA, CUENTA DE DEPOSITO: CUENTA UNICA DEL TESORO</t>
  </si>
  <si>
    <t>00099021001 DEPOSITO DE EFECTIVO, DEPOSITANTE: MARIA ROSA VARGAS LAIME, CONCEPTO: DEVOLUCION DE DOBLE PERCEPCION DE SALARIO, CUENTA DE DEPOSITO: CUENTA UNICA DEL TESORO</t>
  </si>
  <si>
    <t>00512022001 DEPOSITO DE EFECTIVO, DEPOSITANTE: FERNANDO QUISPE CONDORI, CONCEPTO: DEVOLUCION DE EXCEDENTE PREVENTIVO N° 819, CUENTA DE DEPOSITO: CUENTA UNICA DEL TESORO</t>
  </si>
  <si>
    <t>00512022001 DEPOSITO DE EFECTIVO, DEPOSITANTE: FERNANDO QUISPE CONDORI, CONCEPTO: DEVOLUCION DE EXCEDENTE PREVENTIVO N° 818, CUENTA DE DEPOSITO: CUENTA UNICA DEL TESORO</t>
  </si>
  <si>
    <t>00099021001 DEPOSITO DE EFECTIVO, DEPOSITANTE: RAQUEL CHOQUE CHOQUEHUANCA, CONCEPTO: DEVOLUCION DE AGUINALDO, CUENTA DE DEPOSITO: CUENTA UNICA DEL TESORO</t>
  </si>
  <si>
    <t>00099021001 DEPOSITO DE EFECTIVO, DEPOSITANTE: MARIANA ELSIE MACHICAO ELIAS, CONCEPTO: DEVOLUCION DEPÓSITO DOS DUODECIMAS DE AGUINALDO, CUENTA DE DEPOSITO: CUENTA UNICA DEL TESORO</t>
  </si>
  <si>
    <t>00221012001 DEPOSITO DE EFECTIVO, DEPOSITANTE: JUAN SEVERO QUISPE RAMIREZ, CONCEPTO: DEVOLUCION DE PAGO REFRIGERIO LIC. JUAN SEVERO QUISPE RAMIREZ, CUENTA DE DEPOSITO: CUENTA UNICA DEL TESORO</t>
  </si>
  <si>
    <t>00099021001 DEPOSITO DE EFECTIVO, DEPOSITANTE: EDIFICIO CONAVI COOPROPIETARIOS, CONCEPTO: PAGO EPSAS - DICIEMBRE - 2018, CUENTA DE DEPOSITO: CUENTA UNICA DEL TESORO</t>
  </si>
  <si>
    <t>00099021001 DEPOSITO DE EFECTIVO, DEPOSITANTE: MINISTERIO DE CULTURAS Y TURISMO, CONCEPTO: DEVOLUCION RETROACTIVO, CUENTA DE DEPOSITO: CUENTA UNICA DEL TESORO</t>
  </si>
  <si>
    <t>00099021001 DEPOSITO DE EFECTIVO, DEPOSITANTE: MINISTERIO DE SALUD FUENTE 41, CONCEPTO: DEVOLUCION, CUENTA DE DEPOSITO: CUENTA UNICA DEL TESORO</t>
  </si>
  <si>
    <t>00099021001 DEPOSITO DE EFECTIVO, DEPOSITANTE: JAVIER FLORES MARIACA, CONCEPTO: DOBLE PERCEPCION, CUENTA DE DEPOSITO: CUENTA UNICA DEL TESORO</t>
  </si>
  <si>
    <t>00591012001 DEPOSITO DE EFECTIVO, DEPOSITANTE: NELSON AGUIRRE ALARCON, CONCEPTO: PAGO DE SERVICIO DE AGUA POTABLE, CUENTA DE DEPOSITO: CUENTA UNICA DEL TESORO</t>
  </si>
  <si>
    <t>00512022001 DEPOSITO DE EFECTIVO, DEPOSITANTE: SOLEDAD CORTEZ ESQUIVEL, CONCEPTO: GARANTIA DE PROPUESTA DE SERIEDAD ARRENDAMIENTO REGIONAL LA PAZ, CUENTA DE DEPOSITO: CUENTA UNICA DEL TESORO</t>
  </si>
  <si>
    <t>00512022001 DEPOSITO DE EFECTIVO, DEPOSITANTE: JULIAN CALLISAYA ARUQUIPA, CONCEPTO: DEVOLUCION DE EXCEDENTE PREVENTIVO N° 841, CUENTA DE DEPOSITO: CUENTA UNICA DEL TESORO</t>
  </si>
  <si>
    <t>00591012001 DEPOSITO DE EFECTIVO, DEPOSITANTE: MI DULCE CABINITA, CONCEPTO: SERVICIOS BASICOS, CUENTA DE DEPOSITO: CUENTA UNICA DEL TESORO</t>
  </si>
  <si>
    <t>VENTA DE DIVISAS CON TRANSFERENCIA DE FONDOS A SOLICITUD DE AUTORIDAD DE FISCALIZACION Y CONTROL DE PENSIONES Y SEGUROS SEGUN SOLICITUD 7072 REF: DEVENGADO DEL 7 PORCIENTO DE LA DEVOLUCION PARA EL PAGO A THE BRATTLE POR LA CONTRATACION DE UN ESPECIALISTA PROFESIONAL INTERNACIONAL EN INVERSIONES PARA LIB. 00099021001 TGN-RECURSOS ORDINARIOS (3987)</t>
  </si>
  <si>
    <t>NUMERO DE LIBRETA CUT: 00099021001 OPERACIÓN E75 TRANSFERENCIA DE LA CUENTA FISCAL BUN A LA CUT EN MN TRANSF.FDOS.A SOLICITUD DEL G.A.M. TACACHI SG.NOTA CITE:GAMT-02-2019 A CTA.3987 CUT LBRTA.00099021001</t>
  </si>
  <si>
    <t>VENTA DE DIVISAS CON TRANSFERENCIA DE FONDOS A SOLICITUD DE AUTORIDAD DE FISCALIZACION Y CONTROL DE PENSIONES Y SEGUROS SEGUN SOLICITUD 7073 REF: DEVENGADO DEL TERCER PRODUCTO DE PAGO A THE BRATTLE POR LA CONTRATACION DE UN ESPECIALISTA PROFESIONAL INTERNACIONAL EN INVERSIONES PARA LA EVALUACION DE LIB. 00099021001 TGN-RECURSOS ORDINARIOS (3987)</t>
  </si>
  <si>
    <t>||VENTA DE DIVISAS C/TRANSF.DE FDOS.AL EXT.Y COMIS.TRANSF.FDOS.AL EXT.0,10% S/USD2.530.176.-,REEMB.GSTS.COM.BS220.-Y EMISION COMP.CONT.BS50.-REF.:PAGO 2 LC I-2018-05 P/C ABEN A/F JOINT-STOCK COMPANY,S/G NOTA ABEN/DGE/NE/Nº024/2019,11/01/19 Y AUT.VTA.DIV.COD.017297-7006. LIB.00099021001 TGN RECURSOS ORDINARIOS REF.:COMISIONES PAGO 2 LC I-2018-05</t>
  </si>
  <si>
    <t>COBRO DE||ÚTILES DE ESCRITORIO POR LA ELABORACIÓN DEL COMPROBANTE CONTABLE N° 0944942 DE LA FECHA DE LA LIBRETA N° 00099021001 TGN RECURSOS ORDINARIOS, COSTO ÚTILES DE ESCRITORIO</t>
  </si>
  <si>
    <t>00099021001 DEPOSITO DE EFECTIVO, DEPOSITANTE: GROVER ALBERTO TERAN GAMBOA, CONCEPTO: DEVOLUCION POR OBSERVACIONES DE GASTOS DE FUNCIONAMIENTO EMBAJADA DE BOLIVIA EN ITALIA, CUENTA DE DEPOSITO: CUENTA UNICA DEL TESORO</t>
  </si>
  <si>
    <t>00099021001 DEPOSITO DE EFECTIVO, DEPOSITANTE: HUGO VILA ARAMAYO, CONCEPTO: DEVOLUCION DE BENEFICIO COLATERAL DE ASIGNACION AL CARGO, CUENTA DE DEPOSITO: CUENTA UNICA DEL TESORO</t>
  </si>
  <si>
    <t>00099021001 DEPOSITO DE EFECTIVO, DEPOSITANTE: MINISTERIO DE ECONOMIA Y FINANZAS PUBLICAS, CONCEPTO: DEVOLUCION REFRIGERIO SEPTIEMBRE / 18 POR AJUSTE, CUENTA DE DEPOSITO: CUENTA UNICA DEL TESORO</t>
  </si>
  <si>
    <t>00099021001 DEPOSITO DE EFECTIVO, DEPOSITANTE: MINISTERIO DE EONOMIA Y FINANZAS PUBLICAS, CONCEPTO: DEVOLUCION REFRIGERIO NOVIEMBRE / 18 KATHERINE EDITH GONZALES CAPIONA, CUENTA DE DEPOSITO: CUENTA UNICA DEL TESORO</t>
  </si>
  <si>
    <t>00099021001 DEPOSITO DE EFECTIVO, DEPOSITANTE: WILKINSON ORTIZ MARY SONIA, CONCEPTO: DEVOLUCION REFRIGERIO NOVIEMBRE / 18, CUENTA DE DEPOSITO: CUENTA UNICA DEL TESORO</t>
  </si>
  <si>
    <t>00099021001 DEPOSITO DE EFECTIVO, DEPOSITANTE: HERNAN YUJRA CHIPANA, CONCEPTO: DEVOLUCION REFRIGERIO NOVIEMBRE / 18, CUENTA DE DEPOSITO: CUENTA UNICA DEL TESORO</t>
  </si>
  <si>
    <t>00099021001 DEPOSITO DE EFECTIVO, DEPOSITANTE: VERONICA VALDIVIA PAREDES, CONCEPTO: DEVOLUCION REFRIGERIO NOVIEMBRE / 18, CUENTA DE DEPOSITO: CUENTA UNICA DEL TESORO</t>
  </si>
  <si>
    <t>00099021001 DEPOSITO DE EFECTIVO, DEPOSITANTE: RICARDO TINTAYA ALVAREZ, CONCEPTO: DEVOLUCION REFRIGERIO NOVIEMBRE / 18, CUENTA DE DEPOSITO: CUENTA UNICA DEL TESORO</t>
  </si>
  <si>
    <t>00099021001 DEPOSITO DE EFECTIVO, DEPOSITANTE: JHASMANY ROQUE CHAMBI, CONCEPTO: DEVOLUCION REFRIGERIO NOVIEMBRE / 18, CUENTA DE DEPOSITO: CUENTA UNICA DEL TESORO</t>
  </si>
  <si>
    <t>00099021001 DEPOSITO DE EFECTIVO, DEPOSITANTE: MARIA ROSA PEREZ LINARES, CONCEPTO: DEVOLUCION REFRIGERIO NOVIEMBRE / 18, CUENTA DE DEPOSITO: CUENTA UNICA DEL TESORO</t>
  </si>
  <si>
    <t>00099021001 DEPOSITO DE EFECTIVO, DEPOSITANTE: EDWIN MAMANI JAICO, CONCEPTO: DEVOLUCION REFRIGERIO NOVIEMBRE / 18, CUENTA DE DEPOSITO: CUENTA UNICA DEL TESORO</t>
  </si>
  <si>
    <t>00099021001 DEPOSITO DE EFECTIVO, DEPOSITANTE: JIMENA IRAHOLA GONZALES, CONCEPTO: DEVOLUCION REFRIGERIO NOVIEMBRE / 18, CUENTA DE DEPOSITO: CUENTA UNICA DEL TESORO</t>
  </si>
  <si>
    <t>00099021001 DEPOSITO DE EFECTIVO, DEPOSITANTE: CLAUDIA HUANCA CATARI, CONCEPTO: DEVOLUCION REFRIGERIO NOVIEMBRE / 18, CUENTA DE DEPOSITO: CUENTA UNICA DEL TESORO</t>
  </si>
  <si>
    <t>00099021001 DEPOSITO DE EFECTIVO, DEPOSITANTE: JORGE BASILIO ARROYO, CONCEPTO: DEVOLUCION DOBLE PERCEPCION, CUENTA DE DEPOSITO: CUENTA UNICA DEL TESORO</t>
  </si>
  <si>
    <t>00016078001 DEPOSITO DE EFECTIVO, DEPOSITANTE: ADELA MARIBEL ZAPANA CALDERON, CONCEPTO: FONDOS NO EJECUTADOS, CUENTA DE DEPOSITO: CUENTA UNICA DEL TESORO</t>
  </si>
  <si>
    <t>00099021001 DEPOSITO DE EFECTIVO, DEPOSITANTE: PATRICIA RAQUEL LIMACHI LEON, CONCEPTO: DEVOLUCION BS 100 CARGO A CUENTA A PATRICIA LIMACHI, CUENTA DE DEPOSITO: CUENTA UNICA DEL TESORO</t>
  </si>
  <si>
    <t>00212012001 DEPOSITO DE EFECTIVO, DEPOSITANTE: MILTON CHAMBI ZABALETA, CONCEPTO: REPOSICION DE CREDENCIAL, CUENTA DE DEPOSITO: CUENTA UNICA DEL TESORO</t>
  </si>
  <si>
    <t>00099021001 DEPOSITO DE EFECTIVO, DEPOSITANTE: WILSON SANCHEZ CABERO, CONCEPTO: DIFERENCIA A LA REVERSION DEFINITIVA AL PAGO DE SUPLENCIA DE MATERNIDAD PROF WILSON SANCHEZ CABERO, CUENTA DE DEPOSITO: CUENTA UNICA DEL TESORO</t>
  </si>
  <si>
    <t>00035011104 DEP.DE CHEQ.AJENOS,RET.DE CAM.,CONCEPTO: VENTA DE LIBROS 12 AÑOS DE ESTABILIDAD ECONOMICA BOLIVIA EN EL MES DE DICIEMBRE / 18,DEP.: DIRECCION GENERAL DE PLANIFICACION , PROCEDENCIA: BANCO UNION S.A., CHEQUE: 777, FECHA DE EMISION:11/01/2019</t>
  </si>
  <si>
    <t>00099021001 DEP.DE CHEQ.AJENOS,RET.DE CAM.,CONCEPTO: DEV.DE RECURSOS POR EXTRAVIO DE CREDENCIALES(JULIA MAMANI-WALTER CONDORI LAZCANO),DEP.: CAMARA DE SENADORES , PROCEDENCIA: BANCO UNION S.A., CHEQUE: 7238, FECHA DE EMISION:16/01/2019</t>
  </si>
  <si>
    <t>00099021001 DEP.DE CHEQ.AJENOS,RET.DE CAM.,CONCEPTO: TRIBUNAL CONSTITUCIONAL SUCRE - DEVOL. INCAPACIDAD TEMP.,DEP.: CAJA PETROLERA DE SALUD SUCRE , PROCEDENCIA: BANCO UNION S.A., CHEQUE: 19057, FECHA DE EMISION:31/12/2018</t>
  </si>
  <si>
    <t>00099021001 DEP.DE CHEQ.AJENOS,RET.DE CAM.,CONCEPTO: VELASCO AGUILERA EDUARDO,DEP.: BANCO UNION S.A. , PROCEDENCIA: BANCO UNION S.A., CHEQUE: 160293, FECHA DE EMISION:16/01/2019</t>
  </si>
  <si>
    <t>00130012002 DEP.DE CHEQ.AJENOS,RET.DE CAM.,CONCEPTO: POR INCAPACIDAD TEMPORAL DEL PERSONAL FOFIM CORRESPONDIENTE A LOS MESES DE JUNIO Y AGOSTO 2018,DEP.: CAJA DE SALUD DE CAMINOS , PROCEDENCIA: BANCO UNION S.A., CHEQUE: 10198, FECHA DE EMISION:11/01/2019</t>
  </si>
  <si>
    <t>00099021001 DEP.DE CHEQ.AJENOS,RET.DE CAM.,CONCEPTO: COMPENSACION MENSUAL DE COTIZACIONES,DEP.: FUTURO DE BOLIVIA  SA AFP , PROCEDENCIA: BANCO DE CREDITO DE BOLIVIA S.A., CHEQUE: 57062, FECHA DE EMISION:15/01/2019</t>
  </si>
  <si>
    <t>00099021001 DEP.DE CHEQ.AJENOS,RET.DE CAM.,CONCEPTO: FRACCION COMPLEMENTARIA MENSUAL,DEP.: FUTURO DE  BOLIVIA  SA   AFP , PROCEDENCIA: BANCO DE CREDITO DE BOLIVIA S.A., CHEQUE: 57063, FECHA DE EMISION:15/01/2019</t>
  </si>
  <si>
    <t>00099021001 DEPOSITO DE EFECTIVO, DEPOSITANTE: ROGER DAZA CABA, CONCEPTO: DEVOLUCION REFRIGERIO NOVIEMBRE / 18, CUENTA DE DEPOSITO: CUENTA UNICA DEL TESORO</t>
  </si>
  <si>
    <t>00099021001 DEPOSITO DE EFECTIVO, DEPOSITANTE: ALAN RODRIGO CORINI GUARACHI, CONCEPTO: DEVOLUCION REFRIGERIO NOVIEMBRE / 18, CUENTA DE DEPOSITO: CUENTA UNICA DEL TESORO</t>
  </si>
  <si>
    <t>00099021001 DEPOSITO DE EFECTIVO, DEPOSITANTE: CONSUELO CHOQUETARQUI HUANCA, CONCEPTO: DEVOLUCION REFRIGERIO NOVIEMBRE / 18, CUENTA DE DEPOSITO: CUENTA UNICA DEL TESORO</t>
  </si>
  <si>
    <t>00099021001 DEPOSITO DE EFECTIVO, DEPOSITANTE: MARIA SOLEDAD ARCE ALARCON, CONCEPTO: DEVOLUCION REFRIGERIO NOVIEMBRE / 18, CUENTA DE DEPOSITO: CUENTA UNICA DEL TESORO</t>
  </si>
  <si>
    <t>00099021001 DEPOSITO DE EFECTIVO, DEPOSITANTE: WILLIAMS GUZMAN NOGALES, CONCEPTO: DEVOLUCION DE VIATICOS, CUENTA DE DEPOSITO: CUENTA UNICA DEL TESORO</t>
  </si>
  <si>
    <t>00099021001 DEPOSITO DE EFECTIVO, DEPOSITANTE: JULIA FLORES QUISPE, CONCEPTO: DUODECIMA DE AGUINALDO, CUENTA DE DEPOSITO: CUENTA UNICA DEL TESORO</t>
  </si>
  <si>
    <t>00592012001 DEPOSITO DE EFECTIVO, DEPOSITANTE: MINISTERIO DE DESARROLLO RURAL Y TIERRAS, CONCEPTO: MINISTERIO DE DESARROLLO RURAL Y TIERRAS GEST.2015-PAGO ND 38347,38351,41549,41740 Y 40823, CUENTA DE DEPOSITO: CUENTA UNICA DEL TESORO</t>
  </si>
  <si>
    <t>NUMERO DE LIBRETA CUT: 00099021001 OPERACIÓN E75 TRANSFERENCIA DE LA CUENTA FISCAL BUN A LA CUT EN MN TRANSF.FDOS.A SOLICITUD DEL G.A.M. SAN TINGUIPAYA SG.NOTA CITE:DESP G.A.M.T. 012/2019 A CTA.3987 CUT LBRTA.00099021001</t>
  </si>
  <si>
    <t>TRANSFERENCIA DEL EXTERIOR SEGUN SWIFT 00619 DE FECHA 16/01/2019 ORDENANTE: CONSULADO GENERAL DE BOLIVIA EN WASHINGTON DC REF.: DICIEMBRE LIB. 00340012005 SEGIP - RECAUDACION EXTERIOR - CEDULAS DE IDENTIDAD</t>
  </si>
  <si>
    <t>COBRO COSTOS DE PAPELERIA SEGUN TRANSFERENCIA DEL EXTERIOR POR ORDEN DE CONSULADO GENERAL DE BOLIVIA EN WASHINGTON DC REF.: DICIEMBRE LIB. 00340012003 RECAUDACION EXTRANJERIA - C.I. -L.C.</t>
  </si>
  <si>
    <t>||DEVOLUCION IMPORTE NO UTILIZADO DE LA CARTA DE CREDITO I-2018-15 EMITIDA POR CUENTA DE SENATEX A FAVOR DE INCOTEX SRL. LIB. 00378014201 - SENATEX - FIDEICOMISO - BANCO UNION REF. DEVOLUCION SALDO L/C I-2018-15</t>
  </si>
  <si>
    <t>||COBRO COMISION ALADI CARTA DE CREDITO I-2018-15 0,0015% S/USD 170.933,60 LIB. 00378012002 SENATEX ADM. CENTRAL REF.: COM. ALADI LC I-2018-15 A/F INCOTEX SRL P/C SENATEX</t>
  </si>
  <si>
    <t>'COBRO DE UTILES DE ESCRITORIO POR´||POR REGISTRO DEL PAGO LC I-2018-15 EN COMPLEMENTO A CBTE. ADJUNTO DE LA FECHA. LIB. 00378012002 SENATEX ADM. CENTRAL REF.: COMISION DE EMISION CBTE. CONTABLE REF.:PAGO I-2018-15</t>
  </si>
  <si>
    <t>00190012003 DEPOSITO DE EFECTIVO, DEPOSITANTE: ERICK DENNIS CALDERA TORRICO, CONCEPTO: DEVOLUCION DE VIATICOS POR VIAJE AL MUNICIPIO PALOS BLANCOS EL 23 DE NOVIEMBRE/2018, CUENTA DE DEPOSITO: CUENTA UNICA DEL TESORO</t>
  </si>
  <si>
    <t>00190012003 DEPOSITO DE EFECTIVO, DEPOSITANTE: ERICK DENNIS CALDERA TORRICO, CONCEPTO: DEVOLUCION DE VIATICOS POR VIAJE AL MUNICIPIO CHULUMANI EL 22 DE NOVIEMBRE/2018, CUENTA DE DEPOSITO: CUENTA UNICA DEL TESORO</t>
  </si>
  <si>
    <t>00190012003 DEPOSITO DE EFECTIVO, DEPOSITANTE: MARCO DAVID OCAMPO VIDAURRE, CONCEPTO: DEVOLUCION DE VIATICOS POR VIAJE A LA COMUNIDAD PALQUIYOC EL 20 DE NOVIEMBRE/2018, CUENTA DE DEPOSITO: CUENTA UNICA DEL TESORO</t>
  </si>
  <si>
    <t>00190012003 DEPOSITO DE EFECTIVO, DEPOSITANTE: VLADIMIR JOSE POMA YAMPASI, CONCEPTO: DEVOLUCION DE VIATICOS POR VIAJE AL MUNICIPIO TEOPONTE EL 25 DE NOVIEMBRE/2018, CUENTA DE DEPOSITO: CUENTA UNICA DEL TESORO</t>
  </si>
  <si>
    <t>00099021001 DEPOSITO DE EFECTIVO, DEPOSITANTE: GAMEA, CONCEPTO: BONO DE DISCAPACIDAD NO COBRADOS ENERO 2018, CUENTA DE DEPOSITO: CUENTA UNICA DEL TESORO</t>
  </si>
  <si>
    <t>00212012001 DEPOSITO DE EFECTIVO, DEPOSITANTE: FERNANDO HERRERA MACIAS, CONCEPTO: REPOSICION DE CREDENCIAL, CUENTA DE DEPOSITO: CUENTA UNICA DEL TESORO</t>
  </si>
  <si>
    <t>00099021001 DEPOSITO DE EFECTIVO, DEPOSITANTE: SERVICIO DEPARTAMENTAL DE SALUD, CONCEPTO: DEVOLUCION, CUENTA DE DEPOSITO: CUENTA UNICA DEL TESORO</t>
  </si>
  <si>
    <t>00212012001 DEPOSITO DE EFECTIVO, DEPOSITANTE: ALINA ELIANA MAMANI MAMANI, CONCEPTO: REPOSICION DE CREDENCIAL, CUENTA DE DEPOSITO: CUENTA UNICA DEL TESORO</t>
  </si>
  <si>
    <t>00190012003 DEPOSITO DE EFECTIVO, DEPOSITANTE: ERICK DENNIS CALDERA TORRICO, CONCEPTO: DEVOLUCION DE VIATICOS POR VIAJE AL MUNICIPIOS DE GUANAY Y CARANAVI EL 21 DE NOVIEMBRE/2018, CUENTA DE DEPOSITO: CUENTA UNICA DEL TESORO</t>
  </si>
  <si>
    <t>00190012003 DEPOSITO DE EFECTIVO, DEPOSITANTE: ERICK DENNIS CALDERA TORRICO, CONCEPTO: DEVOLUCION DE VIATICOS POR VIAJE A LOS MUNICIPIOS DE QUIME Y SICA SICA EL 16 DE NOVIEMBRE/2018, CUENTA DE DEPOSITO: CUENTA UNICA DEL TESORO</t>
  </si>
  <si>
    <t>00099021001 DEPOSITO DE EFECTIVO, DEPOSITANTE: TOMAS TINTA MAMANI, CONCEPTO: DEVOLUCION DEL COBRO DE PAGO UNICO, CUENTA DE DEPOSITO: CUENTA UNICA DEL TESORO</t>
  </si>
  <si>
    <t>00526012001 DEPOSITO DE EFECTIVO, DEPOSITANTE: BOLIVIA TV - DAVID ALANOCA QUINTEROS, CONCEPTO: DEVOLUCION DE VIATICOS, CUENTA DE DEPOSITO: CUENTA UNICA DEL TESORO</t>
  </si>
  <si>
    <t>00099021001 DEPOSITO DE EFECTIVO, DEPOSITANTE: MINISTERIO PUBLICO, CONCEPTO: DEVOLUCION DE AGUINALDO 2018 POR CAROLINA VALVERDE BECERRA, CUENTA DE DEPOSITO: CUENTA UNICA DEL TESORO</t>
  </si>
  <si>
    <t>00599049202 DEPOSITO DE EFECTIVO, DEPOSITANTE: FLORENTINA CONDORI HUARACHI, CONCEPTO: GASTOS NO EFECTUADOS ( DEVOLUCION ), CUENTA DE DEPOSITO: CUENTA UNICA DEL TESORO</t>
  </si>
  <si>
    <t>00512022001 DEPOSITO DE EFECTIVO, DEPOSITANTE: PABLO HUAYLLAS LOPEZ, CONCEPTO: DEVOLUCION DE EFECTIVOPREV. 606, CUENTA DE DEPOSITO: CUENTA UNICA DEL TESORO</t>
  </si>
  <si>
    <t>00020011103 DEPOSITO DE EFECTIVO, DEPOSITANTE: INSTITUTO GEOGRAFICO MILITAR, CONCEPTO: REVERSION POR REFRIGERIO Y GASTOS ADMINISTRATIVOS, CUENTA DE DEPOSITO: CUENTA UNICA DEL TESORO</t>
  </si>
  <si>
    <t>00099021001 DEPOSITO DE EFECTIVO, DEPOSITANTE: ROMAN CRUZ QUISPE, CONCEPTO: 2 DUODECIMAS DE AGUINALDO, CUENTA DE DEPOSITO: CUENTA UNICA DEL TESORO</t>
  </si>
  <si>
    <t>00099021001 DEPOSITO DE EFECTIVO, DEPOSITANTE: SRA JUANA ESCOLASTICA CARI DE MIRANDA, CONCEPTO: DEVOLUCION DEL MES DE DICIEMBRE, CUENTA DE DEPOSITO: CUENTA UNICA DEL TESORO</t>
  </si>
  <si>
    <t>00099021001 DEPOSITO DE EFECTIVO, DEPOSITANTE: SRA. JUANA ESCOLASTICA CARI DE MIRANDA, CONCEPTO: DEVOLUCION DE AGUINALDO, CUENTA DE DEPOSITO: CUENTA UNICA DEL TESORO</t>
  </si>
  <si>
    <t>00099021001 DEPOSITO DE EFECTIVO, DEPOSITANTE: GOB AUTONOMO MUNICIPAL DE NAZACARA DE PACAJES, CONCEPTO: DEVOLUCION DE RECURSOS, CUENTA DE DEPOSITO: CUENTA UNICA DEL TESORO</t>
  </si>
  <si>
    <t>00212082001 DEPOSITO DE EFECTIVO, DEPOSITANTE: ELIZARDO OJEDA SANTOS, CONCEPTO: DEVOLUCION DE GASTOS MECANICOS, CUENTA DE DEPOSITO: CUENTA UNICA DEL TESORO</t>
  </si>
  <si>
    <t>00212082001 DEPOSITO DE EFECTIVO, DEPOSITANTE: ELIZARDO OJEDA SANTOS, CONCEPTO: DEVOLUCION DE PASAJES, CUENTA DE DEPOSITO: CUENTA UNICA DEL TESORO</t>
  </si>
  <si>
    <t>VENTA DE DIVISAS CON TRANSFERENCIA DE FONDOS A SOLICITUD DE MINISTERIO DE RELACIONES EXTERIORES SEGUN SOLICITUD 7082 REF: PAGO DE SEGUNDO AGUINALDOS ESFUERZO POR BOLIVIA AL PERSONAL DEL SERVICIO DIPLOMATICO CONSULAR Y AGREGADOS COMERCIALES CORRESPONDIENTE AL MES DE DICIEMBRE 2018 SEGUN PLANILLA DE R LIB. 00099021001 TGN-RECURSOS ORDINARIOS (3987)</t>
  </si>
  <si>
    <t>NUMERO DE LIBRETA CUT: 00099021001 OPERACIÓN E75 TRANSFERENCIA DE LA CUENTA FISCAL BUN A LA CUT EN MN TRANSF.FDOS.A SOLICITUD DEL G.A.M. TARVITA SG.NOTA CITE: MAE GAMT 001/2019 A CTA.3987 CUT LBRTA.00099021001</t>
  </si>
  <si>
    <t>NUMERO DE LIBRETA CUT: 00099021001 OPERACIÓN E75 TRANSFERENCIA DE LA CUENTA FISCAL BUN A LA CUT EN MN TRANSF.FDOS.A SOLICITUD DEL G.A.M. RAVELO SG.NOTA GAMR/OE/009/2019 A CTA.3987 CUT LBRTA.00099021001</t>
  </si>
  <si>
    <t>NUMERO DE LIBRETA CUT: 00099021001 OPERACIÓN E18 TRANSFERENCIA DEL SISTEMA FINANCIERO POR CUENTA DE TERCEROS A LA CUT Reversion aporte patronal para la vivienda TGN agosto 2018</t>
  </si>
  <si>
    <t>00099021001 DEPOSITO DE EFECTIVO, DEPOSITANTE: BORIS OMAR SOLARES MENDIZABAL, CONCEPTO: REVERSION ANTICIPADA, CUENTA DE DEPOSITO: CUENTA UNICA DEL TESORO</t>
  </si>
  <si>
    <t>00099021001 DEPOSITO DE EFECTIVO, DEPOSITANTE: RUBEN EDDY SALVATIERRA FUENTES, CONCEPTO: COBRO POR EXCEDENTE EN EL CONSUMO DE LLAMADA MOVIL MES NOVIEMBRE 2018, CUENTA DE DEPOSITO: CUENTA UNICA DEL TESORO</t>
  </si>
  <si>
    <t>00041021101 DEPOSITO DE EFECTIVO, DEPOSITANTE: SAMUEL MITA HUANCA, CONCEPTO: DEVOLUCION POR PAGSAJES AEREOS NO UTILIZADOS, CUENTA DE DEPOSITO: CUENTA UNICA DEL TESORO</t>
  </si>
  <si>
    <t>00133012001 DEPOSITO DE EFECTIVO, DEPOSITANTE: LOTERIA NACIONAL DE B Y S, CONCEPTO: V.C. SALDO PAGO DE TERMINACIONES SORTEO " MI AMIGO FIEL ", CUENTA DE DEPOSITO: CUENTA UNICA DEL TESORO</t>
  </si>
  <si>
    <t>00099021001 DEPOSITO DE EFECTIVO, DEPOSITANTE: MERCEDES NOZA MORENO, CONCEPTO: DEPÓSITO POR CIERRE DE FONDO ROTATORIO - CAJA CHICA VDRA - MDRYT, CUENTA DE DEPOSITO: CUENTA UNICA DEL TESORO</t>
  </si>
  <si>
    <t>00099021001 DEPOSITO DE EFECTIVO, DEPOSITANTE: JUAN MANUEL ANDA ROCABADO, CONCEPTO: DEVOLUCION UNA DUODECIMA DE AGUINALDO DE 2018, CUENTA DE DEPOSITO: CUENTA UNICA DEL TESORO</t>
  </si>
  <si>
    <t>00099021001 DEPOSITO DE EFECTIVO, DEPOSITANTE: JUAN MANUEL ANDA ROCABADO, CONCEPTO: DEVOLUCION RENTA DICIEMBRE DE 2018, CUENTA DE DEPOSITO: CUENTA UNICA DEL TESORO</t>
  </si>
  <si>
    <t>00099021001 DEPOSITO DE EFECTIVO, DEPOSITANTE: NORAH JARANDILLA NISTTAHUZ, CONCEPTO: DEVOLUCION POR DOBLE PERCEPCION, CUENTA DE DEPOSITO: CUENTA UNICA DEL TESORO</t>
  </si>
  <si>
    <t>00132012005 DEPOSITO DE EFECTIVO, DEPOSITANTE: CARLOS LUJAN FERRUFINO, CONCEPTO: FONDOS  NO UTILIZADOS, CUENTA DE DEPOSITO: CUENTA UNICA DEL TESORO</t>
  </si>
  <si>
    <t>00041031107 DEPOSITO DE EFECTIVO, DEPOSITANTE: WILBERG BANTIN, CONCEPTO: DEVOLUCION COMBUSTIBLE MAYO, CUENTA DE DEPOSITO: CUENTA UNICA DEL TESORO</t>
  </si>
  <si>
    <t>00041031107 DEPOSITO DE EFECTIVO, DEPOSITANTE: WILBERG BANTIN, CONCEPTO: DEVOLUCION COMBUSTIBLE JUNIO, CUENTA DE DEPOSITO: CUENTA UNICA DEL TESORO</t>
  </si>
  <si>
    <t>00041031107 DEPOSITO DE EFECTIVO, DEPOSITANTE: WILBERG BANTIN, CONCEPTO: DEVOLUCION COMBUSTIBLE AGOSTO, CUENTA DE DEPOSITO: CUENTA UNICA DEL TESORO</t>
  </si>
  <si>
    <t>00132079201 DEPOSITO DE EFECTIVO, DEPOSITANTE: MIGUEL CALDERON MEDRANO, CONCEPTO: DEVOLUCION DE FONDOS NO UTILIZADOS, CUENTA DE DEPOSITO: CUENTA UNICA DEL TESORO</t>
  </si>
  <si>
    <t>00132079201 DEPOSITO DE EFECTIVO, DEPOSITANTE: DEMBY GUAMAN LEDEZMA, CONCEPTO: DEVOLUCION DE FONDOS NO UTILIZADOS, CUENTA DE DEPOSITO: CUENTA UNICA DEL TESORO</t>
  </si>
  <si>
    <t>00591012001 DEPOSITO DE EFECTIVO, DEPOSITANTE: COMPAÑIA DE ALIMENTOS LTDA., CONCEPTO: DEPÓSITO POR PAGO DE SERVICIO DE AGUA POTABLE A MI TELEFERICO, CUENTA DE DEPOSITO: CUENTA UNICA DEL TESORO</t>
  </si>
  <si>
    <t>00591012001 DEPOSITO DE EFECTIVO, DEPOSITANTE: MARIA EUGENIA LAURA CUSI, CONCEPTO: SERVICIO DE AGUA POTABLE MAYO 2017, CUENTA DE DEPOSITO: CUENTA UNICA DEL TESORO</t>
  </si>
  <si>
    <t>00591012001 DEPOSITO DE EFECTIVO, DEPOSITANTE: MARIA EUGENIA LAURA CUSI, CONCEPTO: SERVICIO DE AGUA POTABLE JUNIO 2017, CUENTA DE DEPOSITO: CUENTA UNICA DEL TESORO</t>
  </si>
  <si>
    <t>00591012001 DEPOSITO DE EFECTIVO, DEPOSITANTE: MARIA EUGENIA LAURA CUSI, CONCEPTO: SERVICIO DE AGUA POTABLE JULIO 2017, CUENTA DE DEPOSITO: CUENTA UNICA DEL TESORO</t>
  </si>
  <si>
    <t>00591012001 DEPOSITO DE EFECTIVO, DEPOSITANTE: MARIA EUGENIA LAURA CUSI, CONCEPTO: SERVICIO DE AGUA POTABLE, CUENTA DE DEPOSITO: CUENTA UNICA DEL TESORO</t>
  </si>
  <si>
    <t>00591012001 DEPOSITO DE EFECTIVO, DEPOSITANTE: MARIA EUGENIA LAURA CUSI, CONCEPTO: SERVICIO DE AGUA POTABLE AGOSTO2017, CUENTA DE DEPOSITO: CUENTA UNICA DEL TESORO</t>
  </si>
  <si>
    <t>00591012001 DEPOSITO DE EFECTIVO, DEPOSITANTE: MARIA EUGENIA LAURA CUSI, CONCEPTO: SERVICIO DE AGUA POTABLE SEPTIEMBRE2017, CUENTA DE DEPOSITO: CUENTA UNICA DEL TESORO</t>
  </si>
  <si>
    <t>00590012001 DEPOSITO DE EFECTIVO, DEPOSITANTE: SURLINK TECHNOLOGY, CONCEPTO: DEVOLUCION POR DESCUENTO DE MATERIAL CONTRATO N° 028.17, CUENTA DE DEPOSITO: CUENTA UNICA DEL TESORO</t>
  </si>
  <si>
    <t>00099021001 DEPOSITO DE EFECTIVO, DEPOSITANTE: JAVIER L. VILLARROEL ROMERO MDRYT, CONCEPTO: SALDO FONDO ROTATIVO MDRYT  OFICINA CENTRAL, CUENTA DE DEPOSITO: CUENTA UNICA DEL TESORO</t>
  </si>
  <si>
    <t>00099021001 DEPOSITO DE EFECTIVO, DEPOSITANTE: JAVIER L. VILLARROEL ROMERO MDRYT, CONCEPTO: SALDO FONDO ROTATIVO MDRYT OFICINA CENTRAL, CUENTA DE DEPOSITO: CUENTA UNICA DEL TESORO</t>
  </si>
  <si>
    <t>00099021001 DEP.DE CHEQ.AJENOS,RET.DE CAM.,CONCEPTO: DESCUENTO SR. DIEGO TAPIA JIMENEZ C 31 N° 1439/2018,DEP.: WILY DIEGO TAPIA JIMENEZ , PROCEDENCIA: BANCO UNION S.A., CHEQUE: 1338, FECHA DE EMISION:17/01/2019</t>
  </si>
  <si>
    <t>00099021001 DEP.DE CHEQ.AJENOS,RET.DE CAM.,CONCEPTO: FLORES HUARACHI EFRAIN,DEP.: BANCO UNION  S.A. , PROCEDENCIA: BANCO UNION S.A., CHEQUE: 160295, FECHA DE EMISION:18/01/2019</t>
  </si>
  <si>
    <t>00099021001 DEP.DE CHEQ.AJENOS,RET.DE CAM.,CONCEPTO: DEVOLUCION DE RECURSOS NO EJECUTADOS,DEP.: GOBIERNO AUTONOMO MUNICIPAL DE PUERTO PEREZ , PROCEDENCIA: BANCO UNION S.A., CHEQUE: 3242, FECHA DE EMISION:16/01/2019</t>
  </si>
  <si>
    <t>00099021001 DEP.DE CHEQ.AJENOS,RET.DE CAM.,CONCEPTO: PAGO POR DESCUENTO MONTOS EXCEDENTES POR DOBLE PERCEPCION DE RECURSOS PUBLICOS,DEP.: CAJA NACIONAL DE SALUD , PROCEDENCIA: BANCO UNION S.A., CHEQUE: 40356, FECHA DE EMISION:17/01/2019</t>
  </si>
  <si>
    <t>00130012001 DEP.DE CHEQ.AJENOS,RET.DE CAM.,CONCEPTO: PAGO DE CAPITAL E INTERESES COMERMIN R.L.,DEP.: COMERMIN RL , PROCEDENCIA: BANCO NACIONAL DE BOLIVIA S.A., CHEQUE: 1109412, FECHA DE EMISION:17/01/2019</t>
  </si>
  <si>
    <t>00099021001 DEPOSITO DE EFECTIVO, DEPOSITANTE: MINISTERIO DE SALUD, CONCEPTO: REVERSION DE FONDOS, CUENTA DE DEPOSITO: CUENTA UNICA DEL TESORO</t>
  </si>
  <si>
    <t>00099021001 DEPOSITO DE EFECTIVO, DEPOSITANTE: ENDE FLAVIA ANTONIETA ALARCON ALARCON, CONCEPTO: CUMPLIMIENTO DS 3034 REMUNERACION MAX DIC/18 WILFREDO OVANDO ROJAS, CUENTA DE DEPOSITO: CUENTA UNICA DEL TESORO</t>
  </si>
  <si>
    <t>00212082001 DEPOSITO DE EFECTIVO, DEPOSITANTE: JUAN CARLOS QUISPE PERALTA, CONCEPTO: ASIGNACION DE FONDOS EN AVANCE PARA GASTOS OPERATIVOS "GESTION 2018", CUENTA DE DEPOSITO: CUENTA UNICA DEL TESORO</t>
  </si>
  <si>
    <t>00099021001 DEPOSITO DE EFECTIVO, DEPOSITANTE: MILENKA PAOLA DELGADO CAMEO, CONCEPTO: REVERSION DEFINITIVA CAMARA DE DIPUTADOS, CUENTA DE DEPOSITO: CUENTA UNICA DEL TESORO</t>
  </si>
  <si>
    <t>00099021001 DEPOSITO DE EFECTIVO, DEPOSITANTE: RADIO MOVIL EL TURISTA-ROGER CORTEZ AGUILAR, CONCEPTO: DEVOLUCION DE FONDOS POR SERVICIOS, CUENTA DE DEPOSITO: CUENTA UNICA DEL TESORO</t>
  </si>
  <si>
    <t>VENTA DE DIVISAS CON TRANSFERENCIA DE FONDOS A SOLICITUD DE EMPRESA BOLIVIANA DE ALIMENTOS Y DERIVADOS - EBA SEGUN SOLICITUD 7086 REF: PAGO A INTERNACIONAL NUT AND DRIEDFRUIT POR CONCEPTO DE ACTUALIZACION DE REGISTRO INTERNACIONAL EN MERCADOS INTERNACIONALES SEGUN NOTA NI GCL UMEX 2018-0029 I 2018 LIB. 00599022001 EBA-COMERCIALIZACION PRODUCTOS MERCADO INTERNO Y EXPORTACION POR DIFERENCIAL CAMBIARIO</t>
  </si>
  <si>
    <t>NUMERO DE LIBRETA CUT: 00099021001 OPERACIÓN E75 TRANSFERENCIA DE LA CUENTA FISCAL BUN A LA CUT EN MN TRANSF.FDOS.A SOLICITUD DEL G.A.M. SAN LUCAS SG.NOTA CITE: G.A.M.S.L. 11/2019 A CTA.3987 CUT LBRTA.00099021001</t>
  </si>
  <si>
    <t>COBRO DE||ÚTILES DE ESCRITORIO POR LA ELABORACIÓN DEL COMPROBANTE CONTABLE N° 0945186 DE LA FECHA DE LA LIBRETA N° 00099021001 TGN - RECURSOS ORDINARIOS - MONEDA NACIONAL, COSTO ÚTILES DE ESCRITORIO</t>
  </si>
  <si>
    <t>00099021001 DEPOSITO DE EFECTIVO, DEPOSITANTE: LUIS CHAVEZ RODRIGUEZ, CONCEPTO: DEVOLUCION DE BONO AL CARGO, CUENTA DE DEPOSITO: CUENTA UNICA DEL TESORO</t>
  </si>
  <si>
    <t>00132079201 DEPOSITO DE EFECTIVO, DEPOSITANTE: JULIO VALENTINO ANDRE HERBAS, CONCEPTO: DEVOLUCION SALDO DE FONDOS EN AVANCE, CUENTA DE DEPOSITO: CUENTA UNICA DEL TESORO</t>
  </si>
  <si>
    <t>00099021001 DEPOSITO DE EFECTIVO, DEPOSITANTE: FONADIN, CONCEPTO: DEVOLUCION REFRIGERIO PERSONAL EVENTUAL COCHABAMBA, DICIEMBRE, CUENTA DE DEPOSITO: CUENTA UNICA DEL TESORO</t>
  </si>
  <si>
    <t>00020051101 DEPOSITO DE EFECTIVO, DEPOSITANTE: CPMY. BERMEJO, CONCEPTO: REVERSION POR GASTOS NO EJECUTADOS DE LA CP MY BERMEJO  CONCEPTO DE COMUNICACIONES SERVICIOS BASICOS, CUENTA DE DEPOSITO: CUENTA UNICA DEL TESORO</t>
  </si>
  <si>
    <t>00099021001 DEPOSITO DE EFECTIVO, DEPOSITANTE: ANTONIO TRIGUERO ICHUTA, CONCEPTO: REVERSION DE HABER MENSUAL (12-18) NOMBRE: CARLOS RODRIGO CHAMBI CONDE CI. 6073356 CON ITEM 8548, CUENTA DE DEPOSITO: CUENTA UNICA DEL TESORO</t>
  </si>
  <si>
    <t>00099021001 DEPOSITO DE EFECTIVO, DEPOSITANTE: GENARA LOZA GUTIERREZ, CONCEPTO: DEVOLUCION DE SENASIR, CUENTA DE DEPOSITO: CUENTA UNICA DEL TESORO</t>
  </si>
  <si>
    <t>00099021001 DEP.DE CHEQ.AJENOS,RET.DE CAM.,CONCEPTO: DEV. VIATICOS INCLUYE RC-IVA POR DESCUENTO (DICIEMBRE/2018)REALIZADO A DELINA CUMANDIRI,DEP.: CAMARA DE SENADORES , PROCEDENCIA: BANCO UNION S.A., CHEQUE: 7245, FECHA DE EMISION:21/01/2019</t>
  </si>
  <si>
    <t>00099021001 DEP.DE CHEQ.AJENOS,RET.DE CAM.,CONCEPTO: ANTEQUERA ROMERO JUAN ALVARO,DEP.: BANCO UNION SA , PROCEDENCIA: BANCO UNION S.A., CHEQUE: 160296, FECHA DE EMISION:21/01/2019</t>
  </si>
  <si>
    <t>00099021001 DEP.DE CHEQ.AJENOS,RET.DE CAM.,CONCEPTO: DEP POR REVERSIONES FONDOS POR AVANCE,DEP.: AGENCIA BOLIVIANA DE CORREOS , PROCEDENCIA: BANCO UNION S.A., CHEQUE: 32, FECHA DE EMISION:17/01/2019</t>
  </si>
  <si>
    <t>00099021001 DEPOSITO DE EFECTIVO, DEPOSITANTE: TEREZA NORA BOHORQUEZ, CONCEPTO: ACUERDO ENTRE LA SEÑORA TEREZA NORA BOHORQUEZ, CUENTA DE DEPOSITO: CUENTA UNICA DEL TESORO</t>
  </si>
  <si>
    <t>00132052001 DEPOSITO DE EFECTIVO, DEPOSITANTE: SEDEM-SEMILLAS, CONCEPTO: DEVOLUCION EXCEDENTE PAGO SEGUNDO AGUINALDO ESFUERZO POR BOLIVIA, CUENTA DE DEPOSITO: CUENTA UNICA DEL TESORO</t>
  </si>
  <si>
    <t>00099021001 DEPOSITO DE EFECTIVO, DEPOSITANTE: RODRIGO MULLISACA MAMANI, CONCEPTO: REVERSION CAMARA DE DIPUTADOS, CUENTA DE DEPOSITO: CUENTA UNICA DEL TESORO</t>
  </si>
  <si>
    <t>00599032003 DEPOSITO DE EFECTIVO, DEPOSITANTE: SAUL CHINO QUISPE, CONCEPTO: FONDOS NO UTILIZADOS, CUENTA DE DEPOSITO: CUENTA UNICA DEL TESORO</t>
  </si>
  <si>
    <t>00099021001 DEPOSITO DE EFECTIVO, DEPOSITANTE: CARLOS ALBERTO TORRICO BORJA, CONCEPTO: DEVOLUCION  VIATICOS NO UTILIZADOS CARLOS TORRICO MEMO 1242 C31-3277/18, CUENTA DE DEPOSITO: CUENTA UNICA DEL TESORO</t>
  </si>
  <si>
    <t>00099021001 DEPOSITO DE EFECTIVO, DEPOSITANTE: FREDDY TORRES TORRES, CONCEPTO: DEVOLUCION DE HORAS SUPERAVIT, CUENTA DE DEPOSITO: CUENTA UNICA DEL TESORO</t>
  </si>
  <si>
    <t>00340012003 DEPOSITO DE EFECTIVO, DEPOSITANTE: WILSON CALIZAYA FERNANDEZ, CONCEPTO: SEGUNDO PAGO AL C-31 N 830/2018 DEVOLUCION NO PRESENTACION LCV GESTION 2011, CUENTA DE DEPOSITO: CUENTA UNICA DEL TESORO</t>
  </si>
  <si>
    <t>00099021001 DEPOSITO DE EFECTIVO, DEPOSITANTE: GEHISON MIGUEL MENDOZA CORTEZ, CONCEPTO: REVERSION FONDOS 2018 PARTIDA 2,1,2 ENERGIA ELECTRICA, CUENTA DE DEPOSITO: CUENTA UNICA DEL TESORO</t>
  </si>
  <si>
    <t>00099021001 DEPOSITO DE EFECTIVO, DEPOSITANTE: GEHISON MIGUEL MENDOZA CORTEZ, CONCEPTO: REVERSION FONDOS 2018 PARTIDA 2.1.4 TELEFONIA, CUENTA DE DEPOSITO: CUENTA UNICA DEL TESORO</t>
  </si>
  <si>
    <t>00099021001 DEPOSITO DE EFECTIVO, DEPOSITANTE: NANCY SANTUSA HUAYCANI TIÑINI, CONCEPTO: DEVOLUCION PARA REVERSION DESCUENTOS NOVIEMBRE 902207, CUENTA DE DEPOSITO: CUENTA UNICA DEL TESORO</t>
  </si>
  <si>
    <t>00099021001 DEPOSITO DE EFECTIVO, DEPOSITANTE: NANCY SANTUSA HUAYCANI TIÑINI, CONCEPTO: DEVOLUCION PARA REVERSION NOVIEMBRE 902207, CUENTA DE DEPOSITO: CUENTA UNICA DEL TESORO</t>
  </si>
  <si>
    <t>00099021001 DEPOSITO DE EFECTIVO, DEPOSITANTE: NANCY SANTUSA HUAYCANI TIÑINI, CONCEPTO: DEVOLUCION PARA REVERSION AGUINALDO 902226, CUENTA DE DEPOSITO: CUENTA UNICA DEL TESORO</t>
  </si>
  <si>
    <t>00099021001 DEPOSITO DE EFECTIVO, DEPOSITANTE: NANCY SANTUSA HUAYCANI TIÑINI, CONCEPTO: DEVOLUCION PARA REVERSION AGUINALDO ESFUERZO POR BOLIVIA  902228, CUENTA DE DEPOSITO: CUENTA UNICA DEL TESORO</t>
  </si>
  <si>
    <t>00099021001 DEPOSITO DE EFECTIVO, DEPOSITANTE: ESCUELA INTERCULTURAL BOLIVIANA DE DANZA, CONCEPTO: DEVOLUCION DE SEGUNDO AGUINALDO, CUENTA DE DEPOSITO: CUENTA UNICA DEL TESORO</t>
  </si>
  <si>
    <t>00212012001 DEPOSITO DE EFECTIVO, DEPOSITANTE: JOHNNY DARWIN CONTRERAS SANCHEZ, CONCEPTO: PAGO DE LA ACTUALIZACION DE DEUDA E INTERES AL INRA, CUENTA DE DEPOSITO: CUENTA UNICA DEL TESORO</t>
  </si>
  <si>
    <t>00099021001 DEPOSITO DE EFECTIVO, DEPOSITANTE: KARIDUEN ROSSIO VILLAFUERTE ALFARO, CONCEPTO: DEVOLUCION DE PASAJE AEREO N° 0453031936905 TRABAJO LA PAZ- LIMA, CUENTA DE DEPOSITO: CUENTA UNICA DEL TESORO</t>
  </si>
  <si>
    <t>00099021001 DEPOSITO DE EFECTIVO, DEPOSITANTE: ELOY REYNOLDS MOLINA, CONCEPTO: DOBLE PERCEPCION, CUENTA DE DEPOSITO: CUENTA UNICA DEL TESORO</t>
  </si>
  <si>
    <t>00086084202 DEPOSITO DE EFECTIVO, DEPOSITANTE: DALIA BELTRAN MANO, CONCEPTO: DEVOLUCION FLETES ALMACENACMIENTO OTROS ALQUILERES SERVICIOS MANUALES, CUENTA DE DEPOSITO: CUENTA UNICA DEL TESORO</t>
  </si>
  <si>
    <t>00086084202 DEPOSITO DE EFECTIVO, DEPOSITANTE: GUSTAVO UZQUIANO ESPINOZA, CONCEPTO: DEVOLUCION DE COMBUSTIBLES Y LUBRICANTES PRODUCTOS QUIMICOS Y FARMACEUTICOS, CUENTA DE DEPOSITO: CUENTA UNICA DEL TESORO</t>
  </si>
  <si>
    <t>00099021001 DEPOSITO DE EFECTIVO, DEPOSITANTE: CAMARA DE SENADORES, CONCEPTO: PAGO DE TELEFONIA MOVIL, CUENTA DE DEPOSITO: CUENTA UNICA DEL TESORO</t>
  </si>
  <si>
    <t>00592012001 DEPOSITO DE EFECTIVO, DEPOSITANTE: ELIAS VIDAURRE, CONCEPTO: DEP. SALDO FONDO DE AVANCE, CUENTA DE DEPOSITO: CUENTA UNICA DEL TESORO</t>
  </si>
  <si>
    <t>00099021001 DEP.DE CHEQ.AJENOS,RET.DE CAM.,CONCEPTO: DEVOLUCION DE INCENTIVO DE BACHILLERES DESTACADOS,DEP.: MINISTERIO DE EDUCACION , PROCEDENCIA: BANCO UNION S.A., CHEQUE: 24039, FECHA DE EMISION:18/01/2019</t>
  </si>
  <si>
    <t>00099021001 DEP.DE CHEQ.AJENOS,RET.DE CAM.,CONCEPTO: DEVOLUCION DE PASAJES,DEP.: MINISTERIO DE EDUCACION , PROCEDENCIA: BANCO UNION S.A., CHEQUE: 24040, FECHA DE EMISION:18/01/2019</t>
  </si>
  <si>
    <t>00099021001 DEP.DE CHEQ.AJENOS,RET.DE CAM.,CONCEPTO: OROPEZA CAMACHO ERCILIA,DEP.: BANCO UNION SA , PROCEDENCIA: BANCO UNION S.A., CHEQUE: 160298, FECHA DE EMISION:23/01/2019</t>
  </si>
  <si>
    <t>00099021001 DEP.DE CHEQ.AJENOS,RET.DE CAM.,CONCEPTO: DEVOLUCION FONDOS - USO DE 10 DIAS SIN GOCE DE HABERES SR. JULIO CESAR BEYER PACHECO DIC/2018,DEP.: MIN DE LA PRESIDENCIA RR-HH , PROCEDENCIA: BANCO UNION S.A., CHEQUE: 5834, FECHA DE EMISION:21/01/2019</t>
  </si>
  <si>
    <t>00099021001 DEPOSITO DE EFECTIVO, DEPOSITANTE: ORLANDO MONTAÑO MOLINA, CONCEPTO: DOBLE PERCEPCION SENASIR, CUENTA DE DEPOSITO: CUENTA UNICA DEL TESORO</t>
  </si>
  <si>
    <t>00670192001 DEPOSITO DE EFECTIVO, DEPOSITANTE: PATRICIA BARRON OCAÑA, CONCEPTO: POR DEVOLUCION DE REFRIGERIO CANCELACION EN EXCESO, CUENTA DE DEPOSITO: CUENTA UNICA DEL TESORO</t>
  </si>
  <si>
    <t>00099021001 DEPOSITO DE EFECTIVO, DEPOSITANTE: GUADALUPE EULALIA PACO MACHICADO, CONCEPTO: DEVOLUCION DE LAS DUODECIMAS DEL AGUINALDO 2018, CUENTA DE DEPOSITO: CUENTA UNICA DEL TESORO</t>
  </si>
  <si>
    <t>00099021001 DEPOSITO DE EFECTIVO, DEPOSITANTE: FRANKLIN GUTIERREZ LIMACHI, CONCEPTO: DEVOLUCION DUODECIMAS AGUINALDO, CUENTA DE DEPOSITO: CUENTA UNICA DEL TESORO</t>
  </si>
  <si>
    <t>00099021001 DEPOSITO DE EFECTIVO, DEPOSITANTE: JUAN CARLOS ALCON POMA, CONCEPTO: DEVOLUCION 1ER AGUINALDO 2018, CUENTA DE DEPOSITO: CUENTA UNICA DEL TESORO</t>
  </si>
  <si>
    <t>00099021001 DEPOSITO DE EFECTIVO, DEPOSITANTE: TANIA MACHICADO ROJAS, CONCEPTO: DEVOLUCION UNA DUODECIMA DE AGUINALDO, CUENTA DE DEPOSITO: CUENTA UNICA DEL TESORO</t>
  </si>
  <si>
    <t>00099021001 DEPOSITO DE EFECTIVO, DEPOSITANTE: ALVARO MARCO ANTONIO CABA OLIVAREZ CI 2377522 LP, CONCEPTO: CITE: MEFP/VTCP/DGPOT/UAIS-CPJ/N°030/2016 REGULARIZACION: SEPTIEMBRE-OCTUBRE 2018, CUENTA DE DEPOSITO: CUENTA UNICA DEL TESORO</t>
  </si>
  <si>
    <t>PAGO A EXIMBANK CHINA POPUL PRÉSTAMO PBC 2017 (31) 457 VCTO. 21-01-2019 POR CUENTA DE ES-MUTUN , NTI. 011776 VALOR 23-01-2019 INTERESES USD 117.932,19 COMISIONES USD 216.924,66 CTA. 00573012002 CONTRAPARTE PLANTA SIDERURGICA DEL MUTUN</t>
  </si>
  <si>
    <t>REGULARIZACION DE TRANSFERENCIA DEL EXTERIOR SEGUN SWIFT 00632 DE FECHA 23/01/2019 ORDENANTE: EMBAJADA DE BOLIVIA EN BEIJING CHINA LIB. 00099021001 TGN-RECURSOS ORDINARIOS (3987)</t>
  </si>
  <si>
    <t>||REGULARIZACIÓN DE NUESTRA OPERACIÓN NRO. 0944984 DE F. 15/01/19 EN ATENCIÓN A NOTA DE LA FUNDACIÓN CULTURAL BANCO CENTRAL, CITE' FC.BCB.PDCIA.N°009/2019 DE LA FECHA (HRE-TGL-1065). A LA LIBRETA 00293038001 DONACION AECID-PARA AMPLIACION DEL MUSEO NACIONAL DE ARTE; P/CTA. AECID.</t>
  </si>
  <si>
    <t>||REGULARIZACIÓN DE NUESTRA OPERACIÓN NRO. 0944984 DE F. 15/01/19 EN ATENCIÓN A NOTA DE LA FUNDACIÓN CULTURAL BANCO CENTRAL, CITE' FC.BCB.PDCIA.N°009/2019 DE LA FECHA (HRE-TGL-1065). DE LA LIBR.00293038001 DONACION AECID-PARA AMPL.MUSEO NACIONAL DE ARTE; COBRO UTILES DE ESCRITORIO.</t>
  </si>
  <si>
    <t>||COBRO UTILES DE ESCRITORIO POR REGULARIZACION DE COMPROBANTE S-0944815 DEL 11/01/2019 POR COBRO DE COMISIONES EFECTUADO POR EL MUFG BANK LTD. POR EL DESEMBOLSO DEL PRESTAMO JICA BV-P5, SEGUN NOTA MEFP/VTCP/DGCP/UODP-89/2019 DEL 21/01/2019 LIB. N° 00099021001 TGN RECURSOS ORDINARIOS (3987)</t>
  </si>
  <si>
    <t>00099021001 DEPOSITO DE EFECTIVO, DEPOSITANTE: LEONOR MAMANI QUISPE CI. 3444895 LP, CONCEPTO: DEVOLUCION DE UNA DUODECIMA DE AGUINALDO 2018, CUENTA DE DEPOSITO: CUENTA UNICA DEL TESORO</t>
  </si>
  <si>
    <t>00099021001 DEPOSITO DE EFECTIVO, DEPOSITANTE: VICE PRESIDENCIA PLURI JUAN CARLOS CUBA VARGAS, CONCEPTO: DEVOLUCION POR CONCEPTO DE PASAJES C.31 N°205 Y C31 N°259, CUENTA DE DEPOSITO: CUENTA UNICA DEL TESORO</t>
  </si>
  <si>
    <t>00221012001 DEP.DE CHEQ.AJENOS,RET.DE CAM.,CONCEPTO: DEVOLUCION A C-31 N° 896/2016 TATIANA QUIRUCHI CITE DE 244/ULE/42/2018,DEP.: SENARECOM , PROCEDENCIA: BANCO UNION S.A., CHEQUE: 1353, FECHA DE EMISION:23/01/2019</t>
  </si>
  <si>
    <t>00221012001 DEP.DE CHEQ.AJENOS,RET.DE CAM.,CONCEPTO: RECAUDACION EN DICIEMBRE /18 POR INSTRUCTIVO DE 120/18,DEP.: SENARECOM , PROCEDENCIA: BANCO UNION S.A., CHEQUE: 1354, FECHA DE EMISION:23/01/2019</t>
  </si>
  <si>
    <t>00221012001 DEP.DE CHEQ.AJENOS,RET.DE CAM.,CONCEPTO: RECAUDACION EN DICIEMBRE/18 POR INSTRUCTIVO DE 120/18,DEP.: SENARECOM , PROCEDENCIA: BANCO UNION S.A., CHEQUE: 1355, FECHA DE EMISION:23/01/2019</t>
  </si>
  <si>
    <t>00132022002 DEP.DE CHEQ.AJENOS,RET.DE CAM.,CONCEPTO: DEVOLUCION FONDOS EN AVANCE - PAPELBOL PREV. 47,DEP.: LUIS LEDEZMA , PROCEDENCIA: BANCO UNION S.A., CHEQUE: 2196, FECHA DE EMISION:23/01/2019</t>
  </si>
  <si>
    <t>00132022002 DEP.DE CHEQ.AJENOS,RET.DE CAM.,CONCEPTO: DEVOLUCION FONDOS EN AVANCE -PAPELBOL,DEP.: LUIS LEDEZMA , PROCEDENCIA: BANCO UNION S.A., CHEQUE: 2195, FECHA DE EMISION:23/01/2019</t>
  </si>
  <si>
    <t>00512012001 DEP.DE CHEQ.AJENOS,RET.DE CAM.,CONCEPTO: LPB-AASANA-PACSSONET (4030004676) COMISION CARTA DE CREDITO RURRENABAQUE,DEP.: TRADINTER BOLIVIA SRL. , PROCEDENCIA: BANCO UNION S.A., CHEQUE: 26, FECHA DE EMISION:24/01/2019</t>
  </si>
  <si>
    <t>00099021001 DEPOSITO DE EFECTIVO, DEPOSITANTE: VICEPRESIDENCIA DEL ESTADO PLURINACIONAL, CONCEPTO: DEVOLUCION POR CONCEPTO DE UN DIA DE VIATICO C-31 N° 2041 C-31 N°2210, CUENTA DE DEPOSITO: CUENTA UNICA DEL TESORO</t>
  </si>
  <si>
    <t>00099021001 DEPOSITO DE EFECTIVO, DEPOSITANTE: CIPRIAN ZAPATA ARIAS, CONCEPTO: REVERSION PARCIAL ABRIL, CUENTA DE DEPOSITO: CUENTA UNICA DEL TESORO</t>
  </si>
  <si>
    <t>00099021001 DEPOSITO DE EFECTIVO, DEPOSITANTE: CIPRIAN ZAPATA ARIAS, CONCEPTO: REVERSION POR TRUNCAMIENTO, CUENTA DE DEPOSITO: CUENTA UNICA DEL TESORO</t>
  </si>
  <si>
    <t>00099021001 DEPOSITO DE EFECTIVO, DEPOSITANTE: CIPRIAN ZAPATA ARIAS, CONCEPTO: REVERSION PARCIAL MARZO, CUENTA DE DEPOSITO: CUENTA UNICA DEL TESORO</t>
  </si>
  <si>
    <t>00099021001 DEPOSITO DE EFECTIVO, DEPOSITANTE: VPEP-PALP-PAULA ESTEFANE VASQUEZ BAUER, CONCEPTO: DEVOLUCION POR CONCEPTO DE 1 DIA DE VIATICO C-31 2284, CUENTA DE DEPOSITO: CUENTA UNICA DEL TESORO</t>
  </si>
  <si>
    <t>00099021001 DEPOSITO DE EFECTIVO, DEPOSITANTE: VPEP-PALP - HECTOR RAMIREZ SANTIESTEBAN, CONCEPTO: DEVOLUCION DE VIATICO POR VIAJE A POTOSI C-31 1053, CUENTA DE DEPOSITO: CUENTA UNICA DEL TESORO</t>
  </si>
  <si>
    <t>00212012001 DEPOSITO DE EFECTIVO, DEPOSITANTE: INRA-GIOVANA VEIZAGA CASAZOLA, CONCEPTO: REPOSICION DE CREDENCIAL, CUENTA DE DEPOSITO: CUENTA UNICA DEL TESORO</t>
  </si>
  <si>
    <t>NUMERO DE LIBRETA CUT: 00099021001 OPERACIÓN E75 TRANSFERENCIA DE LA CUENTA FISCAL BUN A LA CUT EN MN TRANSF.FDOS.A SOLICITUD DEL G.A.M. SERRANO SG.NOTA GAMVS 015/2019 A CTA.3987 CUT LBRTA.00099021001</t>
  </si>
  <si>
    <t>NUMERO DE LIBRETA CUT: 00099021001 OPERACIÓN E18 TRANSFERENCIA DEL SISTEMA FINANCIERO POR CUENTA DE TERCEROS A LA CUT Devolucion de pagos CC no cobrados por afiliados civiles y militares correspondiente al periodo de septiembre 2018</t>
  </si>
  <si>
    <t>'COBRO DE'||UTILES DE ESCRITORIO POR EL COMPROBANTE CONTABLE NRO. 0945444 DE LA FECHA, SEGÚN NOTA DE SENATEX, CITE' SENATEX/DGE/CAR/0306/2017 DE F. 21/07/2017 (HRE-TGL-10945). DEBITO DE LA LIBRETA 00378012002 SENATEX ADMINISTRACION CENTRAL.</t>
  </si>
  <si>
    <t>00099021001 DEPOSITO DE EFECTIVO, DEPOSITANTE: VPEP PALP ALVARO GARCIA LINERA, CONCEPTO: DEVOLUCION DE VIATICOS POR VIAJE A COCHABAMBA Y SANTA CRUZ C-31 2285, CUENTA DE DEPOSITO: CUENTA UNICA DEL TESORO</t>
  </si>
  <si>
    <t>00591012001 DEPOSITO DE EFECTIVO, DEPOSITANTE: SOCIEDAD SALESIANA EDITORIAL DON BOSCO, CONCEPTO: PAGO POR SERVICIO DE AGUA POTABLE, CUENTA DE DEPOSITO: CUENTA UNICA DEL TESORO</t>
  </si>
  <si>
    <t>00099021001 DEPOSITO DE EFECTIVO, DEPOSITANTE: ANA LILIAN PATIÑO SANDOVAL, CONCEPTO: DEVOLUCION DE SEGUNDO AGUINALDO, CUENTA DE DEPOSITO: CUENTA UNICA DEL TESORO</t>
  </si>
  <si>
    <t>00099021001 DEPOSITO DE EFECTIVO, DEPOSITANTE: EVA URIA DE VALDIVIA, CONCEPTO: COBRO INDEBIDO, CUENTA DE DEPOSITO: CUENTA UNICA DEL TESORO</t>
  </si>
  <si>
    <t>00099021001 DEPOSITO DE EFECTIVO, DEPOSITANTE: MOSSE QUISPE VIQUE, CONCEPTO: DEVOLUCION DE RECURSOS C31 N° 2835, CUENTA DE DEPOSITO: CUENTA UNICA DEL TESORO</t>
  </si>
  <si>
    <t>00592012001 DEPOSITO DE EFECTIVO, DEPOSITANTE: JOSE LUIS MAMANI ESPEJO, CONCEPTO: VENTA EMISIVO PARTICULARES GESTION 2018 PERCIBIDOS EL 18 ENERO 2019, CUENTA DE DEPOSITO: CUENTA UNICA DEL TESORO</t>
  </si>
  <si>
    <t>00592012001 DEPOSITO DE EFECTIVO, DEPOSITANTE: JOSE LUIS MAMANI ESPEJO, CONCEPTO: PAGO DE CHURNING 2019 ND 233562 TKT 0546450560 MARIA MERCADO, CUENTA DE DEPOSITO: CUENTA UNICA DEL TESORO</t>
  </si>
  <si>
    <t>00592012001 DEPOSITO DE EFECTIVO, DEPOSITANTE: JOSE LUIS MAMANI ESPEJO, CONCEPTO: EMISIVO ORDEN DE SERVICIO Y COMPRA GESTION 2018, CUENTA DE DEPOSITO: CUENTA UNICA DEL TESORO</t>
  </si>
  <si>
    <t>00592012001 DEPOSITO DE EFECTIVO, DEPOSITANTE: HERBERT HEINZ ALARCON ACHA, CONCEPTO: PAGO ND 211846 TKT 0546450509 CUENTAS POR COBRAR 2018, CUENTA DE DEPOSITO: CUENTA UNICA DEL TESORO</t>
  </si>
  <si>
    <t>00592012001 DEPOSITO DE EFECTIVO, DEPOSITANTE: GLEM TROCHE ALMEDIA, CONCEPTO: PAGO DE SALDO DEL BOLETO N°2555739 DE LA ND 200432 GESTION 2018, CUENTA DE DEPOSITO: CUENTA UNICA DEL TESORO</t>
  </si>
  <si>
    <t>00035011105 DEP.DE CHEQ.AJENOS,RET.DE CAM.,CONCEPTO: REEMBOLSO SUBSIDIOS DE INCAPACIDAD TEMPORAL CAS MES DE NOVIEMBRE /18,DEP.: CAJA BANCARIA ESTATAL DE SALUD , PROCEDENCIA: BANCO UNION S.A., CHEQUE: 30456, FECHA DE EMISION:31/12/2018</t>
  </si>
  <si>
    <t>00099021001 DEP.DE CHEQ.AJENOS,RET.DE CAM.,CONCEPTO: DEVOLUCION DEUDA AL TGN POR PARTE DEL SR GUILLERMO ARAMAYO HERRERA DEL MES DE DICIEMBRE 2018,DEP.: SENASIR , PROCEDENCIA: BANCO UNION S.A., CHEQUE: 8264, FECHA DE EMISION:18/01/2019</t>
  </si>
  <si>
    <t>00099021001 DEP.DE CHEQ.AJENOS,RET.DE CAM.,CONCEPTO: DEV RECURSOS POR USO DE TELEFONIA MOVIL MESES NOVIEMBRE Y DICIEMBRE 2018 EFRAIN JORGE ZEQUEIROS,DEP.: CAMARA DE SENADORES , PROCEDENCIA: BANCO UNION S.A., CHEQUE: 7247, FECHA DE EMISION:25/01/2019</t>
  </si>
  <si>
    <t>00099021001 DEP.DE CHEQ.AJENOS,RET.DE CAM.,CONCEPTO: DEV. POR DESCUENTO DE PLANILLA DIC/2018 POR DEV. DE VIATICOS MAS RC-IVA (JONATAN CONDORI),DEP.: CAMARA DE SENADORES , PROCEDENCIA: BANCO UNION S.A., CHEQUE: 7248, FECHA DE EMISION:25/01/2019</t>
  </si>
  <si>
    <t>00015011108 DEP.DE CHEQ.AJENOS,RET.DE CAM.,CONCEPTO: DEVOLUCION DE FONDOS,DEP.: MIN. GOBIERNO , PROCEDENCIA: BANCO UNION S.A., CHEQUE: 51255, FECHA DE EMISION:31/12/2018</t>
  </si>
  <si>
    <t>00099021001 DEP.DE CHEQ.AJENOS,RET.DE CAM.,CONCEPTO: DEV. RECURSOS POR EXTRAVIO DE CREDENCIALES (CARLA GUTIERREZ-OLIVER CHOQUE-RURY BALLADARES),DEP.: CAMARA DE SENADORES , PROCEDENCIA: BANCO UNION S.A., CHEQUE: 7249, FECHA DE EMISION:25/01/2019</t>
  </si>
  <si>
    <t>00099021001 DEP.DE CHEQ.AJENOS,RET.DE CAM.,CONCEPTO: SANDOVAL LA SERNA JORGE,DEP.: BANCO UNION SA , PROCEDENCIA: BANCO UNION S.A., CHEQUE: 160299, FECHA DE EMISION:25/01/2019</t>
  </si>
  <si>
    <t>00099021001 DEP.DE CHEQ.AJENOS,RET.DE CAM.,CONCEPTO: JUAN CARLOS MEDRANO IRAIZOS,DEP.: BANCO UNION SA , PROCEDENCIA: BANCO UNION S.A., CHEQUE: 160300, FECHA DE EMISION:25/01/2019</t>
  </si>
  <si>
    <t>00599022002 DEP.DE CHEQ.AJENOS,RET.DE CAM.,CONCEPTO: DEVOLUCION DE RENE MEDRANO PINTO,DEP.: EMP BOLIVIANA DE ALIMENTOS Y DERIVADOS EBA , PROCEDENCIA: BANCO UNION S.A., CHEQUE: 72, FECHA DE EMISION:16/01/2019</t>
  </si>
  <si>
    <t>00373024101 DEPOSITO DE EFECTIVO, DEPOSITANTE: VICTOR ESCOBAR CARDONA, CONCEPTO: DEVOLUCION DE RECURSOS, CUENTA DE DEPOSITO: CUENTA UNICA DEL TESORO</t>
  </si>
  <si>
    <t>00099021001 DEPOSITO DE EFECTIVO, DEPOSITANTE: CHRISTIAN MARCELO GUTIERREZ URQUIZO, CONCEPTO: DEVOLUCION  DE RECURSOS POR NO EJECUCION, CUENTA DE DEPOSITO: CUENTA UNICA DEL TESORO</t>
  </si>
  <si>
    <t>00099021001 DEPOSITO DE EFECTIVO, DEPOSITANTE: ODILON ROJAS ALANOCA, CONCEPTO: REVERSION DE HABER MENSUAL DE UN DIA, CUENTA DE DEPOSITO: CUENTA UNICA DEL TESORO</t>
  </si>
  <si>
    <t>00041014101 DEP.DE CHEQ.AJENOS,RET.DE CAM.,CONCEPTO: DEP. EFECTUADO POR EL GAM DE ACASIO-POTOSI SEGUN CONVENIO Y D.S. 2812,DEP.: MDPYEP , PROCEDENCIA: BANCO UNION S.A., CHEQUE: 1065, FECHA DE EMISION:23/01/2019</t>
  </si>
  <si>
    <t>COBRO DE||COSTO UTILES DE ESCRITORIO POR LA ELABORACION DEL COMPROBANTE CONTABLE NRO. 0945546 DE LA FECHA DE LA LIBRETA NRO. 00099021001 TGN RECURSOS ORDINARIOS MN COBRO COSTO UTILES DE ESCRITORIO</t>
  </si>
  <si>
    <t>NUMERO DE LIBRETA CUT: 00099021001 OPERACIÓN E75 TRANSFERENCIA DE LA CUENTA FISCAL BUN A LA CUT EN MN TRANSF.FDOS. A SOLICITUD DEL G.A.M. VILLA TUNARI SG.NOTA CITE G.A.M. - V.T. 34/2019 A CTA.3987 CUT LBRTA.00099021001</t>
  </si>
  <si>
    <t>||RESPUESTA A DEBITO DEL BANQUERO SEG. SWIFT 00940 DE LA FECHA . REF.: COBRO COMISION POR TRANSF. DE EUR 500.- VALOR 16/08/2018 SEG. SOLICITUD DEL MEFP. PAGO A DEXIA BANQUE INTERNATIONALE LUXEMBOURG LIBRETA 00099021001 TGN-RECURSOS ORDINARIOS. REF. COMISION BANQUERO EUR 8.-</t>
  </si>
  <si>
    <t>||RESPUESTA A DEBITO DEL BANQUERO SEG. SWIFT 00940 DE LA FECHA . REF.: COBRO COMISION POR TRANSF. DE EUR 500.- VALOR 16/08/2018 SEG. SOLICITUD DEL MEFP. PAGO A DEXIA BANQUE INTERNATIONALE LUXEMBOURG LIBRETA 00099021001 TGN-RECURSOS ORDINARIOS. REF.: UTILES DE ESCRITORIO</t>
  </si>
  <si>
    <t>||RESPUESTA DEBITO DEL BANQUERO SG/ SWIFT 00941 DE LA FECHA REF: COBRO COMISION POR TRANSFERENCIA DE EUR 500,00 DEL 29/10/18 SG/ SOLICITUD DEL MEFP, PAGO A/F THE BANK OF NEW YORK MELLON LIB. NO. 00099021001 TGN-RECURSOS ORDINARIOS (COBRO UTILES DE ESCRITORIO)</t>
  </si>
  <si>
    <t>||RESPUESTA DEBITO DEL BANQUERO SG/ SWIFT 00941 DE LA FECHA REF: COBRO COMISION POR TRANSFERENCIA DE EUR 500,00 DEL 29/10/18 SG/ SOLICITUD DEL MEFP, PAGO A/F THE BANK OF NEW YORK MELLON LIB. NO. 00099021001 TGN-RECURSOS ORDINARIOS (COMIS. DEL BANQUERO EQUIV. EUR 8,00)</t>
  </si>
  <si>
    <t>||TRANSFERENCIA DE FONDOS S/G. FORMULARIO CITE: BUN/CF039/19 DE LA FECHA.(HRE-TSO-443), DEVOLUCION DE SALDO NO EJECUTADO EN LA GESTION 2018 PROYECTO "DESARROLLO DE CAPACIDADES EN GIRH-MIC EN LA CUENCA PEDAGOGICA CHOQUECOTA.MCPIO.DE PALCA. A SOLICITUD UNIVERSIDAD MAYOR DE SAN ANDRES, LIBRETA N° 00099021001 RECURSOS ORDINARIOS; BUN.</t>
  </si>
  <si>
    <t>00016011101 DEPOSITO DE EFECTIVO, DEPOSITANTE: SIRLEY LUPA BERNAL, CONCEPTO: DEVOLUCION SALDO POR PAGO DE PASAJES Y VIATICOS, CUENTA DE DEPOSITO: CUENTA UNICA DEL TESORO</t>
  </si>
  <si>
    <t>00099021001 DEPOSITO DE EFECTIVO, DEPOSITANTE: EDGAR AYALA ROMERO, CONCEPTO: COBRO DE DOBLE PERCEPCION POR EL PERIODO DE DICIEMBRE DE 2018, CUENTA DE DEPOSITO: CUENTA UNICA DEL TESORO</t>
  </si>
  <si>
    <t>00590012001 DEPOSITO DE EFECTIVO, DEPOSITANTE: EMPRESA PUBLICA QUIPUS, CONCEPTO: DEVOLUCION NO EJECUTADO, CUENTA DE DEPOSITO: CUENTA UNICA DEL TESORO</t>
  </si>
  <si>
    <t>00099021001 DEPOSITO DE EFECTIVO, DEPOSITANTE: EDIFICIO CONAVI COOPROPIETARIOS, CONCEPTO: PAGO EPSAS ENERO 2019, CUENTA DE DEPOSITO: CUENTA UNICA DEL TESORO</t>
  </si>
  <si>
    <t>00099021001 DEP.DE CHEQ.AJENOS,RET.DE CAM.,CONCEPTO: MARTINEZ FLORES JHOVANNA LESLY,DEP.: BANCO UNION S.A. , PROCEDENCIA: BANCO UNION S.A., CHEQUE: 160303, FECHA DE EMISION:28/01/2019</t>
  </si>
  <si>
    <t>00099021001 DEPOSITO DE EFECTIVO, DEPOSITANTE: CAROLA M. SAAVEDRA VARGAS, CONCEPTO: DEVOLUCION POR 16 HORAS NO TRABAJADAS EN EL MES DE MAYO 2017, CUENTA DE DEPOSITO: CUENTA UNICA DEL TESORO</t>
  </si>
  <si>
    <t>00099021001 DEPOSITO DE EFECTIVO, DEPOSITANTE: JAVIER LUIS VILLARROEL ROMERO, CONCEPTO: SALDO FONDO ROTATIVO MDRYT OFICINA CENTRAL, CUENTA DE DEPOSITO: CUENTA UNICA DEL TESORO</t>
  </si>
  <si>
    <t>00287102001 DEP.DE CHEQ.AJENOS,RET.DE CAM.,CONCEPTO: DEVOLUCION DE SALDOS FONDO EN AVANCE PARA REFRIGERIO CON C-31:11,DEP.: FPS-OF CENTRAL , PROCEDENCIA: BANCO UNION S.A., CHEQUE: 256, FECHA DE EMISION:18/01/2019</t>
  </si>
  <si>
    <t>A:00099021001 TRANSFERENCIA DE RECUPERACIONES SEGÚN NOTA GEF-LIN-MCM-0047-NOT/19 PARA PAGO DE INTERESES DE ACUERDO A CONTRATO DE FIDEICOMISO “ACCESOS SEGUROS VIVIR BIEN” CORRESPONDIENTE AL GAD ORURO</t>
  </si>
  <si>
    <t>A:00099021001 TRANSFERENCIA DE RECUPERACIONES SEGÚN NOTA GEF-LIN-MCM-0047-NOT/19 PARA PAGO DE CAPITAL E INTERESES DE ACUERDO A CONTRATO DE FIDEICOMISO “ACCESOS SEGUROS VIVIR BIEN” CORRESPONDIENTE AL GAD LA PAZ</t>
  </si>
  <si>
    <t>PROVISION DE FONDOS A SOLICITUD DE YACIMIENTOS PETROLIFEROS FISCALES BOLIVIANOS SEGUN SOLICITUD YPFB-0011-2019 REF: PAGO REGALIAS OCTUBRE 2018 A TESORO GENERAL DE LA NACION LIB. 00099021001 TGN YPFB PARTICIPACION 6% PRODUCCIÓN BRUTA DE HIDROCARBUROS BOCA DE POZO</t>
  </si>
  <si>
    <t>TRANSFERENCIA DEL EXTERIOR SEGUN SWIFT 00999-00996 DE FECHA 28/01/2019 ORDENANTE: CONSULADO GENERAL DE BOLIVIA EN BUENOS AIRES ARG. LIB. 00340012005 SEGIP - RECAUDACION EXTERIOR - CEDULAS DE IDENTIDAD</t>
  </si>
  <si>
    <t>COBRO COSTOS DE PAPELERIA SEGUN TRANSFERENCIA DEL EXTERIOR POR ORDEN DE CONSULADO GENERAL DE BOLIVIA EN BUENOS AIRES ARG. LIB. 00340012003 RECAUDACION EXTRANJERIA - C.I. -L.C.</t>
  </si>
  <si>
    <t>NUMERO DE LIBRETA CUT: 00099021001 OPERACIÓN E75 TRANSFERENCIA DE LA CUENTA FISCAL BUN A LA CUT EN MN TRANSF.FDOS.A SOLICITUD DEL G.A.M. TACOBAMBA SG.NOTA TACOBAMBA 24/01/2019 A CTA.3987 CUT LBRTA.00099021001</t>
  </si>
  <si>
    <t>||TRANSFERENCIA DE FONDOS SEGUN NOTA DEL MINISTERIO DE ECONOMIA Y FINANZAS PUBLICAS CITE: MEFP/VTCP/DGPOT/UPCFTGN/N° 170/2019 RECIBIDA EN LA FECHA (TRAM-TSO-449) REF: SOLICITANTE MINISTERIO DE MEDIO AMBIENTE Y AGUA (MMAYA) LOS COSTOS DE UTILES SON CANCELADAS EN EFECTIVO ABONO EN LA LIB.N°00086018051 MMAYA-BS FORT. INST. APOYO EXPERTICIA ASISTENCIA TECNICA MAYA</t>
  </si>
  <si>
    <t>00190012003 DEPOSITO DE EFECTIVO, DEPOSITANTE: JUAN CARLOS MOREJON MENDOZA, CONCEPTO: DEVOLUCION DE VIATICOS POR VIAJE A LA COMUNIDAD MOCHARA EL 28 DE NOVIEMBRE/2018, CUENTA DE DEPOSITO: CUENTA UNICA DEL TESORO</t>
  </si>
  <si>
    <t>00190012003 DEPOSITO DE EFECTIVO, DEPOSITANTE: JAIR GONZALES DELGADILLO, CONCEPTO: DEVOLUCION DE VIATICOS POR VIAJE AL MUNICIPIO GUANAY DEL 28 AL 30 DE NOVIEMBRE/2018, CUENTA DE DEPOSITO: CUENTA UNICA DEL TESORO</t>
  </si>
  <si>
    <t>00190012003 DEPOSITO DE EFECTIVO, DEPOSITANTE: JOSE VLADIMIR POMA YAMPASI, CONCEPTO: DEVOLUCION DE VIATICOS POR VIAJE AL MUNICIPIO ICHOCA EL 22 DE NOVIEMBRE/2018, CUENTA DE DEPOSITO: CUENTA UNICA DEL TESORO</t>
  </si>
  <si>
    <t>00190012003 DEPOSITO DE EFECTIVO, DEPOSITANTE: JAIR GONZALES DELGADILLO, CONCEPTO: DEVOLUCION DE VIATICOS POR VIAJE AL MUNICIPIO VIACHA EL 13 DE NOVIEMBRE/2018, CUENTA DE DEPOSITO: CUENTA UNICA DEL TESORO</t>
  </si>
  <si>
    <t>00378012002 DEPOSITO DE EFECTIVO, DEPOSITANTE: SENATEX-JULIA CLAUDIA RAMOS SUAREZ, CONCEPTO: DEVOLUCION AL C31 # 5 POR SALDO NO EJECUTADO, CUENTA DE DEPOSITO: CUENTA UNICA DEL TESORO</t>
  </si>
  <si>
    <t>00378012002 DEPOSITO DE EFECTIVO, DEPOSITANTE: SENATEX-JULIA CLAUDIA RAMOS SUAREZ, CONCEPTO: DEVOLUCION DE RETENCIONES IMPOSITIVAS AL C31 # 5, CUENTA DE DEPOSITO: CUENTA UNICA DEL TESORO</t>
  </si>
  <si>
    <t>00190012003 DEPOSITO DE EFECTIVO, DEPOSITANTE: MICHAEL JANKO TERAN SATOR, CONCEPTO: DEVOLUCION DE GASTOS DE ALIMENTACION POR VIAJE AL MUNICIPIO PELECHUCO EL 19 DE NOVIEMBRE/2018, CUENTA DE DEPOSITO: CUENTA UNICA DEL TESORO</t>
  </si>
  <si>
    <t>00099021001 DEPOSITO DE EFECTIVO, DEPOSITANTE: COOP. RURAL DE ELECTRIFICACION NIT: 1028399028, CONCEPTO: REVERSION PAGO ENERGIA ELECTRICA NOV./18, CUENTA DE DEPOSITO: CUENTA UNICA DEL TESORO</t>
  </si>
  <si>
    <t>00099021001 DEPOSITO DE EFECTIVO, DEPOSITANTE: COOP. DE SERVICIOS PUBLICOS "SANTA CRUZ" R.L., CONCEPTO: REVERSION PAGO SERVICIO DE AGUA NOV./18, CUENTA DE DEPOSITO: CUENTA UNICA DEL TESORO</t>
  </si>
  <si>
    <t>00099021001 DEPOSITO DE EFECTIVO, DEPOSITANTE: ROQUE LIPE OSCAR FREDY, CONCEPTO: REVERSION PAGO ENERGIA ELECTRICA DIC./18, CUENTA DE DEPOSITO: CUENTA UNICA DEL TESORO</t>
  </si>
  <si>
    <t>00099021001 DEPOSITO DE EFECTIVO, DEPOSITANTE: ROQUE LIPE OSCAR FREDY C.I 4269505 LP, CONCEPTO: REVERSION PAGO SERVICIO DE AGUA DIC./18, CUENTA DE DEPOSITO: CUENTA UNICA DEL TESORO</t>
  </si>
  <si>
    <t>00099021001 DEPOSITO DE EFECTIVO, DEPOSITANTE: JENNY GABRIELA MOGRO MANCILLA, CONCEPTO: CANCELACION DE DUODECIMAS DE AGUINALDO, CUENTA DE DEPOSITO: CUENTA UNICA DEL TESORO</t>
  </si>
  <si>
    <t>00086031101 DEP.DE CHEQ.AJENOS,RET.DE CAM.,CONCEPTO: PAGO DE SINIESTRO,DEP.: BISA SEGUROS Y REASEGUROS S.A. , PROCEDENCIA: BANCO BISA S.A., CHEQUE: 209871, FECHA DE EMISION:23/01/2019</t>
  </si>
  <si>
    <t>00010011101 DEP.DE CHEQ.AJENOS,RET.DE CAM.,CONCEPTO: EJECUCION DE LA GARANTIA,DEP.: BANCO MERCANTIL SANTA CRUZ S.A. , PROCEDENCIA: BANCO MERCANTIL SANTA CRUZ SA., CHEQUE: 214264, FECHA DE EMISION:28/01/2019</t>
  </si>
  <si>
    <t>00099021001 DEP.DE CHEQ.AJENOS,RET.DE CAM.,CONCEPTO: AUT. IMPUG. TRIBUTARIA-DEV. INCAP. TEMP.-NOV/2018,DEP.: CAJA PETROLERA DE SALUD , PROCEDENCIA: BANCO UNION S.A., CHEQUE: 14814, FECHA DE EMISION:29/01/2019</t>
  </si>
  <si>
    <t>00099021001 DEPOSITO DE EFECTIVO, DEPOSITANTE: PABLO GUZMAN LAUGIER, CONCEPTO: DEVOLUCION DE GASTOS NO RECONOCIDOS, CUENTA DE DEPOSITO: CUENTA UNICA DEL TESORO</t>
  </si>
  <si>
    <t>00099021001 DEP.DE CHEQ.AJENOS,RET.DE CAM.,CONCEPTO: H.C. DIPUTADOS-DEV. INCAP. TEMP.-NOV/2018,DEP.: CAJA PETROLERA DE SALUD , PROCEDENCIA: BANCO UNION S.A., CHEQUE: 14815, FECHA DE EMISION:29/01/2019</t>
  </si>
  <si>
    <t>VENTA DE DIVISAS CON TRANSFERENCIA DE FONDOS A SOLICITUD DE MINISTERIO DE RELACIONES EXTERIORES SEGUN SOLICITUD 7116 REF: PRIMER ENVIO DE RECURSOS DEL PROGRAMA DE APOYO AL CIUDADANO BOLIVIANO QUE RECIDE EN EL EXTERIOR A FAVOR DEL SERVICIO EXTERIOR SEGUN NOTA DE SOLICITUD DE LA DIRECCION GENERAL DE LIB. 00099021001 TGN-RECURSOS ORDINARIOS (3987)</t>
  </si>
  <si>
    <t>VENTA DE DIVISAS CON TRANSFERENCIA DE FONDOS A SOLICITUD DE MINISTERIO DE RELACIONES EXTERIORES SEGUN SOLICITUD 7114 REF: PAGO DE GASTOS DE FUNCIONAMIENTO CORRESPONDIENTE AL PRIMER TRIMESTRE DEL SERVICIO EXTERIOR SEGUN INFORME DEL AREA DE PRESUPUESTOS 2 Y DOCUMENTACION ADJUNTA. LIB. 00099021001 TGN-RECURSOS ORDINARIOS (3987)</t>
  </si>
  <si>
    <t>COBRO DE||COSTO UTILES DE ESCRITORIO POR LA ELABORACION DEL COMPROBANTE CONTABLE NRO. 0945792 DE LA FECHA DE LA LIBRETA NRO. 00099021001 TGN RECURSOS ORDINARIOS MN COBRO COSTO UTILES DE ESCRITORIO</t>
  </si>
  <si>
    <t>De: 00099021001 DEVOLUCIÓN DE RECURSOS AL MINISTERIO DE CULTURAS Y TURISMO SG NOTA CITE: MDCyT/DGAA/UF N° 019/2018, E INFORME TECNICO MDCyT/DGAA/UF 001/2019; INFORME LEGAL MDCyT/DGAJ/UAJ N° 024/2019; CORRESPONDIENTE AL DÉBITO DE SALDOS TGN 2017, OPERACIÓN REALIZADA EN BASE A LA INFORMACIÓN REMITIDA POR LA DGCF. HR. 6-2924-R.</t>
  </si>
  <si>
    <t>TRANSFERENCIA RECIBIDA DEL EXTERIOR SEGÚN MENSAJES SWIFT Nos. 01036-01035 (REM.EXT.) DE FECHA 29-01-2019 POR DESEMBOLSO DE BID PRÉSTAMO 3060/BL-BO REQ 00037 BO OPS0201903927A LIBRETA N° 00287102001 FPS-RECURSOS PROPIOS REF.: UTILES DE ESCRITORIO</t>
  </si>
  <si>
    <t>||COMISION TRANSFERENCIA DE FONDOS AL EXTERIOR 0,10% S/USD 963.592,07, REEMBOLSO GASTOS DE COMUNICACION BS220.- EMISION DE CBTE. CONTABLE BS50.- REF.: PAGO N° 1 LC I-2018-29 P/C DE QUIPUS A/F DE TONGFANG HONGKONG LIMITED EN COMPLEMENTO A CBTE. ADJUNTO DE LA FECHA LIB. 00590012001 EMPRESA PÚBLICA QUIPUS - RECURSOS ESPECIFICOS REF.: PAGO N°1 LC I-2018-29</t>
  </si>
  <si>
    <t>00099021001 DEPOSITO DE EFECTIVO, DEPOSITANTE: ENTEL SA, CONCEPTO: DEVOLUCION PAGO POR SERVICIO TELEFONIA ENTEL JUNIO /18, CUENTA DE DEPOSITO: CUENTA UNICA DEL TESORO</t>
  </si>
  <si>
    <t>00099021001 DEPOSITO DE EFECTIVO, DEPOSITANTE: CAMARA DE DIPUTADOS, CONCEPTO: REPOSICION POR PERDIDAS DE CREDENCIAL, CUENTA DE DEPOSITO: CUENTA UNICA DEL TESORO</t>
  </si>
  <si>
    <t>00373024103 DEPOSITO DE EFECTIVO, DEPOSITANTE: VICTOR CELSO MAMANI JUMPIRI, CONCEPTO: FDI-CIERRE PROYECTOS VIGENTES, CUENTA DE DEPOSITO: CUENTA UNICA DEL TESORO</t>
  </si>
  <si>
    <t>00099021001 DEPOSITO DE EFECTIVO, DEPOSITANTE: NELLY YOLA MENDOZA GARZOFINO, CONCEPTO: DEVOLUCION DE GASTOS NO UTILIZADOS, CUENTA DE DEPOSITO: CUENTA UNICA DEL TESORO</t>
  </si>
  <si>
    <t>00099021001 DEPOSITO DE EFECTIVO, DEPOSITANTE: AGENCIA ESTATAL DE VIVIENDA, CONCEPTO: PAGO DE SERVICIOS DE AGUA POTABLE POR EL MES  DICIEMBRE 2018 EDF EX CONAVI, CUENTA DE DEPOSITO: CUENTA UNICA DEL TESORO</t>
  </si>
  <si>
    <t>00526012001 DEPOSITO DE EFECTIVO, DEPOSITANTE: BOLIVIA TV - FERNANDO QUISPE LIMACHI, CONCEPTO: DEVOLUCION DE PASAJES BOLIVIA TV, CUENTA DE DEPOSITO: CUENTA UNICA DEL TESORO</t>
  </si>
  <si>
    <t>00099021001 DEP.DE CHEQ.AJENOS,RET.DE CAM.,CONCEPTO: DEV DE SALDOS NO EJECUTADOS PROY MEJ RENOVACION Y AMP DE CAFE Y PALTA EN COM DE MUNICIP DE YANACACHI,DEP.: GOBIERNO AUTONOMO MUNICIPAL DE YANACACHI</t>
  </si>
  <si>
    <t>00099021001 DEP.DE CHEQ.AJENOS,RET.DE CAM.,CONCEPTO: DEVOL DE FONDOS NO EJECUTADOS AL MIN DE MEDIO AMBIENTE Y AGUA DEL PROY FOREST MICROCUENCAS ACHOCALLA,DEP.: GOB AUTONOMO MCPAL ECOLOGICO PROD DE ACHOCALLA</t>
  </si>
  <si>
    <t>00119012001 DEP.DE CHEQ.AJENOS,RET.DE CAM.,CONCEPTO: PAGO DE MULTAS,DEP.: CREDINFORM INTERNATIONAL S.A. , PROCEDENCIA: BANCO MERCANTIL SANTA CRUZ SA., CHEQUE: 118201, FECHA DE EMISION:28/01/2019</t>
  </si>
  <si>
    <t>00099021001 DEPOSITO DE EFECTIVO, DEPOSITANTE: REGIMIENTO DE INFANTERIA 15 JUNIN, CONCEPTO: REVERSION CTA DE ORIGEN  SALDO NO EJECUTADO SERVICIOS BASICOS AGUA, CUENTA DE DEPOSITO: CUENTA UNICA DEL TESORO</t>
  </si>
  <si>
    <t>00099021001 DEPOSITO DE EFECTIVO, DEPOSITANTE: REGIMIENTO DE INFANTERIA 15 JUNIN, CONCEPTO: REVERSION CTA DE ORIGEN  SALDO NO EJECUTADO SERVICIOS BASICOS TELEFONIA, CUENTA DE DEPOSITO: CUENTA UNICA DEL TESORO</t>
  </si>
  <si>
    <t>00099021001 DEP.DE CHEQ.AJENOS,RET.DE CAM.,CONCEPTO: DEVOLUCION EXAMEN PREOCUPACIONAL,DEP.: DEFENSORIA DEL PUEBLO , PROCEDENCIA: BANCO UNION S.A., CHEQUE: 1381, FECHA DE EMISION:29/01/2019</t>
  </si>
  <si>
    <t>00099021001 DEP.DE CHEQ.AJENOS,RET.DE CAM.,CONCEPTO: DEVOLUCION EXAMEN PREOCUPACIONAL PAGADO A LA CAJA NACIONAL DE SALUD,DEP.: DEFENSORIA DEL PUEBLO , PROCEDENCIA: BANCO UNION S.A., CHEQUE: 1378, FECHA DE EMISION:29/01/2019</t>
  </si>
  <si>
    <t>A:00099021001 DEVOLUCION RETENCION DE DESCUENTOS EFECTUADOS POR CONVENIOS DE COMPENSACION DE COTIZACIONES CON LA VITALICIA SEGUROS Y REASEGUROS DE VIDA S.A., CORRESPONDIENTE AL MES DE NOVIEMBRE/2018, AGUINALDO 2016 Y 2018. S/G. CITE SENASIR UAF-TTES N° 0002/2019, DE FECHA 29/01/2019.</t>
  </si>
  <si>
    <t>A:00099021001 DEVOLUCION RETENCION DE DESCUENTOS EFECTUADOS POR CONVENIOS DE COMPENSACION DE COTIZACIONES CON SEGUROS PROVIDA S.A., CORRESPONDIENTE AL MES DE NOVIEMBRE/2018 Y AGUINALDO 2008 AL 2018. S/G. CITE SENASIR UAF-TTES N° 0001/2019, DE FECHA 29/01/2019.</t>
  </si>
  <si>
    <t>A:00099021001 DEVOLUCION RETENCION DE DESCUENTOS EFECTUADOS POR COBROS Y PAGOS INDEBIDOS, CORRESPONDIENTE AL MES DE DICIEMBRE/2018. S/G. CITE SENASIR UAF-TTES N° 0005/2019, DE FECHA 29/01/2019.</t>
  </si>
  <si>
    <t>A:00099021001 DEVOLUCION RETENCION DE DESCUENTOS EFECTUADOS POR CONVENIOS DE COMPENSACION DE COTIZACIONES CON BBVA PREVISION AFP S.A., CORRESPONDIENTE AL MES DE NOVIEMBRE/2018 Y AGUINALDO 2006, 2013 AL 2018. S/G. CITE SENASIR UAF-TTES N° 0004/2019, DE FECHA 29/01/2019.</t>
  </si>
  <si>
    <t>A:00099021001 DEVOLUCION RETENCION DE DESCUENTOS EFECTUADOS POR CONVENIOS DE COMPENSACION DE COTIZACIONES CON FUTURO DE BOLIVIA S.A. AFP, CORRESPONDIENTE AL MES DE NOVIEMBRE/2018 Y AGUINALDO 2014 AL 2018. S/G. CITE SENASIR UAF-TTES N° 0003/2019, DE FECHA 29/01/2019.</t>
  </si>
  <si>
    <t>A:00099021001 DEVOLUCION RETENCION DE DESCUENTOS EFECTUADOS POR RECUPERACION DEL P.R.A. (PAGO DE REPARTO ANTICIPADO), CORRESPONDIENTE AL MES DE DICIEMBRE/2018. S/G. CITE SENASIR UAF-TTES N° 0006/2019, DE FECHA 29/01/2019.</t>
  </si>
  <si>
    <t>TRANSFERENCIA DEL EXTERIOR SEGUN SWIFT 01250 DE FECHA 30/01/2019 ORDENANTE: CONSULADO GERAL DA BOLIVIA SAO PAULO BR LIB. 00340012005 SEGIP - RECAUDACION EXTERIOR - CEDULAS DE IDENTIDAD</t>
  </si>
  <si>
    <t>COBRO COSTOS DE PAPELERIA SEGUN TRANSFERENCIA DEL EXTERIOR POR ORDEN DE CONSULADO GERAL DA BOLIVIA SAO PAULO BR LIB. 00340012003 RECAUDACION EXTRANJERIA - C.I. -L.C.</t>
  </si>
  <si>
    <t>00526012001 DEPOSITO DE EFECTIVO, DEPOSITANTE: JUAN CARLOS RADA CUSICANQUI-BOLIVIA TV, CONCEPTO: DEVOLUCION DE PASAJES, CUENTA DE DEPOSITO: CUENTA UNICA DEL TESORO</t>
  </si>
  <si>
    <t>00015021102 DEPOSITO DE EFECTIVO, DEPOSITANTE: ROSEMARY BORGES AGUILAR, CONCEPTO: DEVOLUCION DE SUELDOS, CUENTA DE DEPOSITO: CUENTA UNICA DEL TESORO</t>
  </si>
  <si>
    <t>00099021001 DEPOSITO DE EFECTIVO, DEPOSITANTE: RS.1 TTE GRAL GERMAN BUSCH, CONCEPTO: REVERSION SERVICISO BASICOS, CUENTA DE DEPOSITO: CUENTA UNICA DEL TESORO</t>
  </si>
  <si>
    <t>00526012001 DEPOSITO DE EFECTIVO, DEPOSITANTE: JULIO OMAR CANAVIRI ROJAS, CONCEPTO: DEVOLUCION VIATICOS, CUENTA DE DEPOSITO: CUENTA UNICA DEL TESORO</t>
  </si>
  <si>
    <t>00670012002 DEPOSITO DE EFECTIVO, DEPOSITANTE: MARCELO ARANIBAR SAINZ, CONCEPTO: DEVOLUCION SALDO GASOLINA Y PEAJES, CUENTA DE DEPOSITO: CUENTA UNICA DEL TESORO</t>
  </si>
  <si>
    <t>00221012001 DEPOSITO DE EFECTIVO, DEPOSITANTE: SENARECOM, CONCEPTO: DEVOLUCION C-31 / N° 30, CUENTA DE DEPOSITO: CUENTA UNICA DEL TESORO</t>
  </si>
  <si>
    <t>00212082001 DEPOSITO DE EFECTIVO, DEPOSITANTE: CARMEN FATIMA QUISBERT CHALLCO, CONCEPTO: DEVOLUCION DE VIATICOS, CUENTA DE DEPOSITO: CUENTA UNICA DEL TESORO</t>
  </si>
  <si>
    <t>00099021001 DEP.DE CHEQ.AJENOS,RET.DE CAM.,CONCEPTO: SALDOS NO EJECUTADOS,DEP.: GOBIERNO AUTONOMO DEPARTAMENTAL DE CHOCHABAMBA , PROCEDENCIA: BANCO UNION S.A., CHEQUE: 118983, FECHA DE EMISION:28/01/2019</t>
  </si>
  <si>
    <t>00099021001 DEP.DE CHEQ.AJENOS,RET.DE CAM.,CONCEPTO: DEVOLUCION DE VIATICOS SEÑORES JORGE PAZ Y. Y ROXANA VACA M. C31 N° 1643/2018,DEP.: DEFENSORIA DEL PUEBLO , PROCEDENCIA: BANCO UNION S.A., CHEQUE: 1382, FECHA DE EMISION:29/01/2019</t>
  </si>
  <si>
    <t>00099021001 DEPOSITO DE EFECTIVO, DEPOSITANTE: KARIDVEN VILLAFUERTE ALFARO, CONCEPTO: DEVOLUCION DE PASAJES AEREO N° 930-3009312155 Y N° 9305324264482, CUENTA DE DEPOSITO: CUENTA UNICA DEL TESORO</t>
  </si>
  <si>
    <t>00592012001 DEPOSITO DE EFECTIVO, DEPOSITANTE: GLORIA SAAVEDRA GONZALES, CONCEPTO: RETENCION MINISTERIO DE COMUNICACION GESTION 2018, CUENTA DE DEPOSITO: CUENTA UNICA DEL TESORO</t>
  </si>
  <si>
    <t>00591012001 DEPOSITO DE EFECTIVO, DEPOSITANTE: SOCIEDAD SALESIANA EDITORIAL DON BOSCO, CONCEPTO: PAGO DE SERVICIO DE AGUA POTABLE, CUENTA DE DEPOSITO: CUENTA UNICA DEL TESORO</t>
  </si>
  <si>
    <t>00099021001 DEPOSITO DE EFECTIVO, DEPOSITANTE: NINFA SUAREZ DE VILLANUEVA, CONCEPTO: DEVOLUCION DE SUELDO DICIEMBRE, CUENTA DE DEPOSITO: CUENTA UNICA DEL TESORO</t>
  </si>
  <si>
    <t>00086071101 DEP.DE CHEQ.AJENOS,RET.DE CAM.,CONCEPTO: CONVENIO INTERINSTITUCIONAL  DE FINANCIAMIENTO EDTP N°047,DEP.: EPSAS SA ANAHI ELVA CONDORI QUISPE , PROCEDENCIA: BANCO BISA S.A., CHEQUE: 26954, FECHA DE EMISION:30/01/2019</t>
  </si>
  <si>
    <t>De: 00099021001 Transferencia de recursos al GAM de San Benito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</si>
  <si>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Tunari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</si>
  <si>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Colomi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</si>
  <si>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Chulumani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</si>
  <si>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Sucre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</si>
  <si>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</si>
  <si>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</si>
  <si>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Irupana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</si>
  <si>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Cairoma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</si>
  <si>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Okinawa Uno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</si>
  <si>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Morochata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</si>
  <si>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</si>
  <si>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Independencia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</si>
  <si>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Rivero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</si>
  <si>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</si>
  <si>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</si>
  <si>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Azurduy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</si>
  <si>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Yotala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</si>
  <si>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Gualberto Villarroel para el pago del Bono de Discapacidad, en el marco de la Ley N°977 de fecha 26 de septiembre de 2017, DS N°3437 de 20 diciembre de 2017 y la Resolución Ministerial N°010 de fecha 10 de enero de 2018, correspondiente al primer desembolso de la gestión 2019.</t>
  </si>
  <si>
    <t>A:00099021001 A requerimiento de la Unidad de Administración e Información Salarial (UAIS), con notas internas CITE: MEFP/VTCP/DGPOT/UAIS/Nos. 455 y 456/2019, en las cuales solicitan la reversión definitiva de las boletas de pago solicitado por SENASIR, consignadas en los Comprobantes de Pago Nos. 71702 y 71703, H.R. 6-36829-R/445.</t>
  </si>
  <si>
    <t>NUMERO DE LIBRETA CUT: 00670018002 OPERACIÓN E18 TRANSFERENCIA DEL SISTEMA FINANCIERO POR CUENTA DE TERCEROS A LA CUT PARA ABONO A LA CUENTA UNICA DEL TESORO 3987069001 LIBRETA 00670018002 DE ORGANO ELECTORAL PLURINACIONAL A SOLICITUD DE DEUTSCHE GESELLSCHAFT FUR INTERNATIONALE ZUSAMMENARBEIT GIZ</t>
  </si>
  <si>
    <t>NUMERO DE LIBRETA CUT: 00099021001 OPERACIÓN E75 TRANSFERENCIA DE LA CUENTA FISCAL BUN A LA CUT EN MN TRANSF.FDOS.A SOLICITUD DEL G.A.M. URIONDO SG.NOTA CITE:GAMU-DES-022-2019 A CTA.3987 CUT LBRTA.00099021001</t>
  </si>
  <si>
    <t>NUMERO DE LIBRETA CUT: 00099021001 OPERACIÓN E75 TRANSFERENCIA DE LA CUENTA FISCAL BUN A LA CUT EN MN TRANSF.FDOS.A SOLICITUD DEL G.A.M. SHINAOTA SG.NOTA CITE:G.A.M.SH-DAF-023-2019 A CTA.3987 CUT LBRTA.00099021001</t>
  </si>
  <si>
    <t>NUMERO DE LIBRETA CUT: 00099021001 OPERACIÓN E75 TRANSFERENCIA DE LA CUENTA FISCAL BUN A LA CUT EN MN TRANSF.FDOS.A SOLICITUD DEL G.A.M. CUEVO SG.NOTA CITE:OF.GAMC 028/2019 A CTA.3987 CUT LBRTA.00099021001</t>
  </si>
  <si>
    <t>NUMERO DE LIBRETA CUT: 00099021001 OPERACIÓN E75 TRANSFERENCIA DE LA CUENTA FISCAL BUN A LA CUT EN MN TRANSF.FDOS.A SOLICITUD DE LA UNIV.TOMAS FRIAS SG.NOTA TESORO TRASP.03-19 A CTA.3987 CUT LBRTA.00099021001</t>
  </si>
  <si>
    <t>NUMERO DE LIBRETA CUT: 00099021001 OPERACIÓN E75 TRANSFERENCIA DE LA CUENTA FISCAL BUN A LA CUT EN MN TRANSF.FDOS.A SOLICITUD DEL G.A.M. POCOATA SG.NOTA POCOATA 18/01/2019 A CTA.3987 CUT LBRTA.00099021001</t>
  </si>
  <si>
    <t>NUMERO DE LIBRETA CUT: 00099021001 OPERACIÓN E75 TRANSFERENCIA DE LA CUENTA FISCAL BUN A LA CUT EN MN TRANSF.FDOS.A SOLICITUD DEL G.A.M. VILLAMONTES SG.NOTA G.A.M.V.M. SMAF CITE014-2019 A CTA.3987 CUT LBRTA.00099021001</t>
  </si>
  <si>
    <t>NUMERO DE LIBRETA CUT: 00099021001 OPERACIÓN E18 TRANSFERENCIA DEL SISTEMA FINANCIERO POR CUENTA DE TERCEROS A LA CUT TRANSFERENCIA A SOLICITUD DEL MEFP SEGUN NOTA CITE MEFP VTCP DGPOT UAIS CPI NO 0119005 BUN 19</t>
  </si>
  <si>
    <t>NUMERO DE LIBRETA CUT: 00099021001 OPERACIÓN E18 TRANSFERENCIA DEL SISTEMA FINANCIERO POR CUENTA DE TERCEROS A LA CUT TRANSFERENCIA A SOLICITUD DEL MEFP SEGUN NOTA CITE MEFP VTCP DGPOT UAIS CPI NO 0119004 BUN 19</t>
  </si>
  <si>
    <t>NUMERO DE LIBRETA CUT: 00099021001 OPERACIÓN E18 TRANSFERENCIA DEL SISTEMA FINANCIERO POR CUENTA DE TERCEROS A LA CUT TRANSFERENCIA A SOLICITUD DEL MEFP SEGUN NOTA CITE MEFP VTCP DGPOT UAIS CPI NO 0119002 BUN 19</t>
  </si>
  <si>
    <t>De: 00099021001 Transferencia de recursos al GAM de Anzaldo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</si>
  <si>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Cuatro Cañadas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</si>
  <si>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Carmen Rivero Tórrez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</si>
  <si>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Asunta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</si>
  <si>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Juan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</si>
  <si>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Fernández Alonso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</si>
  <si>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Antonio de Lomerio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</si>
  <si>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Palos Blancos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</si>
  <si>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Tarvita (Villa Orías)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</si>
  <si>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Colpa Bélgica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</si>
  <si>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Yanacachi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</si>
  <si>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Pucarani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</si>
  <si>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Calamarca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</si>
  <si>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Santivañez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</si>
  <si>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</si>
  <si>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Capinota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</si>
  <si>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Ramón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</si>
  <si>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</si>
  <si>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Toro Toro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</si>
  <si>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</si>
  <si>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Cotagaita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</si>
  <si>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Vitichi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</si>
  <si>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Curahuara de Carangas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</si>
  <si>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Trinidad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</si>
  <si>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Machacamarca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</si>
  <si>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</si>
  <si>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Buena Vista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</si>
  <si>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Huanuni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</si>
  <si>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de Guayaramerín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</si>
  <si>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Challapata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</si>
  <si>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</si>
  <si>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Totora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</si>
  <si>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Reyes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</si>
  <si>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</si>
  <si>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Chimoré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</si>
  <si>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Poopó (Villa Poopó)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</si>
  <si>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Sabaya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</si>
  <si>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Riberalta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</si>
  <si>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Pazña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</si>
  <si>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Arbieto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</si>
  <si>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Antequera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</si>
  <si>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Cliza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</si>
  <si>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Tapacari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</si>
  <si>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</si>
  <si>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Javier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</si>
  <si>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Ignacio de Velazco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</si>
  <si>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</si>
  <si>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Warnes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</si>
  <si>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Presto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</si>
  <si>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Tolata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</si>
  <si>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Santuario de Quillacas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</si>
  <si>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Eucaliptus para el pago del Bono de Discapacidad, en el marco de la Ley N°977 de fecha 26 de septiembre de 2017, DS N°3437 de 20 diciembre de 2017 y la Resolución Ministerial N°010 de fecha 10 de enero de 2018, correspondiente al primer desembolso de la gestión 2019.</t>
  </si>
  <si>
    <t>NUMERO DE LIBRETA CUT: 00099021001 OPERACIÓN E18 TRANSFERENCIA DEL SISTEMA FINANCIERO POR CUENTA DE TERCEROS A LA CUT Devolucion TGN Pago CC</t>
  </si>
  <si>
    <t>||TRANSF. A LA FUNDACION CULTURAL DEL BCB (GTOS.CTTES.Y DE INVERSION) CORRRESP. AL 1ER. TRIMESTRE GEST./19 EN CUMP.A INST.HR-BCB-HRE-TGL-2019-957, INF.BCB-SPCG-INF.-19-04 DE LA SPCG, NOTA FC.BCB.PDCIA. N°005/2019 DE LA FC-BCB Y FOR.DE TRANSF. 1/19 DE LA GADM TRANSFERENCIA A LA LIBRETA 00293014201 DE LA FUNDACION CULTURAL DEL BANCO CENTRAL DE BOLIVIA</t>
  </si>
  <si>
    <t>De: 00099021001 Transferencia de recursos al GAM de Tarija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</si>
  <si>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Yaco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</si>
  <si>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Chuquihuta Ayllu Jucumani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</si>
  <si>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Cochabamba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</si>
  <si>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</si>
  <si>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Umala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</si>
  <si>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Suárez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</si>
  <si>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Saipina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</si>
  <si>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Quijarro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</si>
  <si>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Comarapa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</si>
  <si>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Ascención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</si>
  <si>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Matías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</si>
  <si>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Urubicha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</si>
  <si>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Julián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</si>
  <si>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Charagua Iyambae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</si>
  <si>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Llica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</si>
  <si>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</si>
  <si>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Villazón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</si>
  <si>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Mineros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</si>
  <si>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Pelechuco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</si>
  <si>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Tiquipaya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</si>
  <si>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Luribay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</si>
  <si>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General Agustín Saavedra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</si>
  <si>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Agustín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</si>
  <si>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Sipe Sipe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</si>
  <si>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la Nación Originaria Uru Chipaya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</si>
  <si>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Pucara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</si>
  <si>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Alto Beni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</si>
  <si>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Filadelfia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</si>
  <si>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Charaña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</si>
  <si>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Achocalla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</si>
  <si>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Mecapaca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</si>
  <si>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Waldo Ballivián a para el pago del Bono de Discapacidad, en el marco de la Ley Nº977 de fecha 26 de septiembre de 2017, DS N°3437 de 20 de diciembre de 2017 y Resolución Ministerial Nº010 de fecha 10 de enero de 2018, primer desembolso de la gestión 2019.TDGPB</t>
  </si>
  <si>
    <t>De: 00099021001 Transferencia de recursos al GAM de Puerto Rico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</si>
  <si>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Postrer Valle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</si>
  <si>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 Moro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</si>
  <si>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Gonzalo Moreno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</si>
  <si>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Mairana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</si>
  <si>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Jesús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</si>
  <si>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Caranavi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</si>
  <si>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Lorenzo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</si>
  <si>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Comanche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</si>
  <si>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El Alto de La Paz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</si>
  <si>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</si>
  <si>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Santos Mercado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</si>
  <si>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Humanata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</si>
  <si>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Apolo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</si>
  <si>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Pampa Grande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</si>
  <si>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Nueva (Loma 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</si>
  <si>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Desaguadero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</si>
  <si>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Carabuco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</si>
  <si>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Escoma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</si>
  <si>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Tiahuanacu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</si>
  <si>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Mocomoco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</si>
  <si>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Samaipata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</si>
  <si>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</si>
  <si>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Nueva Esperanza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</si>
  <si>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Puerto Acosta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</si>
  <si>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Guaqui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</si>
  <si>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 Sica (Villa Aroma)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</si>
  <si>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Sena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</si>
  <si>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Quirusillas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</si>
  <si>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del Abuná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</si>
  <si>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Nazacara de Pacajes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</si>
  <si>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Santiago de Callapa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</si>
  <si>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Viacha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</si>
  <si>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Montero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</si>
  <si>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Sapahaqui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</si>
  <si>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Quillacollo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</si>
  <si>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Ckochas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</si>
  <si>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Torno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</si>
  <si>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Guardia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</si>
  <si>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Porongo (Ayacucho)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</si>
  <si>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Cotoca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</si>
  <si>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Cruz de La Sierra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</si>
  <si>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Entre Ríos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</si>
  <si>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</si>
  <si>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Yunchara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</si>
  <si>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Uriondo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</si>
  <si>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Omereque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</si>
  <si>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Villamontes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</si>
  <si>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Pasorapa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</si>
  <si>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Aiquile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</si>
  <si>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Caraparí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</si>
  <si>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Yacuiba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</si>
  <si>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Colcapirhua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</si>
  <si>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Vinto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</si>
  <si>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Bermejo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</si>
  <si>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Padcaya para el pago del Bono de Discapacidad, en el marco de la Ley N°977 de fecha 26 de septiembre de 2017, DS N°3437 de 20 diciembre de 2017 y la Resolución Ministerial N°010 de fecha 10 de enero de 2018, correspondiente al primer desembolso de la gestión 2019.</t>
  </si>
  <si>
    <t>AJUSTE COMPLEMENTARIO POR REVALORIZACION SALDOS DE ACTIVOS DE RESERVA Y OBLIGACIONES MONEDA EXTRANJERA (DOLARES) Saldo MO = -435881837.41 ;Bs/Mo: 6.86000000000 ;Saldo Bs: -2990149404.62</t>
  </si>
  <si>
    <t>PAGO A CAF PRÉSTAMO CFA008604 VCTO. 07-01-2019 POR CUENTA DE TGN , NTI. 011689 VALOR 07-01-2019 CAPITAL USD 3.232.605,24 INTERESES USD 1.607.240,65 COMISIONES USD 108.002,79 CTA. 5970 CUENTA UNICA DEL TESORO DOLARES AMERICANOS LIB. 00099021001</t>
  </si>
  <si>
    <t>PAGO A CAF PRÉSTAMO CFA008606 VCTO. 07-01-2019 POR CUENTA DE TGN , NTI. 011690 VALOR 07-01-2019 CAPITAL USD 1.964.879,95 INTERESES USD 859.275,24 COMISIONES USD 50.684,09 CTA. 5970 CUENTA UNICA DEL TESORO DOLARES AMERICANOS LIB. 00099021001</t>
  </si>
  <si>
    <t>NUMERO DE LIBRETACUT: 00081094301 OPERACIÓN E46 TRANSFERENCIA DEL SISTEMA FINANCIERO POR CUENTA DE TERCEROS A LA CUT EN DOLARES AMERICANOS PAGO DE PASIVOS MOPSV VMVU PMGM USD PROG MEJORA DE LA GESTION MUNICIPAL BID</t>
  </si>
  <si>
    <t>NUMERO DE LIBRETACUT: 00081094301 OPERACIÓN E46 TRANSFERENCIA DEL SISTEMA FINANCIERO POR CUENTA DE TERCEROS A LA CUT EN DOLARES AMERICANOS DEVOLUCION SALDO DE ANTICIPO NO DESCONTADO, PAGO DE PASIVOS MOPSV VMVU PMGM USD PROG MEJORA DE LA GESTION MUNICIPAL BID</t>
  </si>
  <si>
    <t>AJUSTE COMPLEMENTARIO POR REVALORIZACION SALDOS DE ACTIVOS DE RESERVA Y OBLIGACIONES MONEDA EXTRANJERA (DOLARES) Saldo MO = -427052108.46 ;Bs/Mo: 6.86000000000 ;Saldo Bs: -2929577464.03</t>
  </si>
  <si>
    <t>AJUSTE COMPLEMENTARIO POR REVALORIZACION SALDOS DE ACTIVOS DE RESERVA Y OBLIGACIONES MONEDA EXTRANJERA (DOLARES) Saldo MO = -425887279.18 ;Bs/Mo: 6.86000000000 ;Saldo Bs: -2921586735.16</t>
  </si>
  <si>
    <t>A:00514010001 DEVOLUCIÓN DE RECURSOS A ENDE POR EJECUCIÓN DE BOL. DE GARANTÍA PROY. MIGUILLAS SOLICITADO CON NOTAS CITE: ENDE-DGFN-6/35-17, ENDE-DGFN-11/2-18, ENDE-DGFN-11/25-18 Y ENDE-DGFN-1/13-19 Y CRITERIO LEGAL MEFP/DGAJ/UAJ/N°1354/2018, CRITERIO TÉCNICO DE PRESUPUESTO NOTA CITE:MEFP/VPCF/DGPGP/UEP N°209/18, H.R. 6-440-R; 6-16864-R; 6-33269-R; 6-34350-R.</t>
  </si>
  <si>
    <t>AJUSTE COMPLEMENTARIO POR REVALORIZACION SALDOS DE ACTIVOS DE RESERVA Y OBLIGACIONES MONEDA EXTRANJERA (DOLARES) Saldo MO = -504047713.13 ;Bs/Mo: 6.86000000000 ;Saldo Bs: -3457767312.06</t>
  </si>
  <si>
    <t>PAGO A BIRF PRÉSTAMO 8552-BO VCTO. 15-01-2019 POR CUENTA DE TGN , NTI. 011674 VALOR 15-01-2019 INTERESES USD 197.105,72 COMISIONES USD 197.082,98 CTA. 5970 CUENTA UNICA DEL TESORO DOLARES AMERICANOS LIB. 00099021001</t>
  </si>
  <si>
    <t>PAGO A BID PRÉSTAMO 3797/BL-BO VCTO. 15-01-2019 POR CUENTA DE TGN , NTI. 011698 VALOR 15-01-2019 INTERESES USD 170,14 CTA. 5970 CUENTA UNICA DEL TESORO DOLARES AMERICANOS LIB. 00099021001</t>
  </si>
  <si>
    <t>PAGO A BID PRÉSTAMO 3797/BL-BO VCTO. 15-01-2019 POR CUENTA DE TGN , NTI. 011702 VALOR 15-01-2019 INTERESES USD 12.968,95 COMISIONES USD 51.633,42 CTA. 5970 CUENTA UNICA DEL TESORO DOLARES AMERICANOS LIB. 00099021001</t>
  </si>
  <si>
    <t>PAGO A IDA PRÉSTAMO 5003-BO VCTO. 15-01-2019 POR CUENTA DE TGN , NTI. 011676 VALOR 15-01-2019 CAPITAL USD 542.826,82 INTERESES USD 290.799,52 CTA. 5970 CUENTA UNICA DEL TESORO DOLARES AMERICANOS LIB. 00099021001</t>
  </si>
  <si>
    <t>AJUSTE COMPLEMENTARIO POR REVALORIZACION SALDOS DE ACTIVOS DE RESERVA Y OBLIGACIONES MONEDA EXTRANJERA (DOLARES) Saldo MO = -497137369.36 ;Bs/Mo: 6.86000000000 ;Saldo Bs: -3410362353.80</t>
  </si>
  <si>
    <t>AJUSTE COMPLEMENTARIO POR REVALORIZACION SALDOS DE ACTIVOS DE RESERVA Y OBLIGACIONES MONEDA EXTRANJERA (DOLARES) Saldo MO = -497273418.19 ;Bs/Mo: 6.86000000000 ;Saldo Bs: -3411295648.80</t>
  </si>
  <si>
    <t>AJUSTE COMPLEMENTARIO POR REVALORIZACION SALDOS DE ACTIVOS DE RESERVA Y OBLIGACIONES MONEDA EXTRANJERA (DOLARES) Saldo MO = -496922915.26 ;Bs/Mo: 6.86000000000 ;Saldo Bs: -3408891198.67</t>
  </si>
  <si>
    <t>AJUSTE COMPLEMENTARIO POR REVALORIZACION SALDOS DE ACTIVOS DE RESERVA Y OBLIGACIONES MONEDA EXTRANJERA (DOLARES) Saldo MO = -496123771.41 ;Bs/Mo: 6.86000000000 ;Saldo Bs: -3403409071.88</t>
  </si>
  <si>
    <t>||REGULARIZACION DE NUESTRO COMPROBANTE S-0944815 DEL 11/01/2019 POR COBRO DE COMISIONES EFECTUADO POR EL MUFG BANK LTD. POR EL DESEMBOLSO DEL PRESTAMO JICA BV-P5 SEGUN NOTA MEFP/VTCP/DGCP/UODP-89/2019 DEL 21/01/2019 LIB. N° 00099021001 TGN RECURSOS ORDINARIOS  DOLARES AMERICANOS (5970)</t>
  </si>
  <si>
    <t>||COMPLEMENTO A NUESTRO COMPROBANTE G-0945109 DE LA FECHA POR PAGO AL EXIMBANK CHINA, PTMO. PBC 2016 (38) 426, POR CUENTA DEL TGN, COBRO DE COMISIONES DEL BANQUERO USD10.- LIB. N° 00099021001 TGN RECURSOS ORDINARIOS  DOLARES AMERICANOS (5970)</t>
  </si>
  <si>
    <t>||COMPLEMENTO A NUESTRO COMPROBANTE G-0945108 DE LA FECHA POR PAGO AL EXIMBANK CHINA, PTMO. PBC 2016 (22) 410, POR CUENTA DEL TGN, COBRO DE COMISIONES DEL BANQUERO USD10.- LIB. N° 00099021001 TGN RECURSOS ORDINARIOS  DOLARES AMERICANOS (5970)</t>
  </si>
  <si>
    <t>||COMPLEMENTO A NUESTRO COMPROBANTE G-0945107 DE LA FECHA POR PAGO AL EXIMBANK CHINA, PTMO. PBC 2015 (08) 350, POR CUENTA DEL TGN, COBRO DE COMISIONES DEL BANQUERO USD10.- LIB. N° 00099021001 TGN RECURSOS ORDINARIOS  DOLARES AMERICANOS (5970)</t>
  </si>
  <si>
    <t>COBRO COSTOS DE PAPELERIA SEGUN TRANSFERENCIA DEL EXTERIOR POR ORDEN DE QATAR AIRWAYS CO. LIB. 00512012001 AASANA CENTRAL-OFICINA NACIONAL</t>
  </si>
  <si>
    <t>AJUSTE COMPLEMENTARIO POR REVALORIZACION SALDOS DE ACTIVOS DE RESERVA Y OBLIGACIONES MONEDA EXTRANJERA (DOLARES) Saldo MO = -486633879.58 ;Bs/Mo: 6.86000000000 ;Saldo Bs: -3338308413.93</t>
  </si>
  <si>
    <t>AJUSTE COMPLEMENTARIO POR REVALORIZACION SALDOS DE ACTIVOS DE RESERVA Y OBLIGACIONES MONEDA EXTRANJERA (DOLARES) Saldo MO = -486122392.64 ;Bs/Mo: 6.86000000000 ;Saldo Bs: -3334799613.52</t>
  </si>
  <si>
    <t>AJUSTE COMPLEMENTARIO POR REVALORIZACION SALDOS DE ACTIVOS DE RESERVA Y OBLIGACIONES MONEDA EXTRANJERA (DOLARES) Saldo MO = -494044161.29 ;Bs/Mo: 6.86000000000 ;Saldo Bs: -3389142946.44</t>
  </si>
  <si>
    <t>TRANSFERENCIA RECIBIDA DEL EXTERIOR SEGÚN MENSAJES SWIFT Nos. 01036-01035 (REM.EXT.) DE FECHA 29-01-2019 POR DESEMBOLSO DE BID PRÉSTAMO 3060/BL-BO REQ 00037 BO OPS0201903927A LIBRETA N° 00287104312 FPS-U$-PRONAREC II - MIRIEGO</t>
  </si>
  <si>
    <t>AJUSTE COMPLEMENTARIO POR REVALORIZACION SALDOS DE ACTIVOS DE RESERVA Y OBLIGACIONES MONEDA EXTRANJERA (DOLARES) Saldo MO = -494344586.92 ;Bs/Mo: 6.86000000000 ;Saldo Bs: -3391203866.26</t>
  </si>
  <si>
    <t>AJUSTE COMPLEMENTARIO POR REVALORIZACION SALDOS DE ACTIVOS DE RESERVA Y OBLIGACIONES MONEDA EXTRANJERA (DOLARES) Saldo MO = -494199884.06 ;Bs/Mo: 6.86000000000 ;Saldo Bs: -3390211204.66</t>
  </si>
  <si>
    <t>De: 00099014102 A:00290014101 En atención a la nota interna CITE: MEFP/VPCF/DGCF/UCCF N° 004/2019, de la Dirección General de Contabilidad Fiscal del Viceministerio de Presupuesto y Contabilidad Fiscal y a requerimiento del Servicio de Impu</t>
  </si>
  <si>
    <t>De: 00206028001 A:00099021001 Transferencia que realizamos a solicitud del Instituto Nacional de Estadística mediante nota CITE: INE-DGE-DAS-ADM.PFCEBIPBE N° 0018/19, por cierre de la libreta No. 00206028001</t>
  </si>
  <si>
    <t>De: 00099021001 A:00290014101 A requerimiento de Servicio de Impuestos Nacionales con nota CITE: SIN/GAF/DRF/NOT/02488/2018, y en virtud a las notas internas CITE: MEFP/VPCF/DGCF/UCCF N° 001/2019 de la Dirección General de Contabilidad Fisc</t>
  </si>
  <si>
    <t>De: 00099018038 A:00253018009 De: 00099018038 A:00253018009. A requerimiento del Ministerio de Planificación del Desarrollo con nota CITE: MPD/VIPFE/DGGFE/UAP-NE 0146/2019, en la cual solicita el Desembolso UAP/005/2019 Proyecto “AMPLIACIO</t>
  </si>
  <si>
    <t>De: 00099021001 A:00290014101 DEVOLUCIÓN DE RECUPERACIONES DE RECLAMOS DE ACREEDORES A FAVOR DEL SIN GESTIÓN 2007, SG NOTA CITE: SIN/GAF/DRF/NOT/02487/2018, PROCEDIMIENTO MEFP/VPCF/DGCF/UCCF N° 003/2019 Y MEFP/VTCP/DGPOT/UAIS/N° 350/2019. H</t>
  </si>
  <si>
    <t>De: 00099014102 A:00592012001 DEVOLUCIÓN DE RECUPERACIONES DE RECLAMOS DE ACREEDORES A FAVOR DE BOLTUR GESTIÓN 2016, SG NOTA CITE: BOLTUR/GAF/JF/RCONT/EXT/145-2018, PROCEDIMIENTO MEFP/VPCF/DGCF/UCCF N° 012/2019 Y MEFP/VTCP/DGPOT/UAIS/N° 345</t>
  </si>
  <si>
    <t>De: 00512012001 A:00099021001 Transferencia que realizamos a solicitud de la DGAFT de acuerdo a la nota interna CITE: MEFP/VTCP/DGAFT/USCFT/No 095/19, Informe Técnico MEFP/VTCP/DGAFT/USCFT/INF. No 51/14 de la DGAFT y Informe Legal CITE: MEF</t>
  </si>
  <si>
    <t>00592012001</t>
  </si>
  <si>
    <t>De: 00046024204 A:00020044201 A requerimiento del Ministerio de Salud con nota CITE: MS/DGAA/UF/TES/CE/559/2018, en la cual solicita la transferencia entre Libretas del Ministerio de Salud a la Fuerza Aérea Boliviana, según Informe Técnico</t>
  </si>
  <si>
    <t>De: 00099021001 A:00015011107 Transferencia que realizamos a solicitud del Ministerio de Gobierno mediante nota CITE: MG/DGAA/UF/T/No 339/2018 en aplicación al artículo 63 de la Ley No 913 de 16 de marzo de 2013 y su Reglamentación contenid</t>
  </si>
  <si>
    <t>00015011107</t>
  </si>
  <si>
    <t>00015010001</t>
  </si>
  <si>
    <t>De: 00015010001 A:00099021001 Transferencia que realizamos a solicitud del Ministerio de Gobierno mediante nota CITE: MG/DGAA/UF/T/No 339/2018 en aplicación al artículo 63 de la Ley No 913 de 16 de marzo de 2013 y su Reglamentación contenid</t>
  </si>
  <si>
    <t>10000002741721</t>
  </si>
  <si>
    <t>ACADEMIA NACIONAL DE CIENCIAS RECURSOS PROPIOS</t>
  </si>
  <si>
    <t>10000004669020</t>
  </si>
  <si>
    <t>FPS.HAM LA PAZ</t>
  </si>
  <si>
    <t>10000004670176</t>
  </si>
  <si>
    <t>10000004671223</t>
  </si>
  <si>
    <t>AASANA PACS SONET</t>
  </si>
  <si>
    <t>10000004675952</t>
  </si>
  <si>
    <t>ADSIB - RECURSOS PROPIOS</t>
  </si>
  <si>
    <t>10000004713687</t>
  </si>
  <si>
    <t>BOLIVIA TV - RECAUDACIONES</t>
  </si>
  <si>
    <t>10000006035930</t>
  </si>
  <si>
    <t>FPS.HAM COCHABAMBA</t>
  </si>
  <si>
    <t>10000023569524</t>
  </si>
  <si>
    <t>TGN - RECUPERACION DE CREDITO DS 2979 - MONEDA NACIONAL</t>
  </si>
  <si>
    <t>10000027517975</t>
  </si>
  <si>
    <t>10000028180250</t>
  </si>
  <si>
    <t>10000029113482</t>
  </si>
  <si>
    <r>
      <rPr>
        <b/>
        <u/>
        <sz val="10"/>
        <rFont val="Arial"/>
        <family val="2"/>
      </rPr>
      <t>NOTA IMPORTANTE</t>
    </r>
    <r>
      <rPr>
        <sz val="10"/>
        <rFont val="Arial"/>
        <family val="2"/>
      </rPr>
      <t xml:space="preserve">: El formulario es un medio de COMUNICACIÓN y ALERTA, mas no se constituye en un documento de respaldo para el registro de ingresos y/o gastos, siendo responsabilidad de la entidad el análisis, evaluación y regularización oportuna en funcion a los antecedentes de cada una de las operaciones. </t>
    </r>
  </si>
  <si>
    <t>O17086800002</t>
  </si>
  <si>
    <t>O17086760002</t>
  </si>
  <si>
    <t>O17086550002</t>
  </si>
  <si>
    <t>O17087960002</t>
  </si>
  <si>
    <t>O17088140002</t>
  </si>
  <si>
    <t>O17088500002</t>
  </si>
  <si>
    <t>O17088610002</t>
  </si>
  <si>
    <t>B17086030002</t>
  </si>
  <si>
    <t>B17086480002</t>
  </si>
  <si>
    <t>B17086690002</t>
  </si>
  <si>
    <t>B17086810002</t>
  </si>
  <si>
    <t>O17085890002</t>
  </si>
  <si>
    <t>O17086530002</t>
  </si>
  <si>
    <t>O17086340002</t>
  </si>
  <si>
    <t>O17086270002</t>
  </si>
  <si>
    <t>O17086040002</t>
  </si>
  <si>
    <t>O17086010002</t>
  </si>
  <si>
    <t>O17085980002</t>
  </si>
  <si>
    <t>O17085940002</t>
  </si>
  <si>
    <t>O17085930002</t>
  </si>
  <si>
    <t>F0000433</t>
  </si>
  <si>
    <t>F0000434</t>
  </si>
  <si>
    <t>F0000435</t>
  </si>
  <si>
    <t>F0000436</t>
  </si>
  <si>
    <t>F0000437</t>
  </si>
  <si>
    <t>G09541720004</t>
  </si>
  <si>
    <t>G09543160002</t>
  </si>
  <si>
    <t>Q10781090002</t>
  </si>
  <si>
    <t>Q10781110002</t>
  </si>
  <si>
    <t>S09462590002</t>
  </si>
  <si>
    <t>O17091830002</t>
  </si>
  <si>
    <t>O17091690002</t>
  </si>
  <si>
    <t>O17091640002</t>
  </si>
  <si>
    <t>O17091560002</t>
  </si>
  <si>
    <t>O17091330002</t>
  </si>
  <si>
    <t>O17091280002</t>
  </si>
  <si>
    <t>O17091270002</t>
  </si>
  <si>
    <t>O17091210002</t>
  </si>
  <si>
    <t>O17093060002</t>
  </si>
  <si>
    <t>O17093050002</t>
  </si>
  <si>
    <t>O17093010002</t>
  </si>
  <si>
    <t>O17092780002</t>
  </si>
  <si>
    <t>O17092440002</t>
  </si>
  <si>
    <t>O17092380002</t>
  </si>
  <si>
    <t>O17092180002</t>
  </si>
  <si>
    <t>O17092110002</t>
  </si>
  <si>
    <t>O17090280002</t>
  </si>
  <si>
    <t>B17091550002</t>
  </si>
  <si>
    <t>B17091320002</t>
  </si>
  <si>
    <t>B17090620002</t>
  </si>
  <si>
    <t>B17090320002</t>
  </si>
  <si>
    <t>O17090730002</t>
  </si>
  <si>
    <t>O17090660002</t>
  </si>
  <si>
    <t>O17090290002</t>
  </si>
  <si>
    <t>O17090300002</t>
  </si>
  <si>
    <t>O17090360002</t>
  </si>
  <si>
    <t>O17090380002</t>
  </si>
  <si>
    <t>G09548180003</t>
  </si>
  <si>
    <t>Q10784600002</t>
  </si>
  <si>
    <t>Q10784530002</t>
  </si>
  <si>
    <t>Q10787220002</t>
  </si>
  <si>
    <t>G09558130002</t>
  </si>
  <si>
    <t>G09558150002</t>
  </si>
  <si>
    <t>Q10787820002</t>
  </si>
  <si>
    <t>S09463390002</t>
  </si>
  <si>
    <t>S09463420002</t>
  </si>
  <si>
    <t>O17095950002</t>
  </si>
  <si>
    <t>O17095910002</t>
  </si>
  <si>
    <t>O17095890002</t>
  </si>
  <si>
    <t>O17095820002</t>
  </si>
  <si>
    <t>O17095790002</t>
  </si>
  <si>
    <t>O17095560002</t>
  </si>
  <si>
    <t>O17095500002</t>
  </si>
  <si>
    <t>O17095460002</t>
  </si>
  <si>
    <t>O17095440002</t>
  </si>
  <si>
    <t>O17097030002</t>
  </si>
  <si>
    <t>O17096990002</t>
  </si>
  <si>
    <t>O17096720002</t>
  </si>
  <si>
    <t>O17096690002</t>
  </si>
  <si>
    <t>O17096590002</t>
  </si>
  <si>
    <t>O17096350002</t>
  </si>
  <si>
    <t>O17096180002</t>
  </si>
  <si>
    <t>O17096000002</t>
  </si>
  <si>
    <t>O17094540002</t>
  </si>
  <si>
    <t>O17094390002</t>
  </si>
  <si>
    <t>O17094370002</t>
  </si>
  <si>
    <t>O17094350002</t>
  </si>
  <si>
    <t>O17094330002</t>
  </si>
  <si>
    <t>B17095660002</t>
  </si>
  <si>
    <t>B17095480002</t>
  </si>
  <si>
    <t>B17094730002</t>
  </si>
  <si>
    <t>B17094510002</t>
  </si>
  <si>
    <t>B17094450002</t>
  </si>
  <si>
    <t>O17095150002</t>
  </si>
  <si>
    <t>O17095120002</t>
  </si>
  <si>
    <t>O17095110002</t>
  </si>
  <si>
    <t>O17095080002</t>
  </si>
  <si>
    <t>O17095060002</t>
  </si>
  <si>
    <t>O17094850002</t>
  </si>
  <si>
    <t>O17094790002</t>
  </si>
  <si>
    <t>O17094720002</t>
  </si>
  <si>
    <t>O17094680002</t>
  </si>
  <si>
    <t>O17094670002</t>
  </si>
  <si>
    <t>O17094600002</t>
  </si>
  <si>
    <t>O17094580002</t>
  </si>
  <si>
    <t>O17094570002</t>
  </si>
  <si>
    <t>Q10789700002</t>
  </si>
  <si>
    <t>Q10789710002</t>
  </si>
  <si>
    <t>S09464000004</t>
  </si>
  <si>
    <t>O17099930002</t>
  </si>
  <si>
    <t>O17099840002</t>
  </si>
  <si>
    <t>O17099680002</t>
  </si>
  <si>
    <t>O17099630002</t>
  </si>
  <si>
    <t>O17099620002</t>
  </si>
  <si>
    <t>O17099510002</t>
  </si>
  <si>
    <t>O17100030002</t>
  </si>
  <si>
    <t>O17100190002</t>
  </si>
  <si>
    <t>O17100340002</t>
  </si>
  <si>
    <t>O17100350002</t>
  </si>
  <si>
    <t>O17100540002</t>
  </si>
  <si>
    <t>O17100550002</t>
  </si>
  <si>
    <t>B17099100002</t>
  </si>
  <si>
    <t>B17099540002</t>
  </si>
  <si>
    <t>O17098330002</t>
  </si>
  <si>
    <t>O17099110002</t>
  </si>
  <si>
    <t>O17099080002</t>
  </si>
  <si>
    <t>O17098840002</t>
  </si>
  <si>
    <t>O17098830002</t>
  </si>
  <si>
    <t>O17098800002</t>
  </si>
  <si>
    <t>O17098780002</t>
  </si>
  <si>
    <t>O17098460002</t>
  </si>
  <si>
    <t>Q10794720002</t>
  </si>
  <si>
    <t>Q10794730002</t>
  </si>
  <si>
    <t>Q10796720002</t>
  </si>
  <si>
    <t>O17104110002</t>
  </si>
  <si>
    <t>O17103860002</t>
  </si>
  <si>
    <t>O17103780002</t>
  </si>
  <si>
    <t>O17103450002</t>
  </si>
  <si>
    <t>O17103430002</t>
  </si>
  <si>
    <t>O17103420002</t>
  </si>
  <si>
    <t>O17103410002</t>
  </si>
  <si>
    <t>O17104480002</t>
  </si>
  <si>
    <t>O17104500002</t>
  </si>
  <si>
    <t>O17104520002</t>
  </si>
  <si>
    <t>O17104540002</t>
  </si>
  <si>
    <t>O17104570002</t>
  </si>
  <si>
    <t>O17104600002</t>
  </si>
  <si>
    <t>O17104610002</t>
  </si>
  <si>
    <t>O17104690002</t>
  </si>
  <si>
    <t>B17102350002</t>
  </si>
  <si>
    <t>B17102770002</t>
  </si>
  <si>
    <t>O17102090002</t>
  </si>
  <si>
    <t>O17102110002</t>
  </si>
  <si>
    <t>O17102220002</t>
  </si>
  <si>
    <t>O17103390002</t>
  </si>
  <si>
    <t>O17103180002</t>
  </si>
  <si>
    <t>O17102960002</t>
  </si>
  <si>
    <t>O17102810002</t>
  </si>
  <si>
    <t>G09585810002</t>
  </si>
  <si>
    <t>G09589910002</t>
  </si>
  <si>
    <t>Q10800530002</t>
  </si>
  <si>
    <t>Q10800630002</t>
  </si>
  <si>
    <t>S09465670001</t>
  </si>
  <si>
    <t>G09589920001</t>
  </si>
  <si>
    <t>S09465870002</t>
  </si>
  <si>
    <t>O17107480002</t>
  </si>
  <si>
    <t>O17107460002</t>
  </si>
  <si>
    <t>O17107430002</t>
  </si>
  <si>
    <t>O17107420002</t>
  </si>
  <si>
    <t>O17107410002</t>
  </si>
  <si>
    <t>O17107350002</t>
  </si>
  <si>
    <t>O17107290002</t>
  </si>
  <si>
    <t>O17106850002</t>
  </si>
  <si>
    <t>O17108330002</t>
  </si>
  <si>
    <t>O17108460002</t>
  </si>
  <si>
    <t>O17108550002</t>
  </si>
  <si>
    <t>B17106030002</t>
  </si>
  <si>
    <t>B17106380002</t>
  </si>
  <si>
    <t>B17106730002</t>
  </si>
  <si>
    <t>B17106740002</t>
  </si>
  <si>
    <t>O17106220002</t>
  </si>
  <si>
    <t>O17105880002</t>
  </si>
  <si>
    <t>B17107170002</t>
  </si>
  <si>
    <t>B17107090002</t>
  </si>
  <si>
    <t>B17107070002</t>
  </si>
  <si>
    <t>F0000458</t>
  </si>
  <si>
    <t>G09594360002</t>
  </si>
  <si>
    <t>G09594280002</t>
  </si>
  <si>
    <t>G09594260002</t>
  </si>
  <si>
    <t>G09598650004</t>
  </si>
  <si>
    <t>G09599900002</t>
  </si>
  <si>
    <t>G09601400003</t>
  </si>
  <si>
    <t>Q10807000002</t>
  </si>
  <si>
    <t>G09602340002</t>
  </si>
  <si>
    <t>G09602360002</t>
  </si>
  <si>
    <t>G09602390002</t>
  </si>
  <si>
    <t>G09602970002</t>
  </si>
  <si>
    <t>Q10807620002</t>
  </si>
  <si>
    <t>S09467660002</t>
  </si>
  <si>
    <t>S09468040001</t>
  </si>
  <si>
    <t>S09468110002</t>
  </si>
  <si>
    <t>O17111700002</t>
  </si>
  <si>
    <t>O17111870002</t>
  </si>
  <si>
    <t>O17111990002</t>
  </si>
  <si>
    <t>O17112260002</t>
  </si>
  <si>
    <t>O17111230002</t>
  </si>
  <si>
    <t>O17111090002</t>
  </si>
  <si>
    <t>O17111010002</t>
  </si>
  <si>
    <t>O17111000002</t>
  </si>
  <si>
    <t>O17110950002</t>
  </si>
  <si>
    <t>O17110910002</t>
  </si>
  <si>
    <t>O17112940002</t>
  </si>
  <si>
    <t>O17112910002</t>
  </si>
  <si>
    <t>O17112890002</t>
  </si>
  <si>
    <t>O17112870002</t>
  </si>
  <si>
    <t>O17112850002</t>
  </si>
  <si>
    <t>O17112840002</t>
  </si>
  <si>
    <t>O17112830002</t>
  </si>
  <si>
    <t>O17112820002</t>
  </si>
  <si>
    <t>O17112810002</t>
  </si>
  <si>
    <t>O17110880002</t>
  </si>
  <si>
    <t>O17110840002</t>
  </si>
  <si>
    <t>O17110510002</t>
  </si>
  <si>
    <t>B17111630002</t>
  </si>
  <si>
    <t>G09608370002</t>
  </si>
  <si>
    <t>G09608440002</t>
  </si>
  <si>
    <t>G09608500002</t>
  </si>
  <si>
    <t>G09608560002</t>
  </si>
  <si>
    <t>S09469300002</t>
  </si>
  <si>
    <t>S09469300003</t>
  </si>
  <si>
    <t>G09613160002</t>
  </si>
  <si>
    <t>G09613210002</t>
  </si>
  <si>
    <t>G09613250002</t>
  </si>
  <si>
    <t>G09613270002</t>
  </si>
  <si>
    <t>G09613410002</t>
  </si>
  <si>
    <t>G09613430002</t>
  </si>
  <si>
    <t>G09617130002</t>
  </si>
  <si>
    <t>Q10813180002</t>
  </si>
  <si>
    <t>Q10813590002</t>
  </si>
  <si>
    <t>Q10813600002</t>
  </si>
  <si>
    <t>O17116030002</t>
  </si>
  <si>
    <t>O17115880002</t>
  </si>
  <si>
    <t>O17115870002</t>
  </si>
  <si>
    <t>O17115770002</t>
  </si>
  <si>
    <t>O17115730002</t>
  </si>
  <si>
    <t>O17115500002</t>
  </si>
  <si>
    <t>O17115420002</t>
  </si>
  <si>
    <t>O17115340002</t>
  </si>
  <si>
    <t>O17116370002</t>
  </si>
  <si>
    <t>O17116420002</t>
  </si>
  <si>
    <t>O17115320002</t>
  </si>
  <si>
    <t>O17114800002</t>
  </si>
  <si>
    <t>F0000462</t>
  </si>
  <si>
    <t>G09620450002</t>
  </si>
  <si>
    <t>G09620470002</t>
  </si>
  <si>
    <t>G09620490002</t>
  </si>
  <si>
    <t>G09620510002</t>
  </si>
  <si>
    <t>G09620550002</t>
  </si>
  <si>
    <t>G09620570002</t>
  </si>
  <si>
    <t>G09620590002</t>
  </si>
  <si>
    <t>G09622000002</t>
  </si>
  <si>
    <t>G09622020002</t>
  </si>
  <si>
    <t>G09622060002</t>
  </si>
  <si>
    <t>G09622080002</t>
  </si>
  <si>
    <t>Q10817640002</t>
  </si>
  <si>
    <t>Q10818330002</t>
  </si>
  <si>
    <t>O17119630002</t>
  </si>
  <si>
    <t>O17119610002</t>
  </si>
  <si>
    <t>O17119600002</t>
  </si>
  <si>
    <t>O17120510002</t>
  </si>
  <si>
    <t>O17120520002</t>
  </si>
  <si>
    <t>O17120850002</t>
  </si>
  <si>
    <t>O17120890002</t>
  </si>
  <si>
    <t>B17118880002</t>
  </si>
  <si>
    <t>B17118980002</t>
  </si>
  <si>
    <t>O17119190002</t>
  </si>
  <si>
    <t>O17118730002</t>
  </si>
  <si>
    <t>O17118390002</t>
  </si>
  <si>
    <t>B17119370002</t>
  </si>
  <si>
    <t>F0000465</t>
  </si>
  <si>
    <t>G09632720002</t>
  </si>
  <si>
    <t>G09632760002</t>
  </si>
  <si>
    <t>G09632780002</t>
  </si>
  <si>
    <t>G09632820002</t>
  </si>
  <si>
    <t>G09632840002</t>
  </si>
  <si>
    <t>G09632790001</t>
  </si>
  <si>
    <t>G09638330004</t>
  </si>
  <si>
    <t>G09638430002</t>
  </si>
  <si>
    <t>J03508250002</t>
  </si>
  <si>
    <t>Q10821540002</t>
  </si>
  <si>
    <t>G09638440001</t>
  </si>
  <si>
    <t>G09639960002</t>
  </si>
  <si>
    <t>G09639900002</t>
  </si>
  <si>
    <t>G09639880002</t>
  </si>
  <si>
    <t>Q10823630002</t>
  </si>
  <si>
    <t>Q10823600002</t>
  </si>
  <si>
    <t>G09640110002</t>
  </si>
  <si>
    <t>G09640130002</t>
  </si>
  <si>
    <t>G09641440002</t>
  </si>
  <si>
    <t>G09641460002</t>
  </si>
  <si>
    <t>G09642420002</t>
  </si>
  <si>
    <t>O17122970002</t>
  </si>
  <si>
    <t>O17123010002</t>
  </si>
  <si>
    <t>O17123200002</t>
  </si>
  <si>
    <t>O17122760002</t>
  </si>
  <si>
    <t>O17122750002</t>
  </si>
  <si>
    <t>O17122740002</t>
  </si>
  <si>
    <t>O17122730002</t>
  </si>
  <si>
    <t>O17122710002</t>
  </si>
  <si>
    <t>O17122700002</t>
  </si>
  <si>
    <t>O17124470002</t>
  </si>
  <si>
    <t>O17124290002</t>
  </si>
  <si>
    <t>O17124280002</t>
  </si>
  <si>
    <t>O17123780002</t>
  </si>
  <si>
    <t>O17123490002</t>
  </si>
  <si>
    <t>O17123440002</t>
  </si>
  <si>
    <t>B17123100002</t>
  </si>
  <si>
    <t>B17122800002</t>
  </si>
  <si>
    <t>B17122470002</t>
  </si>
  <si>
    <t>B17122460002</t>
  </si>
  <si>
    <t>B17122440002</t>
  </si>
  <si>
    <t>B17122420002</t>
  </si>
  <si>
    <t>B17122400002</t>
  </si>
  <si>
    <t>B17122070002</t>
  </si>
  <si>
    <t>O17122660002</t>
  </si>
  <si>
    <t>O17122410002</t>
  </si>
  <si>
    <t>O17122210002</t>
  </si>
  <si>
    <t>O17122160002</t>
  </si>
  <si>
    <t>O17122140002</t>
  </si>
  <si>
    <t>O17122120002</t>
  </si>
  <si>
    <t>O17122020002</t>
  </si>
  <si>
    <t>B17123170002</t>
  </si>
  <si>
    <t>B17123110002</t>
  </si>
  <si>
    <t>G09643080004</t>
  </si>
  <si>
    <t>G09643090004</t>
  </si>
  <si>
    <t>G09644750002</t>
  </si>
  <si>
    <t>G09644730002</t>
  </si>
  <si>
    <t>G09644650002</t>
  </si>
  <si>
    <t>G09644630002</t>
  </si>
  <si>
    <t>G09644610002</t>
  </si>
  <si>
    <t>F0000469</t>
  </si>
  <si>
    <t>J03508760002</t>
  </si>
  <si>
    <t>J03508770002</t>
  </si>
  <si>
    <t>S09471940001</t>
  </si>
  <si>
    <t>G09650780002</t>
  </si>
  <si>
    <t>G09650760002</t>
  </si>
  <si>
    <t>Q10827530002</t>
  </si>
  <si>
    <t>G09650770001</t>
  </si>
  <si>
    <t>S09472060001</t>
  </si>
  <si>
    <t>G09652040002</t>
  </si>
  <si>
    <t>Q10827740002</t>
  </si>
  <si>
    <t>G09653920002</t>
  </si>
  <si>
    <t>G09653990002</t>
  </si>
  <si>
    <t>G09654010002</t>
  </si>
  <si>
    <t>G09654050002</t>
  </si>
  <si>
    <t>G09654800002</t>
  </si>
  <si>
    <t>G09654830002</t>
  </si>
  <si>
    <t>S09472510001</t>
  </si>
  <si>
    <t>S09472510003</t>
  </si>
  <si>
    <t>O17127590002</t>
  </si>
  <si>
    <t>O17127060002</t>
  </si>
  <si>
    <t>O17127040002</t>
  </si>
  <si>
    <t>O17128250002</t>
  </si>
  <si>
    <t>O17128930002</t>
  </si>
  <si>
    <t>O17129060002</t>
  </si>
  <si>
    <t>O17129100002</t>
  </si>
  <si>
    <t>B17126200002</t>
  </si>
  <si>
    <t>B17126230002</t>
  </si>
  <si>
    <t>B17126440002</t>
  </si>
  <si>
    <t>B17126780002</t>
  </si>
  <si>
    <t>O17126600002</t>
  </si>
  <si>
    <t>O17126300002</t>
  </si>
  <si>
    <t>O17126130002</t>
  </si>
  <si>
    <t>G09655400003</t>
  </si>
  <si>
    <t>G09655390003</t>
  </si>
  <si>
    <t>F0000472</t>
  </si>
  <si>
    <t>G09659890002</t>
  </si>
  <si>
    <t>G09659910002</t>
  </si>
  <si>
    <t>G09659950002</t>
  </si>
  <si>
    <t>G09659970002</t>
  </si>
  <si>
    <t>J03509570002</t>
  </si>
  <si>
    <t>J03509580002</t>
  </si>
  <si>
    <t>Q10830910002</t>
  </si>
  <si>
    <t>G09663210002</t>
  </si>
  <si>
    <t>G09663170002</t>
  </si>
  <si>
    <t>G09663150002</t>
  </si>
  <si>
    <t>G09663130002</t>
  </si>
  <si>
    <t>G09663190002</t>
  </si>
  <si>
    <t>G09664490002</t>
  </si>
  <si>
    <t>G09666430002</t>
  </si>
  <si>
    <t>G09666410002</t>
  </si>
  <si>
    <t>G09666390002</t>
  </si>
  <si>
    <t>S09473130002</t>
  </si>
  <si>
    <t>O17132030002</t>
  </si>
  <si>
    <t>O17132040002</t>
  </si>
  <si>
    <t>O17132050002</t>
  </si>
  <si>
    <t>O17132060002</t>
  </si>
  <si>
    <t>O17132130002</t>
  </si>
  <si>
    <t>O17132260002</t>
  </si>
  <si>
    <t>O17132020002</t>
  </si>
  <si>
    <t>O17132010002</t>
  </si>
  <si>
    <t>O17131640002</t>
  </si>
  <si>
    <t>O17131600002</t>
  </si>
  <si>
    <t>O17131580002</t>
  </si>
  <si>
    <t>O17131210002</t>
  </si>
  <si>
    <t>O17130920002</t>
  </si>
  <si>
    <t>O17133450002</t>
  </si>
  <si>
    <t>O17132690002</t>
  </si>
  <si>
    <t>B17131300002</t>
  </si>
  <si>
    <t>B17130940002</t>
  </si>
  <si>
    <t>B17130930002</t>
  </si>
  <si>
    <t>B17130730002</t>
  </si>
  <si>
    <t>B17130660002</t>
  </si>
  <si>
    <t>B17130620002</t>
  </si>
  <si>
    <t>B17130600002</t>
  </si>
  <si>
    <t>B17130560002</t>
  </si>
  <si>
    <t>O17130420002</t>
  </si>
  <si>
    <t>O17130350002</t>
  </si>
  <si>
    <t>B17131870002</t>
  </si>
  <si>
    <t>B17131440002</t>
  </si>
  <si>
    <t>B17131860002</t>
  </si>
  <si>
    <t>G09674010002</t>
  </si>
  <si>
    <t>G09674030002</t>
  </si>
  <si>
    <t>G09674020001</t>
  </si>
  <si>
    <t>Q10838050002</t>
  </si>
  <si>
    <t>Q10838100002</t>
  </si>
  <si>
    <t>O17135950002</t>
  </si>
  <si>
    <t>O17135890002</t>
  </si>
  <si>
    <t>O17135880002</t>
  </si>
  <si>
    <t>O17135790002</t>
  </si>
  <si>
    <t>O17135530002</t>
  </si>
  <si>
    <t>O17135460002</t>
  </si>
  <si>
    <t>O17135420002</t>
  </si>
  <si>
    <t>O17135220002</t>
  </si>
  <si>
    <t>O17135200002</t>
  </si>
  <si>
    <t>O17136310002</t>
  </si>
  <si>
    <t>O17136320002</t>
  </si>
  <si>
    <t>O17136350002</t>
  </si>
  <si>
    <t>O17136670002</t>
  </si>
  <si>
    <t>O17136680002</t>
  </si>
  <si>
    <t>O17136700002</t>
  </si>
  <si>
    <t>O17136900002</t>
  </si>
  <si>
    <t>B17135250002</t>
  </si>
  <si>
    <t>B17135680002</t>
  </si>
  <si>
    <t>B17135720002</t>
  </si>
  <si>
    <t>O17135190002</t>
  </si>
  <si>
    <t>O17135180002</t>
  </si>
  <si>
    <t>O17135170002</t>
  </si>
  <si>
    <t>O17135140002</t>
  </si>
  <si>
    <t>O17135130002</t>
  </si>
  <si>
    <t>O17135090002</t>
  </si>
  <si>
    <t>O17135020002</t>
  </si>
  <si>
    <t>O17135010002</t>
  </si>
  <si>
    <t>O17134990002</t>
  </si>
  <si>
    <t>O17134980002</t>
  </si>
  <si>
    <t>B17135860002</t>
  </si>
  <si>
    <t>G09685660002</t>
  </si>
  <si>
    <t>G09685750002</t>
  </si>
  <si>
    <t>G09685780002</t>
  </si>
  <si>
    <t>G09685800002</t>
  </si>
  <si>
    <t>G09690850002</t>
  </si>
  <si>
    <t>G09690870002</t>
  </si>
  <si>
    <t>G09690890002</t>
  </si>
  <si>
    <t>G09690910002</t>
  </si>
  <si>
    <t>G09690930002</t>
  </si>
  <si>
    <t>O17140000002</t>
  </si>
  <si>
    <t>O17140240002</t>
  </si>
  <si>
    <t>O17139990002</t>
  </si>
  <si>
    <t>O17139840002</t>
  </si>
  <si>
    <t>O17141380002</t>
  </si>
  <si>
    <t>O17140380002</t>
  </si>
  <si>
    <t>O17139780002</t>
  </si>
  <si>
    <t>O17138950002</t>
  </si>
  <si>
    <t>B17139530002</t>
  </si>
  <si>
    <t>B17139540002</t>
  </si>
  <si>
    <t>B17139570002</t>
  </si>
  <si>
    <t>B17139920002</t>
  </si>
  <si>
    <t>O17138600002</t>
  </si>
  <si>
    <t>O17138640002</t>
  </si>
  <si>
    <t>Q10845370002</t>
  </si>
  <si>
    <t>F0000477</t>
  </si>
  <si>
    <t>G09701220002</t>
  </si>
  <si>
    <t>G09704010002</t>
  </si>
  <si>
    <t>Q10848180002</t>
  </si>
  <si>
    <t>G09701260003</t>
  </si>
  <si>
    <t>O17143780002</t>
  </si>
  <si>
    <t>O17143760002</t>
  </si>
  <si>
    <t>O17143080002</t>
  </si>
  <si>
    <t>O17143000002</t>
  </si>
  <si>
    <t>O17142790002</t>
  </si>
  <si>
    <t>O17142580002</t>
  </si>
  <si>
    <t>O17142570002</t>
  </si>
  <si>
    <t>O17145030002</t>
  </si>
  <si>
    <t>O17144420002</t>
  </si>
  <si>
    <t>O17143810002</t>
  </si>
  <si>
    <t>O17143800002</t>
  </si>
  <si>
    <t>B17142720002</t>
  </si>
  <si>
    <t>B17142880002</t>
  </si>
  <si>
    <t>B17142990002</t>
  </si>
  <si>
    <t>B17143680002</t>
  </si>
  <si>
    <t>B17143610002</t>
  </si>
  <si>
    <t>B17143330002</t>
  </si>
  <si>
    <t>B17143180002</t>
  </si>
  <si>
    <t>B17143030002</t>
  </si>
  <si>
    <t>F0000480</t>
  </si>
  <si>
    <t>G09707080002</t>
  </si>
  <si>
    <t>G09707100002</t>
  </si>
  <si>
    <t>G09707140002</t>
  </si>
  <si>
    <t>G09707160002</t>
  </si>
  <si>
    <t>G09707180002</t>
  </si>
  <si>
    <t>G09707200002</t>
  </si>
  <si>
    <t>G09708470002</t>
  </si>
  <si>
    <t>G09708490002</t>
  </si>
  <si>
    <t>G09708510002</t>
  </si>
  <si>
    <t>G09708480001</t>
  </si>
  <si>
    <t>G09714790002</t>
  </si>
  <si>
    <t>G09714820002</t>
  </si>
  <si>
    <t>Q10854130002</t>
  </si>
  <si>
    <t>O17147920002</t>
  </si>
  <si>
    <t>O17147770002</t>
  </si>
  <si>
    <t>O17147470002</t>
  </si>
  <si>
    <t>O17147420002</t>
  </si>
  <si>
    <t>O17148080002</t>
  </si>
  <si>
    <t>O17148280002</t>
  </si>
  <si>
    <t>O17148340002</t>
  </si>
  <si>
    <t>O17148620002</t>
  </si>
  <si>
    <t>B17146730002</t>
  </si>
  <si>
    <t>B17147050002</t>
  </si>
  <si>
    <t>B17147140002</t>
  </si>
  <si>
    <t>B17147190002</t>
  </si>
  <si>
    <t>O17146790002</t>
  </si>
  <si>
    <t>O17146460002</t>
  </si>
  <si>
    <t>B17147670002</t>
  </si>
  <si>
    <t>B17147610002</t>
  </si>
  <si>
    <t>B17147570002</t>
  </si>
  <si>
    <t>B17147560002</t>
  </si>
  <si>
    <t>B17147530002</t>
  </si>
  <si>
    <t>Q10855590002</t>
  </si>
  <si>
    <t>S09476210002</t>
  </si>
  <si>
    <t>G09722160002</t>
  </si>
  <si>
    <t>G09722180002</t>
  </si>
  <si>
    <t>G09722190001</t>
  </si>
  <si>
    <t>S09476210003</t>
  </si>
  <si>
    <t>Q10858280002</t>
  </si>
  <si>
    <t>Q10858460002</t>
  </si>
  <si>
    <t>G09726820003</t>
  </si>
  <si>
    <t>O17151730002</t>
  </si>
  <si>
    <t>O17151720002</t>
  </si>
  <si>
    <t>O17151680002</t>
  </si>
  <si>
    <t>O17151500002</t>
  </si>
  <si>
    <t>O17151490002</t>
  </si>
  <si>
    <t>O17151120002</t>
  </si>
  <si>
    <t>O17151100002</t>
  </si>
  <si>
    <t>O17151740002</t>
  </si>
  <si>
    <t>O17151760002</t>
  </si>
  <si>
    <t>O17151780002</t>
  </si>
  <si>
    <t>O17152440002</t>
  </si>
  <si>
    <t>O17152610002</t>
  </si>
  <si>
    <t>O17152630002</t>
  </si>
  <si>
    <t>O17152720002</t>
  </si>
  <si>
    <t>B17150390002</t>
  </si>
  <si>
    <t>B17150660002</t>
  </si>
  <si>
    <t>B17150670002</t>
  </si>
  <si>
    <t>B17150680002</t>
  </si>
  <si>
    <t>B17150700002</t>
  </si>
  <si>
    <t>O17151090002</t>
  </si>
  <si>
    <t>O17151080002</t>
  </si>
  <si>
    <t>O17151070002</t>
  </si>
  <si>
    <t>O17150800002</t>
  </si>
  <si>
    <t>F0000492</t>
  </si>
  <si>
    <t>S09477500001</t>
  </si>
  <si>
    <t>S09477380001</t>
  </si>
  <si>
    <t>S09477510001</t>
  </si>
  <si>
    <t>S09477520001</t>
  </si>
  <si>
    <t>O17155540002</t>
  </si>
  <si>
    <t>O17155360002</t>
  </si>
  <si>
    <t>O17155190002</t>
  </si>
  <si>
    <t>O17155150002</t>
  </si>
  <si>
    <t>O17155140002</t>
  </si>
  <si>
    <t>O17155550002</t>
  </si>
  <si>
    <t>O17155680002</t>
  </si>
  <si>
    <t>O17155710002</t>
  </si>
  <si>
    <t>O17155860002</t>
  </si>
  <si>
    <t>B17154450002</t>
  </si>
  <si>
    <t>O17154550002</t>
  </si>
  <si>
    <t>F0000495</t>
  </si>
  <si>
    <t>F0000501</t>
  </si>
  <si>
    <t>Q10870270002</t>
  </si>
  <si>
    <t>S09479740001</t>
  </si>
  <si>
    <t>S09479740003</t>
  </si>
  <si>
    <t>S09479790003</t>
  </si>
  <si>
    <t>O17158380002</t>
  </si>
  <si>
    <t>O17159350002</t>
  </si>
  <si>
    <t>O17158320002</t>
  </si>
  <si>
    <t>O17158300002</t>
  </si>
  <si>
    <t>O17158280002</t>
  </si>
  <si>
    <t>O17158050002</t>
  </si>
  <si>
    <t>O17160360002</t>
  </si>
  <si>
    <t>O17160210002</t>
  </si>
  <si>
    <t>O17159850002</t>
  </si>
  <si>
    <t>O17159690002</t>
  </si>
  <si>
    <t>B17159120002</t>
  </si>
  <si>
    <t>B17159110002</t>
  </si>
  <si>
    <t>B17159100002</t>
  </si>
  <si>
    <t>B17159090002</t>
  </si>
  <si>
    <t>B17159070002</t>
  </si>
  <si>
    <t>B17158690002</t>
  </si>
  <si>
    <t>B17159170002</t>
  </si>
  <si>
    <t>G09751890004</t>
  </si>
  <si>
    <t>G09751900004</t>
  </si>
  <si>
    <t>G09751910004</t>
  </si>
  <si>
    <t>G09751920004</t>
  </si>
  <si>
    <t>G09751940004</t>
  </si>
  <si>
    <t>G09751950004</t>
  </si>
  <si>
    <t>G09751960004</t>
  </si>
  <si>
    <t>G09751970004</t>
  </si>
  <si>
    <t>G09752000004</t>
  </si>
  <si>
    <t>G09752340004</t>
  </si>
  <si>
    <t>G09752450003</t>
  </si>
  <si>
    <t>G09754210003</t>
  </si>
  <si>
    <t>F0000519</t>
  </si>
  <si>
    <t>G09760030002</t>
  </si>
  <si>
    <t>G09762500002</t>
  </si>
  <si>
    <t>Q10873660002</t>
  </si>
  <si>
    <t>Q10875280002</t>
  </si>
  <si>
    <t>S09481410005</t>
  </si>
  <si>
    <t>O17163430002</t>
  </si>
  <si>
    <t>O17163500002</t>
  </si>
  <si>
    <t>O17163540002</t>
  </si>
  <si>
    <t>O17163650002</t>
  </si>
  <si>
    <t>O17163670002</t>
  </si>
  <si>
    <t>O17163730002</t>
  </si>
  <si>
    <t>O17163780002</t>
  </si>
  <si>
    <t>O17163290002</t>
  </si>
  <si>
    <t>O17163270002</t>
  </si>
  <si>
    <t>O17163240002</t>
  </si>
  <si>
    <t>O17163170002</t>
  </si>
  <si>
    <t>O17163120002</t>
  </si>
  <si>
    <t>O17163100002</t>
  </si>
  <si>
    <t>O17163040002</t>
  </si>
  <si>
    <t>O17162840002</t>
  </si>
  <si>
    <t>O17164980002</t>
  </si>
  <si>
    <t>O17164720002</t>
  </si>
  <si>
    <t>O17164510002</t>
  </si>
  <si>
    <t>O17164460002</t>
  </si>
  <si>
    <t>O17164230002</t>
  </si>
  <si>
    <t>B17163050002</t>
  </si>
  <si>
    <t>B17163030002</t>
  </si>
  <si>
    <t>B17162720002</t>
  </si>
  <si>
    <t>B17162580002</t>
  </si>
  <si>
    <t>B17162530002</t>
  </si>
  <si>
    <t>B17162490002</t>
  </si>
  <si>
    <t>B17162450002</t>
  </si>
  <si>
    <t>B17162430002</t>
  </si>
  <si>
    <t>O17162460002</t>
  </si>
  <si>
    <t>B17163470002</t>
  </si>
  <si>
    <t>B17163440002</t>
  </si>
  <si>
    <t>B17163070002</t>
  </si>
  <si>
    <t>B17163080002</t>
  </si>
  <si>
    <t>B17163090002</t>
  </si>
  <si>
    <t>B17163110002</t>
  </si>
  <si>
    <t>F0000528</t>
  </si>
  <si>
    <t>G09771680004</t>
  </si>
  <si>
    <t>G09771690004</t>
  </si>
  <si>
    <t>T03925150001</t>
  </si>
  <si>
    <t>T03925170001</t>
  </si>
  <si>
    <t>T03925190001</t>
  </si>
  <si>
    <t>T03925210001</t>
  </si>
  <si>
    <t>T03925230001</t>
  </si>
  <si>
    <t>T03925250001</t>
  </si>
  <si>
    <t>T03925270001</t>
  </si>
  <si>
    <t>T03925290001</t>
  </si>
  <si>
    <t>T03925310001</t>
  </si>
  <si>
    <t>T03925330001</t>
  </si>
  <si>
    <t>T03925350001</t>
  </si>
  <si>
    <t>T03925370001</t>
  </si>
  <si>
    <t>T03925390001</t>
  </si>
  <si>
    <t>T03925410001</t>
  </si>
  <si>
    <t>T03925430001</t>
  </si>
  <si>
    <t>T03925450001</t>
  </si>
  <si>
    <t>T03925470001</t>
  </si>
  <si>
    <t>T03925490001</t>
  </si>
  <si>
    <t>T03925510001</t>
  </si>
  <si>
    <t>T03925530001</t>
  </si>
  <si>
    <t>T03925550001</t>
  </si>
  <si>
    <t>T03925570001</t>
  </si>
  <si>
    <t>T03925590001</t>
  </si>
  <si>
    <t>T03925610001</t>
  </si>
  <si>
    <t>T03925630001</t>
  </si>
  <si>
    <t>T03925650001</t>
  </si>
  <si>
    <t>T03925670001</t>
  </si>
  <si>
    <t>T03925690001</t>
  </si>
  <si>
    <t>T03925710001</t>
  </si>
  <si>
    <t>T03925730001</t>
  </si>
  <si>
    <t>T03925750001</t>
  </si>
  <si>
    <t>T03925770001</t>
  </si>
  <si>
    <t>T03925790001</t>
  </si>
  <si>
    <t>T03925810001</t>
  </si>
  <si>
    <t>T03925830001</t>
  </si>
  <si>
    <t>T03925850001</t>
  </si>
  <si>
    <t>T03925870001</t>
  </si>
  <si>
    <t>T03925890001</t>
  </si>
  <si>
    <t>T03925910001</t>
  </si>
  <si>
    <t>T03925930001</t>
  </si>
  <si>
    <t>T03925950001</t>
  </si>
  <si>
    <t>T03925970001</t>
  </si>
  <si>
    <t>T03925990001</t>
  </si>
  <si>
    <t>T03926010001</t>
  </si>
  <si>
    <t>T03926030001</t>
  </si>
  <si>
    <t>T03926050001</t>
  </si>
  <si>
    <t>T03926070001</t>
  </si>
  <si>
    <t>T03926090001</t>
  </si>
  <si>
    <t>T03926110001</t>
  </si>
  <si>
    <t>T03926130001</t>
  </si>
  <si>
    <t>T03926150001</t>
  </si>
  <si>
    <t>T03926170001</t>
  </si>
  <si>
    <t>T03926190001</t>
  </si>
  <si>
    <t>T03926210001</t>
  </si>
  <si>
    <t>T03926230001</t>
  </si>
  <si>
    <t>T03926260001</t>
  </si>
  <si>
    <t>T03926280001</t>
  </si>
  <si>
    <t>T03926300001</t>
  </si>
  <si>
    <t>T03926320001</t>
  </si>
  <si>
    <t>T03926340001</t>
  </si>
  <si>
    <t>T03926360001</t>
  </si>
  <si>
    <t>T03926380001</t>
  </si>
  <si>
    <t>T03926400001</t>
  </si>
  <si>
    <t>T03926420001</t>
  </si>
  <si>
    <t>T03926440001</t>
  </si>
  <si>
    <t>T03926460001</t>
  </si>
  <si>
    <t>T03926480001</t>
  </si>
  <si>
    <t>T03926500001</t>
  </si>
  <si>
    <t>T03926520001</t>
  </si>
  <si>
    <t>T03926540001</t>
  </si>
  <si>
    <t>T03926560001</t>
  </si>
  <si>
    <t>T03926580001</t>
  </si>
  <si>
    <t>T03926600001</t>
  </si>
  <si>
    <t>T03926620001</t>
  </si>
  <si>
    <t>T03926640001</t>
  </si>
  <si>
    <t>T03926660001</t>
  </si>
  <si>
    <t>T03926680001</t>
  </si>
  <si>
    <t>T03926700001</t>
  </si>
  <si>
    <t>T03926720001</t>
  </si>
  <si>
    <t>T03926740001</t>
  </si>
  <si>
    <t>T03926760001</t>
  </si>
  <si>
    <t>T03926780001</t>
  </si>
  <si>
    <t>T03926800001</t>
  </si>
  <si>
    <t>T03926820001</t>
  </si>
  <si>
    <t>T03926840001</t>
  </si>
  <si>
    <t>T03926860001</t>
  </si>
  <si>
    <t>T03926880001</t>
  </si>
  <si>
    <t>T03926900001</t>
  </si>
  <si>
    <t>T03926920001</t>
  </si>
  <si>
    <t>T03926940001</t>
  </si>
  <si>
    <t>T03926960001</t>
  </si>
  <si>
    <t>T03926980001</t>
  </si>
  <si>
    <t>T03927000001</t>
  </si>
  <si>
    <t>T03927020001</t>
  </si>
  <si>
    <t>T03927040001</t>
  </si>
  <si>
    <t>T03927060001</t>
  </si>
  <si>
    <t>T03927080001</t>
  </si>
  <si>
    <t>T03927100001</t>
  </si>
  <si>
    <t>T03927120001</t>
  </si>
  <si>
    <t>T03927140001</t>
  </si>
  <si>
    <t>T03927160001</t>
  </si>
  <si>
    <t>T03927180001</t>
  </si>
  <si>
    <t>T03927200001</t>
  </si>
  <si>
    <t>T03927220001</t>
  </si>
  <si>
    <t>T03927240001</t>
  </si>
  <si>
    <t>G09771770002</t>
  </si>
  <si>
    <t>G09771790002</t>
  </si>
  <si>
    <t>G09771810002</t>
  </si>
  <si>
    <t>G09771830002</t>
  </si>
  <si>
    <t>G09776020002</t>
  </si>
  <si>
    <t>G09771700004</t>
  </si>
  <si>
    <t>G09771720004</t>
  </si>
  <si>
    <t>G09771730004</t>
  </si>
  <si>
    <t>G09771740004</t>
  </si>
  <si>
    <t>S09483010004</t>
  </si>
  <si>
    <t>00099021001 DEPOSITO DE EFECTIVO, DEPOSITANTE: GOBIERNO AUTONOMO MUNICIPAL DE LICOMA, CONCEPTO: DEVOLUCION DE SALDOS NO EJECUTADOS:MEJORAMIENTO DE LA PRODUCCION APICOLA, CUENTA DE DEPOSITO: CUENTA UNICA DEL TESORO</t>
  </si>
  <si>
    <t>00099021001 DEPOSITO DE EFECTIVO, DEPOSITANTE: GOBIERNO AUTONOMO MUNICIPAL DE TIRAQUE, CONCEPTO: DEVOLUCION DE SALDOS NO EJECUTADOS DEL PROYECTO: CONSTRUCCION SISTEMA DE RIEGO PAICO MAYU ALTO, CUENTA DE DEPOSITO: CUENTA UNICA DEL TESORO</t>
  </si>
  <si>
    <t>00526012001 DEPOSITO DE EFECTIVO, DEPOSITANTE: SERGIO REVOLLO BARRERA - BOLIVIA TV, CONCEPTO: DEVOLUCION DE PASAJES - BOLIVIA TV, CUENTA DE DEPOSITO: CUENTA UNICA DEL TESORO</t>
  </si>
  <si>
    <t>00099021001 DEPOSITO DE EFECTIVO, DEPOSITANTE: JANETTE MEDRANO RODRIGUEZ, CONCEPTO: PAGO PARCIAL SENASIR, CUENTA DE DEPOSITO: CUENTA UNICA DEL TESORO</t>
  </si>
  <si>
    <t>00099021001 DEPOSITO DE EFECTIVO, DEPOSITANTE: SESAI QUISPE ARGANDOÑA, CONCEPTO: DEVOLUCION DE AGUINALDO, CUENTA DE DEPOSITO: CUENTA UNICA DEL TESORO</t>
  </si>
  <si>
    <t>00212082001 DEPOSITO DE EFECTIVO, DEPOSITANTE: LILIAN LIZET CANAVIRI POCOACA INRA-LA PAZ, CONCEPTO: DEVOLUCION DE VIATICOS, CUENTA DE DEPOSITO: CUENTA UNICA DEL TESORO</t>
  </si>
  <si>
    <t>00099021001 DEPOSITO DE EFECTIVO, DEPOSITANTE: EDSON WALDO PEÑALOZA PINTO, CONCEPTO: DEVOLUCION POR RETENCION IMPOSITIVA, CUENTA DE DEPOSITO: CUENTA UNICA DEL TESORO</t>
  </si>
  <si>
    <t>00593012001 DEP.DE CHEQ.AJENOS,RET.DE CAM.,CONCEPTO: VENTA DE INSUMOS,DEP.: EMPRESA ESTATAL YACANA , PROCEDENCIA: BANCO UNION S.A., CHEQUE: 296, FECHA DE EMISION:31/01/2019</t>
  </si>
  <si>
    <t>00212082004 DEP.DE CHEQ.AJENOS,RET.DE CAM.,CONCEPTO: APORTES VOLUNTARIOS MES ENERO 2019 INRA LA PAZ,DEP.: INRA LA PAZ APORTES VOLUNTARIOS ENERO 2019 , PROCEDENCIA: BANCO UNION S.A., CHEQUE: 3864, FECHA DE EMISION:01/02/2019</t>
  </si>
  <si>
    <t>00099021001 DEP.DE CHEQ.AJENOS,RET.DE CAM.,CONCEPTO: DEVOLUCION DE SALDOS NO EJECUTADOS DEL PROYECTO FORTALECIMIENTO DE CAFETALES EN EL MUNICIPIO CAJUATA,DEP.: GOBIERNO AUTONOMO MUNICIPAL DE CAJUATA</t>
  </si>
  <si>
    <t>00099021001 DEP.DE CHEQ.AJENOS,RET.DE CAM.,CONCEPTO: DEV DE RECURSOS POR EXTRAVIO DE CREDENCIAL (OSCAR ORTIZ),DEP.: CAMARA DE SENADORES , PROCEDENCIA: BANCO UNION S.A., CHEQUE: 7250, FECHA DE EMISION:01/02/2019</t>
  </si>
  <si>
    <t>00099021001 DEPOSITO DE EFECTIVO, DEPOSITANTE: JULIETA TAMEZ GUARDIA, CONCEPTO: DOBLE PERCEPCION, CUENTA DE DEPOSITO: CUENTA UNICA DEL TESORO</t>
  </si>
  <si>
    <t>00526012001 DEPOSITO DE EFECTIVO, DEPOSITANTE: ANDRES CARRASCO -BOLIVIA TV, CONCEPTO: DEVOLUCION DE PASAJES-BOLIVIA TV, CUENTA DE DEPOSITO: CUENTA UNICA DEL TESORO</t>
  </si>
  <si>
    <t>00099021001 DEPOSITO DE EFECTIVO, DEPOSITANTE: DANITZA PRIETO RIVERO, CONCEPTO: DEVOLUCION DE GASOLINA, CUENTA DE DEPOSITO: CUENTA UNICA DEL TESORO</t>
  </si>
  <si>
    <t>00099021001 DEPOSITO DE EFECTIVO, DEPOSITANTE: DANIEL POZO GUZMAN, CONCEPTO: REVERSION PREV 1643, CUENTA DE DEPOSITO: CUENTA UNICA DEL TESORO</t>
  </si>
  <si>
    <t>00099021001 DEPOSITO DE EFECTIVO, DEPOSITANTE: DANIEL POZO GUZMAN, CONCEPTO: REVERSION PREV 1516, CUENTA DE DEPOSITO: CUENTA UNICA DEL TESORO</t>
  </si>
  <si>
    <t>00099021001 DEPOSITO DE EFECTIVO, DEPOSITANTE: MAXIMA CHOQUE CHAMBI CI 308861LP, CONCEPTO: DEVOLUCION COBRO INDEBIDO, CUENTA DE DEPOSITO: CUENTA UNICA DEL TESORO</t>
  </si>
  <si>
    <t>00099021001 DEPOSITO DE EFECTIVO, DEPOSITANTE: VICENTE CHOQUE CALLISAYA, CONCEPTO: DEVOLUCION DEL COBRO DE PAGO UNICO, CUENTA DE DEPOSITO: CUENTA UNICA DEL TESORO</t>
  </si>
  <si>
    <t>A:00099021001 TRANSFERENCIA DE RECUPERACIONES SEGÚN NOTA GEF-LIN-MCM-0047-NOT/19 PARA PAGO DE CAPITAL E INTERESES DE ACUERDO A CONTRATO DE FIDEICOMISO “ACCESOS SEGUROS VIVIR BIEN” CORRESPONDIENTE AL GAM SANTA CRUZ</t>
  </si>
  <si>
    <t>A:00099021001 TRANSFERENCIA DE RECUPERACIONES SEGÚN NOTA GEF-LIN-MCM-0047-NOT/19 PARA PAGO DE CAPITAL E INTERESES DE ACUERDO A CONTRATO DE FIDEICOMISO “ACCESOS SEGUROS VIVIR BIEN” CORRESPONDIENTE AL GAM COBIJA</t>
  </si>
  <si>
    <t>A:00099021001 TRANSFERENCIA DE RECUPERACIONES SEGÚN NOTA GEF-LIN-MCM-0047-NOT/19 PARA PAGO DE CAPITAL E INTERESES DE ACUERDO A CONTRATO DE FIDEICOMISO “ACCESOS SEGUROS VIVIR BIEN” CORRESPONDIENTE AL GAD COCHABAMBA.</t>
  </si>
  <si>
    <t>A:00099021001 TRANSFERENCIA DE RECUPERACIONES SEGÚN NOTA GEF-LIN-MCM-0047-NOT/19 PARA PAGO DE CAPITAL E INTERESES DE ACUERDO A CONTRATO DE FIDEICOMISO “ACCESOS SEGUROS VIVIR BIEN” CORRESPONDIENTE AL GAD CHUQUISACA.</t>
  </si>
  <si>
    <t>A:00099021001 TRANSFERENCIA DE RECUPERACIONES SEGÚN NOTA GEF-LIN-MCM-0047-NOT/19 PARA PAGO DE CAPITAL E INTERESES DE ACUERDO A CONTRATO DE FIDEICOMISO “ACCESOS SEGUROS VIVIR BIEN” CORRESPONDIENTE AL GAD PANDO.</t>
  </si>
  <si>
    <t>De: 00099021001 Transferencia de recursos al GAM de Bella Flor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</si>
  <si>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Trigal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</si>
  <si>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Exaltación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</si>
  <si>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Aucapata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</si>
  <si>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Palca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</si>
  <si>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Machareti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</si>
  <si>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Bolpebra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</si>
  <si>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Mapiri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</si>
  <si>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Caquiaviri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</si>
  <si>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Corocoro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</si>
  <si>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Andrés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</si>
  <si>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Vallegrande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</si>
  <si>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Porvenir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</si>
  <si>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Cobija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</si>
  <si>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Calacoto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</si>
  <si>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Villa Charcas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</si>
  <si>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Paz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</si>
  <si>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Teoponte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</si>
  <si>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Pocoata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</si>
  <si>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Gutiérrez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</si>
  <si>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Culpina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</si>
  <si>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</si>
  <si>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Baures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</si>
  <si>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de Huacaya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</si>
  <si>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Tacobamba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</si>
  <si>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Vaca Guzmán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</si>
  <si>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Curahuara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</si>
  <si>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Boyuibe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</si>
  <si>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Tito Yupanqui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</si>
  <si>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Ravelo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</si>
  <si>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Las Carreras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</si>
  <si>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Choro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</si>
  <si>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Shinahota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</si>
  <si>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Ayata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</si>
  <si>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Colquechaca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</si>
  <si>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Huacaraje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</si>
  <si>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Chuma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</si>
  <si>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Caracollo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</si>
  <si>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Papel Pampa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</si>
  <si>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Ocurí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</si>
  <si>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Camiri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</si>
  <si>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Chacarilla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</si>
  <si>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Oruro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</si>
  <si>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Alcalá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</si>
  <si>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Quemes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</si>
  <si>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Combaya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</si>
  <si>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Lucas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</si>
  <si>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Vila Vila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</si>
  <si>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Tipuani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</si>
  <si>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Villa Serrano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</si>
  <si>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Bolívar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</si>
  <si>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Chayanta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</si>
  <si>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Yocalla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</si>
  <si>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Cuevo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</si>
  <si>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Lagunillas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</si>
  <si>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Incahuasi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</si>
  <si>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Loreto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</si>
  <si>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General Juan José Perez (Charazani)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</si>
  <si>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Coripata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</si>
  <si>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Cabezas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</si>
  <si>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Tacacoma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</si>
  <si>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Llallagua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</si>
  <si>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Tacopaya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</si>
  <si>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Mizque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</si>
  <si>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Camargo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</si>
  <si>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Alalay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</si>
  <si>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Tinguipaya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</si>
  <si>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Uncía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</si>
  <si>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Ignacio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</si>
  <si>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Copacabana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</si>
  <si>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Acasio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</si>
  <si>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Buenaventura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</si>
  <si>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Guanay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</si>
  <si>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Camataqui (Villa Abecia)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</si>
  <si>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Coroico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</si>
  <si>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Joaquín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</si>
  <si>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Potosí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</si>
  <si>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Betanzos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</si>
  <si>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Yamparaéz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</si>
  <si>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Quiabaya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</si>
  <si>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Arque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</si>
  <si>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Curva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</si>
  <si>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Arampampa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</si>
  <si>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Tiraque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</si>
  <si>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</si>
  <si>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Entre Rios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</si>
  <si>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del Sara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</si>
  <si>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Urmiri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</si>
  <si>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Soracachi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</si>
  <si>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Magdalena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</si>
  <si>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Vacas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</si>
  <si>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Ixiamas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</si>
  <si>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</si>
  <si>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San Pedro de Tiquina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</si>
  <si>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Puerto Perez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</si>
  <si>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Chaqui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</si>
  <si>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Huayllamarca (Santiago de Huayllamarca)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</si>
  <si>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Andrés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</si>
  <si>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Tarabuco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</si>
  <si>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Zudañez (Tacopaya)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</si>
  <si>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Colcha "K" (Villa Martin)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</si>
  <si>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Atocha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</si>
  <si>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Patacamaya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</si>
  <si>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Rafael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</si>
  <si>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Buena Vista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</si>
  <si>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Tupiza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</si>
  <si>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Colquencha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</si>
  <si>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Miguel de Velasco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</si>
  <si>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Ayo Ayo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</si>
  <si>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Achacachi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</si>
  <si>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Monteagudo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</si>
  <si>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Andamarca (Santiago de Andamarca)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</si>
  <si>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Uyuni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</si>
  <si>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Caripuyo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</si>
  <si>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Rivera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</si>
  <si>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Colquiri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</si>
  <si>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Pocona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</si>
  <si>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Toledo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</si>
  <si>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Tomave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</si>
  <si>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Cajuata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</si>
  <si>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Roboré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</si>
  <si>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Sopachuy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</si>
  <si>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Ancoraimes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</si>
  <si>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Sacaca (Villa de Sacaca)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</si>
  <si>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Pampa Aullagas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</si>
  <si>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Esmeralda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</si>
  <si>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Pablo de Huacareta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</si>
  <si>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Quime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</si>
  <si>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Villa Libertad Licoma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</si>
  <si>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Tomina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</si>
  <si>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Villarroel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</si>
  <si>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José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</si>
  <si>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Caiza "D"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</si>
  <si>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Escara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</si>
  <si>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Portachuelo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</si>
  <si>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Inquisivi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</si>
  <si>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Salinas de G. Mendoza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</si>
  <si>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Antonio de Esmoruco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</si>
  <si>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Coipasa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</si>
  <si>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Padilla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</si>
  <si>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Villar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</si>
  <si>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Huachacalla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</si>
  <si>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Batallas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</si>
  <si>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Turco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</si>
  <si>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Belén de Andamarca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</si>
  <si>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Icla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</si>
  <si>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Rurrenabaque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</si>
  <si>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Yapacaní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</si>
  <si>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Ichoca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</si>
  <si>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Toco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</si>
  <si>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</si>
  <si>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Mojinete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</si>
  <si>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Puna (Villa Talavera)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</si>
  <si>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Collana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</si>
  <si>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Sorata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</si>
  <si>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 Pablo de Lípez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</si>
  <si>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Pailón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</si>
  <si>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Mojocoya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</si>
  <si>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</si>
  <si>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Carlos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</si>
  <si>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Borja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</si>
  <si>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Choquecota para el pago del Bono de Discapacidad, en el marco de la Ley N°977 de fecha 26 de septiembre de 2017, DS N°3437 de 20 diciembre de 2017 y la Resolución Ministerial N°010 de fecha 10 de enero de 2018, correspondiente al primer desembolso de la gestión 2019.</t>
  </si>
  <si>
    <t>TRANSFERENCIA DE FONDOS A SOLICITUD DE YACIMIENTOS PETROLIFEROS FISCALES BOLIVIANOS SEGUN SOLICITUD YPFB-0023-2019 REF: PAGO A YPFB TRANSPORTE SA DIC 2018 POR SERV TRANS GN LINEA 12 LIB. 00513012007 YPFB - RECURSOS NACIONALIZACIÓN POR DIFERENCIAL CAMBIARIO</t>
  </si>
  <si>
    <t>PAGO PRÉSTAMO IDA 2134-BO VCTO. 01-02-2019 POR CUENTA DE BANCO DE DESARROLLO , VALOR 01-02-2019 CAPITAL BS 524.823,23 INTERESES BS 120.709,36 LIBRETA N 00099021001 TGN RECURSOS ORDINARIOS (3987) ALIVIO MDRI</t>
  </si>
  <si>
    <t>NUMERO DE LIBRETA CUT: 00099021001 OPERACIÓN E75 TRANSFERENCIA DE LA CUENTA FISCAL BUN A LA CUT EN MN TRANSF.FDOS.A SOLICITUD DEL G.A.M. VILLA SERRANO SG.NOTA GAMVS 00013/2019 A CTA.3987 CUT LBRTA.00099021001</t>
  </si>
  <si>
    <t>NUMERO DE LIBRETA CUT: 00099021001 OPERACIÓN E75 TRANSFERENCIA DE LA CUENTA FISCAL BUN A LA CUT EN MN TRANSF.FDOS.A SOLICITUD DEL G.A.M. ALIQUILE SG.NOTA CITE/GAMA/64/2019 A CTA.3987 CUT LBRTA.00099021001</t>
  </si>
  <si>
    <t>||TRANSFERENCIA DE FONDOS S/G. FORMULARIO CITE: BUN/CF052/19 DE LA FECHA.(HRE-TSO-485), DEVOLUCION FONDOS DE SALDOS NO EJECUTADOS EN LA GESTION/2018 PROYECTO FORESTACIÓN DE LOS RIOS APORTANTES EL BELLO Y URMA JAWIRA-GAM SANTIAGO DE HUATA. A SOLICITUD GOB.AUT.MCPAL.SANTIAGO DE HUATA, LIBRETA N°00990201101 RECURSOS ORDINARIOS; BUN.</t>
  </si>
  <si>
    <t>00099021001 DEPOSITO DE EFECTIVO, DEPOSITANTE: AIDA LUZ MORALES VDA. DE ROSSO, CONCEPTO: CONVENIO DE PAGO, CUENTA DE DEPOSITO: CUENTA UNICA DEL TESORO</t>
  </si>
  <si>
    <t>00099021001 DEPOSITO DE EFECTIVO, DEPOSITANTE: VICTOR HUGO NOGALES DORADO, CONCEPTO: REVERSION TGN RECURSOS NO EJECUTADOS PLAN ELECCIONES PRIMARIAS 2019, CUENTA DE DEPOSITO: CUENTA UNICA DEL TESORO</t>
  </si>
  <si>
    <t>00099021001 DEPOSITO DE EFECTIVO, DEPOSITANTE: GOB. AUT. MUNICIPAL DE TOMINA-OMAR COSTO MURILLO, CONCEPTO: DEVOLUCION DE SALDOS NO EJECUTADOS PROYESCTO FOREST. Y REFOREST.  EN LAS MICROCUENCAS DEL RIO TOMINA, CUENTA DE DEPOSITO: CUENTA UNICA DEL TESORO</t>
  </si>
  <si>
    <t>00099021001 DEPOSITO DE EFECTIVO, DEPOSITANTE: GUIDO CRESPO, CONCEPTO: DEVOLUCION PRA, CUENTA DE DEPOSITO: CUENTA UNICA DEL TESORO</t>
  </si>
  <si>
    <t>00099021001 DEPOSITO DE EFECTIVO, DEPOSITANTE: ALVARO M.A. CABA OLIVAREZ CI 2377522LP, CONCEPTO: CITE:  MEFP/VTCP/DGPOT/UAIS-CPJ/N°030/2016 REGULARIZACION NOVIEMBRE DICIEMBRE 2018, CUENTA DE DEPOSITO: CUENTA UNICA DEL TESORO</t>
  </si>
  <si>
    <t>00099021001 DEPOSITO DE EFECTIVO, DEPOSITANTE: CAJA DE SALUD CORDES, CONCEPTO: DEVOLUCION AL COBRO EN DEMASIA POR INTERESES Y MULTAS A MINISTERIO DE ENERGIAS, CUENTA DE DEPOSITO: CUENTA UNICA DEL TESORO</t>
  </si>
  <si>
    <t>00287102001 DEPOSITO DE EFECTIVO, DEPOSITANTE: FPS- DPTAL. LA PAZ, CONCEPTO: DEVOLUCION DE SALDO DE ASIGNACION DE FONDO -TALLER DE PROGRAMACION ANUAL-FPS DPTAL - LA PAZ, CUENTA DE DEPOSITO: CUENTA UNICA DEL TESORO</t>
  </si>
  <si>
    <t>00526012001 DEPOSITO DE EFECTIVO, DEPOSITANTE: BOLIVIA TV - DANIEL TICONA MAMANI, CONCEPTO: DEVOLUCION DE PASAJES, CUENTA DE DEPOSITO: CUENTA UNICA DEL TESORO</t>
  </si>
  <si>
    <t>00526012001 DEPOSITO DE EFECTIVO, DEPOSITANTE: BOLIVIA TV - DANIEL TICONA MAMANI, CONCEPTO: DEVOLUCION DE VIATICOS Y PASAJES, CUENTA DE DEPOSITO: CUENTA UNICA DEL TESORO</t>
  </si>
  <si>
    <t>00526012001 DEPOSITO DE EFECTIVO, DEPOSITANTE: BOLIVIA TV BORIS LUIS CARTAGENA F., CONCEPTO: DEVOLUCION DE PASAJES BOLIVIA TV, CUENTA DE DEPOSITO: CUENTA UNICA DEL TESORO</t>
  </si>
  <si>
    <t>00099021001 DEPOSITO DE EFECTIVO, DEPOSITANTE: CELESTINA VIRGINIA ORIHUELA ALVAREZ, CONCEPTO: DOBLE PERCEPCION, CUENTA DE DEPOSITO: CUENTA UNICA DEL TESORO</t>
  </si>
  <si>
    <t>00099021001 DEPOSITO DE EFECTIVO, DEPOSITANTE: GIOVANA MANTILLA CASTRO - SEPDAVI, CONCEPTO: SERVICIOS BASICOS - PAGO AGUA Y GAS DICIEMBRE, CUENTA DE DEPOSITO: CUENTA UNICA DEL TESORO</t>
  </si>
  <si>
    <t>00099021001 DEPOSITO DE EFECTIVO, DEPOSITANTE: ALEJANDRO SANZ SANTILLAN, CONCEPTO: REVERSION TOTAL DE JUNIO DE 2018, CUENTA DE DEPOSITO: CUENTA UNICA DEL TESORO</t>
  </si>
  <si>
    <t>00099021001 DEPOSITO DE EFECTIVO, DEPOSITANTE: WALTER VILLARROEL CHUQUIMIA, CONCEPTO: DEVOLUCION COBRO INDEBIDO SENASIR, CUENTA DE DEPOSITO: CUENTA UNICA DEL TESORO</t>
  </si>
  <si>
    <t>00099021001 DEPOSITO DE EFECTIVO, DEPOSITANTE: SANDRA YOUSSETTE SIACAR BACARREZA, CONCEPTO: REGULARIZACIONES POR TOPE SALARIAL DE MARZO 2018 A NOV 2018, CUENTA DE DEPOSITO: CUENTA UNICA DEL TESORO</t>
  </si>
  <si>
    <t>00591012001 DEP.DE CHEQ.AJENOS,RET.DE CAM.,CONCEPTO: PAGO POR SERVICIO DE AGUA POTABLE,DEP.: KETAL SA , PROCEDENCIA: BANCO NACIONAL DE BOLIVIA S.A., CHEQUE: 239369, FECHA DE EMISION:15/01/2019</t>
  </si>
  <si>
    <t>00593019201 DEP.DE CHEQ.AJENOS,RET.DE CAM.,CONCEPTO: REEMBOLSO POR BAJAS MEDICAS DE CAJA DE SALUD CORDES A EMPRESA ESTATAL YACANA,DEP.: CAJA DE SALUD CORDES , PROCEDENCIA: BANCO UNION S.A., CHEQUE: 10973, FECHA DE EMISION:30/01/2019</t>
  </si>
  <si>
    <t>00287102001 DEP.DE CHEQ.AJENOS,RET.DE CAM.,CONCEPTO: DEVOLUCION DE SALDOS NO UTILIZADOS C31-5 REGIONAL CHUQUISACA,DEP.: FPS-CENTRAL , PROCEDENCIA: BANCO UNION S.A., CHEQUE: 2549, FECHA DE EMISION:30/01/2019</t>
  </si>
  <si>
    <t>00670014101 DEP.DE CHEQ.AJENOS,RET.DE CAM.,CONCEPTO: SEGUNDO DESEMBOLSO BOLPEBRA,DEP.: TRIBUNAL SUPREMO ELECTORAL , PROCEDENCIA: BANCO UNION S.A., CHEQUE: 10651, FECHA DE EMISION:31/01/2019</t>
  </si>
  <si>
    <t>00099021001 DEPOSITO DE EFECTIVO, DEPOSITANTE: IRMA MENESES VDA DE ALDUNATE, CONCEPTO: DEVOLUCION SENASIR, CUENTA DE DEPOSITO: CUENTA UNICA DEL TESORO</t>
  </si>
  <si>
    <t>00287102001 DEPOSITO DE EFECTIVO, DEPOSITANTE: FPS-CENTRAL, CONCEPTO: DEVOLUCION DE SALDOS NO UTILIZADOS C31-9 GERENCIA DEPARTAMENTAL ORURO, CUENTA DE DEPOSITO: CUENTA UNICA DEL TESORO</t>
  </si>
  <si>
    <t>00099021001 DEPOSITO DE EFECTIVO, DEPOSITANTE: DAMITHZA VICTORIA APARICIO DURAN DE CASTRO, CONCEPTO: DEVOLUCION DE PASAJES - PEAJES PREVENTIVO N° 65, CUENTA DE DEPOSITO: CUENTA UNICA DEL TESORO</t>
  </si>
  <si>
    <t>00099021001 DEPOSITO DE EFECTIVO, DEPOSITANTE: DAMITHZA VICTORIA APARICIO DURAN DE CASTRO, CONCEPTO: DEVOLUCION DE COMBUSTIBLE - GASOLINA PREVENTIVO N° 55, CUENTA DE DEPOSITO: CUENTA UNICA DEL TESORO</t>
  </si>
  <si>
    <t>00099021001 DEPOSITO DE EFECTIVO, DEPOSITANTE: GERONIMO MAYTA ROMERO, CONCEPTO: CONVENIO DE PAGO POR COBRO INDEVIDO N 029-17, CUENTA DE DEPOSITO: CUENTA UNICA DEL TESORO</t>
  </si>
  <si>
    <t>00099021001 DEPOSITO DE EFECTIVO, DEPOSITANTE: OSCAR LUIS ROJAS VARGAS, CONCEPTO: DEVOLUCION DE RETROACTIVO, CUENTA DE DEPOSITO: CUENTA UNICA DEL TESORO</t>
  </si>
  <si>
    <t>PAGO A CAF PRÉSTAMO CFA008814 VCTO. 04-02-2019 POR CUENTA DE TGN , NTI. 011839 VALOR 04-02-2019 CAPITAL USD 573.242,51 INTERESES USD 286.843,67 COMISIONES USD 88.307,25 CTA. 3987 CUENTA UNICA DEL TESORO-3987 LIB. 00099021001 REF.: COMISIONES BANCARIAS</t>
  </si>
  <si>
    <t>NUMERO DE LIBRETA CUT: 00099021001 OPERACIÓN E75 TRANSFERENCIA DE LA CUENTA FISCAL BUN A LA CUT EN MN TRANSF.FDOS. A SOLICITUD DEL G.A.M. VILLA SOPACHUY SG.NOTA CITE:OF.G.A.M.S 16/2019 A CTA.3987 CUT LBRTA.00099021001</t>
  </si>
  <si>
    <t>NUMERO DE LIBRETA CUT: 00099021001 OPERACIÓN E75 TRANSFERENCIA DE LA CUENTA FISCAL BUN A LA CUT EN MN TRANSF.FDOS. A SOLICITUD DEL G.A.M. SAN PEDRO DE BUENA VISTA SG.NOTA SAN PEDRO BUENA VISTA 28/01/2019 A CTA.3987 CUT LBRTA.00099021001</t>
  </si>
  <si>
    <t>NUMERO DE LIBRETA CUT: 00099021001 OPERACIÓN E18 TRANSFERENCIA DEL SISTEMA FINANCIERO POR CUENTA DE TERCEROS A LA CUT Devolucion pagos en exceso Gobierno Autonomo Departamental de Potosi</t>
  </si>
  <si>
    <t>TRANSFERENCIA DEL EXTERIOR SEGUN SWIFT 01378 DE FECHA 04/02/2019 ORDENANTE: VICECONSULADO DE BOLIVIA LA PLATA ARGENTINA LIB. 00099021001 TGN-RECURSOS ORDINARIOS (3987)</t>
  </si>
  <si>
    <t>TRANSFERENCIA DEL EXTERIOR SEGUN SWIFT 01376 DE FECHA 04/02/2019 ORDENANTE: VICECONSULADO DE BOLIVIA LA PLATA ARGENTINA LIB. 00099021001 TGN-RECURSOS ORDINARIOS (3987)</t>
  </si>
  <si>
    <t>NÚMERO DE LIBRETA CUT: 99031009.00 OPERACIÓN T01 TRANSFERENCIA DE FONDOS A LA CUT - TESORO DIRECTO DE BANCO UNION S.A. A CUENTA UNICA DEL TESORO CON NUMERO DE SOLICITUD = 3471163 Y NUMERO CORRELATIVO = 91320004022019451 TRANSFERENCIA POR OPERACIONES DE VENTA BONOS BTX</t>
  </si>
  <si>
    <t>||TRANSFERENCIA DE FONDOS S/G. FORMULARIO CITE: BUN/CF056/19 DE LA FECHA.(HRE-TSO-491), DEVOLUCION DE RECURSOS NO EJECUTADOS AL CIERRE DE LA GESTION 2018 GAM GUANAY. A SOLICITUD GOB.AUT.MCPAL GUANAY, LIBRETA 00990201001 RECURSOS ORDINARIOS; BUN.</t>
  </si>
  <si>
    <t>||TRANSFERENCIA DE FONDOS S/G. FORMULARIO CITE: BUN/CF060/19 DE LA FECHA.(HRE-TSO-493), DEVOLUCION DE RECURSOS OTORGADOS NO EJECUTADOS AL CIERRE DE LA GESTION/2018 GAM COMANCHE. A SOLICITUD GOB.AUT.MCPAL.COMANCHE, LIBRETA N° 00990201001 RECURSOS ORDINARIOS; BUN.</t>
  </si>
  <si>
    <t>00526012001 DEPOSITO DE EFECTIVO, DEPOSITANTE: EDGAR QUENALLATA -BOLIVIA  TV, CONCEPTO: DEVOLUCION DE VIATICOS, CUENTA DE DEPOSITO: CUENTA UNICA DEL TESORO</t>
  </si>
  <si>
    <t>00099021001 DEPOSITO DE EFECTIVO, DEPOSITANTE: FABIOLA CHAIÑA QUIQUE, CONCEPTO: PAGO SUELDO DE ENERO, CUENTA DE DEPOSITO: CUENTA UNICA DEL TESORO</t>
  </si>
  <si>
    <t>00099021001 DEPOSITO DE EFECTIVO, DEPOSITANTE: FABIOLA CHAIÑA QUISPE, CONCEPTO: PAGO DE SUELDO DE ENERO, CUENTA DE DEPOSITO: CUENTA UNICA DEL TESORO</t>
  </si>
  <si>
    <t>00099021001 DEPOSITO DE EFECTIVO, DEPOSITANTE: MARIANA YASIARA ELIAS CARRAZANA, CONCEPTO: DOBLE PERCEPCION DE RENTA, CUENTA DE DEPOSITO: CUENTA UNICA DEL TESORO</t>
  </si>
  <si>
    <t>00099021001 DEPOSITO DE EFECTIVO, DEPOSITANTE: RONALD ARIEL LECOÑA MAMANI, CONCEPTO: DEPÓSITO EN CTA SENASIR COBRO INDEBIDO, CUENTA DE DEPOSITO: CUENTA UNICA DEL TESORO</t>
  </si>
  <si>
    <t>00190012003 DEPOSITO DE EFECTIVO, DEPOSITANTE: CARLOS ANDRES ALVARADO CORTEZ, CONCEPTO: DEVOLUCION DE VIATICOS POR VIAJE A LOS MUNICIPIOS MECAPACA Y SAPAHAQUI EL 30 DE OCTUBRE/2018, CUENTA DE DEPOSITO: CUENTA UNICA DEL TESORO</t>
  </si>
  <si>
    <t>00190012003 DEPOSITO DE EFECTIVO, DEPOSITANTE: RUBEN JACINTO CHOQUE CAYO, CONCEPTO: DEVOLUCION DE VIATICOS POR VIAJE AL MUNICIPIO INQUISIVI EL 29 DE OCTUBRE /2018, CUENTA DE DEPOSITO: CUENTA UNICA DEL TESORO</t>
  </si>
  <si>
    <t>00592012001 DEPOSITO DE EFECTIVO, DEPOSITANTE: VICTOR CORTEZ CAMINO, CONCEPTO: PENALIDAD INCORRECTA N.D. 230764-GESTION 2018, CUENTA DE DEPOSITO: CUENTA UNICA DEL TESORO</t>
  </si>
  <si>
    <t>00592012001 DEPOSITO DE EFECTIVO, DEPOSITANTE: JOSE LUIS MAMANI ESPEJO, CONCEPTO: EMISIVO-ENTIDADES-INSUMOS BOLIVIA GESTION 2018, CUENTA DE DEPOSITO: CUENTA UNICA DEL TESORO</t>
  </si>
  <si>
    <t>00099021001 DEPOSITO DE EFECTIVO, DEPOSITANTE: FELICIANO HUANCA LAURA, CONCEPTO: DEVOLUCION DE COBRO INDEBIDO, CUENTA DE DEPOSITO: CUENTA UNICA DEL TESORO</t>
  </si>
  <si>
    <t>00099021001 DEPOSITO DE EFECTIVO, DEPOSITANTE: ROSSMARY BARRERA VDA DE CONDORI, CONCEPTO: PAGO 1RA CUOTA A SENASIR POR CONVENIO DE PAGO POR SEGUNDAS NUPCIAS, CUENTA DE DEPOSITO: CUENTA UNICA DEL TESORO</t>
  </si>
  <si>
    <t>00099021001 DEPOSITO DE EFECTIVO, DEPOSITANTE: UNIDAD DESCONCENTRADA SUSTENTAR, CONCEPTO: DEVOLUCION DE LA PARTIDA 259 - SERVICIOS MANUALES, CUENTA DE DEPOSITO: CUENTA UNICA DEL TESORO</t>
  </si>
  <si>
    <t>00099021001 DEPOSITO DE EFECTIVO, DEPOSITANTE: ANDREA PACO GOMEZ VDA DE CALLE, CONCEPTO: DEVOLUCION DE HABERES DEL MES DE MARZO DE 2014 Y RETROACTIVO GESTION 2014, CUENTA DE DEPOSITO: CUENTA UNICA DEL TESORO</t>
  </si>
  <si>
    <t>00099021001 DEPOSITO DE EFECTIVO, DEPOSITANTE: JAVIER FERNANDO MONCADA CEVALLOS, CONCEPTO: REPOSICION CREDENCIAL INSTITUCIONAL, CUENTA DE DEPOSITO: CUENTA UNICA DEL TESORO</t>
  </si>
  <si>
    <t>00132079201 DEPOSITO DE EFECTIVO, DEPOSITANTE: ROLANDO ENCINAS, CONCEPTO: DEVOLUCION DE FONDOS EN AVANCE, CUENTA DE DEPOSITO: CUENTA UNICA DEL TESORO</t>
  </si>
  <si>
    <t>00099021001 DEPOSITO DE EFECTIVO, DEPOSITANTE: ERIK MURILLO, CONCEPTO: DEVOLUCION VIATICOS, CUENTA DE DEPOSITO: CUENTA UNICA DEL TESORO</t>
  </si>
  <si>
    <t>00212012001 DEPOSITO DE EFECTIVO, DEPOSITANTE: INRA-FRANKLIN MAMANI CAHUAYA, CONCEPTO: REPOCISION DE CREDENCIAL, CUENTA DE DEPOSITO: CUENTA UNICA DEL TESORO</t>
  </si>
  <si>
    <t>00099021001 DEPOSITO DE EFECTIVO, DEPOSITANTE: NANCY VDA. DE PINTO, CONCEPTO: DEVOLUCION SEGUN LIBRETA N° 00099021001, CUENTA DE DEPOSITO: CUENTA UNICA DEL TESORO</t>
  </si>
  <si>
    <t>00130012002 DEP.DE CHEQ.AJENOS,RET.DE CAM.,CONCEPTO: POR CONSEPTO DE INCAPACIDAD TEMPORAL DEL PERSONAL EMPRESA FOFIM CORRESPONDIENTE MES NOVIEMBRE 2018,DEP.: CAJA DE SALUD DE CAMINOS Y R.A</t>
  </si>
  <si>
    <t>00099021001 DEP.DE CHEQ.AJENOS,RET.DE CAM.,CONCEPTO: DEVOLUCION  DE CC NO COBRADA OCTUBRE 2018,DEP.: LA VITALICIA SEGUROS Y REASEGUROS DE VIDA SA , PROCEDENCIA: BANCO BISA S.A., CHEQUE: 50355, FECHA DE EMISION:05/02/2019</t>
  </si>
  <si>
    <t>00099021001 DEP.DE CHEQ.AJENOS,RET.DE CAM.,CONCEPTO: DEV. RECURSOS POR EXTRAVIO DE CREDENCIAL (GIOVANI ALFONSIN CARLO AYLLON),DEP.: CAMARA DE SENADORES , PROCEDENCIA: BANCO UNION S.A., CHEQUE: 7252, FECHA DE EMISION:05/02/2019</t>
  </si>
  <si>
    <t>00099021001 DEP.DE CHEQ.AJENOS,RET.DE CAM.,CONCEPTO: DEV. FONDOS DE GESTION CUENCA KATARI (UGCK) PROY. MANEJO INTEGRAL MICROCUENCA UMAJALSU,DEP.: G.A.M. SAN PEDRO DE TIQUINA , PROCEDENCIA: BANCO UNION S.A., CHEQUE: 827, FECHA DE EMISION:04/02/2019</t>
  </si>
  <si>
    <t>00099021001 DEP.DE CHEQ.AJENOS,RET.DE CAM.,CONCEPTO: DEVOLUCION DEVENGAMIENTO DE PLANILLA REFRIGERIO DICIEMBRE /18 S/C3 N°3834,DEP.: MIN DE JUSTICIA Y TRANSPARENCIA INSTITUCIONAL , PROCEDENCIA: BANCO UNION S.A., CHEQUE: 546, FECHA DE EMISION:30/01/2019</t>
  </si>
  <si>
    <t>00099021001 DEPOSITO DE EFECTIVO, DEPOSITANTE: RODRIGO D. RODRIGUEZ FERNANDEZ, CONCEPTO: DEVOLUCION POR CONCEPTO DE HABERES POLICIA BOLIVIANA DE JUNIO, JULIO, AGOSTO Y SEPTIEMBRE DE 2010, CUENTA DE DEPOSITO: CUENTA UNICA DEL TESORO</t>
  </si>
  <si>
    <t>00099021001 DEPOSITO DE EFECTIVO, DEPOSITANTE: RODRIGO RODRIGUEZ F., CONCEPTO: DEVOLUCION POR CONCEPTO DE HABERES POLICIA BOLIVIANA AGUINALDO 2010, CUENTA DE DEPOSITO: CUENTA UNICA DEL TESORO</t>
  </si>
  <si>
    <t>00099021001 DEPOSITO DE EFECTIVO, DEPOSITANTE: LUIS ALBERTO MENDOZA ALVAREZ, CONCEPTO: DEVOLUCION DE RETROACTIVO, CUENTA DE DEPOSITO: CUENTA UNICA DEL TESORO</t>
  </si>
  <si>
    <t>00526012001 DEPOSITO DE EFECTIVO, DEPOSITANTE: FREDDY HUAYPE - BOLIVIA TV, CONCEPTO: DEVOLUCION DE VIATICOS, CUENTA DE DEPOSITO: CUENTA UNICA DEL TESORO</t>
  </si>
  <si>
    <t>00526012001 DEPOSITO DE EFECTIVO, DEPOSITANTE: JHONNY WILMER PAREDES MAMANI - BOLIVIA TV, CONCEPTO: DEVOLUCION DE VIATICOS, CUENTA DE DEPOSITO: CUENTA UNICA DEL TESORO</t>
  </si>
  <si>
    <t>00099021001 DEPOSITO DE EFECTIVO, DEPOSITANTE: MINISTERIO DE DEPORTES-RENE MARTINEZ PRADO, CONCEPTO: DEVOLUCION SALDOS NO UTILIZADOS EN COCHABAMBA XI JUEGOS SURAMERICANOS, CUENTA DE DEPOSITO: CUENTA UNICA DEL TESORO</t>
  </si>
  <si>
    <t>00099021001 DEPOSITO DE EFECTIVO, DEPOSITANTE: WILSON ARUQUIPA CALLE, CONCEPTO: DEVOLUCION POR OBSERVACION DE GASTOS DE FUNCIONAMIENTO C31 N° 2160/2018, CUENTA DE DEPOSITO: CUENTA UNICA DEL TESORO</t>
  </si>
  <si>
    <t>00099021001 DEPOSITO DE EFECTIVO, DEPOSITANTE: MINISTERIO DE DEPORTE-ISABEL ARGUEDAS APAZA, CONCEPTO: REVERSION DUODECIMA DE AGUINALDO 2018, CUENTA DE DEPOSITO: CUENTA UNICA DEL TESORO</t>
  </si>
  <si>
    <t>00099021001 DEPOSITO DE EFECTIVO, DEPOSITANTE: CECILIA FLORES DE CEÑI, CONCEPTO: COBRO INDEBIDO DE SENASIR ME DE FEBRERO, CUENTA DE DEPOSITO: CUENTA UNICA DEL TESORO</t>
  </si>
  <si>
    <t>00015021102 DEPOSITO DE EFECTIVO, DEPOSITANTE: MIGUEL ANGEL QUISPE CHOQUE, CONCEPTO: DEVOLUCION DE BENEFICIO, CUENTA DE DEPOSITO: CUENTA UNICA DEL TESORO</t>
  </si>
  <si>
    <t>00015021102 DEPOSITO DE EFECTIVO, DEPOSITANTE: SIMEON QUISPE RAMOS, CONCEPTO: DEVOLUCION DE BENEFICIO, CUENTA DE DEPOSITO: CUENTA UNICA DEL TESORO</t>
  </si>
  <si>
    <t>00015021102 DEPOSITO DE EFECTIVO, DEPOSITANTE: MARGARITA MENDOZA VEGA, CONCEPTO: DEVOLUCION DE BENEFICIO, CUENTA DE DEPOSITO: CUENTA UNICA DEL TESORO</t>
  </si>
  <si>
    <t>NUMERO DE LIBRETA CUT: 00099021001 OPERACIÓN E75 TRANSFERENCIA DE LA CUENTA FISCAL BUN A LA CUT EN MN TRANSF.FDOS.A SOLICITUD DEL G.A.M. PADILLA SG.NOTA CITE:OF.G.A.M.P. 052/2019 A CTA.3987 CUT LBRTA.00099021001</t>
  </si>
  <si>
    <t>NUMERO DE LIBRETA CUT: 00099021001 OPERACIÓN E75 TRANSFERENCIA DE LA CUENTA FISCAL BUN A LA CUT EN MN TRANSF.FDOS.A SOLICITUD DEL G.A.M. TIQUIPAYA SG.NOTA S.E.M. GAMT 112/2019 A CTA.3987 CUT LBRTA.00099021001</t>
  </si>
  <si>
    <t>||VTA.DIVISAS S/G NOTAS DGAA-UF-STCP.NO.1631/18,04/12/18;DGAA-UF-STCP.NO.0065/19,18/01/19;DGAA-UF-STCP.NO.0107/19,29/01/19 Y AUT.VTA.DIV.MEFP DE 05/02/19 REF.:EMIS.L/C I-2019-01,COMIS.EMIS.L/C 0,15% S/USD1.097.500.-P/160 DIAS,REEMB.GSTS.COM.BS220.-Y EMIS.COMP.CONT.BS50.- LIB.00020011103 MIN.DEFENSA-INGR.VARIOS RF.:COM.EMIS.LC I-2019-01 (5.289,26),PROV FDOS EMIS LC(1,80)</t>
  </si>
  <si>
    <t>00212082001 DEPOSITO DE EFECTIVO, DEPOSITANTE: RAUL ALBERTO YUJRA MACUCHAPI, CONCEPTO: DEVOLUCION DE VIATICOS PREVENTIVO N 740 GESTION 2017, CUENTA DE DEPOSITO: CUENTA UNICA DEL TESORO</t>
  </si>
  <si>
    <t>00099021001 DEPOSITO DE EFECTIVO, DEPOSITANTE: FREDY MOISES FLORES MAMANI, CONCEPTO: COBRO INDEBIDO DEL PRA, CUENTA DE DEPOSITO: CUENTA UNICA DEL TESORO</t>
  </si>
  <si>
    <t>00086018007 DEPOSITO DE EFECTIVO, DEPOSITANTE: GOBIERNO AUTONOMO DEPARTAMENTAL DE COCHABAMBA, CONCEPTO: DÉPOSITO DE CBBA, SALDOS DEL PROY ACOND. HIDR. DEL RIO ROCHA DESDE TACATA HASTA PICO DE LORO, CUENTA DE DEPOSITO: CUENTA UNICA DEL TESORO</t>
  </si>
  <si>
    <t>00099021001 DEPOSITO DE EFECTIVO, DEPOSITANTE: MINISTERIO DE DEPORTES-RENE MARTINEZ PRADO, CONCEPTO: DEVOLUCION SALDOS NO UTILIZADOS COMBUSTIBLE, CUENTA DE DEPOSITO: CUENTA UNICA DEL TESORO</t>
  </si>
  <si>
    <t>00099021001 DEPOSITO DE EFECTIVO, DEPOSITANTE: MINISTERIO DE DEPORTES-RENE MARTINEZ PRADO, CONCEPTO: DEVOLUCION SALDOS NO UTILIZADOS COMBUSTIBLE, MANTENIMIENTO, CUENTA DE DEPOSITO: CUENTA UNICA DEL TESORO</t>
  </si>
  <si>
    <t>00099021001 DEPOSITO DE EFECTIVO, DEPOSITANTE: LAURA CHURRUARRIN S., CONCEPTO: DEVOLUCION APORTES, CUENTA DE DEPOSITO: CUENTA UNICA DEL TESORO</t>
  </si>
  <si>
    <t>00099021001 DEPOSITO DE EFECTIVO, DEPOSITANTE: JUANA VERONICA ERGUETA SOLIZ, CONCEPTO: DEVOLUCION DE SALDO, CUENTA DE DEPOSITO: CUENTA UNICA DEL TESORO</t>
  </si>
  <si>
    <t>00212082001 DEPOSITO DE EFECTIVO, DEPOSITANTE: PAOLA YAZMINE RIVERA SANCHEZ, CONCEPTO: DEVOLUCION DE VIATICOS, CUENTA DE DEPOSITO: CUENTA UNICA DEL TESORO</t>
  </si>
  <si>
    <t>00099021001 DEPOSITO DE EFECTIVO, DEPOSITANTE: UPEP-PALP-GABRIEL BERNARDO KOYA BERNAL, CONCEPTO: DEVOLUCION POR CONCEPTO DE PASAJES C-31 205, C-31 259 Y C-31 526, CUENTA DE DEPOSITO: CUENTA UNICA DEL TESORO</t>
  </si>
  <si>
    <t>00212012001 DEPOSITO DE EFECTIVO, DEPOSITANTE: INRA -NAL - ROXANA MARCA LOPEZ, CONCEPTO: REPOSICION DE CREDENCIAL, CUENTA DE DEPOSITO: CUENTA UNICA DEL TESORO</t>
  </si>
  <si>
    <t>00212082001 DEPOSITO DE EFECTIVO, DEPOSITANTE: GUIDO ALCOBA ALMENDRAS, CONCEPTO: DEVOLUCION DE VIATICOS, CUENTA DE DEPOSITO: CUENTA UNICA DEL TESORO</t>
  </si>
  <si>
    <t>00212082001 DEPOSITO DE EFECTIVO, DEPOSITANTE: GUIDO ALCOBA ALMENDRAS, CONCEPTO: DEVOLUCION DE GASTOS OPERATIVOS, CUENTA DE DEPOSITO: CUENTA UNICA DEL TESORO</t>
  </si>
  <si>
    <t>00287102001 DEP.DE CHEQ.AJENOS,RET.DE CAM.,CONCEPTO: DEVOLUCION DE SALDOS NO UTILIZADOS GERENCIA DEPARTAMENTAL POTOSI C31-10,DEP.: FPS-CENTRAL , PROCEDENCIA: BANCO UNION S.A., CHEQUE: 198, FECHA DE EMISION:04/02/2019</t>
  </si>
  <si>
    <t>00670012002 DEP.DE CHEQ.AJENOS,RET.DE CAM.,CONCEPTO: OTROS INGRESOS,DEP.: OEP TRIBUNAL SUPREMO ELECTORAL , PROCEDENCIA: BANCO UNION S.A., CHEQUE: 2310, FECHA DE EMISION:05/02/2019</t>
  </si>
  <si>
    <t>00130012002 DEPOSITO DE EFECTIVO, DEPOSITANTE: JUAN R GUERREROS ROQUE, CONCEPTO: DEVOLUCION POR GASTOS DE PEAJES, CUENTA DE DEPOSITO: CUENTA UNICA DEL TESORO</t>
  </si>
  <si>
    <t>00099021001 DEPOSITO DE EFECTIVO, DEPOSITANTE: JORGE J. QUISPE CACHI, CONCEPTO: DEVOLUCION DE VIATICOS C-31 N° 4588 GESTION 2018, CUENTA DE DEPOSITO: CUENTA UNICA DEL TESORO</t>
  </si>
  <si>
    <t>00099021001 DEPOSITO DE EFECTIVO, DEPOSITANTE: LUIS FERNANDO MURILLO ROJAS, CONCEPTO: PAGO SERVICIOS DE AGUA MES DE DICIEMBRE EDIFICIO CONAVI GESTION 2018, CUENTA DE DEPOSITO: CUENTA UNICA DEL TESORO</t>
  </si>
  <si>
    <t>00212012001 DEPOSITO DE EFECTIVO, DEPOSITANTE: INRA NACIONAL-NATHALIE HEBE WEBBER GUIMBARDT, CONCEPTO: DEVOLUCION PASAJES AEREOS C-31 N° 2493/2018, CUENTA DE DEPOSITO: CUENTA UNICA DEL TESORO</t>
  </si>
  <si>
    <t>00373024103 DEPOSITO DE EFECTIVO, DEPOSITANTE: TOMAS HUANCA PACHAGUAYA, CONCEPTO: DEVOLUCION DE PROYECTOS MEJORAMIENTO DE GANADO VACUNO EN LA COMUNIDAD ROSAPATA-TIWANAKU, CUENTA DE DEPOSITO: CUENTA UNICA DEL TESORO</t>
  </si>
  <si>
    <t>00099021001 DEPOSITO DE EFECTIVO, DEPOSITANTE: PATRICIA VILLENA CHURATA, CONCEPTO: DEVOLUCION PASAJE AEREO, CUENTA DE DEPOSITO: CUENTA UNICA DEL TESORO</t>
  </si>
  <si>
    <t>00099021001 DEPOSITO DE EFECTIVO, DEPOSITANTE: LUCRECIA VELARDE VDA DE FLORES, CONCEPTO: PARA DEPARTAMENTO DE SENASIR, CUENTA DE DEPOSITO: CUENTA UNICA DEL TESORO</t>
  </si>
  <si>
    <t>00099021001 DEPOSITO DE EFECTIVO, DEPOSITANTE: EUGENIO MENDOZA TAPIA, CONCEPTO: DOBLE PERCEPCION, CUENTA DE DEPOSITO: CUENTA UNICA DEL TESORO</t>
  </si>
  <si>
    <t>NUMERO DE LIBRETA CUT: 00099021001 OPERACIÓN E75 TRANSFERENCIA DE LA CUENTA FISCAL BUN A LA CUT EN MN TRANSF.FDOS. A SOLICITUD DEL G.A.M. VILLA ALCALA SG.NOTA SUCRE 05/02/2019 A CTA.3987 CUT LBRTA.00099021001</t>
  </si>
  <si>
    <t>NUMERO DE LIBRETA CUT: 00099021001 OPERACIÓN E75 TRANSFERENCIA DE LA CUENTA FISCAL BUN A LA CUT EN MN TRANSF.FDOS. A SOLICITUD DEL G.A.M. TARVITA SG.NOTA CITE:MAE GAMT 0010/2019 A CTA.3987 CUT LBRTA.00099021001</t>
  </si>
  <si>
    <t>COBRO COSTOS DE PAPELERIA SEGUN TRANSFERENCIA DEL EXTERIOR POR ORDEN DE SOLGAS SA (LIMA PERU) REF.: GLP LIB. 00513062001 YPFB-OPERACIONES PLANTA DE SEPARACION DE LIQUIDOS RIO GRANDE</t>
  </si>
  <si>
    <t>NUMERO DE LIBRETA CUT: 00099021001 OPERACIÓN E18 TRANSFERENCIA DEL SISTEMA FINANCIERO POR CUENTA DE TERCEROS A LA CUT reposicion fraccion complementaria TGN</t>
  </si>
  <si>
    <t>00081011101 DEPOSITO DE EFECTIVO, DEPOSITANTE: MARIA CAROLINA CORTEZ ALANOCA, CONCEPTO: PASAJE AEREO NO UTILIZADO, CUENTA DE DEPOSITO: CUENTA UNICA DEL TESORO</t>
  </si>
  <si>
    <t>00099021001 DEPOSITO DE EFECTIVO, DEPOSITANTE: MIN DE DEPORTES RAMIRO POLO, CONCEPTO: DEVOLUCION DE SALDOS NO UTILIZADOS EN LA COPA ESTADO PLURINACIONAL SUB 18, CUENTA DE DEPOSITO: CUENTA UNICA DEL TESORO</t>
  </si>
  <si>
    <t>00526012001 DEPOSITO DE EFECTIVO, DEPOSITANTE: BOLIVIA TV - GUADALUPO VELASCO, CONCEPTO: DEVOLUCION PASAJES, CUENTA DE DEPOSITO: CUENTA UNICA DEL TESORO</t>
  </si>
  <si>
    <t>00099021001 DEPOSITO DE EFECTIVO, DEPOSITANTE: VENEGAS RAMOS HERNAN  CI.  3663639, CONCEPTO: DEVOLUCION DE SUELDO EXCEDENTE AL ASIGNADO AL PRESIDENTE DICIEMBRE 2018, CUENTA DE DEPOSITO: CUENTA UNICA DEL TESORO</t>
  </si>
  <si>
    <t>00099021001 DEPOSITO DE EFECTIVO, DEPOSITANTE: AGUIRRE HAUG ROSA  CI. 1616147, CONCEPTO: DEVOLUCION DE SUELDO EXCEDENTE AL ASIGNADO AL PRESIDENTE DICIEMBRE 2018, CUENTA DE DEPOSITO: CUENTA UNICA DEL TESORO</t>
  </si>
  <si>
    <t>00099021001 DEPOSITO DE EFECTIVO, DEPOSITANTE: CAMARGO BARRIONUEVO HERNAN CI. 1394844, CONCEPTO: DEVOLUCION DE SALARIO EXCEDENTE AL ASIGNADO AL PRESIDENTE DICIEMBRE 2018, CUENTA DE DEPOSITO: CUENTA UNICA DEL TESORO</t>
  </si>
  <si>
    <t>00099021001 DEPOSITO DE EFECTIVO, DEPOSITANTE: FUERTES CALLAPINO BERNARDINO  CI. 1283979, CONCEPTO: DEVOLUCION DE SALARIO EXCEDENTE AL ASIGNADO AL PRESIDENTE DICIEMBRE 2018, CUENTA DE DEPOSITO: CUENTA UNICA DEL TESORO</t>
  </si>
  <si>
    <t>00592012001 DEPOSITO DE EFECTIVO, DEPOSITANTE: PAOLA FATIMA CATACORA FLORERO, CONCEPTO: PAGO POR SALDO NOTA DE DEBITO N° 183860, GESTION 2018, CUENTA DE DEPOSITO: CUENTA UNICA DEL TESORO</t>
  </si>
  <si>
    <t>00592012001 DEPOSITO DE EFECTIVO, DEPOSITANTE: ADRIANA MONTERREY LUJAN, CONCEPTO: REMANENTE POR PAGO DE SERVICIO DE FOTOCOPIADORA DIC/18, CUENTA DE DEPOSITO: CUENTA UNICA DEL TESORO</t>
  </si>
  <si>
    <t>00592012001 DEPOSITO DE EFECTIVO, DEPOSITANTE: ADRIANA MONTERREY LUJAN, CONCEPTO: REMANENTE FONDOS EN AVANCE POR PAGO SERVICIO INTERNET Y TELEFONIA DE DIC/18, CUENTA DE DEPOSITO: CUENTA UNICA DEL TESORO</t>
  </si>
  <si>
    <t>00592012001 DEPOSITO DE EFECTIVO, DEPOSITANTE: MARIELA APAZA, CONCEPTO: PAGO NOTA DE DEBITO N° 59743 DE LA GESTION 2016, CUENTA DE DEPOSITO: CUENTA UNICA DEL TESORO</t>
  </si>
  <si>
    <t>00592012001 DEPOSITO DE EFECTIVO, DEPOSITANTE: FPS, CONCEPTO: ENTIDAD EMISIVO PAGO ND 232219 - GESTION 2019 (FPS), CUENTA DE DEPOSITO: CUENTA UNICA DEL TESORO</t>
  </si>
  <si>
    <t>00592012001 DEPOSITO DE EFECTIVO, DEPOSITANTE: AUT. FISC. CONT. SOC. ELECT., CONCEPTO: ENTIDAD EMISIVO - PAGO ND 232125 GESTION 2019 (AUT. FISC. CONT. SOC. ELECT.), CUENTA DE DEPOSITO: CUENTA UNICA DEL TESORO</t>
  </si>
  <si>
    <t>00592012001 DEPOSITO DE EFECTIVO, DEPOSITANTE: MINISTERIO DE DESARROLLO RURAL Y TIERRAS, CONCEPTO: EMISIVO ENTIDAD PAGO ND 189826, 215501, 226328 Y 226330 GESTION 2018 (MDRYT), CUENTA DE DEPOSITO: CUENTA UNICA DEL TESORO</t>
  </si>
  <si>
    <t>00293014201 DEPOSITO DE EFECTIVO, DEPOSITANTE: JUSSELINE NELVY CHAVEZ BARRIONUEVO, CONCEPTO: DEVOLUCION DE VIATICOS DE JUSSELINE NELVY CHAVEZ B., CUENTA DE DEPOSITO: CUENTA UNICA DEL TESORO</t>
  </si>
  <si>
    <t>00015011108 DEP.DE CHEQ.AJENOS,RET.DE CAM.,CONCEPTO: DEVOLUCION DE FONDOS,DEP.: MIN GOBIERNO , PROCEDENCIA: BANCO UNION S.A., CHEQUE: 51256, FECHA DE EMISION:04/02/2019</t>
  </si>
  <si>
    <t>00099021001 DEP.DE CHEQ.AJENOS,RET.DE CAM.,CONCEPTO: DEVOLUCION AL TSE POR PAGO DE ESTIPENDIOS A JURADOS ELECTORALES 2016,DEP.: TRIBUNAL ELECTORAL DEPARTAMENTAL DE SANTA CRUZ , PROCEDENCIA: BANCO UNION S.A., CHEQUE: 7045, FECHA DE EMISION:15/01/2019</t>
  </si>
  <si>
    <t>00099021001 DEPOSITO DE EFECTIVO, DEPOSITANTE: SEDES LA PAZ, CONCEPTO: DEVOLUCION SUELDO DE 13 DIAS DE MES DE OCTUBRE 2018, CUENTA DE DEPOSITO: CUENTA UNICA DEL TESORO</t>
  </si>
  <si>
    <t>00099021001 DEPOSITO DE EFECTIVO, DEPOSITANTE: JORGE ZAMBRANA GUTIERREZ, CONCEPTO: DOBLE PERCEPCION, CUENTA DE DEPOSITO: CUENTA UNICA DEL TESORO</t>
  </si>
  <si>
    <t>00099021001 DEPOSITO DE EFECTIVO, DEPOSITANTE: SECKO GONZALES HUGO  CI. 3682597, CONCEPTO: DEVOLUCION DE SALARIO EXCEDENTE AL ASIGNADO AL PRESIDENTE DICIEMBRE 2018, CUENTA DE DEPOSITO: CUENTA UNICA DEL TESORO</t>
  </si>
  <si>
    <t>00592012001 DEPOSITO DE EFECTIVO, DEPOSITANTE: ELENA LILIAN CARVALLO ARAMAYO, CONCEPTO: DEVOLUCION POR CONCEPTO DE EXAMEN PREOCUPACIONAL NO REALIZADO EN EL MES DE ENERO/2019, CUENTA DE DEPOSITO: CUENTA UNICA DEL TESORO</t>
  </si>
  <si>
    <t>00099021001 DEPOSITO DE EFECTIVO, DEPOSITANTE: LAUREANA QUISPE VDA DE CANAVIRI, CONCEPTO: DEVOLUCION POR COBRO INDEBIDO, CUENTA DE DEPOSITO: CUENTA UNICA DEL TESORO</t>
  </si>
  <si>
    <t>00099021001 DEPOSITO DE EFECTIVO, DEPOSITANTE: GRACIELA FLORERO ORTUÑO, CONCEPTO: DOBLE PERCEPCION, CUENTA DE DEPOSITO: CUENTA UNICA DEL TESORO</t>
  </si>
  <si>
    <t>TRANSFERENCIA DEL EXTERIOR SEGUN SWIFT 01548 DE FECHA 07/02/2019 ORDENANTE: CONSULADO DE BOLIVIA EN IQUIQUE LIB. 00099021001 TGN-RECURSOS ORDINARIOS (3987)</t>
  </si>
  <si>
    <t>TRANSFERENCIA DEL EXTERIOR SEGUN SWIFT NO.1547 DE FECHA 07/02/2019 ORDENANTE: CONSULADO DE BOLIVIA EN CALAMA REF.: TRANSFERENCIA RECAUDACIONES MES DE ENERO (SEGIP) LIB. 00340012005 SEGIP - RECAUDACION EXTERIOR - CEDULAS DE IDENTIDAD</t>
  </si>
  <si>
    <t>NUMERO DE LIBRETA CUT: 00099021001 OPERACIÓN E75 TRANSFERENCIA DE LA CUENTA FISCAL BUN A LA CUT EN MN TRANSF.FDOS. A SOLICITUD DEL G.A.M. BERMEJO SG. NOTA BERMEJO 04/02/2019 A CTA.3987 LBRTA.00099021001</t>
  </si>
  <si>
    <t>NUMERO DE LIBRETA CUT: 00099021001 OPERACIÓN E75 TRANSFERENCIA DE LA CUENTA FISCAL BUN A LA CUT EN MN TRANSF.FDOS.A SOLICITUD DEL G.A.M. ORURO SG.NOTA TESORERIA TR-S 003/19 A CTA.3987 LBRTA.00099021001</t>
  </si>
  <si>
    <t>||COMISION ENMIENDA LC BS220.- REEMBOLSO GASTOS DE COMUNIACION BS220.- EMISION DE COMPROBANTE CONTABLE BS50.- SEGUN NOTA QUIPUS/GG/NE/N° 0109/2019 ADJUNTA REF.: LC I-2018-33 LIB. 00590012001 EMPRESA PUBLICA QUIPUS - RECURSOS ESPECIFICOS REF.: COM. ENMIENDA LC I-2018-33</t>
  </si>
  <si>
    <t>COBRO COSTOS DE PAPELERIA SEGUN TRANSFERENCIA DEL EXTERIOR POR ORDEN DE CONSULADO DE BOLIVIA EN CALAMA REF.: TRANSFERENCIA RECAUDACIONES MES DE ENERO (SEGIP) LIB. 00340012003 RECAUDACION EXTRANJERIA - C.I. -L.C.</t>
  </si>
  <si>
    <t>||TRANSFERENCIA DE FONDOS S/G. FORMULARIO CITE: BUN/CF066/19 DE LA FECHA.(HRE-TSO-544), DEVOLUCION SALDOS NO EJECUTADOS GESTION/2018 GAM LA ASUNTA. A SOLICITUD GOB.AUT.MCPAL.DE LA ASUNTA, LIBRETA N° 00990201001 RECURSOS ORDINARIOS; BUN.</t>
  </si>
  <si>
    <t>00099021001 DEPOSITO DE EFECTIVO, DEPOSITANTE: AGUIRRE HAUG ROSA CI 1616147, CONCEPTO: DEVOLUCION DE SALARIO EXCEDENTE AL ASIGNADO AL PRESIDENTE ENERO 2019, CUENTA DE DEPOSITO: CUENTA UNICA DEL TESORO</t>
  </si>
  <si>
    <t>00099021001 DEPOSITO DE EFECTIVO, DEPOSITANTE: CAMARGO BARRIONUEVO HERNAN CI 1394844, CONCEPTO: DEVOLUCION DE SALARIO EXCEDENTE AL ASIGNADO AL PRESIDENTE ENERO 2019, CUENTA DE DEPOSITO: CUENTA UNICA DEL TESORO</t>
  </si>
  <si>
    <t>00099021001 DEPOSITO DE EFECTIVO, DEPOSITANTE: SECKO GONZALES HUGO CI 3682597, CONCEPTO: DEVOLUCION DE SALARIO EXCEDENTE AL ASIGNADO AL PRESIDENTE ENERO 2019, CUENTA DE DEPOSITO: CUENTA UNICA DEL TESORO</t>
  </si>
  <si>
    <t>00099021001 DEPOSITO DE EFECTIVO, DEPOSITANTE: VENEGAS RAMOS HERNAN CI 3663639, CONCEPTO: DEVOLUCION DE SALARIO EXCEDENTE AL ASIGNADO AL PRESIDENTE ENERO 2019, CUENTA DE DEPOSITO: CUENTA UNICA DEL TESORO</t>
  </si>
  <si>
    <t>00099021001 DEPOSITO DE EFECTIVO, DEPOSITANTE: FUERTES CALLAPINO BERNARDINO CI 1283979, CONCEPTO: DEVOLUCION DE SALARIO EXCEDENTE AL ASIGNADO AL PRESIDENTE ENERO 2019, CUENTA DE DEPOSITO: CUENTA UNICA DEL TESORO</t>
  </si>
  <si>
    <t>00099021001 DEPOSITO DE EFECTIVO, DEPOSITANTE: CARMEN MATILDE LEYTON IPORRE, CONCEPTO: DOBLE PERCEPCION, CUENTA DE DEPOSITO: CUENTA UNICA DEL TESORO</t>
  </si>
  <si>
    <t>00099021001 DEPOSITO DE EFECTIVO, DEPOSITANTE: ROSA FLORES MORALES, CONCEPTO: DOBLE PERCEPCION, CUENTA DE DEPOSITO: CUENTA UNICA DEL TESORO</t>
  </si>
  <si>
    <t>00020011103 DEPOSITO DE EFECTIVO, DEPOSITANTE: JULIO HUMEREZ HUANCA, CONCEPTO: REVERSION VIATICOS PREV 348/19 N° CARGO DE CUENTA, CUENTA DE DEPOSITO: CUENTA UNICA DEL TESORO</t>
  </si>
  <si>
    <t>00099021001 DEPOSITO DE EFECTIVO, DEPOSITANTE: VPEP-PALP-CARLOS ALBERTO MARTINEZ GAMARRA, CONCEPTO: DEVOLUCION POR CONCEPTO DE PASAJES C-31 353, CUENTA DE DEPOSITO: CUENTA UNICA DEL TESORO</t>
  </si>
  <si>
    <t>00590012001 DEPOSITO DE EFECTIVO, DEPOSITANTE: ANDRES GONZALES, CONCEPTO: DEVOLUCION PAGO DE IT POR FACTURA ANULADA, CUENTA DE DEPOSITO: CUENTA UNICA DEL TESORO</t>
  </si>
  <si>
    <t>00035011104 DEP.DE CHEQ.AJENOS,RET.DE CAM.,CONCEPTO: VENTA DE LIBROS 12 AÑOS DE ESTABILIDAD MES DE ENERO /19,DEP.: DIRECCION GENERAL DE PLANIFICACION , PROCEDENCIA: BANCO UNION S.A., CHEQUE: 783, FECHA DE EMISION:07/02/2019</t>
  </si>
  <si>
    <t>00099021001 DEP.DE CHEQ.AJENOS,RET.DE CAM.,CONCEPTO: PAGO INCAPACIDADES TEMPORALES (REEMBOLSO) MINISTERIO DE ECONOMIA FINANZAS PUBLICAS,DEP.: CAJA NACIONAL DE SALUD , PROCEDENCIA: BANCO UNION S.A., CHEQUE: 17907, FECHA DE EMISION:08/02/2019
NOTA MEFP/VTCP/DGPOT/UAIS/N°1080/2019  DE 22/02/2019</t>
  </si>
  <si>
    <t>00099021001 DEP.DE CHEQ.AJENOS,RET.DE CAM.,CONCEPTO: VILLARPANDO ROLLANO ROBERTO GHERY,DEP.: BANCO UNION S.A. , PROCEDENCIA: BANCO UNION S.A., CHEQUE: 160312, FECHA DE EMISION:08/02/2019</t>
  </si>
  <si>
    <t>00099021001 DEP.DE CHEQ.AJENOS,RET.DE CAM.,CONCEPTO: VIRGINIA PAYCHO CONDORI,DEP.: BANCO UNION S.A. , PROCEDENCIA: BANCO UNION S.A., CHEQUE: 160313, FECHA DE EMISION:08/02/2019</t>
  </si>
  <si>
    <t>00099021001 DEPOSITO DE EFECTIVO, DEPOSITANTE: RITA JIMENEZ HUANCOLLO, CONCEPTO: DEVOLUCION COBRO INDEBIDO POR NUEVAS NUPCIAS, CUENTA DE DEPOSITO: CUENTA UNICA DEL TESORO</t>
  </si>
  <si>
    <t>00099021001 DEPOSITO DE EFECTIVO, DEPOSITANTE: YOLANDA LILIANA GONZALES RIOS, CONCEPTO: DEVOLUCION DE HABERES MES DICIEMBRE 2018, CUENTA DE DEPOSITO: CUENTA UNICA DEL TESORO</t>
  </si>
  <si>
    <t>00099021001 DEP.DE CHEQ.AJENOS,RET.DE CAM.,CONCEPTO: TRIBUNAL CONSTITUCIONAL - DEV. INCAPACIDAD TEMP.,DEP.: CAJA PETROLERA DE SALUD , PROCEDENCIA: BANCO UNION S.A., CHEQUE: 19156, FECHA DE EMISION:31/01/2019</t>
  </si>
  <si>
    <t>00099021001 DEP.DE CHEQ.AJENOS,RET.DE CAM.,CONCEPTO: AGETIC. -DEV. INCAP. TEMP. -MAYO/2018,DEP.: CAJA PETROLERA DE SALUD , PROCEDENCIA: BANCO UNION S.A., CHEQUE: 14891, FECHA DE EMISION:08/02/2019</t>
  </si>
  <si>
    <t>00099021001 DEP.DE CHEQ.AJENOS,RET.DE CAM.,CONCEPTO: H.C. DIPUTADOS - DEV. INCAP. TEMP. - MAYO / 2018,DEP.: CAJA PETROLERA DE SALUD , PROCEDENCIA: BANCO UNION S.A., CHEQUE: 14893, FECHA DE EMISION:08/02/2019</t>
  </si>
  <si>
    <t>De: 00099021001 Transferencia de recursos al GAM de Huarina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</si>
  <si>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Chua Cocani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</si>
  <si>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Cocapata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</si>
  <si>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Ingavi (Humaita) para el pago del Bono de Discapacidad, en el marco de la Ley N°977 de fecha 26 de septiembre de 2017, DS N°3437 de 20 diciembre de 2017 y la Resolución Ministerial N°010 de fecha 10 de enero de 2018, correspondiente al primer desembolso de la gestión 2019.</t>
  </si>
  <si>
    <t>TRANSFERENCIA DEL EXTERIOR SEGUN SWIFT 01595 DE FECHA 08/02/2019 ORDENANTE: CONSULADO DE BOLIVIA EN IQUIQUE CL REF.: DEVOLUCION DE SALDOS GESTIION 2018-GASTOS DE FUNCIONAMIETNO LIB. 00099021001 TGN-RECURSOS ORDINARIOS (3987)</t>
  </si>
  <si>
    <t>TRANSFERENCIA DEL EXTERIOR SEGUN SWIFT 01594 DE FECHA 08/02/2019 ORDENANTE: CONSULADO DE BOLIVIA EN NEW YORK LIB. 00099021001 TGN-RECURSOS ORDINARIOS (3987)</t>
  </si>
  <si>
    <t>REGULARIZACION DE TRANSFERENCIA DEL EXTERIOR SEGUN SWIFT 01550 DE FECHA 08/02/2019 ORDENANTE: EMBAJADA DE BOLIVIA EN SEOUL KR LIB. 00099021001 TGN-RECURSOS ORDINARIOS (3987)</t>
  </si>
  <si>
    <t>VENTA DE DIVISAS CON TRANSFERENCIA DE FONDOS A SOLICITUD DE SERVICIO GENERAL DE IDENTIFICACION PERSONAL - SEGIP SEGUN SOLICITUD 7184 REF: ENTREGA DE FONDOS A LA OFICINA DE SAO PAULO BRASIL PARA PAGO DE PLANILLA DE COMPENSACION COSTO DE VIDA, CORRESPONDIENTE AL MES DE ENERO, SEGUN INF.TEC.0019/2019, LIB. 00340012003 RECAUDACION EXTRANJERIA - C.I. -L.C.</t>
  </si>
  <si>
    <t>PAGO PRÉSTAMO BID 939-SF-BO VCTO. 08-02-2019 POR CUENTA DE BANCO DE DESARROLLO , VALOR 08-02-2019 CAPITAL BS 3.423.057,33 INTERESES BS 828.286,08 LIBRETA N° 00099021001 TGN RECURSOS ORDINARIOS (3987) - ALIVIO MDRI</t>
  </si>
  <si>
    <t>PAGO PRÉSTAMO BID 914-SF-BO-1 VCTO. 08-02-2019 POR CUENTA DE FNDR SEGÚN NOTA COD.LIQ. 011822 DE FECHA 08-02-2019, VALOR 08-02-2019 CAPITAL USD 7.973,14 INTERESES USD 15.121,57 LIBRETA N° 00099021001 - TGN -RECURSOS ORDINARIOS (3987) - ALIVIO MDRI</t>
  </si>
  <si>
    <t>NÚMERO DE LIBRETA CUT: 99031009.00 OPERACIÓN T01 TRANSFERENCIA DE FONDOS A LA CUT - TESORO DIRECTO DE BANCO UNION S.A. A CUENTA UNICA DEL TESORO CON NUMERO DE SOLICITUD = 3484559 Y NUMERO CORRELATIVO = 91320008022019683 TRANSFERENCIA POR OPERACIONES DE VENTA BONOS BTX</t>
  </si>
  <si>
    <t>TRANSFERENCIA DEL EXTERIOR SEGUN SWIFT NO.1632 DE FECHA 08/02/2019 ORDENANTE: CONSULADO DE BOLIVIA EN PUNO (PUNO PERU) REF.: DEV. SALDOS PROGRAMA DOCUMENTACION LIB. 00099021001 TGN-RECURSOS ORDINARIOS (3987)</t>
  </si>
  <si>
    <t>TRANSFERENCIA DEL EXTERIOR SEGUN SWIFT NO.1634 DE FECHA 08/02/2019 ORDENANTE: MISSION PERMANENTE DE BOLIVIE (GINEBRA) REF.: DEV.SALDOS GASTOS FUNCIONAMIENTO 2018 LIB. 00099021001 TGN-RECURSOS ORDINARIOS (3987)</t>
  </si>
  <si>
    <t>TRANSFERENCIA DEL EXTERIOR SEGUN SWIFT NO.1631 DE FECHA 08/02/2019 ORDENANTE: CONSULADO DE BOLIVIA EN PUNO (PUNO PERU) REF.: DEVOLUCION SALDOS GASTOS DE FUNCIONAMIENTO LIB. 00099021001 TGN-RECURSOS ORDINARIOS (3987)</t>
  </si>
  <si>
    <t>TRANSFERENCIA DEL EXTERIOR SEGUN SWIFT 01638 DE FECHA 08/02/2019 ORDENANTE: EMBAJADA DE BOLIVIA EN PANAMA LIB. 00099021001 TGN-RECURSOS ORDINARIOS (3987)</t>
  </si>
  <si>
    <t>NUMERO DE LIBRETA CUT: 00099021001 OPERACIÓN E75 TRANSFERENCIA DE LA CUENTA FISCAL BUN A LA CUT EN MN TRANSF.FDOS. A SOLICITUD DEL G.A.M. BETANZOS SG. NOTA CITE:DESP-GAMB 011/2019 A CTA.3987 CUT LBRTA.00099021001</t>
  </si>
  <si>
    <t>||TRANSFERENCIA DE FONDOS S/G. FORMULARIO CITE: BUN/CF071/19 DE LA FECHA.(HRE-TSO-791), DEVOLUCION DE SALDOS NO EJECUTADOS AL CIERRE DE LA GESTION 2018-GAM LA ASUNTA. A SOLICITUD GOB.AUT.MCPAL.LA ASUNTA, LIBRETA N°0099021001 TGN RECURSOS ORDINARIOS; BUN.</t>
  </si>
  <si>
    <t>||COMISION TRANSFERENCIA DE FONDOS AL EXTERIOR 0,10% S/USD 612.408.- REEMBOLSO GASTOS DE COMUNICACION BS220.- EMISION DE CBTE. CONTABLE BS50.- REF.: PAGO N°1 LC I-2018-33 P/C AASANA A/F DE ITURRI S.A. EN COMPLEMENTO A CBTE. ADJUNTO DE LA FECHA LIB. 00512012001 LPB-AASANA-PACS SONET REF.: COMISION DE PAGO LC I-2018-23</t>
  </si>
  <si>
    <t>||DEVOLUCUON DE FONDOS NO UTILIZADOS DE LA CARTA DE CREDITO I-2018-29 A FAVOR DE EMPRESA PÚBLICA QUIPUS DE ACUERDO A NOTA QUIPUS/GAF/JDTIC/NE/N°0018/2019 ADJUNTA LIB. 00590012001 EMPRESA PÚBLICA QUIPUS RECURSOS ESPECIFICOS REF.: DEVOLUCION SALDO LC I-2018-29</t>
  </si>
  <si>
    <t>00099021001 DEPOSITO DE EFECTIVO, DEPOSITANTE: LOURDES MONICA CARRASCO MEJIA, CONCEPTO: DEVOLUCION DE COBRO INDEBIDO, CUENTA DE DEPOSITO: CUENTA UNICA DEL TESORO</t>
  </si>
  <si>
    <t>00099021001 DEPOSITO DE EFECTIVO, DEPOSITANTE: RODRIGO FACUNDO TAPIA BENITO, CONCEPTO: DEVOLUCION DE PASAJES, CUENTA DE DEPOSITO: CUENTA UNICA DEL TESORO</t>
  </si>
  <si>
    <t>00099021001 DEPOSITO DE EFECTIVO, DEPOSITANTE: LUIS ROSPIGLIOSI, CONCEPTO: DEVOLUCION JUBILACION DOBLE PERCEPCION, CUENTA DE DEPOSITO: CUENTA UNICA DEL TESORO</t>
  </si>
  <si>
    <t>00099021001 DEPOSITO DE EFECTIVO, DEPOSITANTE: VICTOR HUGO MONTECINOS FERNANDEZ, CONCEPTO: DOBLE PERCEPCION, CUENTA DE DEPOSITO: CUENTA UNICA DEL TESORO</t>
  </si>
  <si>
    <t>00099021001 DEPOSITO DE EFECTIVO, DEPOSITANTE: DAVID TICONA VINO, CONCEPTO: REFRIGERIOS NO COBRADOS DIGCOIN OCTUBRE, CUENTA DE DEPOSITO: CUENTA UNICA DEL TESORO</t>
  </si>
  <si>
    <t>00099021001 DEPOSITO DE EFECTIVO, DEPOSITANTE: DAVID TICONA VINO, CONCEPTO: REFRIGERIOS NO COBRADOS DIGCDIN OCTUBRE, CUENTA DE DEPOSITO: CUENTA UNICA DEL TESORO</t>
  </si>
  <si>
    <t>00099021001 DEPOSITO DE EFECTIVO, DEPOSITANTE: DAVID TICONA VINO, CONCEPTO: REFRIGERIOS NO COBRADOS VCDI OCTUBRE, CUENTA DE DEPOSITO: CUENTA UNICA DEL TESORO</t>
  </si>
  <si>
    <t>00099021001 DEPOSITO DE EFECTIVO, DEPOSITANTE: DAVID TICONA VINO, CONCEPTO: REFRIGERIOS NO COBRADOS VDRA OCTUBRE, CUENTA DE DEPOSITO: CUENTA UNICA DEL TESORO</t>
  </si>
  <si>
    <t>00591012001 DEPOSITO DE EFECTIVO, DEPOSITANTE: SOFIA ROQUE CHOQUE, CONCEPTO: CONSUMO DE ENERGIA ELECTRICA, CUENTA DE DEPOSITO: CUENTA UNICA DEL TESORO</t>
  </si>
  <si>
    <t>00591012001 DEPOSITO DE EFECTIVO, DEPOSITANTE: SOFIA ROQUE CHOQUE, CONCEPTO: CONSUMO DE AGUA POTABLE, CUENTA DE DEPOSITO: CUENTA UNICA DEL TESORO</t>
  </si>
  <si>
    <t>00591012001 DEPOSITO DE EFECTIVO, DEPOSITANTE: ANGEL POMA, CONCEPTO: CONSUMO DE AGUA POTABLE, CUENTA DE DEPOSITO: CUENTA UNICA DEL TESORO</t>
  </si>
  <si>
    <t>00591012001 DEPOSITO DE EFECTIVO, DEPOSITANTE: ANGEL POMA, CONCEPTO: CONSUMO DE ENERGIA ELECTRICA, CUENTA DE DEPOSITO: CUENTA UNICA DEL TESORO</t>
  </si>
  <si>
    <t>00591012001 DEPOSITO DE EFECTIVO, DEPOSITANTE: YARCO VLADIMIR VILLAMOR ORIHUELA, CONCEPTO: CONSUMO DE AGUA POTABLE, CUENTA DE DEPOSITO: CUENTA UNICA DEL TESORO</t>
  </si>
  <si>
    <t>00526012001 DEPOSITO DE EFECTIVO, DEPOSITANTE: BOLIVIA TV-JUAN CARLOS RADA CUSICANQUI, CONCEPTO: DEVOLUCION DE PASAJES, CUENTA DE DEPOSITO: CUENTA UNICA DEL TESORO</t>
  </si>
  <si>
    <t>00591012001 DEPOSITO DE EFECTIVO, DEPOSITANTE: YARCO VLADIMIR VILLAMOR ORIHUELA, CONCEPTO: CONSUMO DE ENERGIA ELECTRICA, CUENTA DE DEPOSITO: CUENTA UNICA DEL TESORO</t>
  </si>
  <si>
    <t>00591012001 DEPOSITO DE EFECTIVO, DEPOSITANTE: BENITA JALACORI MENDOZA, CONCEPTO: CONSUMO DE AGUA POTABLE, CUENTA DE DEPOSITO: CUENTA UNICA DEL TESORO</t>
  </si>
  <si>
    <t>00591012001 DEPOSITO DE EFECTIVO, DEPOSITANTE: BENITA JALACORI MENDOZA, CONCEPTO: CONSUMO DE ENERGIA ELECTRICA, CUENTA DE DEPOSITO: CUENTA UNICA DEL TESORO</t>
  </si>
  <si>
    <t>00099021001 DEPOSITO DE EFECTIVO, DEPOSITANTE: DAVID TICONA VINO, CONCEPTO: REFRIGERIOS NO COBRADOS VT OCTUBRE, CUENTA DE DEPOSITO: CUENTA UNICA DEL TESORO</t>
  </si>
  <si>
    <t>00099021001 DEPOSITO DE EFECTIVO, DEPOSITANTE: DAVID TICONA VINO, CONCEPTO: REFRIGERIOS NO COBRADOS VT MARZO, CUENTA DE DEPOSITO: CUENTA UNICA DEL TESORO</t>
  </si>
  <si>
    <t>00099021001 DEPOSITO DE EFECTIVO, DEPOSITANTE: CARLOS LAURA HUANCA, CONCEPTO: DOBLE PERCEPCION POR LOS PERIODOS DE DICIEMBRE / 2018 A ENERO / 2019 - MAS LAS DUODECIMAS DE AGUINAL, CUENTA DE DEPOSITO: CUENTA UNICA DEL TESORO</t>
  </si>
  <si>
    <t>00287104320 DEP.DE CHEQ.AJENOS,RET.DE CAM.,CONCEPTO: DEPÓSITO REALIZADO POR RESOLUCION DE CONTRATO SEGUN INFORME GDSC-FASC N° 14/2018, FPS DEPARTAMENTAL,DEP.: FPS - CENTRAL , PROCEDENCIA: BANCO UNION S.A., CHEQUE: 422, FECHA DE EMISION:08/02/2019</t>
  </si>
  <si>
    <t>TRANSFERENCIA DEL EXTERIOR SEGUN SWIFT NO.1666 DE FECHA 11/02/2019 ORDENANTE: BOTSCHAFT DES PLURINATIONALEN STAATES BOLIVIEN (BERLIN ALEMANIA) REF.: DEV SALDOS GFUN PDOC RADIC LIB. 00099021001 TGN-RECURSOS ORDINARIOS (3987)</t>
  </si>
  <si>
    <t>TRANSFERENCIA DEL EXTERIOR SEGUN SWIFT NO.1663 DE FECHA 11/02/2019 ORDENANTE: EMBAJADA DE BOLIVIA EN COSTA RICA REF.: LESS FEES DEVOLUCION SALDOS PROGRAMA DOCUMENTACION 2018 LIB. 00099021001 TGN-RECURSOS ORDINARIOS (3987)</t>
  </si>
  <si>
    <t>TRANSFERENCIA DEL EXTERIOR SEGUN SWIFT 01665 DE FECHA 11/02/2019 ORDENANTE: EMBAJADA DE BOLIVIA NL LA HAYA REF.: DEVOLUCIION DE SALDOS 2018 LIB. 00099021001 TGN-RECURSOS ORDINARIOS (3987)</t>
  </si>
  <si>
    <t>TRANSFERENCIA DEL EXTERIOR SEGUN SWIFT 01664 DE FECHA 11/02/2019 ORDENANTE: EMBAJADA DE BOLIVIA EN COSTA RICA LIB. 00099021001 TGN-RECURSOS ORDINARIOS (3987)</t>
  </si>
  <si>
    <t>||TRANSFERENCIA A LA CUENTA UNICA DEL TESORO IMPORTES RETENIDOS A WALTER PEREZ Y JULIO HUMEREZ POR REMUNERACION MAXIMA CORRESPONDIENTE AL MES DE ENERO/2019 - LIBRETA N° 00099021001, SEGUN DOCUMENTOS ADJUNTOS Y ROC N° 174/19 DEL DCR. TRANS. POR REMUNERACION MAXIMA DE WALTER ABRAHAM PEREZ ALANDIA ENERO/19 LIBRETA 00099021001</t>
  </si>
  <si>
    <t>||TRANSFERENCIA A LA CUENTA UNICA DEL TESORO IMPORTES RETENIDOS A WALTER PEREZ Y JULIO HUMEREZ POR REMUNERACION MAXIMA CORRESPONDIENTE AL MES DE ENERO/2019 - LIBRETA N° 00099021001, SEGUN DOCUMENTOS ADJUNTOS Y ROC N° 174/19 DEL DCR. TRANS. POR REMUNERACION MAXIMA DE JULIO HUMEREZ QUIROZ ENERO/19 LIBRETA 00099021001</t>
  </si>
  <si>
    <t>TRANSFERENCIA DEL EXTERIOR SEGUN SWIFT 01713 DE FECHA 11/02/2019 ORDENANTE: CONSULADO DE LA REP. DE BOLIVIA EN ARGENTINA REF.: DEVOLUCION PROGRAMA DE REGULARIZACION DOCUMENTARIA LIB. 00099021001 TGN-RECURSOS ORDINARIOS (3987)</t>
  </si>
  <si>
    <t>TRANSFERENCIA DEL EXTERIOR SEGUN SWIFT NO.1705 DE FECHA 11/02/2019 ORDENANTE: EMBASSY OF BOLIVIA (LA HAYA) REF.: DEVOLUCION DE SALDOS 2018 GASTOS FUNCIONAMIENTO Y ADICIONAL LIB. 00099021001 TGN-RECURSOS ORDINARIOS (3987)</t>
  </si>
  <si>
    <t>TRANSFERENCIA DEL EXTERIOR SEGUN SWIFT NO.1706 DE FECHA 11/02/2019 ORDENANTE: CONSULADO DE BOLIVIA EN VALENCIA REF.: DEVOLUCION DE GASTOS DE FUNCIONAMIENTO GESTION 2018 LIB. 00099021001 TGN-RECURSOS ORDINARIOS (3987)</t>
  </si>
  <si>
    <t>TRANSFERENCIA DEL EXTERIOR SEGUN SWIFT NO.1714 DE FECHA 11/02/2019 ORDENANTE: CONSULADO DE LA REP DE BOLIVIA (VIEDMA ARGENTINA) REF.: DEVOLUCION PROGRAMA DE REGULARIZACION DOCUMENTARIA LIB. 00099021001 TGN-RECURSOS ORDINARIOS (3987)</t>
  </si>
  <si>
    <t>TRANSFERENCIA DEL EXTERIOR SEGUN SWIFT 01708 DE FECHA 11/02/2019 ORDENANTE: EMBAJADA DEL ESTADO PLURINACIONAL DE BOLIVIA NICARAGUA REF.: DEVOLUCION DE SALDOS NO EJECUTADOS A DICIEMBRE 31, 2018 LIB. 00099021001 TGN-RECURSOS ORDINARIOS (3987)</t>
  </si>
  <si>
    <t>TRANSFERENCIA DEL EXTERIOR SEGUN SWIFT NO.1719 DE FECHA 11/02/2019 ORDENANTE: EMBAJADA DE BOLIVIA (LIMA PERU) REF.: DEVOLUCION DE SALDOS GASTOS DE FUNCIONAMIENTO Y REMESAS ADICIONALES LIB. 00099021001 TGN-RECURSOS ORDINARIOS (3987)</t>
  </si>
  <si>
    <t>TRANSFERENCIA DEL EXTERIOR SEGUN SWIFT 01701 DE FECHA 11/02/2019 ORDENANTE: EMBAJADA DE BOLIVIA EN QUITO-ECUADOR LIB. 00099021001 TGN-RECURSOS ORDINARIOS (3987)</t>
  </si>
  <si>
    <t>NÚMERO DE LIBRETA CUT: 99031009.00 OPERACIÓN T01 TRANSFERENCIA DE FONDOS A LA CUT - TESORO DIRECTO DE BANCO UNION S.A. A CUENTA UNICA DEL TESORO CON NUMERO DE SOLICITUD = 3488946 Y NUMERO CORRELATIVO = 91320011022019742 TRANSFERENCIA POR OPERACIONES DE VENTA BONOS BTX</t>
  </si>
  <si>
    <t>COBRO COSTOS DE PAPELERIA SEGUN TRANSFERENCIA DEL EXTERIOR POR ORDEN DE PETROLEO BRASILEIRO SA PETROBRAS LIB. 00513012007 YPFB - RECURSOS NACIONALIZACIÓN</t>
  </si>
  <si>
    <t>NUMERO DE LIBRETA CUT: 00099021001 OPERACIÓN E18 TRANSFERENCIA DEL SISTEMA FINANCIERO POR CUENTA DE TERCEROS A LA CUT PAGO OTROS ACREESORES DE ORGANISMO SINDICALES A SOLICITUD DE FUTURO DE BOLIVIA SA</t>
  </si>
  <si>
    <t>NUMERO DE LIBRETA CUT: 00099021001 OPERACIÓN E18 TRANSFERENCIA DEL SISTEMA FINANCIERO POR CUENTA DE TERCEROS A LA CUT PAGO OTROS ACREESORES PARA ORGANISMO SINDICALES A SOLICITUD DE FUTURO DE BOLIVIA SA</t>
  </si>
  <si>
    <t>00099021001 DEPOSITO DE EFECTIVO, DEPOSITANTE: ROBERTO EDWIN LOZANO CABRERA, CONCEPTO: REVERSION PASAJES PREVENTIVO N° 4595, CUENTA DE DEPOSITO: CUENTA UNICA DEL TESORO</t>
  </si>
  <si>
    <t>00099021001 DEPOSITO DE EFECTIVO, DEPOSITANTE: MINISTERIO PUBLICO, CONCEPTO: DEVOLUCION DE FONDOS SEGUNDO AGUINALDO POR - ZELMY VELIZ MERCADO, CUENTA DE DEPOSITO: CUENTA UNICA DEL TESORO</t>
  </si>
  <si>
    <t>00099021001 DEPOSITO DE EFECTIVO, DEPOSITANTE: MINISTERIO PUBLICO, CONCEPTO: DEVOLUCION DE FONDOS AGUINALDO POR - ZELMY VELIZ MERCADO, CUENTA DE DEPOSITO: CUENTA UNICA DEL TESORO</t>
  </si>
  <si>
    <t>00099021001 DEPOSITO DE EFECTIVO, DEPOSITANTE: GREGORIO ANTEZANA APAZA, CONCEPTO: DOBLE PERCEPCION, CUENTA DE DEPOSITO: CUENTA UNICA DEL TESORO</t>
  </si>
  <si>
    <t>00099021001 DEPOSITO DE EFECTIVO, DEPOSITANTE: TRIBUNAL CONSTITUCIONAL PLURINACIONAL, CONCEPTO: DEPÓSITO DE LICENCIAS SIN GOCE DE HABER, CUENTA DE DEPOSITO: CUENTA UNICA DEL TESORO</t>
  </si>
  <si>
    <t>00291012002 DEPOSITO DE EFECTIVO, DEPOSITANTE: ADMINISTRADORA BOLIVIANA DE CARRETERAS ABC, CONCEPTO: DE EXTRAVIO DE CREDENCIAL, CUENTA DE DEPOSITO: CUENTA UNICA DEL TESORO</t>
  </si>
  <si>
    <t>00099021001 DEPOSITO DE EFECTIVO, DEPOSITANTE: RUBEN QUISBERT LOPEZ, CONCEPTO: DEVOLUCION DE DUODECIMA DE AGUINALDO Y ESFUERZO POR BOLIVIA, CUENTA DE DEPOSITO: CUENTA UNICA DEL TESORO</t>
  </si>
  <si>
    <t>00099021001 DEPOSITO DE EFECTIVO, DEPOSITANTE: MIN DE DEPORTES-ROBERTO PEREZ VILLCA 5071703 PT, CONCEPTO: DEVOLUCION SALDOS NO UTILIZADOS COPA DE ESTADO PLURINACIONAL DE BOLIVIA SUB 18, CUENTA DE DEPOSITO: CUENTA UNICA DEL TESORO</t>
  </si>
  <si>
    <t>00291012005 DEPOSITO DE EFECTIVO, DEPOSITANTE: ABC -MILTON JESUS ORTUÑO MORALES, CONCEPTO: DEVOLUCION DE PASAJE AEREO, CUENTA DE DEPOSITO: CUENTA UNICA DEL TESORO</t>
  </si>
  <si>
    <t>00099021001 DEPOSITO DE EFECTIVO, DEPOSITANTE: RUBEN QUISBERT LOPEZ, CONCEPTO: DEVOLUCION DE COBRO DE HABERES, CUENTA DE DEPOSITO: CUENTA UNICA DEL TESORO</t>
  </si>
  <si>
    <t>00099021001 DEPOSITO DE EFECTIVO, DEPOSITANTE: VPEP-PALP - RICHAR CONDORI FUENTES, CONCEPTO: DEVOLUCION POR EXTRAVIO DE FACTURA -GASOLINA, CUENTA DE DEPOSITO: CUENTA UNICA DEL TESORO</t>
  </si>
  <si>
    <t>A:00099021001 El concepto de la mencionada operación corresponde a la transferencia de capital al TGN, por el mes de Enero de 2019 del Fideicomiso Programa de Reconversión Productiva y Comercial TGN 9º.</t>
  </si>
  <si>
    <t>A:00099021001 El concepto de la mencionada operación corresponde a la transferencia de capital por el mes de Enero/2019, de Cooperativa Sudamérica al TGN.</t>
  </si>
  <si>
    <t>TRANSFERENCIA DEL EXTERIOR SEGUN SWIFT 01750 DE FECHA 12/02/2019 ORDENANTE: CONSULADO DE BOLIVIA EN MADRID LIB. 00099021001 TGN-RECURSOS ORDINARIOS (3987)</t>
  </si>
  <si>
    <t>TRANSFERENCIA DEL EXTERIOR SEGUN SWIFT NO.1749 DE FECHA 12/02/2019 ORDENANTE: CONSULADO DE BOLIVIA EN MADRID REF.: DEV.SALDOS NO EJECUTADOS GTOS.FUNC.2018 (EMISOR PASAPORTES EMIPAS) LIB. 00099021001 TGN-RECURSOS ORDINARIOS (3987)</t>
  </si>
  <si>
    <t>TRANSFERENCIA DEL EXTERIOR SEGUN SWIFT 01747 DE FECHA 12/02/2019 ORDENANTE: MISION DE BOLIVIA EN LA OAS-WASHINGTON LIB. 00099021001 TGN-RECURSOS ORDINARIOS (3987)</t>
  </si>
  <si>
    <t>TRANSFERENCIA DEL EXTERIOR SEGUN SWIFT 01737-01732 DE FECHA 12/02/2019 ORDENANTE: EMBAJADA DE BOLIVIA EN COLOMBIA LIB. 00099021001 TGN-RECURSOS ORDINARIOS (3987)</t>
  </si>
  <si>
    <t>TRANSFERENCIA DEL EXTERIOR SEGUN SWIFT 01735 - 01730 DE FECHA 12/02/2019 ORDENANTE: EMBAJADA DE BOLIVIA BOGOTA COLOMBIA REF.: DEVOLUCION DE SALDOS NO EJECUTADOS GESTION 2018 REMESAS ADICIONALES LIB. 00099021001 TGN-RECURSOS ORDINARIOS (3987)</t>
  </si>
  <si>
    <t>TRANSFERENCIA DEL EXTERIOR SEGUN SWIFT NO.1736 Y NO.1731 DE FECHA 12/02/2019 ORDENANTE: EMBAJADA DE BOLIVIA EN COLOMBIA REF.: DEVOLUCION DE SALDOS NO EJECUTADOS GESTION 2018 GASTOS DE FUNCIONAMIENTO LIB. 00099021001 TGN-RECURSOS ORDINARIOS (3987)</t>
  </si>
  <si>
    <t>TRANSFERENCIA DEL EXTERIOR SEGUN SWIFT 01748 DE FECHA 12/02/2019 ORDENANTE: CONSULADO DE BOLIVIA EN MADRID ES REF.: DEVOLUCION SALDO GASTOS DE FUNCIONAMIENTO LIB. 00099021001 TGN-RECURSOS ORDINARIOS (3987)</t>
  </si>
  <si>
    <t>REGULARIZACION DE TRANSFERENCIA DEL EXTERIOR SEGUN SWIFT 01723 DE FECHA 12/02/2019 ORDENANTE: CONSULADO DE BOLIVIA EN ROSARIO ARGENTINA LIB. 00099021001 TGN-RECURSOS ORDINARIOS (3987)</t>
  </si>
  <si>
    <t>REGULARIZACION DE TRANSFERENCIA DEL EXTERIOR SEGUN SWIFT 01722 DE FECHA 12/02/2019 ORDENANTE: CONSULADO DE BOLIVIA EN ROSARIO-ARGENTINA LIB. 00099021001 TGN-RECURSOS ORDINARIOS (3987)</t>
  </si>
  <si>
    <t>TRANSFERENCIA DEL EXTERIOR SEGUN SWIFT NO.1740 DE FECHA 12/02/2019 ORDENANTE: CONSULADO GENERAL DE BOLIVIA EN WASHINGTON REF.: DEVOLUCION DE SALDOS NO EJECUTADOS AL 31 DE DICIEMBRE DE 2018 (PROGRAMA DE DOCUMENTACION) LIB. 00099021001 TGN-RECURSOS ORDINARIOS (3987)</t>
  </si>
  <si>
    <t>TRANSFERENCIA DEL EXTERIOR SEGUN SWIFT 01741 DE FECHA 12/02/2019 ORDENANTE: CONSULADO GENERAL DE BOLIVIA EN WASHINGTON DC REF.: DEVOLUCION DE SALDOS NO EJECUTADOS AL 31 DE DICIEMBRE LIB. 00010011102 MIN.RELACIONES EXTERIORES - GESTORIA CONSULAR LEY Nº 3108</t>
  </si>
  <si>
    <t>NUMERO DE LIBRETA CUT: 00099021001 OPERACIÓN E75 TRANSFERENCIA DE LA CUENTA FISCAL BUN A LA CUT EN MN TRANSF.FDOS.A SOLICITUD DEL G.A.M. SACACA SG.NOTA CITE:GAMS 0013/2019 A CTA.3987 CUT Y LBRTA.00099021001</t>
  </si>
  <si>
    <t>NÚMERO DE LIBRETA CUT: 99031009.00 OPERACIÓN T01 TRANSFERENCIA DE FONDOS A LA CUT - TESORO DIRECTO DE BANCO UNION S.A. A CUENTA UNICA DEL TESORO CON NUMERO DE SOLICITUD = 3493436 Y NUMERO CORRELATIVO = 91320012022019805 TRANSFERENCIA POR OPERACIONES DE VENTA BONOS BTX</t>
  </si>
  <si>
    <t>00020051101 DEPOSITO DE EFECTIVO, DEPOSITANTE: JOSE LUIS VELASQUEZ ORTIZ, CONCEPTO: REVERSION DESEMBOLSO P/ PAGO DERECHOS REALES Y GASTOS JUDICIALES, CUENTA DE DEPOSITO: CUENTA UNICA DEL TESORO</t>
  </si>
  <si>
    <t>00020051101 DEPOSITO DE EFECTIVO, DEPOSITANTE: JOSE LUIS VELASQUEZ ORTIZ, CONCEPTO: REVERSION DESEMBOLSO P/PAGO DERECHOS REALES Y TASAS SANEAMIENTO DE LOS PREDIOS, CUENTA DE DEPOSITO: CUENTA UNICA DEL TESORO</t>
  </si>
  <si>
    <t>00020051101 DEPOSITO DE EFECTIVO, DEPOSITANTE: JOSE LUIS VELASQUEZ ORTIZ, CONCEPTO: REVERSION DESEMBOLSO P/TRAMITE GASTOS JUDICIALES EN NOTARIA DE FE PUBLICA, CUENTA DE DEPOSITO: CUENTA UNICA DEL TESORO</t>
  </si>
  <si>
    <t>00592012001 DEPOSITO DE EFECTIVO, DEPOSITANTE: JOSE LUIS MAMANI ESPEJO, CONCEPTO: VENTA EMISIVO PARTICULARES GESTION 2018 (PERCIBIDOS EL 08 FEBRERO 2019), CUENTA DE DEPOSITO: CUENTA UNICA DEL TESORO</t>
  </si>
  <si>
    <t>00592012001 DEPOSITO DE EFECTIVO, DEPOSITANTE: JOSE LUIS MAMANI ESPEJO, CONCEPTO: EMISIVO ENTIDAD MIN. DESARROLLO RURAL Y TIERRAS GEST 2018 (ND 220025), CUENTA DE DEPOSITO: CUENTA UNICA DEL TESORO</t>
  </si>
  <si>
    <t>00086011102 DEPOSITO DE EFECTIVO, DEPOSITANTE: LUDWING ALBERTO AYALA SORIA, CONCEPTO: DEVOLUCION DE PASAJE AEREO TICKET: 930-2765582493, CUENTA DE DEPOSITO: CUENTA UNICA DEL TESORO</t>
  </si>
  <si>
    <t>00099021001 DEPOSITO DE EFECTIVO, DEPOSITANTE: ZAIDA BEATRIZ MARTINEZ PLAZA, CONCEPTO: DOBLE PERCEPCION, CUENTA DE DEPOSITO: CUENTA UNICA DEL TESORO</t>
  </si>
  <si>
    <t>00099021001 DEP.DE CHEQ.AJENOS,RET.DE CAM.,CONCEPTO: DEVOLUCION PAMELA PIZARRO,DEP.: CONTRALORIA GENERAL DEL ESTADO , PROCEDENCIA: BANCO UNION S.A., CHEQUE: 6048, FECHA DE EMISION:08/02/2019</t>
  </si>
  <si>
    <t>00099021001 DEP.DE CHEQ.AJENOS,RET.DE CAM.,CONCEPTO: REVERSION FRACCION CC. TGN,DEP.: SEGUROS PROVIDA S.A. , PROCEDENCIA: BANCO NACIONAL DE BOLIVIA S.A., CHEQUE: 4350287, FECHA DE EMISION:12/02/2019</t>
  </si>
  <si>
    <t>00513162001 DEPOSITO DE EFECTIVO, DEPOSITANTE: KRAKEN SERVICIOS GENERALES - DANIELA  A  ANEYBA B., CONCEPTO: DEVOLUCION DE PAGO EXCEDENTE, CUENTA DE DEPOSITO: CUENTA UNICA DEL TESORO</t>
  </si>
  <si>
    <t>00099021001 DEPOSITO DE EFECTIVO, DEPOSITANTE: RAUL GARRON RUIZ, CONCEPTO: DEVOLUCION POR DOBLE PERCEPCION, CUENTA DE DEPOSITO: CUENTA UNICA DEL TESORO</t>
  </si>
  <si>
    <t>00099021001 DEPOSITO DE EFECTIVO, DEPOSITANTE: EDGAR LUCIO BUSTILLOS GUTIERREZ, CONCEPTO: DEV DE FONDOS SALDOS GESTION 2018 PROY MIC ZACACANI CHOJASIVI-GAM PUCARANI, CUENTA DE DEPOSITO: CUENTA UNICA DEL TESORO</t>
  </si>
  <si>
    <t>00591012001 DEP.DE CHEQ.AJENOS,RET.DE CAM.,CONCEPTO: PAGO POR SERVICIO DE AGUA POTABLE,DEP.: KETAL S.A. , PROCEDENCIA: BANCO NACIONAL DE BOLIVIA S.A., CHEQUE: 239439, FECHA DE EMISION:29/01/2019</t>
  </si>
  <si>
    <t>A:00099021001 TRANSFERENCIA DE RECUPERACIONES SEGÚN NOTA GEF-LIN-MCM-0096-NOT/19 PARA PAGO DE INTERESES DE ACUERDO A CONTRATO DE FIDEICOMISO “APOYO A LA EJECUCION DE LA INVERSION PUBLICA” FIRMADO ENTRE MINISTERIO DE PLANIFICACION Y EL FNDR, CORRESPONDIENTE AL GAM SANTOS MERCADO (VCTO. OCTUBRE/2018).</t>
  </si>
  <si>
    <t>A:00862012001 TRANSFERENCIA DE RECUPERACIONES SEGÚN NOTA GEF-LIN-MCM-0096-NOT/19 POR COMISION DE ADMINISTRACION QUE CORRESPONDEN AL FNDR DE ACUERDO A CONTRATO DE FIDEICOMISO “APOYO A LA EJECUCION DE LA INVERSION PUBLICA” GAM SANTOS MERCADO (VCTO. OCTUBRE/2018).</t>
  </si>
  <si>
    <t>REGULARIZACION DE TRANSFERENCIA DEL EXTERIOR SEGUN SWIFT NO.1792 DE FECHA 13/02/2019 ORDENANTE: CONSULADO GENERAL DE BOLIVIA (SANTIAGO CHILE) REF.: DEVOLUCION DE SALDO NO EJECUTADO PROGRAMA DE DOCUMENTACION A DIC/18 LIB. 00099021001 TGN-RECURSOS ORDINARIOS (3987)</t>
  </si>
  <si>
    <t>TRANSFERENCIA DEL EXTERIOR SEGUN SWIFT 01820 DE FECHA 13/02/2019 ORDENANTE: EMBAJADA DEL ESTADO PLURINACIONAL DE BOLIVIA MADRID ESPAÑA REF.: DEVOLUCION DE SALDOS REMESAS ADICIONALES LIB. 00099021001 TGN-RECURSOS ORDINARIOS (3987)</t>
  </si>
  <si>
    <t>TRANSFERENCIA DEL EXTERIOR SEGUN SWIFT NO.1818 DE FECHA 13/02/2019 ORDENANTE: CONSULADO DE BOLIVIA EN MADRID REF.: LICENCIAS DE CONDUCIR ENERO 2019 RECAUDACION EXTERIOR LIB. 00340012004 SEGIP-RECAUDACION EXTERIOR-LICENCIAS DE CONDUCIR</t>
  </si>
  <si>
    <t>TRANSFERENCIA DEL EXTERIOR SEGUN SWIFT NO.1813 DE FECHA 13/02/2019 ORDENANTE: CONSULADO DEL ESTADP PLURINACIONAL DE BOLIVIA EN ILO-PERU REF.: DEVOLUCION SALDOS GASTOS DE FUNCIONAMIENTO LIB. 00099021001 TGN-RECURSOS ORDINARIOS (3987)</t>
  </si>
  <si>
    <t>TRANSFERENCIA DEL EXTERIOR SEGUN SWIFT NO.1821 DE FECHA 13/02/2019 ORDENANTE: EMBAJADA DEL ESTADO PLURINACIONAL DE BOLIVIA EN ESPAÑA REF.: DEVOLUCION DE SALDOS GASTOS DE FUNCIONAMIENTO LIB. 00099021001 TGN-RECURSOS ORDINARIOS (3987)</t>
  </si>
  <si>
    <t>COBRO COSTOS DE PAPELERIA SEGUN TRANSFERENCIA DEL EXTERIOR POR ORDEN DE CONSULADO DE BOLIVIA EN MADRID REF.: LICENCIAS DE CONDUCIR ENERO 2019 RECAUDACION EXTERIOR LIB. 00340012003 RECAUDACION EXTRANJERIA - C.I. -L.C.</t>
  </si>
  <si>
    <t>VENTA DE DIVISAS CON TRANSFERENCIA DE FONDOS A SOLICITUD DE MINISTERIO DE RELACIONES EXTERIORES SEGUN SOLICITUD 7220 REF: PAGO DE HABERES Y COSTO DE VIDA DEL SERVICIO DIPLOMATICO CON DISCAPACIDAD CORRESPONDIENTE AL MES DE ENERO 2019 SEGUN PLANILLA DE RRHH N 011907. LIB. 00099021001 TGN-RECURSOS ORDINARIOS (3987) POR DIFERENCIAL CAMBIARIO</t>
  </si>
  <si>
    <t>TRANSFERENCIA DEL EXTERIOR SEGUN SWIFT 01819 DE FECHA 13/02/2019 ORDENANTE: CONSULADO DE BOLIVIA EN MADRID LIB. 00340012005 SEGIP - RECAUDACION EXTERIOR - CEDULAS DE IDENTIDAD</t>
  </si>
  <si>
    <t>A:00099021001 A requerimiento de la Unidad de Administración e Información Salarial (UAIS), con nota interna CITE: MEFP/VTCP/DGPOT/UAIS/No 712/2019, en la cual solicita la reversión definitiva de las boletas de pago solicitados por el SENASIR, consignadas en el Comprobante de Pago N°. 71706 y 71707 H.R. 6-2634-R/953.</t>
  </si>
  <si>
    <t>NUMERO DE LIBRETA CUT: 00099021001 OPERACIÓN E75 TRANSFERENCIA DE LA CUENTA FISCAL BUN A LA CUT EN MN TRANSF.FDOS.A SOLICITUD DEL G.A.D. ORURO SG.NOTA CITE:GAD-ORU/SDAFP/UF/ATCP/CE-028/2019 A CTA.3987 CUT LBRTA.00099021001</t>
  </si>
  <si>
    <t>REGULARIZACION DE TRANSFERENCIA DEL EXTERIOR SEGUN SWIFT 01662 DE FECHA 13/02/2019 ORDENANTE: CONSULADO DE BOLIVIA EN CORDOBA ARGENTINA LIB. 00099021001 TGN-RECURSOS ORDINARIOS (3987)</t>
  </si>
  <si>
    <t>REGULARIZACION DE TRANSFERENCIA DEL EXTERIOR SEGUN SWIFT 01637 DE FECHA 13/02/2019 ORDENANTE: CONSULADO DE BOLIVIA EN CORDOBA LIB. 00099021001 TGN-RECURSOS ORDINARIOS (3987)</t>
  </si>
  <si>
    <t>REGULARIZACION DE TRANSFERENCIA DEL EXTERIOR SEGUN SWIFT 01544 DE FECHA 13/02/2019 ORDENANTE: CONSULADO DE BOLIVIA EN CORDOBA LIB. 00099021001 TGN-RECURSOS ORDINARIOS (3987)</t>
  </si>
  <si>
    <t>NÚMERO DE LIBRETA CUT: 99031009.00 OPERACIÓN T01 TRANSFERENCIA DE FONDOS A LA CUT - TESORO DIRECTO DE BANCO UNION S.A. A CUENTA UNICA DEL TESORO CON NUMERO DE SOLICITUD = 3497258 Y NUMERO CORRELATIVO = 91320013022019870 TRANSFERENCIA POR OPERACIONES DE VENTA BONOS BTX</t>
  </si>
  <si>
    <t>NUMERO DE LIBRETA CUT: 00099021001 OPERACIÓN E18 TRANSFERENCIA DEL SISTEMA FINANCIERO POR CUENTA DE TERCEROS A LA CUT pago adelantado P.R.A. .RP 5.339,32 Pago indebido. RP 930,44</t>
  </si>
  <si>
    <t>TRANSFERENCIA DEL EXTERIOR SEGUN SWIFT NO.1843 DE FECHA 13/02/2019 ORDENANTE: CONSULADO DE BOLIVIA (CUZCO PERU) REF.: DEVOLUCION DE SALDOS GASTOS DE FUNCIONAMIENTO Y PROGRAMA DOCUMENTACION 2018 LIB. 00099021001 TGN-RECURSOS ORDINARIOS (3987)</t>
  </si>
  <si>
    <t>REGULARIZACION DE TRANSFERENCIA DEL EXTERIOR SEGUN SWIFT 01636 DE FECHA 13/02/2019 ORDENANTE: CONSULADO DEL ESTADO PLURINACIONAL DE BOLIVIA EN COMODORO RIVADAVIA ARGENTINA LIB. 00099021001 TGN-RECURSOS ORDINARIOS (3987)</t>
  </si>
  <si>
    <t>REGULARIZACION DE TRANSFERENCIA DEL EXTERIOR SEGUN SWIFT 01633 DE FECHA 13/02/2019 ORDENANTE: EMBAJADA DE BOLIVIA EN TOKIO JAPON REF.: DEVOLUCION DE SALDOS PROGRAMA DOC. LIB. 00099021001 TGN-RECURSOS ORDINARIOS (3987)</t>
  </si>
  <si>
    <t>REGULARIZACION DE TRANSFERENCIA DEL EXTERIOR SEGUN SWIFT 01620 DE FECHA 13/02/2019 ORDENANTE: EMBAJADA DE BOLIVIA EN TOKIO JAPON REF.: DEVOLUCION SALDOS GASTOS DE FUNCIONAMIENTO LIB. 00099021001 TGN-RECURSOS ORDINARIOS (3987)</t>
  </si>
  <si>
    <t>REGULARIZACION DE TRANSFERENCIA DEL EXTERIOR SEGUN SWIFT 01742 DE FECHA 13/02/2019 ORDENANTE: CONSULADO DE BOLIVIA EN WASHINGTON LIB. 00099021001 TGN-RECURSOS ORDINARIOS (3987)</t>
  </si>
  <si>
    <t>00592012001 DEPOSITO DE EFECTIVO, DEPOSITANTE: DAYANA ARCE SUNTURA, CONCEPTO: GESTION 2018-NOTA DE OBSERVACION NO DECLARACION DE FACTURA C31 053 N.O N 16, CUENTA DE DEPOSITO: CUENTA UNICA DEL TESORO</t>
  </si>
  <si>
    <t>00099021001 DEPOSITO DE EFECTIVO, DEPOSITANTE: BEATRIZ V. MURILLO GUTIERREZ, CONCEPTO: DOBLE PERCEPCION, CUENTA DE DEPOSITO: CUENTA UNICA DEL TESORO</t>
  </si>
  <si>
    <t>00099021001 DEPOSITO DE EFECTIVO, DEPOSITANTE: TERESA GLADYS OCHOA GONZALES, CONCEPTO: DOBLE PERCEPCION, CUENTA DE DEPOSITO: CUENTA UNICA DEL TESORO</t>
  </si>
  <si>
    <t>00190012003 DEPOSITO DE EFECTIVO, DEPOSITANTE: GUEYSSA CLAUDIA VARGAS VALVERDE, CONCEPTO: DEVOLUCION DE VIATICOS POR VIAJE AL MUNICIPIO COTAGAITA EL 23 DE NOVIEMBRE, CUENTA DE DEPOSITO: CUENTA UNICA DEL TESORO</t>
  </si>
  <si>
    <t>00190012003 DEPOSITO DE EFECTIVO, DEPOSITANTE: MIREYA TORREZ BEDOYA, CONCEPTO: DEVOLUCION DE VIATICOS POR VIAJE AL MUNICIPIO CAIZA DEL 7 DE NOVIEMBRE/2018, CUENTA DE DEPOSITO: CUENTA UNICA DEL TESORO</t>
  </si>
  <si>
    <t>00190012003 DEPOSITO DE EFECTIVO, DEPOSITANTE: SERGIO RODRIGO CASTRO PRIETO, CONCEPTO: DEVOLUCION DE VIATICOS POR VIAJE A LOS MUNICIPIOS CAMARGO Y VILLA CHARCAS DEL 29 AL 30 DE OCT/2018, CUENTA DE DEPOSITO: CUENTA UNICA DEL TESORO</t>
  </si>
  <si>
    <t>00190012003 DEPOSITO DE EFECTIVO, DEPOSITANTE: RONNY MENDIA DORADO, CONCEPTO: DEVOLUCION DE VIATICOS POR VIAJE AL MUNICIPIO CABEZAS EL 30 DE OCTUBRE/2018, CUENTA DE DEPOSITO: CUENTA UNICA DEL TESORO</t>
  </si>
  <si>
    <t>00099021001 DEPOSITO DE EFECTIVO, DEPOSITANTE: SANDRA SILVIA MARISCAL QUISPE, CONCEPTO: DEVOLUCION DE UNA DUODECIMA DE AGUINALDO, CUENTA DE DEPOSITO: CUENTA UNICA DEL TESORO</t>
  </si>
  <si>
    <t>00099021001 DEPOSITO DE EFECTIVO, DEPOSITANTE: LUIS RAMIREZ ALANOCA, CONCEPTO: DOBLE PERCEPCION, CUENTA DE DEPOSITO: CUENTA UNICA DEL TESORO</t>
  </si>
  <si>
    <t>00526012001 DEPOSITO DE EFECTIVO, DEPOSITANTE: BOLIVIA TV - EDUARDO LUIS CHAVEZ GUACHALLA, CONCEPTO: DEVOLUCION DE VIATICOS, CUENTA DE DEPOSITO: CUENTA UNICA DEL TESORO</t>
  </si>
  <si>
    <t>00378012002 DEPOSITO DE EFECTIVO, DEPOSITANTE: FLORENTINO ISRAEL PEREZ YUJRA, CONCEPTO: DEVOLUCION PREVENTIVO N° 56 (RETENCIONES), CUENTA DE DEPOSITO: CUENTA UNICA DEL TESORO</t>
  </si>
  <si>
    <t>00378012002 DEPOSITO DE EFECTIVO, DEPOSITANTE: FLORENTINO ISRAEL PEREZ YUJRA, CONCEPTO: DEVOLUCION PREVENTIVO N° 56, CUENTA DE DEPOSITO: CUENTA UNICA DEL TESORO</t>
  </si>
  <si>
    <t>00099021001 DEPOSITO DE EFECTIVO, DEPOSITANTE: CRISTIAM TAMBO MAMANI, CONCEPTO: DEVOLUCION DE HABERES, CUENTA DE DEPOSITO: CUENTA UNICA DEL TESORO</t>
  </si>
  <si>
    <t>00099021001 DEPOSITO DE EFECTIVO, DEPOSITANTE: WALTER ERICK QUEVEDO FLORES, CONCEPTO: DOBLE PERCEPCION, CUENTA DE DEPOSITO: CUENTA UNICA DEL TESORO</t>
  </si>
  <si>
    <t>00099021001 DEPOSITO DE EFECTIVO, DEPOSITANTE: FELIX ORELLANA SORIA  CI.  1579878  SC., CONCEPTO: DEVOLUCION POR PERCEPCION INDEBIDA DE HABERES DEL MES DE MAYO DE 2018, CUENTA DE DEPOSITO: CUENTA UNICA DEL TESORO</t>
  </si>
  <si>
    <t>00099021001 DEP.DE CHEQ.AJENOS,RET.DE CAM.,CONCEPTO: MIN COMUNICACION DEV. INCAP TEMP - MAYO /2018,DEP.: CAJA PETROLERA DE SALUD , PROCEDENCIA: BANCO UNION S.A., CHEQUE: 14930, FECHA DE EMISION:14/02/2019</t>
  </si>
  <si>
    <t>00081011101 DEP.DE CHEQ.AJENOS,RET.DE CAM.,CONCEPTO: EJECUCION DE BOLETA DE GARANTIA DE SERIEDAD DE PROPUESTA,DEP.: MINISTERIO DE OBRAS PUBLICAS SERVICIOS Y VIVIENDA , PROCEDENCIA: BANCO UNION S.A., CHEQUE: 1024, FECHA DE EMISION:25/01/2019</t>
  </si>
  <si>
    <t>00041048002 DEP.DE CHEQ.AJENOS,RET.DE CAM.,CONCEPTO: POR DEVOLUCION DE SALDOS NO EJECUTADOS GESTION 2018,DEP.: ROSSEL AQUINO KAREN INES , PROCEDENCIA: BANCO UNION S.A., CHEQUE: 455, FECHA DE EMISION:12/02/2019</t>
  </si>
  <si>
    <t>00041048002 DEP.DE CHEQ.AJENOS,RET.DE CAM.,CONCEPTO: POR DEVOLUCION DE SALDOS NO EJECUTADOS GESTION 2018,DEP.: CHOQUE MAMANI JUDITH , PROCEDENCIA: BANCO UNION S.A., CHEQUE: 454, FECHA DE EMISION:12/02/2019</t>
  </si>
  <si>
    <t>00041048002 DEP.DE CHEQ.AJENOS,RET.DE CAM.,CONCEPTO: POR DEVOLUCION DE SALDOS NO EJECUTADOS GESTION 2018,DEP.: MIRIAM GARABITO GUERRA , PROCEDENCIA: BANCO UNION S.A., CHEQUE: 447, FECHA DE EMISION:16/01/2019</t>
  </si>
  <si>
    <t>00041044201 DEP.DE CHEQ.AJENOS,RET.DE CAM.,CONCEPTO: POR DEVOLUCION DE SALDOS NO EJECUTADOS GESTION 2018,DEP.: MIGUEL ANGEL BERAZAIN GUTIERREZ , PROCEDENCIA: BANCO UNION S.A., CHEQUE: 452, FECHA DE EMISION:12/02/2019</t>
  </si>
  <si>
    <t>00041048002 DEP.DE CHEQ.AJENOS,RET.DE CAM.,CONCEPTO: POR DEVOLUCION DE SALDOS NO EJECUTADOS GESTION 2018,DEP.: CHOQUE MAMANI JUDITH , PROCEDENCIA: BANCO UNION S.A., CHEQUE: 450, FECHA DE EMISION:12/02/2019</t>
  </si>
  <si>
    <t>00099021001 DEP.DE CHEQ.AJENOS,RET.DE CAM.,CONCEPTO: DEVOLUCION POR DUPLICIDAD PREV. 1609 DE 2018 FPS DPTAL LA PAZ,DEP.: PEDRO D. HERRERA TITO , PROCEDENCIA: BANCO UNION S.A., CHEQUE: 691, FECHA DE EMISION:13/02/2019</t>
  </si>
  <si>
    <t>00099021001 DEPOSITO DE EFECTIVO, DEPOSITANTE: CAROLA M. SAAVEDRA V, CONCEPTO: DEVOLUCION POR 16 HORAS NO TRABAJADAS EN EL MES DE JUNIO 2017, CUENTA DE DEPOSITO: CUENTA UNICA DEL TESORO</t>
  </si>
  <si>
    <t>00378012002 DEPOSITO DE EFECTIVO, DEPOSITANTE: SENATEX-JULIA CLAUDIA RAMOS SUAREZ, CONCEPTO: DEVOLUCION DE RETENCIONES IMPOSITIVAS POR ALQUILER DE ESPACIO PUBLICITARIO, CUENTA DE DEPOSITO: CUENTA UNICA DEL TESORO</t>
  </si>
  <si>
    <t>00020051101 DEPOSITO DE EFECTIVO, DEPOSITANTE: LIZANDRO MERUBIA RUIZ, CONCEPTO: DEVOLUCION PAGO A DERECHOS REALES(TASAS) P/TRAMITE DE SANEAMIENTO PREDIOS A CARGO DE LA DBI DE LA AB, CUENTA DE DEPOSITO: CUENTA UNICA DEL TESORO</t>
  </si>
  <si>
    <t>00099021001 DEPOSITO DE EFECTIVO, DEPOSITANTE: ENDE, CONCEPTO: CUMPLIM DS 3034 RENUMERACION MAXIMA ENERO/2019 WILFREDO OVANDO ROJAS, CUENTA DE DEPOSITO: CUENTA UNICA DEL TESORO</t>
  </si>
  <si>
    <t>00099021001 DEPOSITO DE EFECTIVO, DEPOSITANTE: HEBERT CHOQUE TARQUI, CONCEPTO: DEVOLUCION DEMASIA HABERES MAXIMA REMUNERACION SECTOR PUBLICO, CUENTA DE DEPOSITO: CUENTA UNICA DEL TESORO</t>
  </si>
  <si>
    <t>00099021001 DEPOSITO DE EFECTIVO, DEPOSITANTE: MARIO RAMIREZ CHOQUE, CONCEPTO: DOBLE PERCEPCION, CUENTA DE DEPOSITO: CUENTA UNICA DEL TESORO</t>
  </si>
  <si>
    <t>00099021001 DEP.DE CHEQ.AJENOS,RET.DE CAM.,CONCEPTO: SEDES LA PAZ DEV INCAPAC TEM MAYO /2018,DEP.: CAJA PETROLERA DE SALUD , PROCEDENCIA: BANCO UNION S.A., CHEQUE: 14927, FECHA DE EMISION:14/02/2019</t>
  </si>
  <si>
    <t>00099021001 DEP.DE CHEQ.AJENOS,RET.DE CAM.,CONCEPTO: AUT. IMPUG TRIB. DEVOL INCAP TEMP MAYO /2018,DEP.: CAJA PETROLERA DE SALUD , PROCEDENCIA: BANCO UNION S.A., CHEQUE: 14892, FECHA DE EMISION:08/02/2019</t>
  </si>
  <si>
    <t>VENTA DE DIVISAS CON TRANSFERENCIA DE FONDOS A SOLICITUD DE MINISTERIO DE DESARROLLO PRODUCTIVO Y ECONOMIA PLURAL SEGUN SOLICITUD 7213 REF: COMPRA DE DIVISAS PARA PAGO A LA ORGANIZACION INTERNACIONAL DE METROLOGIA LEGAL OIML POR MEMBRESIA DE LA GESTION 2019 EQUIVALENTES 1.599,78 USD LIB. 00041031107 MPM-INSTITUTO BOLIVIANO DE METROLOGIA POR DIFERENCIAL CAMBIARIO</t>
  </si>
  <si>
    <t>VENTA DE DIVISAS CON TRANSFERENCIA DE FONDOS A SOLICITUD DE MINISTERIO DE DESARROLLO PRODUCTIVO Y ECONOMIA PLURAL SEGUN SOLICITUD 7214 REF: COMPRA DE DIVISAS PARA PAGO A LA OFICINA INTERNACIONAL DE PESAS Y MEDIDAS BIPM POR MEMBRESIA GESTION 2019 EQUIVALENTES 13.689,49 USD LIB. 00041031107 MPM-INSTITUTO BOLIVIANO DE METROLOGIA POR DIFERENCIAL CAMBIARIO</t>
  </si>
  <si>
    <t>REGULARIZACION DE TRANSFERENCIA DEL EXTERIOR SEGUN SWIFT 01668 DE FECHA 14/02/2019 ORDENANTE: CONSULADO DE BOLIVIA EN SUIZA LIB. 00099021001 TGN-RECURSOS ORDINARIOS (3987)</t>
  </si>
  <si>
    <t>TRANSFERENCIA DEL EXTERIOR SEGUN SWIFT NO.1883 DE FECHA 14/02/2019 ORDENANTE: CONSULADO DE BOLIVIA EN SEVILLA REF.: DEVOLUCION SALDOS PROGRAMA DE DOCUMENTACION GESTION 2018 LIB. 00099021001 TGN-RECURSOS ORDINARIOS (3987)</t>
  </si>
  <si>
    <t>REGULARIZACION DE TRANSFERENCIA DEL EXTERIOR SEGUN SWIFT 01707 DE FECHA 14/02/2019 ORDENANTE: EMBAJADA DE BOLIVIA EN MOSCU LIB. 00099021001 TGN-RECURSOS ORDINARIOS (3987)</t>
  </si>
  <si>
    <t>REGULARIZACION DE TRANSFERENCIA DEL EXTERIOR SEGUN SWIFT 01744 DE FECHA 14/02/2019 ORDENANTE: CONSULADO DE BOLIVIA EN LIMA LIB. 00099021001 TGN-RECURSOS ORDINARIOS (3987)</t>
  </si>
  <si>
    <t>REGULARIZACION DE TRANSFERENCIA DEL EXTERIOR SEGUN SWIFT NO.1700 DE FECHA 14/02/2019 ORDENANTE: EMBASSY OF THE PLURINATIONAL STATE OF BOLIVIA (MOSCU RUSIA) REF.: DEVOLUCION DE GASTOS DE FUNCIONAMIENTO GESTION 2018 LIB. 00099021001 TGN-RECURSOS ORDINARIOS (3987)</t>
  </si>
  <si>
    <t>A:00099021001 TRANSFERENCIA DE RECURSOS A SOLICITUD DEL MINISTERIO DE SALUD SG NOTA CITE: MS/BJA/CE/24/2019,CORRESPONDIENTE AL SALDO AL 31 DE DICIEMBRE DE 2018. HR 6-4236-R.</t>
  </si>
  <si>
    <t>A:00099021001 Transferencia que efectuamos a solicitud del Servicio Nacional del Sistema de Reparto mediante nota CITE: SENASIR UAF PPTO NE. No 001/2019, la nota interna CITE: MEFP/VTCP/DGPOT/UAIS/No 672/2019, Informe CITE: MEFP/VTCP/DGPOT/UAIS/No 19/2019 H.R. 6-1098-R</t>
  </si>
  <si>
    <t>A:00099021001 Transferencia que efectuamos a solicitud del Servicio Nacional del Sistema de Reparto mediante nota CITE: SENASIR UAF PPTO NE. No 001/2019, la nota interna CITE: MEFP/VTCP/DGPOT/UAIS/No 671/2019, Informe CITE: MEFP/VTCP/DGPOT/UAIS/No 19/2019 H.R. 6-1098-R</t>
  </si>
  <si>
    <t>||COMISION TRANSFERENCIA FDOS.AL EXTERIOR 0,10% S/USD1.727.994,31,REEMB.GSTS.COMUNICACION BS220.-Y EMISION COMP.CONTABLE BS50.-REF.:PAGO 1 LC I-2018-33 P/C EMPRESA PUBLICA QUIPUS A/F TONGFANG HONGKONG LIMITED,EN COMPL.A COMP.947193,14/02/19. LIB.00590012001 EMPRESA PÚBLICA QUIPUS - RECURSOS ESPECÍFICOS REF.:COMIS.PAGO 1 LC I-2018-33</t>
  </si>
  <si>
    <t>TRANSFERENCIA DEL EXTERIOR SEGUN SWIFT 01885 DE FECHA 14/02/2019 ORDENANTE: CONSULADO DE BOLIVIA EN TACNA LIB. 00099021001 TGN-RECURSOS ORDINARIOS (3987)</t>
  </si>
  <si>
    <t>TRANSFERENCIA DEL EXTERIOR SEGUN SWIFT 01882 DE FECHA 14/02/2019 ORDENANTE: DELEGACION DE BOLIVIA ANTE LA UNESCO LIB. 00099021001 TGN-RECURSOS ORDINARIOS (3987)</t>
  </si>
  <si>
    <t>NUMERO DE LIBRETA CUT: 00046021109 OPERACIÓN E18 TRANSFERENCIA DEL SISTEMA FINANCIERO POR CUENTA DE TERCEROS A LA CUT PARA ABONO A LA CUENTA UNICA DEL TESORO 3987069001 LIBRETA 00046021109 DEL MINISTERIO DE SALUD A SOLICITUD DEL BANCO DE CREDITO DE BOLIVIA SA</t>
  </si>
  <si>
    <t>COBRO COSTOS DE PAPELERIA SEGUN TRANSFERENCIA DEL EXTERIOR POR ORDEN DE DELEGACION DE BOLIVIA ANTE LA UNESCO LIB. 00099021001 TGN-RECURSOS ORDINARIOS (3987)</t>
  </si>
  <si>
    <t>||REGISTRO COBRO COMISION ENMIENDA LC BS220.-REEMBS.GSTS.COMUNICACION BS220.-Y EMISION COMP.CONTABLE BS50.-,S/G NOTA QUIPUS/GAF/JDTIC/NE Nº 0022/2019,13/02/19 REF.:I-2018-33 P/C EMPRESA PUBLICA QUIPUS A/F TONGFANG HONGKONG LIMITED. LIB.00590012001 EMPRESA PÚBLICA QUIPUS-RECURSOS ESPECÍFICOS REF.:COMIS.ENMIENDA LC I-2018-33</t>
  </si>
  <si>
    <t>REGULARIZACION DE TRANSFERENCIA DEL EXTERIOR SEGUN SWIFT 01669 DE FECHA 14/02/2019 ORDENANTE: CONSULADO GENERAL DE BOLIVIA EN GINEBRA-SUIZA REF.: DEVOLUCION SALDOS PROGRAMA DOCUMENTACION AL 31/12/2018 LIB. 00099021001 TGN-RECURSOS ORDINARIOS (3987)</t>
  </si>
  <si>
    <t>NÚMERO DE LIBRETA CUT: 99031009.00 OPERACIÓN T01 TRANSFERENCIA DE FONDOS A LA CUT - TESORO DIRECTO DE BANCO UNION S.A. A CUENTA UNICA DEL TESORO CON NUMERO DE SOLICITUD = 3500651 Y NUMERO CORRELATIVO = 91320014022019926 TRANSFERENCIA POR OPERACIONES DE VENTA BONOS BTX</t>
  </si>
  <si>
    <t>TRANSFERENCIA DEL EXTERIOR SEGUN SWIFT 01914 DE FECHA 14/02/2019 ORDENANTE: CONSULADO GENERAL DA BOLIVIA SAO PAULO BR REF.: DEVOLUCION DE SALDOS NO EJECUTADOS GESTION 2018 LIB. 00099021001 TGN-RECURSOS ORDINARIOS (3987)</t>
  </si>
  <si>
    <t>TRANSFERENCIA DEL EXTERIOR SEGUN SWIFT 01913 DE FECHA 14/02/2019 ORDENANTE: CONSULADO DE BOLIVIA EN SAO PAULO BR LIB. 00099021001 TGN-RECURSOS ORDINARIOS (3987)</t>
  </si>
  <si>
    <t>TRANSFERENCIA DEL EXTERIOR SEGUN SWIFT 01911 DE FECHA 14/02/2019 ORDENANTE: EMBAJADA DE BOLIVIA EN LONDRES REF.: DEVOLUCION SALDOS GASTOS DE FUNCIONAMIENTO LIB. 00099021001 TGN-RECURSOS ORDINARIOS (3987)</t>
  </si>
  <si>
    <t>TRANSFERENCIA DEL EXTERIOR SEGUN SWIFT 01915 DE FECHA 14/02/2019 ORDENANTE: CONSULDDO DE BOLIVIA EN SP BASIL REF.: DEVOLUCION DE SALDOS NO EJECUTADOS GESTION 18 PROG. DE DOC. LIB. 00099021001 TGN-RECURSOS ORDINARIOS (3987)</t>
  </si>
  <si>
    <t>TRANSFERENCIA DEL EXTERIOR SEGUN SWIFT 01996-01991 DE FECHA 14/02/2019 ORDENANTE: VICECONSULADO DE BOLIVIA EN PILAR - ARG. LIB. 00010011102 MIN.RELACIONES EXTERIORES - GESTORIA CONSULAR LEY Nº 3108</t>
  </si>
  <si>
    <t>TRANSFERENCIA DEL EXTERIOR SEGUN SWIFT 01994-01989 DE FECHA 14/02/2019 ORDENANTE: VICECONSULADO DEL EST.PLURINACIONAL DE BOLIVIA EN PILAR ARGENTINA REF.: SERVICIOS DEL GOBIERNO LIB. 00010011102 MIN.RELACIONES EXTERIORES - GESTORIA CONSULAR LEY Nº 3108</t>
  </si>
  <si>
    <t>COBRO COSTOS DE PAPELERIA SEGUN TRANSFERENCIA DEL EXTERIOR POR ORDEN DE PUMA ENERGY PARAGUAY S.A. LIB. 00513062001 YPFB-OPERACIONES PLANTA DE SEPARACION DE LIQUIDOS RIO GRANDE</t>
  </si>
  <si>
    <t>'TRANSFERENCIA DE FONDOS||S/G.NOTA CITE:MEFP/VTCP/DGAFT/UOIET/TES/N°1021/19 DE F.12-02-19, RECIBIDA EN LA FECHA,DEL MIN.ECO.FINANC.Y PUB.(HRE-TSO-861),RECURS. BI-MONETARIOS AL GAM-TIAHUANACU RESTITUC.CERTIF.DEPOS.JUDIC.N°0139712 $US172.- Y N°0139685 $US1.096.- TCD. DEBITO DE LA LIBRETA N° 00099021001 TGN-RECURSOS ORDINARIOS.</t>
  </si>
  <si>
    <t>'TRANSFERENCIA DE FONDOS||S/G.NOTA CITE:MEFP/VTCP/DGAFT/UOIET/TES/N°1021/19 DE F.12-02-19, RECIBIDA EN LA FECHA,DEL MIN.ECO.FINANC.Y PUB.(HRE-TSO-861),RECURS. BI-MONETARIOS AL GAM-TIAHUANACU RESTITUC.CERTIF.DEPOS.JUDIC.N°0139712 $US172.- Y N°0139685 $US1.096.- TCD. DEBITO DE LA LIBRETA N° 00099021001, RESPOSICION UTILES DE ESCRITORIO.</t>
  </si>
  <si>
    <t>00212082001 DEPOSITO DE EFECTIVO, DEPOSITANTE: DIEGO ARMANDO TERRAZAS MARISCAL, CONCEPTO: DEVOLUCION DE VIATICOS PREVENTIVO N° 62/2018, CUENTA DE DEPOSITO: CUENTA UNICA DEL TESORO</t>
  </si>
  <si>
    <t>00670012002 DEPOSITO DE EFECTIVO, DEPOSITANTE: YOSHIRO MARTIN ARMENDIA ESCOBAR, CONCEPTO: DEVOLUCION POR CONSUMO TELEFONICO EN DEMASIA, CUENTA DE DEPOSITO: CUENTA UNICA DEL TESORO</t>
  </si>
  <si>
    <t>00099021001 DEPOSITO DE EFECTIVO, DEPOSITANTE: KARINA HORTENCIA GUTIERREZ ROSAS, CONCEPTO: REVERSION PASAJE PREV. 270, CUENTA DE DEPOSITO: CUENTA UNICA DEL TESORO</t>
  </si>
  <si>
    <t>00591012001 DEPOSITO DE EFECTIVO, DEPOSITANTE: ROSEMARY CHOQUE HUANCA, CONCEPTO: CONSUMOS BASICOS, CUENTA DE DEPOSITO: CUENTA UNICA DEL TESORO</t>
  </si>
  <si>
    <t>00130012001 DEPOSITO DE EFECTIVO, DEPOSITANTE: COOP MINERA 16 DE JULIO RL, CONCEPTO: PAGO CUOTA 34 3RA AMPLIACION COOP MINERA 16 DE JULIO RL, CUENTA DE DEPOSITO: CUENTA UNICA DEL TESORO</t>
  </si>
  <si>
    <t>00592012001 DEPOSITO DE EFECTIVO, DEPOSITANTE: MINISTERIO DE LA PRESIDENCIA, CONCEPTO: ENTIDAD EMISIVO - MINISTERIO DE LA PRESIDENCIA - PAGO ND 231317 GEST 2019, CUENTA DE DEPOSITO: CUENTA UNICA DEL TESORO</t>
  </si>
  <si>
    <t>00592012001 DEPOSITO DE EFECTIVO, DEPOSITANTE: MIN. SALUD PROGRAMA BID 2614, CONCEPTO: ENTIDAD EMISIVO - MINISTERIO DE SALUD PROGRAMA BID 2614 - PAGO ND 230231 GESTION 2018, CUENTA DE DEPOSITO: CUENTA UNICA DEL TESORO</t>
  </si>
  <si>
    <t>00598012001 DEP.DE CHEQ.AJENOS,RET.DE CAM.,CONCEPTO: REEMBOLSO DEL SUBSIDIO DE INCAPACIDAD TEMPORAL,DEP.: EDITORIAL DEL ESTADO PLURINACIONAL DE BOLIVIA , PROCEDENCIA: BANCO UNION S.A., CHEQUE: 29967, FECHA DE EMISION:21/01/2019</t>
  </si>
  <si>
    <t>00099021001 DEP.DE CHEQ.AJENOS,RET.DE CAM.,CONCEPTO: DEV. REC. P/ EXTRAVIO DE CRED. (F. GUARACHI,D. LLORENTY,S. VILLARROEL,B. MOSCOSO, J. COAQUIRA),DEP.: CAMARA DE SENADORES , PROCEDENCIA: BANCO UNION S.A., CHEQUE: 7255, FECHA DE EMISION:14/02/2019</t>
  </si>
  <si>
    <t>00099021001 DEP.DE CHEQ.AJENOS,RET.DE CAM.,CONCEPTO: DEVOLUCION DE PASAJES AEREOS BOLTUR,DEP.: MINISTERIO DE CULTURAS Y TURISMO , PROCEDENCIA: BANCO UNION S.A., CHEQUE: 3899, FECHA DE EMISION:14/02/2019</t>
  </si>
  <si>
    <t>00099021001 DEP.DE CHEQ.AJENOS,RET.DE CAM.,CONCEPTO: MAMANI QUISPE ESTHER,DEP.: BANCO UNION  SA , PROCEDENCIA: BANCO UNION S.A., CHEQUE: 160322, FECHA DE EMISION:15/02/2019</t>
  </si>
  <si>
    <t>00099021001 DEPOSITO DE EFECTIVO, DEPOSITANTE: RUBEN TANGARA QUISPE, CONCEPTO: PERCEPCION INDEVIDA DE HABERES, CUENTA DE DEPOSITO: CUENTA UNICA DEL TESORO</t>
  </si>
  <si>
    <t>00099021001 DEPOSITO DE EFECTIVO, DEPOSITANTE: ANA MARIA JORDAN JIMENO, CONCEPTO: DOBLE PERCEPCION, CUENTA DE DEPOSITO: CUENTA UNICA DEL TESORO</t>
  </si>
  <si>
    <t>00099021001 DEPOSITO DE EFECTIVO, DEPOSITANTE: ELSA VANIA BALDERRAMA ILLANES, CONCEPTO: DOBLE PERCEPCION, CUENTA DE DEPOSITO: CUENTA UNICA DEL TESORO</t>
  </si>
  <si>
    <t>PAGO A BID PRÉSTAMO 3599/BL-BO VCTO. 15-02-2019 POR CUENTA DE TGN , NTI. 011864 VALOR 15-02-2019 INTERESES USD 4.575,97 CTA. 3987 CUENTA UNICA DEL TESORO-3987 LIB. 00099021001 REF.: COMISIONES BANCARIAS</t>
  </si>
  <si>
    <t>PAGO A BID PRÉSTAMO 3599/BL-BO VCTO. 15-02-2019 POR CUENTA DE TGN , NTI. 011863 VALOR 15-02-2019 INTERESES USD 246.328,55 COMISIONES USD 88.411,46 CTA. 3987 CUENTA UNICA DEL TESORO-3987 LIB. 00099021001 REF.: COMISIONES BANCARIAS</t>
  </si>
  <si>
    <t>A:00041014101 Débito Automático por incumplimiento del Gobierno Autónomo Municipal de Loreto (GAM LOR), al Convenio Intergubernativo (Equipos de Computación) de fecha 26 de octubre de 2017, suscrito entre el Ministerio de Desarrollo Productivo y Economía Plural y el GAM LOR para el programa “Educación con Revolución Tecnológica”.</t>
  </si>
  <si>
    <t>TRANSFERENCIA DEL EXTERIOR SEGUN SWIFT NO.2012 DE FECHA 15/02/2019 ORDENANTE: EMBAIXADA DA REPUBLICA DA BOLIVIA (BRASIL) REF.: DEVOLUCION SALDOS PROGRAMA DE DOCUMENTACION LIB. 00099021001 TGN-RECURSOS ORDINARIOS (3987)</t>
  </si>
  <si>
    <t>TRANSFERENCIA DEL EXTERIOR SEGUN SWIFT NO.2017 DE FECHA 15/02/2019 ORDENANTE: CONSULADO DE BOLIVIA EN SEVILLA REF.: DEVOLUCION SALDOS GASTOS DE FUNCIONAMIENTO DE GESTION 2018 LIB. 00099021001 TGN-RECURSOS ORDINARIOS (3987)</t>
  </si>
  <si>
    <t>TRANSFERENCIA DEL EXTERIOR SEGUN SWIFT NO.2018 DE FECHA 15/02/2019 ORDENANTE: CONSULADO DE BOLIVIA EN TACNA (PERU) REF.: DEV SALDOS GASTOS DE FUNCIONAMIENTO Y PROGRAMA DOCUMENTACION 2018 LIB. 00099021001 TGN-RECURSOS ORDINARIOS (3987)</t>
  </si>
  <si>
    <t>TRANSFERENCIA DEL EXTERIOR SEGUN SWIFT NO.2014 DE FECHA 15/02/2019 ORDENANTE: CONSULADO DE BOLIVIA-JUJUY-ARGENTINA LIB. 00099021001 TGN-RECURSOS ORDINARIOS (3987)</t>
  </si>
  <si>
    <t>A:00099021001 Transferencia que efectuamos a solicitud del Servicio Nacional del Sistema de Reparto mediante nota CITE: SENASIR U.N.O. No 0017/2018, la nota interna CITE: MEFP/VTCP/DGPOT/UAIS/No 887/2019, Informe CITE: MEFP/VTCP/DGPOT/UAIS/No 28/2019 H.R. 6-3861-R</t>
  </si>
  <si>
    <t>A:00099021001 Transferencia que efectuamos a solicitud del Servicio Nacional del Sistema de Reparto mediante nota CITE: SENASIR U.N.O. No 0017/2018, la nota interna CITE: MEFP/VTCP/DGPOT/UAIS/No 888/2019, Informe CITE: MEFP/VTCP/DGPOT/UAIS/No 28/2019 H.R. 6-3861-R</t>
  </si>
  <si>
    <t>NUMERO DE LIBRETA CUT: 00311018004 OPERACIÓN E18 TRANSFERENCIA DEL SISTEMA FINANCIERO POR CUENTA DE TERCEROS A LA CUT PARA ABONO A LA CUENTA UNICA DEL TESORO 3987069001 LIBRETA 00311018004 DE AUTORIDAD DE FISCALIZACION Y CONTROL SOCIAL DE AGUA POTABLE SANEAMIENTO BASICO AAPS A SOLICITUD DE DEUTSC</t>
  </si>
  <si>
    <t>TRANSFERENCIA DEL EXTERIOR SEGUN SWIFT 02020 DE FECHA 15/02/2019 ORDENANTE: EMBAJADA DE BOLIVIA EN SUECIA LIB. 00099021001 TGN-RECURSOS ORDINARIOS (3987)</t>
  </si>
  <si>
    <t>TRANSFERENCIA DEL EXTERIOR SEGUN SWIFT 02015 DE FECHA 15/02/2019 ORDENANTE: CONSULADO DE BOLIVIA EN JUJUY - ARG. LIB. 00099021001 TGN-RECURSOS ORDINARIOS (3987)</t>
  </si>
  <si>
    <t>REGULARIZACION DE TRANSFERENCIA DEL EXTERIOR SEGUN SWIFT 01992-01987 DE FECHA 15/02/2019 ORDENANTE: VICECONSULADO DE BOLIVIA EN LA MATANZA - ARG. LIB. 00099021001 TGN-RECURSOS ORDINARIOS (3987)</t>
  </si>
  <si>
    <t>REGULARIZACION DE TRANSFERENCIA DEL EXTERIOR SEGUN SWIFT 01995-01990 DE FECHA 15/02/2019 ORDENANTE: VICECONSULADO DE BOLIVIA EN SAN JUSTO ARG. LIB. 00099021001 TGN-RECURSOS ORDINARIOS (3987)</t>
  </si>
  <si>
    <t>TRANSFERENCIA DEL EXTERIOR SEGUN SWIFT 02019 DE FECHA 15/02/2019 ORDENANTE: EMBAJADA DE BOLIVIA EN SUECIA LIB. 00099021001 TGN-RECURSOS ORDINARIOS (3987)</t>
  </si>
  <si>
    <t>REGULARIZACION DE TRANSFERENCIA DEL EXTERIOR SEGUN SWIFT 01912 DE FECHA 15/02/2019 ORDENANTE: CONSULADO GENERAL DE BOLIVIA SANTIAGO DE CHILE LIB. 00099021001 TGN-RECURSOS ORDINARIOS (3987)</t>
  </si>
  <si>
    <t>REGULARIZACION DE TRANSFERENCIA DEL EXTERIOR SEGUN SWIFT 01879 DE FECHA 15/02/2019 ORDENANTE: EMBAJADE DEL ESTADO PLURINACIONAL DE BOLIVIA EN MEXICO REF.: DEVOLUCION SALDOS GTOS. DE FUNCIONAMIENTO LIB. 00099021001 TGN-RECURSOS ORDINARIOS (3987)</t>
  </si>
  <si>
    <t>REGULARIZACION DE TRANSFERENCIA DEL EXTERIOR SEGUN SWIFT 01880 DE FECHA 15/02/2019 ORDENANTE: EMBAJADA DEL ESTADO PLURINACIONAL DE BOLIVIA EN MEXICO REF.: DEVOLUCION SALDOS GTOS. DE FUNCIONAMIENTO LIB. 00099021001 TGN-RECURSOS ORDINARIOS (3987)</t>
  </si>
  <si>
    <t>REGULARIZACION DE TRANSFERENCIA DEL EXTERIOR SEGUN SWIFT 01884 DE FECHA 15/02/2019 ORDENANTE: EMBAJADA DE BOLIVIA EN FRANCIA REF.: REVERSION DE SALDO 2018 LIB. 00099021001 TGN-RECURSOS ORDINARIOS (3987)</t>
  </si>
  <si>
    <t>||TRANSFERENCIA DE FONDOS S/G. NOTA CITE:BUN0/CF084/19 DE LA FECHA (HRE-TSO-865).DEVOLUCIÓN DE RECURSOS NO EJECUTADOS A TRAVES EN LA GESTION 2018 DEL PROY. MANEJO INTEGRAL DE LA MICROCUENCA CONDORI,HUACAMPUCO Y HUNACARANI MUNICIPIO. DE TARACO A SOLICITUD GOB.AUT.MCPAL.DE TARACO,LIBRETA N°00099021001 RECURSOS ORDINARIOS; BUN.</t>
  </si>
  <si>
    <t>00016011101 DEPOSITO DE EFECTIVO, DEPOSITANTE: GEOVANA LUIZAGA CALDERON, CONCEPTO: DEVOLUCION 2DO AGUINALDO, CUENTA DE DEPOSITO: CUENTA UNICA DEL TESORO</t>
  </si>
  <si>
    <t>00016011101 DEPOSITO DE EFECTIVO, DEPOSITANTE: NORTHON CHOQUE MAMANI, CONCEPTO: DEVOLUCION 2 DIAS SUELDO FEBRERO 2018, CUENTA DE DEPOSITO: CUENTA UNICA DEL TESORO</t>
  </si>
  <si>
    <t>00016011101 DEPOSITO DE EFECTIVO, DEPOSITANTE: EDGAR SUXO APAZA, CONCEPTO: DEVOLUCION 2DO AGUINALDO, CUENTA DE DEPOSITO: CUENTA UNICA DEL TESORO</t>
  </si>
  <si>
    <t>00016011101 DEPOSITO DE EFECTIVO, DEPOSITANTE: PAUL SILVIO SANCHEZ PARDO, CONCEPTO: DEVOLUCION 2 DIAS SUELDO FEBRERO 2018, CUENTA DE DEPOSITO: CUENTA UNICA DEL TESORO</t>
  </si>
  <si>
    <t>00099021001 DEPOSITO DE EFECTIVO, DEPOSITANTE: ARMADA BOLIVIANA"BASE NAVAL PUERTO VILLARROEL", CONCEPTO: DEVOLUCION GASTOS DE FUNCIONAMIENTO 6TO.BIM,"MATERIAL DE LIMPIEZA", CUENTA DE DEPOSITO: CUENTA UNICA DEL TESORO</t>
  </si>
  <si>
    <t>00526012001 DEPOSITO DE EFECTIVO, DEPOSITANTE: BOLIVIA TV - FELIX HUMEREZ YUJRA, CONCEPTO: DEVOLUCION POR CONCEPTO DE FONDOS EN AVANCE, CUENTA DE DEPOSITO: CUENTA UNICA DEL TESORO</t>
  </si>
  <si>
    <t>00572012001 DEPOSITO DE EFECTIVO, DEPOSITANTE: RISELA TICONA ALI, CONCEPTO: DEVOLUCION DE HABER MENSUAL - ENERO 2019, CUENTA DE DEPOSITO: CUENTA UNICA DEL TESORO</t>
  </si>
  <si>
    <t>00016011101 DEPOSITO DE EFECTIVO, DEPOSITANTE: MARIELA SALAZAR MARQUEZ, CONCEPTO: DEVOLUCION 2DO AGUINALDO, CUENTA DE DEPOSITO: CUENTA UNICA DEL TESORO</t>
  </si>
  <si>
    <t>00016011101 DEPOSITO DE EFECTIVO, DEPOSITANTE: NORTHON CHOQUE MAMANI, CONCEPTO: DEVOLUCION SEGUNDO AGUINALDO 2018, CUENTA DE DEPOSITO: CUENTA UNICA DEL TESORO</t>
  </si>
  <si>
    <t>00190012003 DEPOSITO DE EFECTIVO, DEPOSITANTE: ERICK DENNIS CALDERA TORRICO, CONCEPTO: DEVOLUCION DE VIATICOS POR VIAJE A GUAYARAMERIN Y RIBERALTA DEL 3 AL 6 DE DICIEMBRE/2018, CUENTA DE DEPOSITO: CUENTA UNICA DEL TESORO</t>
  </si>
  <si>
    <t>00190012003 DEPOSITO DE EFECTIVO, DEPOSITANTE: ANA MARIA VACAFLORES LENIZ, CONCEPTO: DEVOLUCION DE VIATICOS POR VIAJE AL MUNICIPIO CAIZA DEL 26 DE NOVIEMBRE/2018, CUENTA DE DEPOSITO: CUENTA UNICA DEL TESORO</t>
  </si>
  <si>
    <t>00190012003 DEPOSITO DE EFECTIVO, DEPOSITANTE: JOHNNY RUIZ MAMANI, CONCEPTO: DEVOLUCION DE VIATICOS POR VIAJE AL MUNICIPIO CAIZA DEL 23 DE NOVIEMBRE/2018, CUENTA DE DEPOSITO: CUENTA UNICA DEL TESORO</t>
  </si>
  <si>
    <t>00590012001 DEPOSITO DE EFECTIVO, DEPOSITANTE: DANIEL VERASTEGUI EFFEL, CONCEPTO: POR DEVOLUCION DE PASAJES Y VIATICOS GESTION 2016, CUENTA DE DEPOSITO: CUENTA UNICA DEL TESORO</t>
  </si>
  <si>
    <t>00287102001 DEPOSITO DE EFECTIVO, DEPOSITANTE: FPS/CENTRAL, CONCEPTO: REVERSION DE REFRIGERIOS 2018 SEGUN DETALLE, CUENTA DE DEPOSITO: CUENTA UNICA DEL TESORO</t>
  </si>
  <si>
    <t>00099021001 DEPOSITO DE EFECTIVO, DEPOSITANTE: FLORENCIO FROILAN CASTILLO SILES CI.2623461LP, CONCEPTO: DEVOLUCION DE VIATICOS POR CONSULADO MOVIL, CUENTA DE DEPOSITO: CUENTA UNICA DEL TESORO</t>
  </si>
  <si>
    <t>00099021001 DEPOSITO DE EFECTIVO, DEPOSITANTE: CAMARA DE SENADORES, CONCEPTO: DEVOLUCION EXAMEN PREOCUPACIONAL GESTION 2018, CUENTA DE DEPOSITO: CUENTA UNICA DEL TESORO</t>
  </si>
  <si>
    <t>00599022001 DEP.DE CHEQ.AJENOS,RET.DE CAM.,CONCEPTO: DEVOLUCION DE FONDOS NO EJECUTADOS,DEP.: EMP BOLIVIANA DE ALIMENTOS Y DERIVADOS EBA , PROCEDENCIA: BANCO UNION S.A., CHEQUE: 85, FECHA DE EMISION:15/02/2019</t>
  </si>
  <si>
    <t>00099021001 DEP.DE CHEQ.AJENOS,RET.DE CAM.,CONCEPTO: DEVOLUCION DE PASAJES AEREOS BOLTUR,DEP.: MINISTERIO DE EDUCACION , PROCEDENCIA: BANCO UNION S.A., CHEQUE: 24076, FECHA DE EMISION:14/02/2019</t>
  </si>
  <si>
    <t>00099021001 DEP.DE CHEQ.AJENOS,RET.DE CAM.,CONCEPTO: DEVOLUCION DE PASAJES AEREOS BOLTUR,DEP.: MINISTERIO DE EDUCACION , PROCEDENCIA: BANCO UNION S.A., CHEQUE: 24075, FECHA DE EMISION:14/02/2019</t>
  </si>
  <si>
    <t>00099021001 DEP.DE CHEQ.AJENOS,RET.DE CAM.,CONCEPTO: DEVOLUCION PERMISOS SIN GOCE DE HABERES POR LOS MESES DIC/2018 Y ENE/2019,DEP.: AUTORIDAD DE SUPERVISION DEL SISTEMA FINANCIERO , PROCEDENCIA: BANCO UNION S.A., CHEQUE: 3023, FECHA DE EMISION:14/02/2019</t>
  </si>
  <si>
    <t>00287102013 DEP.DE CHEQ.AJENOS,RET.DE CAM.,CONCEPTO: PAGO DE SERVICIO DE SUPERVISION FDI CBBA DE LAS FACTURAS N 949,997,963,1031 Y 1008,DEP.: FPS/SUPERVISION/FDI , PROCEDENCIA: BANCO UNION S.A., CHEQUE: 1015, FECHA DE EMISION:11/02/2019</t>
  </si>
  <si>
    <t>00287102012 DEP.DE CHEQ.AJENOS,RET.DE CAM.,CONCEPTO: PAGO POR EL MIN DE CULTURAS DEL PROY SOMBRERERIA DE SUCRE FACTA N 528,DEP.: FPS/SUPERVISION/CENTRAL , PROCEDENCIA: BANCO UNION S.A., CHEQUE: 1014, FECHA DE EMISION:11/02/2019</t>
  </si>
  <si>
    <t>00287102013 DEP.DE CHEQ.AJENOS,RET.DE CAM.,CONCEPTO: PAGO DE SERVICIO DE SUPERVISION FDI CHQ DELAS FACTURAS N 349,953,1028,945,984,748,913 Y DEV RET,DEP.: FPS/SUPERVISION/FDI , PROCEDENCIA: BANCO UNION S.A., CHEQUE: 1017, FECHA DE EMISION:11/02/2019</t>
  </si>
  <si>
    <t>00130012001 DEP.DE CHEQ.AJENOS,RET.DE CAM.,CONCEPTO: PAGO DE INTERESES,DEP.: COMERMIN , PROCEDENCIA: BANCO NACIONAL DE BOLIVIA S.A., CHEQUE: 1109476, FECHA DE EMISION:13/02/2019</t>
  </si>
  <si>
    <t>00086084202 DEPOSITO DE EFECTIVO, DEPOSITANTE: UNIDAD DESC SUSTENTAR MIGUEL A.SANCHEZ FAJARDO, CONCEPTO: DEVOLUCION DE GASTOS NO EFECTUADOS TALLER DE CAPACITACION 8 DE FEBRERO UD SUSTENTAR, CUENTA DE DEPOSITO: CUENTA UNICA DEL TESORO</t>
  </si>
  <si>
    <t>00099021001 DEPOSITO DE EFECTIVO, DEPOSITANTE: EVA  URIA  DE VALDIVIA, CONCEPTO: COBRO INDEVIDO, CUENTA DE DEPOSITO: CUENTA UNICA DEL TESORO</t>
  </si>
  <si>
    <t>00222012001 DEP.DE CHEQ.AJENOS,RET.DE CAM.,CONCEPTO: P/INCAPACIDAD DEL PERSONAL INSTITUTO NAL DE INNOVACION AGROPECUARIA Y FORESTAL MES DE JUNIO 2018,DEP.: CAJA DE SALUD DE CAMINOS Y RA</t>
  </si>
  <si>
    <t>00599032003 DEP.DE CHEQ.AJENOS,RET.DE CAM.,CONCEPTO: DEVOLUCION DE SALDOS POR PAGO SERVICIOS Y AVANCES PLANTA IVIRGARZAMA,DEP.: EMP BOLIVIANA DE ALIMENTOS Y DERIVADOS EBA , PROCEDENCIA: BANCO UNION S.A., CHEQUE: 53, FECHA DE EMISION:15/02/2019</t>
  </si>
  <si>
    <t>00222012001 DEP.DE CHEQ.AJENOS,RET.DE CAM.,CONCEPTO: P/INCAPACIDAD TEMPORAL DEL PERSONAL INSTITUTO NAL DE INNOVACION AGROPECUARIA Y FORESTAL MES NOV 2018,DEP.: CAJA DE SALUD DE CAMINOS Y RA</t>
  </si>
  <si>
    <t>TRANSFERENCIA DEL EXTERIOR SEGUN SWIFT NOS.2073-2071 DE FECHA 18/02/2019 ORDENANTE: CONSULADO GENERAL DE BOLIVIA-BUENOS AIRES-ARGENTINA REF:SERVICIOS DEL GOBIERNO LIB. 00340012005 SEGIP - RECAUDACION EXTERIOR - CEDULAS DE IDENTIDAD</t>
  </si>
  <si>
    <t>TRANSFERENCIA DEL EXTERIOR SEGUN SWIFT NOS.2074-2072 DE FECHA 18/02/2019 ORDENANTE: VICECONSULADO DEL EST.PLURINACIONAL DE BOLIVIA EN PILAR-ARGENTINA REF:SERV.DEL GOBIERNO LIB. 00099021001 TGN-RECURSOS ORDINARIOS (3987)</t>
  </si>
  <si>
    <t>COBRO COSTOS DE PAPELERIA SEGUN TRANSFERENCIA DEL EXTERIOR POR ORDEN DE CONSULADO GENERAL DE BOLIVIA-BUENOS AIRES-ARGENTINA REF:SERVICIOS DEL GOBIERNO LIB. 00340012003 RECAUDACION EXTRANJERIA - C.I. -L.C.</t>
  </si>
  <si>
    <t>NUMERO DE LIBRETA CUT: 00041014101 OPERACIÓN E75 TRANSFERENCIA DE LA CUENTA FISCAL BUN A LA CUT EN MN TRANSF.FDOS. A SOLICITUD DEL G.A.M. POTOSI SG.NOTA POTOSI 16/02/2019 A CTA.3987 CUT LBRTA.00041014101</t>
  </si>
  <si>
    <t>NÚMERO DE LIBRETA CUT: 99031009.00 OPERACIÓN T01 TRANSFERENCIA DE FONDOS A LA CUT - TESORO DIRECTO DE BANCO UNION S.A. A CUENTA UNICA DEL TESORO CON NUMERO DE SOLICITUD = 3508454 Y NUMERO CORRELATIVO = 91320018022019049 TRANSFERENCIA POR OPERACIONES DE VENTA BONOS BTX</t>
  </si>
  <si>
    <t>00099021001 DEPOSITO DE EFECTIVO, DEPOSITANTE: BORIS OSMAR MIRANDA ZAPATA, CONCEPTO: DEVOLUCION VIATICOS BORIS MIRANDA ZAPATA, CUENTA DE DEPOSITO: CUENTA UNICA DEL TESORO</t>
  </si>
  <si>
    <t>00190012003 DEPOSITO DE EFECTIVO, DEPOSITANTE: DR. LINO PEREZ ESTRADA, CONCEPTO: DEVOLUCION POR EXCESOS DE LLAMADAS S/G AUDITORIA M.M.M., CUENTA DE DEPOSITO: CUENTA UNICA DEL TESORO</t>
  </si>
  <si>
    <t>00287102001 DEPOSITO DE EFECTIVO, DEPOSITANTE: FPS - CENTRAL, CONCEPTO: DEVOLUCION DE SALDO TALLER DE EVALUACION DE LA GESTION 2018 Y PROGRAMACION DE LA GESTION 2019, CUENTA DE DEPOSITO: CUENTA UNICA DEL TESORO</t>
  </si>
  <si>
    <t>00099021001 DEPOSITO DE EFECTIVO, DEPOSITANTE: AGENCIA ESTATAL DE VIVIENDA, CONCEPTO: PAGO DE SERVICIOS DE AGUA POTABLE POR EL MES DE ENERO 2019 EDIF. EX CONAVI, CUENTA DE DEPOSITO: CUENTA UNICA DEL TESORO</t>
  </si>
  <si>
    <t>00373024101 DEPOSITO DE EFECTIVO, DEPOSITANTE: ESTEFANY DAVALOS LEON, CONCEPTO: DEVOLUCION DE FONDOS DE AVANCE DE LA GESTION 2018 DE ROBERTO ANTONIO AGREDA PEREDO, CUENTA DE DEPOSITO: CUENTA UNICA DEL TESORO</t>
  </si>
  <si>
    <t>00070011102 DEPOSITO DE EFECTIVO, DEPOSITANTE: FREDDY ARUQUIPA CHIPANA, CONCEPTO: DEVOLUCION DE 0,75 DIA DE VIATICO A LA CIUDAD DE TARIJA, CUENTA DE DEPOSITO: CUENTA UNICA DEL TESORO</t>
  </si>
  <si>
    <t>00099021001 DEPOSITO DE EFECTIVO, DEPOSITANTE: SAUL GUSTAVO COLQUE VERA, CONCEPTO: DEVOLUCION DE RECURSOS ECONOMICOS DEL ESTADO POR PERCEPCION INDEBIDA DEL MES DE ENERO, CUENTA DE DEPOSITO: CUENTA UNICA DEL TESORO</t>
  </si>
  <si>
    <t>00099021001 DEPOSITO DE EFECTIVO, DEPOSITANTE: SAUL GUSTAVO COLQUE VERA, CONCEPTO: DEVOLUCION DE RECURSOS ECONOMICOS DEL ESTADO POR PERCEPCION INDEBIDA POR AGUINALDO ESFUERZO POR BOLI, CUENTA DE DEPOSITO: CUENTA UNICA DEL TESORO</t>
  </si>
  <si>
    <t>00099021001 DEPOSITO DE EFECTIVO, DEPOSITANTE: MIRIAM ROSSMARY CONDORI MARISCAL, CONCEPTO: PREVENTIVO # 67, CUENTA DE DEPOSITO: CUENTA UNICA DEL TESORO</t>
  </si>
  <si>
    <t>00015011108 DEPOSITO DE EFECTIVO, DEPOSITANTE: RAUL ALEJANDRO LEDEZMA MIRANDA, CONCEPTO: CANCELACION POR USO DE OTROS OPERADORES DE LINEA 72011455, CUENTA DE DEPOSITO: CUENTA UNICA DEL TESORO</t>
  </si>
  <si>
    <t>00099021001 DEPOSITO DE EFECTIVO, DEPOSITANTE: MIGUEL EDGAR CORO SAUCEDO, CONCEPTO: DEVOLUCION DOBLE PERCEPCION POR PERIODOS DICIEMBRE 2018 A ENERO 2019 MAS LA DUODECIMA DE AGUINALDO, CUENTA DE DEPOSITO: CUENTA UNICA DEL TESORO</t>
  </si>
  <si>
    <t>00020051101 DEPOSITO DE EFECTIVO, DEPOSITANTE: LUIS SANCHEZ, CONCEPTO: REVERSION, CUENTA DE DEPOSITO: CUENTA UNICA DEL TESORO</t>
  </si>
  <si>
    <t>00580012001 DEPOSITO DE EFECTIVO, DEPOSITANTE: JENNY VELASCO PORTILLO, CONCEPTO: DEVOLUCION DE RECURSOS ASIGNADOS, CUENTA DE DEPOSITO: CUENTA UNICA DEL TESORO</t>
  </si>
  <si>
    <t>00099021001 DEP.DE CHEQ.AJENOS,RET.DE CAM.,CONCEPTO: PAGO POR DESCUENTO MONTOS EXCEDENTES POR DOBLE PERCEPCION DE RECURSOS PUBLICOS,DEP.: CAJA NACIONAL DE SALUD , PROCEDENCIA: BANCO UNION S.A., CHEQUE: 40690, FECHA DE EMISION:19/02/2019</t>
  </si>
  <si>
    <t>00287102001 DEP.DE CHEQ.AJENOS,RET.DE CAM.,CONCEPTO: DEVOLUCION DE SALDO NO UTILIZADO C-31 N° 7 GERENCIA DEPARTAMENTAL COCHABAMBA,DEP.: FPS - CENTRAL , PROCEDENCIA: BANCO UNION S.A., CHEQUE: 223, FECHA DE EMISION:01/02/2019</t>
  </si>
  <si>
    <t>00287102001 DEP.DE CHEQ.AJENOS,RET.DE CAM.,CONCEPTO: DEVOLUCION DE SALDOS NO UTILIZADOS C-31 N° 13 GERENCIA DEPARTAMENTAL BENI,DEP.: FPS - CENTRAL , PROCEDENCIA: BANCO UNION S.A., CHEQUE: 336, FECHA DE EMISION:31/01/2019</t>
  </si>
  <si>
    <t>00099021001 DEPOSITO DE EFECTIVO, DEPOSITANTE: LUDY CORINA VALERIANO MAMANI, CONCEPTO: DEVOLUCION DE RECURSOS ECONOMICOS DEL ESTADO POR PERCEPCION INDEVIDA DEL AGUINALDO ESFUERZO POR BOLI, CUENTA DE DEPOSITO: CUENTA UNICA DEL TESORO</t>
  </si>
  <si>
    <t>00099021001 DEPOSITO DE EFECTIVO, DEPOSITANTE: SAUL GUSTAVO COLQUE VERA, CONCEPTO: DEVOLUCION DE RECURSOS ECONOMICOS DEL ESTADO POR PERCEPCION INDEBIDA POR AGUINALDO, CUENTA DE DEPOSITO: CUENTA UNICA DEL TESORO</t>
  </si>
  <si>
    <t>00099021001 DEPOSITO DE EFECTIVO, DEPOSITANTE: LUDY CORINA VALERIANO MAMANI, CONCEPTO: DEVOLUCION DE RECURSOS ECONOMICOS DEL ESTADO POR PERCEPCION INDEVIDA DEL MES DE ENERO, CUENTA DE DEPOSITO: CUENTA UNICA DEL TESORO</t>
  </si>
  <si>
    <t>00099021001 DEPOSITO DE EFECTIVO, DEPOSITANTE: SAUL GUSTAVO COLQUE VERA, CONCEPTO: DEVOLUCION DE RECURSOS ECONOMICOS DEL ESTADO POR PERCEPCION INDEBIDA DEL MES DE DICIEMBRE, CUENTA DE DEPOSITO: CUENTA UNICA DEL TESORO</t>
  </si>
  <si>
    <t>00099021001 DEPOSITO DE EFECTIVO, DEPOSITANTE: LUDY CORINA VALERIANO MAMANI, CONCEPTO: DEVOLUCION DE RECURSOS ECONOMICOS DEL ESTADO POR PERCEPCION INDEVIDA DEL MES DE DICIEMBRE, CUENTA DE DEPOSITO: CUENTA UNICA DEL TESORO</t>
  </si>
  <si>
    <t>00099021001 DEPOSITO DE EFECTIVO, DEPOSITANTE: LUDY CORINA VALERIANO MAMANI, CONCEPTO: DEVOLUCION DE RECURSOS ECONOMICOS DEL ESTADO POR PERCEPCION INDEVIDA DEL AGUINALDO, CUENTA DE DEPOSITO: CUENTA UNICA DEL TESORO</t>
  </si>
  <si>
    <t>00099021001 DEPOSITO DE EFECTIVO, DEPOSITANTE: GABRIELA COSTA MENA VENTURA, CONCEPTO: DEV.  RECURSOS ECONOMICOS DEL ESTADO POR PERCEPCION INDEVIDA POR EL  AGUINALDO ESFUERZO POR BOLIVIA, CUENTA DE DEPOSITO: CUENTA UNICA DEL TESORO</t>
  </si>
  <si>
    <t>00099021001 DEPOSITO DE EFECTIVO, DEPOSITANTE: GABRIELA COSTA MENA VENTURA, CONCEPTO: DEVOLUCION DE RECURSOS ECONOMICOS DEL ESTADO POR PERCEPCION INDEVIDA POR EL AGUINALDO, CUENTA DE DEPOSITO: CUENTA UNICA DEL TESORO</t>
  </si>
  <si>
    <t>00099021001 DEPOSITO DE EFECTIVO, DEPOSITANTE: GABRIELA COSTA MENA VENTURA, CONCEPTO: DEVOLUCION DE RECURSOS ECONOMICOS DEL ESTADO POR PERCEPCION INDEVIDAD DEL MES DE DICIEMBRE, CUENTA DE DEPOSITO: CUENTA UNICA DEL TESORO</t>
  </si>
  <si>
    <t>00099021001 DEPOSITO DE EFECTIVO, DEPOSITANTE: GABRIELA COSTA MENA VENTURA, CONCEPTO: DEVOLUCION DE RECURSOS ECONOMICOS DEL ESTADO POR PERCEPCION INDEVIDA DEL MES DE ENERO, CUENTA DE DEPOSITO: CUENTA UNICA DEL TESORO</t>
  </si>
  <si>
    <t>00099021001 DEP.DE CHEQ.AJENOS,RET.DE CAM.,CONCEPTO: DEVOLUCION SALDOS NO EJECUTADOS,DEP.: GOB AUTONOMO DEPARTAMENTAL DE CBBA , PROCEDENCIA: BANCO UNION S.A., CHEQUE: 119004, FECHA DE EMISION:11/02/2019</t>
  </si>
  <si>
    <t>REGULARIZACION DE TRANSFERENCIA DEL EXTERIOR SEGUN SWIFT 01739-01734 DE FECHA 19/02/2019 ORDENANTE: CONSULADO DE BOLIVIA EN MURCIA LIB. 00099021001 TGN-RECURSOS ORDINARIOS (3987)</t>
  </si>
  <si>
    <t>TRANSFERENCIA DEL EXTERIOR SEGUN SWIFT 02100-021201 DE FECHA 19/02/2019 ORDENANTE: CONSULADO DE BOLIVIA EN CALAMA CL. LIB. 00099021001 TGN-RECURSOS ORDINARIOS (3987)</t>
  </si>
  <si>
    <t>REGULARIZACION DE TRANSFERENCIA DEL EXTERIOR SEGUN SWIFT NO.1809 DE FECHA 19/02/2019 ORDENANTE: CONSULADO GERAL DA BOLIVIA EN RIO DE JANEIRO BRASIL REF.: DEVOLUCION DE SALDOS DEL PROGRAMA DE DOCUMENTACION GESTION 2018 LIB. 00099021001 TGN-RECURSOS ORDINARIOS (3987)</t>
  </si>
  <si>
    <t>TRANSFERENCIA DEL EXTERIOR SEGUN SWIFT 02101 DE FECHA 19/02/2019 ORDENANTE: CONSULADO DE BOLIVIA EN CALAMA CL. LIB. 00099021001 TGN-RECURSOS ORDINARIOS (3987)</t>
  </si>
  <si>
    <t>REGULARIZACION DE TRANSFERENCIA DEL EXTERIOR SEGUN SWIFT 01816 DE FECHA 19/02/2019 ORDENANTE: CONSULADO DE BOLIVIA EN SAO PAULO LIB. 00099021001 TGN-RECURSOS ORDINARIOS (3987)</t>
  </si>
  <si>
    <t>REGULARIZACION DE TRANSFERENCIA DEL EXTERIOR SEGUN SWIFT 01810 DE FECHA 19/02/2019 ORDENANTE: CONSULADO DE BOLIVIA EN RIO DE JANEIRO LIB. 00099021001 TGN-RECURSOS ORDINARIOS (3987)</t>
  </si>
  <si>
    <t>REGULARIZACION DE TRANSFERENCIA DEL EXTERIOR SEGUN SWIFT 01720 DE FECHA 19/02/2019 ORDENANTE: EMBAJADA DE BOLIVIA EN ARGENTINA LIB. 00099021001 TGN-RECURSOS ORDINARIOS (3987)</t>
  </si>
  <si>
    <t>REGULARIZACION DE TRANSFERENCIA DEL EXTERIOR SEGUN SWIFT 01721 DE FECHA 19/02/2019 ORDENANTE: EMBAJADA DE BOLIVIA EN ARGENTINA LIB. 00099021001 TGN-RECURSOS ORDINARIOS (3987)</t>
  </si>
  <si>
    <t>REGULARIZACION DE TRANSFERENCIA DEL EXTERIOR SEGUN SWIFT NO.1703 DE FECHA 19/02/2019 ORDENANTE: EMBAJADA DE BOLIVIA (QUITO ECUADOR) REF.: DEVOLUCION DE SALDOS REMESA ADICIONAL GESTION 2018 LIB. 00099021001 TGN-RECURSOS ORDINARIOS (3987)</t>
  </si>
  <si>
    <t>00016011101 DEPOSITO DE EFECTIVO, DEPOSITANTE: ROLANDO LUQUE LUNA, CONCEPTO: DEVOLUCION, CUENTA DE DEPOSITO: CUENTA UNICA DEL TESORO</t>
  </si>
  <si>
    <t>00099021001 DEPOSITO DE EFECTIVO, DEPOSITANTE: JORGE JESUS JULIO GONZALES BOHORQUEZ, CONCEPTO: DEVOLUCION DE DINERO A SENASIR, CUENTA DE DEPOSITO: CUENTA UNICA DEL TESORO</t>
  </si>
  <si>
    <t>00099021001 DEPOSITO DE EFECTIVO, DEPOSITANTE: JOSE VARGAS TARQUI, CONCEPTO: DEVOLUCION POR MULTAS SEGUN CONTRATO FIRMADO CON LA AGETIC CAPSC/0018/2018, CUENTA DE DEPOSITO: CUENTA UNICA DEL TESORO</t>
  </si>
  <si>
    <t>00592012001 DEPOSITO DE EFECTIVO, DEPOSITANTE: JOSE LUIS MAMANI ESPEJO, CONCEPTO: PAGO ND 203349 (50% MIN. JUSTICIA Y TRANSPARENCIA) CTAS X COB. COUNTER 2018 LIA DURAN, CUENTA DE DEPOSITO: CUENTA UNICA DEL TESORO</t>
  </si>
  <si>
    <t>00099021001 DEPOSITO DE EFECTIVO, DEPOSITANTE: ANGELA PATRICIA ROJAS HUAYTA, CONCEPTO: DEVOLUCION EXAMEN PREOCUPACIONAL GESTION 2018, CUENTA DE DEPOSITO: CUENTA UNICA DEL TESORO</t>
  </si>
  <si>
    <t>00099021001 DEPOSITO DE EFECTIVO, DEPOSITANTE: FLAVIO CESAR RAMIREZ SACACA, CONCEPTO: DEVOLUCION POR MULTAS SEGUN CONTRATO FIRMADO CON LA AGETIC CAPSC/0019/2018, CUENTA DE DEPOSITO: CUENTA UNICA DEL TESORO</t>
  </si>
  <si>
    <t>00591012001 DEPOSITO DE EFECTIVO, DEPOSITANTE: EMP ESTATAL DE TRANSP POR CABLE MI TELEFERICO, CONCEPTO: DEVOLUCION DE IMPUESTOS, CUENTA DE DEPOSITO: CUENTA UNICA DEL TESORO</t>
  </si>
  <si>
    <t>00099021001 DEP.DE CHEQ.AJENOS,RET.DE CAM.,CONCEPTO: DEVOLUCION DEUDA AL TGN POR PARTE DEL SR GUILLERMO ARAMAYO HERRERA DEL MES DE ENERO 2019,DEP.: SENASIR , PROCEDENCIA: BANCO UNION S.A., CHEQUE: 8285, FECHA DE EMISION:18/02/2019</t>
  </si>
  <si>
    <t>00099021001 DEP.DE CHEQ.AJENOS,RET.DE CAM.,CONCEPTO: DEVOLUCION POR CONCEPTO DE PERMISO SIN GOCE DE HABERES,DEP.: FONADIN , PROCEDENCIA: BANCO UNION S.A., CHEQUE: 17, FECHA DE EMISION:18/02/2019</t>
  </si>
  <si>
    <t>00099021001 DEP.DE CHEQ.AJENOS,RET.DE CAM.,CONCEPTO: DEVOLUCION POR CONCEPTO DE PERMISO POR DIAS SIN GOCE DE HABERES,DEP.: FONADIN , PROCEDENCIA: BANCO UNION S.A., CHEQUE: 16, FECHA DE EMISION:18/02/2019</t>
  </si>
  <si>
    <t>00099021001 DEP.DE CHEQ.AJENOS,RET.DE CAM.,CONCEPTO: TRANSFERENCIA DE RECURSOS,DEP.: D.E.P. TRIBUNAL SUPREMO ELECTORAL SERECI LA PAZ , PROCEDENCIA: BANCO UNION S.A., CHEQUE: 2312, FECHA DE EMISION:20/02/2019</t>
  </si>
  <si>
    <t>00130012002 DEPOSITO DE EFECTIVO, DEPOSITANTE: JUAN R. GUERREROS ROQUE, CONCEPTO: DEVOLUCION POR GASTOS DE GASOLINA, CUENTA DE DEPOSITO: CUENTA UNICA DEL TESORO</t>
  </si>
  <si>
    <t>00099021001 DEPOSITO DE EFECTIVO, DEPOSITANTE: RUTH MERY SILES CARDOZO, CONCEPTO: DEVOLUCION PAGO DEL MES DE OCTUBRE DE 2018, CUENTA DE DEPOSITO: CUENTA UNICA DEL TESORO</t>
  </si>
  <si>
    <t>NUMERO DE LIBRETA CUT: 00099021001 OPERACIÓN E18 TRANSFERENCIA DEL SISTEMA FINANCIERO POR CUENTA DE TERCEROS A LA CUT TRANSFERENCIA DEVOLUCION DE RECURSOS FIDEICOMISO BONO JUANCITO PINTO 2018 SOLICITUD BDP SAM FIDEICOMISO BONO JUANCITO PINTO GESTION 2018</t>
  </si>
  <si>
    <t>De: 00206024302 DEVOLUCIÓN DE RECURSOS EJECUTADOS POR EL INE SG NOTA CITE: INE-DGE-DAS-ADM.PFCEBIPBE N° 0134/2019, PAGOS DE CONSULTORÍAS EN LINEA, REEMBOLSO EFECTUADO POR RECURSOS DEL BANCO MUNDIAL. H.R. 6-3839-R.</t>
  </si>
  <si>
    <t>TRANSFERENCIA DEL EXTERIOR SEGUN SWIFT NO.2141 Y NO.2140 DE FECHA 20/02/2019 ORDENANTE: BOTSCH.D. PLURINAT.STAAT.BOLIVIEN REF.: DEVOLUCION SALDO GASTOS DE FUNCIONAMIENTO GESTION 2018 LIB. 00099021001 TGN-RECURSOS ORDINARIOS (3987)</t>
  </si>
  <si>
    <t>TRANSFERENCIA DEL EXTERIOR SEGUN SWIFT NO.2174 DE FECHA 20/02/2019 ORDENANTE: CONSULADO GERAL DA BOLIVIA CACERES-BRASIL REF:DEVOLUCION DE SALDOS GASTOS DE FUNCIONAMIENTO GESTION 2018 LIB. 00099021001 TGN-RECURSOS ORDINARIOS (3987)</t>
  </si>
  <si>
    <t>NUMERO DE LIBRETA CUT: 00099021001 OPERACIÓN E18 TRANSFERENCIA DEL SISTEMA FINANCIERO POR CUENTA DE TERCEROS A LA CUT Devolucion de pagos CC no cobrados por afiliados Civiles y MIlitares correspondiente al periodo de octubre 2018</t>
  </si>
  <si>
    <t>PAGO A JICA PRÉSTAMO BV-P5 VCTO. 20-02-2019 POR CUENTA DE TGN , SEGÚN NOTA MEFP/VTCP/DGCP/UODP-201/2019 VALOR 20-02-2019 INTERESES JPY 8.661,00 COMISIONES JPY 1.171.114,00 LIBRETA N° 00099021001 "TGN RECURSOS ORDINARIOS" (3987)</t>
  </si>
  <si>
    <t>00099021001 DEPOSITO DE EFECTIVO, DEPOSITANTE: NANCY SANTUSA HUAYCANI TIÑINI, CONCEPTO: DEVOLUCION PARA REVERSION ( 902208-DICIEMBRE ), CUENTA DE DEPOSITO: CUENTA UNICA DEL TESORO</t>
  </si>
  <si>
    <t>00099021001 DEPOSITO DE EFECTIVO, DEPOSITANTE: DAVID ALIAGA MEJILLONES, CONCEPTO: DEVOLUCION DE RETROACTIVO, CUENTA DE DEPOSITO: CUENTA UNICA DEL TESORO</t>
  </si>
  <si>
    <t>00035031101 DEPOSITO DE EFECTIVO, DEPOSITANTE: LUIS CUELLAR VERASTEGUI -UCPP, CONCEPTO: PAGO POR COMISIONES BANCARIAS -AFIDA - C31 :SIP N° 13 CUENTA CONTABLE 11322, CUENTA DE DEPOSITO: CUENTA UNICA DEL TESORO</t>
  </si>
  <si>
    <t>00119012001 DEPOSITO DE EFECTIVO, DEPOSITANTE: ALBERTO DANIEL INCH SAINZ, CONCEPTO: DEV POR OBSERVACION DE AUDITORIA EN PAGO DE VIATICOS P/EL FUNCIONARIO DE LA ADSIB ALBERTO D. INCH S., CUENTA DE DEPOSITO: CUENTA UNICA DEL TESORO</t>
  </si>
  <si>
    <t>00590012001 DEPOSITO DE EFECTIVO, DEPOSITANTE: MAURICIO CUBA N., CONCEPTO: DEVOLUCION FONDOS EN AVANCE, CUENTA DE DEPOSITO: CUENTA UNICA DEL TESORO</t>
  </si>
  <si>
    <t>00099021001 DEPOSITO DE EFECTIVO, DEPOSITANTE: ODILON ROJAS ALANOCA, CONCEPTO: REVERSION DE AGUINALDO DE NAVIDAD DE 2018, CUENTA DE DEPOSITO: CUENTA UNICA DEL TESORO</t>
  </si>
  <si>
    <t>00099021001 DEPOSITO DE EFECTIVO, DEPOSITANTE: ODILON ROJAS ALANOCA, CONCEPTO: REVERSION DEL SEGUNDO AGUINALDO ESFUERZO POR BOLIVIA 2018, CUENTA DE DEPOSITO: CUENTA UNICA DEL TESORO</t>
  </si>
  <si>
    <t>00099021001 DEPOSITO DE EFECTIVO, DEPOSITANTE: MARTIN ADOLFO MORALES FIGUEREDO, CONCEPTO: DEVOLUCION, CUENTA DE DEPOSITO: CUENTA UNICA DEL TESORO</t>
  </si>
  <si>
    <t>00099021001 DEPOSITO DE EFECTIVO, DEPOSITANTE: ELSA GILDA IBAÑEZ NUÑEZ, CONCEPTO: DEVOLUCION DE DEUDA, CUENTA DE DEPOSITO: CUENTA UNICA DEL TESORO</t>
  </si>
  <si>
    <t>00099021001 DEPOSITO DE EFECTIVO, DEPOSITANTE: LUIS CASTELLON APAZA, CONCEPTO: DOBLE PERCEPCION, CUENTA DE DEPOSITO: CUENTA UNICA DEL TESORO</t>
  </si>
  <si>
    <t>00099021001 DEPOSITO DE EFECTIVO, DEPOSITANTE: NANCY SANTUSA HUAYCANI TIÑINI, CONCEPTO: DEVOLUCION PARA REVERSION ( 902206 - OCTUBRE ), CUENTA DE DEPOSITO: CUENTA UNICA DEL TESORO</t>
  </si>
  <si>
    <t>00099021001 DEP.DE CHEQ.AJENOS,RET.DE CAM.,CONCEPTO: REEMBOLSO POR INCAPACIDAD TEMPORAL DEL MES NOV./18 ESC. CBBA,DEP.: CAJA BANCARIA ESTATAL DE SALUD , PROCEDENCIA: BANCO UNION S.A., CHEQUE: 30458, FECHA DE EMISION:08/02/2019</t>
  </si>
  <si>
    <t>00099021001 DEP.DE CHEQ.AJENOS,RET.DE CAM.,CONCEPTO: DEVOLUCION DE FONDOS POR 1 DIA SIN GOCE DE HABERES DE YVONE SEMPERTEGUI CHAVES MES ENERO/2019,DEP.: MINISTERIO DE LA PRESIDENCIA , PROCEDENCIA: BANCO UNION S.A., CHEQUE: 5849, FECHA DE EMISION:19/02/2019</t>
  </si>
  <si>
    <t>00670012002 DEP.DE CHEQ.AJENOS,RET.DE CAM.,CONCEPTO: DEVOLUCION DE PASAJES GESTION 2017,DEP.: BOLIVIANA DE AVIACION-BOA , PROCEDENCIA: BANCO UNION S.A., CHEQUE: 10268, FECHA DE EMISION:07/02/2019</t>
  </si>
  <si>
    <t>00035011105 DEP.DE CHEQ.AJENOS,RET.DE CAM.,CONCEPTO: REEMBOLSO DE SUBSIDIOS POR INCAPACIDAD TEMPORAL CAS, DICIEMBRE/18,DEP.: CAJA BANCARIA ESTATAL DE SALUD , PROCEDENCIA: BANCO UNION S.A., CHEQUE: 30908, FECHA DE EMISION:12/02/2019</t>
  </si>
  <si>
    <t>00099021001 DEP.DE CHEQ.AJENOS,RET.DE CAM.,CONCEPTO: COMPENSACION MENSUAL DE COTIZACION,DEP.: FUTURO DE BOLIVIA SA AFP , PROCEDENCIA: BANCO DE CREDITO DE BOLIVIA S.A., CHEQUE: 57373, FECHA DE EMISION:20/02/2019</t>
  </si>
  <si>
    <t>00572012001 DEP.DE CHEQ.AJENOS,RET.DE CAM.,CONCEPTO: PAGO POR SINIESTRO,DEP.: CIA DE SEGUROS Y REASEGUROS FORTALEZA S.A. , PROCEDENCIA: BANCO NACIONAL DE BOLIVIA S.A., CHEQUE: 7188, FECHA DE EMISION:19/02/2019</t>
  </si>
  <si>
    <t>00099021001 DEP.DE CHEQ.AJENOS,RET.DE CAM.,CONCEPTO: HUAYLLA POZO SIMON VIDAL,DEP.: BANCO UNION S.A. , PROCEDENCIA: BANCO UNION S.A., CHEQUE: 160324, FECHA DE EMISION:21/02/2019</t>
  </si>
  <si>
    <t>00670012002 DEP.DE CHEQ.AJENOS,RET.DE CAM.,CONCEPTO: DEVOLUCION DE PASAJES GESTION 2017,DEP.: BOLIVIANA DE AVIACION-BOA , PROCEDENCIA: BANCO UNION S.A., CHEQUE: 10267, FECHA DE EMISION:07/02/2019</t>
  </si>
  <si>
    <t>A:00041014101 Débito Automático por incumplimiento del Gobierno Autónomo Municipal de Cobija (GAM CBJ), al Convenio Intergubernativo de fecha 26 de octubre de 2017, suscrito entre el Ministerio de Desarrollo Productivo y Economía Plural y el GAM CBJ para el programa “Educación con Revolución Tecnológica”.</t>
  </si>
  <si>
    <t>A:00041014101 Débito automático al Gobierno Autónomo Municipal de Villa Tunari a favor del Ministerio de Desarrollo Productivo y Economía Plural, por incumplimiento de obligaciones emergentes del Convenio Intergubernativo (Equipos de Computación) del Programa “Educación con Revolución Tecnológica” de fecha 10 de agosto de 2017.</t>
  </si>
  <si>
    <t>A:00041014101 Débito Automático por incumplimiento del Gobierno Autónomo Municipal de Santos Mercado (GAM MER), al Convenio Intergubernativo (Equipos de Computación) de fecha 19 de septiembre de 2017, suscrito entre el Ministerio de Desarrollo Productivo y Economía Plural y el GAM MER para el programa “Educación con Revolución Tecnológica”.</t>
  </si>
  <si>
    <t>REGULARIZACION DE TRANSFERENCIA DEL EXTERIOR SEGUN SWIFT 02175 DE FECHA 21/02/2019 ORDENANTE: CONSULADO DE BOLIVIA EN SAO PAULO LIB. 00099021001 TGN-RECURSOS ORDINARIOS (3987)</t>
  </si>
  <si>
    <t>REGULARIZACION DE TRANSFERENCIA DEL EXTERIOR SEGUN SWIFT 02176 DE FECHA 21/02/2019 ORDENANTE: CONSULADO DE BOLIVIA EN CORUMBA LIB. 00099021001 TGN-RECURSOS ORDINARIOS (3987)</t>
  </si>
  <si>
    <t>REGULARIZACION DE TRANSFERENCIA DEL EXTERIOR SEGUN SWIFT NO.2178 DE FECHA 21/02/2019 ORDENANTE: CONSULADO GENERAL DE BOLIVIA (BUENOS AIRES ARGENTINA) REF.: DEVOLUCION DE GASTOS DE FUNCIONAMIENTO GESTION 2018 LIB. 00099021001 TGN-RECURSOS ORDINARIOS (3987)</t>
  </si>
  <si>
    <t>REGULARIZACION DE TRANSFERENCIA DEL EXTERIOR SEGUN SWIFT NO.2177 DE FECHA 21/02/2019 ORDENANTE: CONSULADO GENERAL DE BOLIVIA-BUENOS AIRES -ARGENTINA REF.DEVOLUCION SALDOS GASTOS DE FUNCIONAMIENTO GESTION 2018 LIB. 00099021001 TGN-RECURSOS ORDINARIOS (3987)</t>
  </si>
  <si>
    <t>REGULARIZACION DE TRANSFERENCIA DEL EXTERIOR SEGUN SWIFT NO.1815 DE FECHA 21/02/2019 ORDENANTE: CONSULADO GERAL DA BOLIVIA SAN PABLO-BRASIL REF:DEV.SALDOS GASTOS DE FUNCIONAMIENTO GESTION 2018 LIB. 00099021001 TGN-RECURSOS ORDINARIOS (3987)</t>
  </si>
  <si>
    <t>REGULARIZACION DE TRANSFERENCIA DEL EXTERIOR SEGUN SWIFT NO.1817 DE FECHA 21/02/2019 ORDENANTE: CONSULADO GERAL DA BOLIVIA SAN PABLO-BRASIL REF:DEV.SALDOS PROGRAMA DE DOCUMENTACION GESTION 2018 LIB. 00099021001 TGN-RECURSOS ORDINARIOS (3987)</t>
  </si>
  <si>
    <t>TRANSFERENCIA DEL EXTERIOR SEGUN SWIFT NO.2206 DE FECHA 21/02/2019 ORDENANTE: CONSULADO GERAL DA BOLIVIA (BR SAO PAULO) REF.: FV00019943065901 LIB. 00340012005 SEGIP - RECAUDACION EXTERIOR - CEDULAS DE IDENTIDAD</t>
  </si>
  <si>
    <t>TRANSFERENCIA DEL EXTERIOR SEGUN SWIFT NO.2208 DE FECHA 21/02/2019 ORDENANTE: EMBASSY OF BOLIVIA BEIJING-CHINA REF:DEV.GASTOS DE FUNCIONAMIENTO A DICIEMBRE/18 LIB. 00099021001 TGN-RECURSOS ORDINARIOS (3987)</t>
  </si>
  <si>
    <t>TRANSFERENCIA DEL EXTERIOR SEGUN SWIFT NO.2207 DE FECHA 21/02/2019 ORDENANTE: EMBASSY OF BOLIVIA BEIJING-CHINA REF:DEV.SALDOS DEL PROGRAMA DE DOCUMENTACION A DIC/18 LIB. 00099021001 TGN-RECURSOS ORDINARIOS (3987)</t>
  </si>
  <si>
    <t>COBRO COSTOS DE PAPELERIA SEGUN TRANSFERENCIA DEL EXTERIOR POR ORDEN DE CONSULADO GERAL DA BOLIVIA (BR SAO PAULO) REF.: FV00019943065901 LIB. 00340012003 RECAUDACION EXTRANJERIA - C.I. -L.C.</t>
  </si>
  <si>
    <t>REGULARIZACION DE TRANSFERENCIA DEL EXTERIOR SEGUN SWIFT 01814 DE FECHA 21/02/2019 ORDENANTE: CONSULADO DE BOLIVIA EN ILO-PERU LIB. 00099021001 TGN-RECURSOS ORDINARIOS (3987)</t>
  </si>
  <si>
    <t>REGULARIZACION DE TRANSFERENCIA DEL EXTERIOR SEGUN SWIFT 01702 DE FECHA 21/02/2019 ORDENANTE: EMBAJADA DE BOLIVIA EN QUITO ECUADOR LIB. 00099021001 TGN-RECURSOS ORDINARIOS (3987)</t>
  </si>
  <si>
    <t>NÚMERO DE LIBRETA CUT: 99031009.00 OPERACIÓN T01 TRANSFERENCIA DE FONDOS A LA CUT - TESORO DIRECTO DE BANCO UNION S.A. A CUENTA UNICA DEL TESORO CON NUMERO DE SOLICITUD = 3520639 Y NUMERO CORRELATIVO = 91320021022019213 TRANSFERENCIA POR OPERACIONES DE VENTA BONOS BTX</t>
  </si>
  <si>
    <t>00099021001 DEPOSITO DE EFECTIVO, DEPOSITANTE: RENGEL FOTOCOPIAS, CONCEPTO: DEVOLUCION POR DIFERENCIA DE COMPROBANTES 253.1 , 253.2 , 253.4 , 253.12, CUENTA DE DEPOSITO: CUENTA UNICA DEL TESORO</t>
  </si>
  <si>
    <t>00099021001 DEPOSITO DE EFECTIVO, DEPOSITANTE: VICTOR FERNANDO CASTRO GUZMAN, CONCEPTO: DEVOLUCION DE DEUDA AL SENASIR POR DOBLE PERCEPCION, CUENTA DE DEPOSITO: CUENTA UNICA DEL TESORO</t>
  </si>
  <si>
    <t>00099021001 DEPOSITO DE EFECTIVO, DEPOSITANTE: NINFA CALDERON MANRRIQUEZ, CONCEPTO: DEVOLUCION POR PERCEPCION INDEBIDA DEL MES DE NOVIEMBRE, CUENTA DE DEPOSITO: CUENTA UNICA DEL TESORO</t>
  </si>
  <si>
    <t>00099021001 DEPOSITO DE EFECTIVO, DEPOSITANTE: NINFA CALDERON MANRRIQUEZ, CONCEPTO: DEVOLUCION POR PERCEPCION INDEBIDA DEL MES DE OCTUBRE, CUENTA DE DEPOSITO: CUENTA UNICA DEL TESORO</t>
  </si>
  <si>
    <t>00099021001 DEPOSITO DE EFECTIVO, DEPOSITANTE: HERNAN ROMERO ARTEAGA, CONCEPTO: PREVENTIVO # 21, CUENTA DE DEPOSITO: CUENTA UNICA DEL TESORO</t>
  </si>
  <si>
    <t>00099021001 DEPOSITO DE EFECTIVO, DEPOSITANTE: FILOMENA MAYTA VDA DE RAMOS, CONCEPTO: DEVOLUCION A SENASIR, CUENTA DE DEPOSITO: CUENTA UNICA DEL TESORO</t>
  </si>
  <si>
    <t>00041011101 DEPOSITO DE EFECTIVO, DEPOSITANTE: MDPY EP, CONCEPTO: DEVOLUCION POR PERMISO SIN GOCE DE HABER, CUENTA DE DEPOSITO: CUENTA UNICA DEL TESORO</t>
  </si>
  <si>
    <t>00020061101 DEPOSITO DE EFECTIVO, DEPOSITANTE: EMPRESA NAVIERA PANCHITA DE NAVEGACION SA, CONCEPTO: PAGO POR LEGALIZACION DE DOCUMENTO A NOMBRE DE EMPRESA NAVIERA PANCHITA G. DE NAVEGACION SA, CUENTA DE DEPOSITO: CUENTA UNICA DEL TESORO</t>
  </si>
  <si>
    <t>00670014101 DEP.DE CHEQ.AJENOS,RET.DE CAM.,CONCEPTO: TRANSFERENCIA PARA REFERENDO CARTA ORGANICA MUNICIPAL-GOBIERNO AUTONOMO MUNICIPAL DE CAJUATA,DEP.: GOBIERNO AUTONOMO MUNICIPAL DE CAJUATA</t>
  </si>
  <si>
    <t>00099021001 DEP.DE CHEQ.AJENOS,RET.DE CAM.,CONCEPTO: FERNANDO CALVO ZARATE,DEP.: BANCO UNION S.A. , PROCEDENCIA: BANCO UNION S.A., CHEQUE: 160326, FECHA DE EMISION:22/02/2019</t>
  </si>
  <si>
    <t>00015011108 DEP.DE CHEQ.AJENOS,RET.DE CAM.,CONCEPTO: DEVOLUCION DE FONDOS,DEP.: MIN DE GOBIERNO , PROCEDENCIA: BANCO UNION S.A., CHEQUE: 51288, FECHA DE EMISION:15/02/2019</t>
  </si>
  <si>
    <t>00099021001 DEP.DE CHEQ.AJENOS,RET.DE CAM.,CONCEPTO: DEV DE RECURSOS POR ABANDONO DE PUESTO DE TRABAJO DICIEMBRE 2018 FREDDY SALAS RODO,DEP.: CAMARA DE SENADORES , PROCEDENCIA: BANCO UNION S.A., CHEQUE: 7270, FECHA DE EMISION:21/02/2019</t>
  </si>
  <si>
    <t>00099021001 DEPOSITO DE EFECTIVO, DEPOSITANTE: VICTOR LEON MIRANDA, CONCEPTO: REVERSION DE BOLETA DE HABER MENSUAL, CUENTA DE DEPOSITO: CUENTA UNICA DEL TESORO</t>
  </si>
  <si>
    <t>00099021001 DEPOSITO DE EFECTIVO, DEPOSITANTE: JOSE ANTONIO ALARCON MENDOZA, CONCEPTO: DEVOLUCION DOBLE PERCEPCION, CUENTA DE DEPOSITO: CUENTA UNICA DEL TESORO</t>
  </si>
  <si>
    <t>00099021001 DEP.DE CHEQ.AJENOS,RET.DE CAM.,CONCEPTO: DEVOLUCION DE FONDOS SALDOS GESTION 2018 PROY MANEJO INTEGRAL MICROCUENCA PHUMPHAWI MUN DE COLLLANA,DEP.: GOB AUTONOMO MUNICIPAL DE COLLANA</t>
  </si>
  <si>
    <t>00099021001 DEP.DE CHEQ.AJENOS,RET.DE CAM.,CONCEPTO: EJECUCION DE POLIZA SP2-SC-08321-00-2018 GARANTIA SERIEDAD PROPUESTA PROYECTO PAPA,DEP.: NACIONAL SEGUROS PATRIMONIALES Y FIANZAS SA</t>
  </si>
  <si>
    <t>00099021001 DEP.DE CHEQ.AJENOS,RET.DE CAM.,CONCEPTO: REVERSION POR ERROR EN DIAS TRABAJADOS CORRESP A ENERO 2019 SERRANO  VERA FAVIOLA,DEP.: ORGANO JUDICIAL-DAF NACIONAL , PROCEDENCIA: BANCO UNION S.A., CHEQUE: 2827, FECHA DE EMISION:20/02/2019</t>
  </si>
  <si>
    <t>00591012001 DEP.DE CHEQ.AJENOS,RET.DE CAM.,CONCEPTO: PAGO POR SERVICIO DE AGUA POTABLE,DEP.: KETAL S.A. , PROCEDENCIA: BANCO NACIONAL DE BOLIVIA S.A., CHEQUE: 239549, FECHA DE EMISION:12/02/2019</t>
  </si>
  <si>
    <t>00660012006 DEP.DE CHEQ.AJENOS,RET.DE CAM.,CONCEPTO: DEVOLUCION DE VIATICOS DR LUCIO FUENTES GESTION 2016 EXCEDENTE DE LLAMADAS DICIEMBRE,DEP.: ORGANO JUDICIAL-TRIBUNAL AGROAMBIENTAL , PROCEDENCIA: BANCO UNION S.A., CHEQUE: 586, FECHA DE EMISION:20/02/2019</t>
  </si>
  <si>
    <t>NUMERO DE LIBRETA CUT: 00670014101 OPERACIÓN E75 TRANSFERENCIA DE LA CUENTA FISCAL BUN A LA CUT EN MN TRANSF.FDOS.A SOLICITUD DEL G.A.M. MAIRANA SG.NOTA GOB.A.M.M. OF.065/2019 A CTA.3987 CUT LBRTA.00670014101</t>
  </si>
  <si>
    <t>TRANSFERENCIA DE FONDOS S/G CITE N°||FPS/GFA/FI/TRL/29/2019 DEL FONDO NACIONAL DE INVERSIÓN PRODUCTIVA Y SOCIAL RECIBIDA EN LA FECHA (TRAM-TSO-903) REF: PROGRAMACIÓN DE PAGOS DE INVERSIÓN Y FORTALECIMIENTO CONVENIO PLAN VIDA KFW ABONO EN LA LIBRETA N° 00287104414 FPS - BS - APPC KFW</t>
  </si>
  <si>
    <t>REGULARIZACION DE TRANSFERENCIA DEL EXTERIOR SEGUN SWIFT 01838 DE FECHA 22/02/2019 ORDENANTE: EMBAJQADA DE BOLIVIA EN MONTEVIDEO LIB. 00099021001 TGN-RECURSOS ORDINARIOS (3987)</t>
  </si>
  <si>
    <t>TRANSFERENCIA DEL EXTERIOR SEGUN SWIFT 02302 DE FECHA 22/02/2019 ORDENANTE: CONSULADO DE BOLIVIA EN WASHINGTON LIB. 00340012005 SEGIP - RECAUDACION EXTERIOR - CEDULAS DE IDENTIDAD</t>
  </si>
  <si>
    <t>COBRO COSTOS DE PAPELERIA SEGUN TRANSFERENCIA DEL EXTERIOR POR ORDEN DE CONSULADO DE BOLIVIA EN WASHINGTON LIB. 00340012003 RECAUDACION EXTRANJERIA - C.I. -L.C.</t>
  </si>
  <si>
    <t>TRANSFERENCIA DE FONDOS S/G CITE N°||FPS/GFA/FI/TRL/29/2019 DEL FONDO NACIONAL DE INVERSIÓN PRODUCTIVA Y SOCIAL RECIBIDA EN LA FECHA (TRAM-TSO-903) REF: PROGRAMACIÓN DE PAGOS DE INVERSIÓN Y FORTALECIMIENTO CONVENIO PLAN VIDA KFW DE LA LIBRETA N° 00287102001 FPS - RECURSOS PROPIOS</t>
  </si>
  <si>
    <t>NÚMERO DE LIBRETA CUT: 99031009.00 OPERACIÓN T01 TRANSFERENCIA DE FONDOS A LA CUT - TESORO DIRECTO DE BANCO UNION S.A. A CUENTA UNICA DEL TESORO CON NUMERO DE SOLICITUD = 3523313 Y NUMERO CORRELATIVO = 91320022022019265 TRANSFERENCIA POR OPERACIONES DE VENTA BONOS BTX</t>
  </si>
  <si>
    <t>NUMERO DE LIBRETA CUT: 00099021001 OPERACIÓN E18 TRANSFERENCIA DEL SISTEMA FINANCIERO POR CUENTA DE TERCEROS A LA CUT TRANSFERENCIA A SOLICITUD DEL MINISTERIO DE SALUD PROGRAMA BONO JUANA AZURDUY SEGUN NOTA CITE MS BJA CE 14 2019</t>
  </si>
  <si>
    <t>TRANSFERENCIA RECIBIDA DEL EXTERIOR SEGÚN MENSAJES SWIFT Nos. 02306-02299 (REM.EXT.) DE FECHA 22-02-2019 POR DESEMBOLSO DE BID PRÉSTAMO 4403/BL-BO REQ 00001 BO OPS0201904526C LIBRETA N° 00287102001 FPS-RECURSOS PROPIOS REF.: UTILES DE ESCRITORIO</t>
  </si>
  <si>
    <t>00099021001 DEPOSITO DE EFECTIVO, DEPOSITANTE: GRISEL VALESKA LUNA ARANIBAR, CONCEPTO: DEVOLUCION DE PASAJES AEREOS, CUENTA DE DEPOSITO: CUENTA UNICA DEL TESORO</t>
  </si>
  <si>
    <t>00099021001 DEPOSITO DE EFECTIVO, DEPOSITANTE: GRISEL VALESKA LUNA ARANIBAR, CONCEPTO: DEVOLUCION DE SALDOS NO UTILIZADOS DE FONDOS EN AVANCE, CUENTA DE DEPOSITO: CUENTA UNICA DEL TESORO</t>
  </si>
  <si>
    <t>00099021001 DEPOSITO DE EFECTIVO, DEPOSITANTE: MARIA DEL PILAR CABEZAS APAZA, CONCEPTO: DEVOLUCION DE SALDOS NO UTILIZADOS DE FONDOS EN AVANCE, CUENTA DE DEPOSITO: CUENTA UNICA DEL TESORO</t>
  </si>
  <si>
    <t>00035011104 DEPOSITO DE EFECTIVO, DEPOSITANTE: JAVIER YAPU ILLANES, CONCEPTO: DEVOLUCION ATENCION ODONTOLOGICA AGOSTO 2017, CUENTA DE DEPOSITO: CUENTA UNICA DEL TESORO</t>
  </si>
  <si>
    <t>00046114201 DEPOSITO DE EFECTIVO, DEPOSITANTE: ALEJANDRA HURTADO PERALTA, CONCEPTO: DEP DE DOS DIAS DE HABER POR FALTA INJUSTIFICADA EL 31-DIC-2018, CUENTA DE DEPOSITO: CUENTA UNICA DEL TESORO</t>
  </si>
  <si>
    <t>00099021001 DEPOSITO DE EFECTIVO, DEPOSITANTE: YOLANDA LILIANA GONZALES RIOS, CONCEPTO: DEVOLUCION DE HABERES MES JULIO 2017, CUENTA DE DEPOSITO: CUENTA UNICA DEL TESORO</t>
  </si>
  <si>
    <t>00099021001 DEPOSITO DE EFECTIVO, DEPOSITANTE: YOLANDA LILIANA GONZALES RIOS, CONCEPTO: DEVOLUCION DE HABERES MES JUNIO 2017, CUENTA DE DEPOSITO: CUENTA UNICA DEL TESORO</t>
  </si>
  <si>
    <t>00099021001 DEPOSITO DE EFECTIVO, DEPOSITANTE: SIXTO AGUILAR OLIVERA CI 3477302, CONCEPTO: DEVOLUCION DE FONDOS EN AVANCE, CUENTA DE DEPOSITO: CUENTA UNICA DEL TESORO</t>
  </si>
  <si>
    <t>00099021001 DEPOSITO DE EFECTIVO, DEPOSITANTE: VICEMINISTERIO DE DEFENSA SOCIAL, CONCEPTO: DEVOLUCION POR ELABORACION DE TRES PLAQUETAS DE MADERA GRABADO FULL COLOR Y ESTUCHE DE TERCIO PELO, CUENTA DE DEPOSITO: CUENTA UNICA DEL TESORO</t>
  </si>
  <si>
    <t>00099021001 DEPOSITO DE EFECTIVO, DEPOSITANTE: ENRIQUE DANIEL APARICIO AMPUERO, CONCEPTO: DEVOLUCION AGUINALDO 2018 DIFERENCIA DE PAGO EN EXCESO, CUENTA DE DEPOSITO: CUENTA UNICA DEL TESORO</t>
  </si>
  <si>
    <t>00099021001 DEPOSITO DE EFECTIVO, DEPOSITANTE: ROXANA CIDONIA MENDOZA ALVAREZ, CONCEPTO: REPOSICION DE FONDOS EN AVANCE, CUENTA DE DEPOSITO: CUENTA UNICA DEL TESORO</t>
  </si>
  <si>
    <t>00086084202 DEPOSITO DE EFECTIVO, DEPOSITANTE: UD -  SUSTENTAR MMAYA, CONCEPTO: DEVOLUCION POR GASOLINA Y LUBRICANTES, CUENTA DE DEPOSITO: CUENTA UNICA DEL TESORO</t>
  </si>
  <si>
    <t>00086084202 DEPOSITO DE EFECTIVO, DEPOSITANTE: UD -  SUSTENTAR MMAYA, CONCEPTO: DEVOLUCION POR GASTOS DE ALIMENTACION, CUENTA DE DEPOSITO: CUENTA UNICA DEL TESORO</t>
  </si>
  <si>
    <t>00099021001 DEPOSITO DE EFECTIVO, DEPOSITANTE: SIMEON ORLANDO MONTAÑO MOLINA, CONCEPTO: DOBLE PERCEPCION, CUENTA DE DEPOSITO: CUENTA UNICA DEL TESORO</t>
  </si>
  <si>
    <t>00099021001 DEP.DE CHEQ.AJENOS,RET.DE CAM.,CONCEPTO: DEVOLUCION DE FONDOS POR CONCEPTO DE PASAJES Y VIATICOS DE P. RIVERO, C. ARISMENDI,DEP.: AUTORIDAD DE SUPERVISION DEL SIST FINANCIERO-ASFI</t>
  </si>
  <si>
    <t>00132079201 DEP.DE CHEQ.AJENOS,RET.DE CAM.,CONCEPTO: DESCUENTOS POR LA NO PRESENTACION DE INFORMES Y DESCARGOS C-31 36,DEP.: LUIS LEDEZMA , PROCEDENCIA: BANCO UNION S.A., CHEQUE: 2209, FECHA DE EMISION:08/02/2019</t>
  </si>
  <si>
    <t>00132022002 DEP.DE CHEQ.AJENOS,RET.DE CAM.,CONCEPTO: DESCUENTOS POR LA NO PRESENTACION DE INFORMES Y DESCARGOS C-31 79-561-80,DEP.: LUIS LEDEZMA , PROCEDENCIA: BANCO UNION S.A., CHEQUE: 2211, FECHA DE EMISION:08/02/2019</t>
  </si>
  <si>
    <t>00099021001 DEP.DE CHEQ.AJENOS,RET.DE CAM.,CONCEPTO: DESCUENTOS POR LA NO PRESENTACION DE INFORMES Y DESCARGOS C-31 2303-1331,DEP.: LUIS LEDEZMA , PROCEDENCIA: BANCO UNION S.A., CHEQUE: 2210, FECHA DE EMISION:08/02/2019</t>
  </si>
  <si>
    <t>00132039201 DEP.DE CHEQ.AJENOS,RET.DE CAM.,CONCEPTO: DESCUENTOS POR LA NO PRESENTACION DE INFORMES Y DESCARGOS C-31 59,DEP.: LUIS LEDEZMA , PROCEDENCIA: BANCO UNION S.A., CHEQUE: 2212, FECHA DE EMISION:08/02/2019</t>
  </si>
  <si>
    <t>00099021001 DEPOSITO DE EFECTIVO, DEPOSITANTE: YOLANDA LILIANA GONZALES RIOS, CONCEPTO: DEVOLUCION DE HABERES MES MAYO 2017, CUENTA DE DEPOSITO: CUENTA UNICA DEL TESORO</t>
  </si>
  <si>
    <t>00099021001 DEPOSITO DE EFECTIVO, DEPOSITANTE: YOLANDA LILIANA GONZALES RIOS, CONCEPTO: DEVOLUCION DE HABERES ABRIL 2017, CUENTA DE DEPOSITO: CUENTA UNICA DEL TESORO</t>
  </si>
  <si>
    <t>00099021001 DEPOSITO DE EFECTIVO, DEPOSITANTE: YOLANDA LILIANA GONZALES RIOS, CONCEPTO: DEVOLUCION DE HABERES MARZO 2017, CUENTA DE DEPOSITO: CUENTA UNICA DEL TESORO</t>
  </si>
  <si>
    <t>00099021001 DEPOSITO DE EFECTIVO, DEPOSITANTE: HANNDY  GEANINNE  FLORES MORENO, CONCEPTO: REVERSION, CUENTA DE DEPOSITO: CUENTA UNICA DEL TESORO</t>
  </si>
  <si>
    <t>COBRO DE||COSTO UTILES DE ESCRITORIO POR LA ELABORACION DEL COMPROBANTE CONTABLE NRO. 0947742 DE LA FECHA DE LA LIB. N° 00099021001 TGN RECURSOS ORDINARIOS MN COBRO COSTO UTILES DE ESCRITORIO</t>
  </si>
  <si>
    <t>COBRO COSTOS DE PAPELERIA POR REGULARIZACION DE TRANSFERENCIA DEL EXTERIOR POR ORDEN DE PUMA ENERGY PARAGUAY S.A. LIB. 00513062001 YPFB-OPERACIONES PLANTA DE SEPARACION DE LIQUIDOS RIO GRANDE</t>
  </si>
  <si>
    <t>De: 00099021001 TRANSFERENCIA DE RECURSOS A SOLICITUD DEL ÓRGANO JUDICIAL MEDIANTE NOTA CITE: UNID./NAL/FINANZAS/DAF-OJ N°135/2019, COMO BENEFICIARIO LA CORPORACIÓN MINERA DE BOLIVIA POR CONCEPTO DE RESTITUCIÓN DE CERTIFICADO DEPOSITO JUDICIAL N° 148793. HR 6-5519-R.</t>
  </si>
  <si>
    <t>COBRO DE||ÚTILES DE ESCRITORIO POR LA ELABORACIÓN DE SIETE COMPROBANTES CONTABLES EN LA FECHA. REF: COBRO CAPITAL E INTERESES DEL CRED. EXT. MEPF - TELEFÉRICO CON VENCIMIENTO EN FECHA 23.02.19 SG. NOTA MEFP/VTCP/UODP-242/2019 (TRAM-TSO-922) DE LA LIBRETA N° 00099021001 TGN  RECURSOS ORDINARIOS M/N, COSTO ÚTILES DE ESCRITORIO.</t>
  </si>
  <si>
    <t>COBRO DE||COBRO DE ÚTILES DE ESCRITORIO POR LA ELABORACIÓN DEL COMPROBANTE CONTABLE N° 0947748 DE LA FECHA. DE LA LIBRETA N°00099021001 TGN - RECURSOS ORDINARIOS M/N COSTO ÚTILES DE ESCRITORIO.</t>
  </si>
  <si>
    <t>COBRO DE||COBRO DE ÚTILES DE ESCRITORIO POR LA ELABORACIÓN DEL COMPROBANTE CONTABLE N° 0947749 DE LA FECHA. DE LA LIBRETA N°00099021001 TGN - RECURSOS ORDINARIOS M/N COSTO ÚTILES DE ESCRITORIO.</t>
  </si>
  <si>
    <t>00190012003 DEPOSITO DE EFECTIVO, DEPOSITANTE: AJAM, CONCEPTO: DEPÓSITO POR EXCEDENTE DE PAGOS SERVICIOS TELEFONICO COTAP REGIONAL POTOSI, CUENTA DE DEPOSITO: CUENTA UNICA DEL TESORO</t>
  </si>
  <si>
    <t>00099021001 DEPOSITO DE EFECTIVO, DEPOSITANTE: DEBORAH LESLIE ARANO ENDARA, CONCEPTO: DESCUENTOS DE RETRASO, CUENTA DE DEPOSITO: CUENTA UNICA DEL TESORO</t>
  </si>
  <si>
    <t>00099021001 DEPOSITO DE EFECTIVO, DEPOSITANTE: WALDO RICARDO TRUJILLO, CONCEPTO: DOBLE PERCEPCION, CUENTA DE DEPOSITO: CUENTA UNICA DEL TESORO</t>
  </si>
  <si>
    <t>00099021001 DEPOSITO DE EFECTIVO, DEPOSITANTE: JOSEFINA GONZALES MAMANI, CONCEPTO: DOBLE PERCEPCION, CUENTA DE DEPOSITO: CUENTA UNICA DEL TESORO</t>
  </si>
  <si>
    <t>00212082001 DEPOSITO DE EFECTIVO, DEPOSITANTE: INSTITUTO NACIONAL DE REFORMA AGRARIA, CONCEPTO: DEVOLUCION DE VIATICOS, CUENTA DE DEPOSITO: CUENTA UNICA DEL TESORO</t>
  </si>
  <si>
    <t>00190012003 DEPOSITO DE EFECTIVO, DEPOSITANTE: FRANCISCO NAVAS SANDI, CONCEPTO: DEVOLUCION DE FONDOS EN AVANCE, CUENTA DE DEPOSITO: CUENTA UNICA DEL TESORO</t>
  </si>
  <si>
    <t>00099021001 DEPOSITO DE EFECTIVO, DEPOSITANTE: LINDA ARACELY AVILA VARGAS, CONCEPTO: DEVOLUCION POR CONCEPTO DE SUELDO DE DICIEMBRE DE 2018, MINISTERIO DE SALUD, CUENTA DE DEPOSITO: CUENTA UNICA DEL TESORO</t>
  </si>
  <si>
    <t>00099021001 DEPOSITO DE EFECTIVO, DEPOSITANTE: MAXIMO CONDORI CONDORI, CONCEPTO: COBRO INDEBIDO POR RENTA Y SU ACTUALIZACION DE LA NOTA A CARGO, CUENTA DE DEPOSITO: CUENTA UNICA DEL TESORO</t>
  </si>
  <si>
    <t>00099021001 DEPOSITO DE EFECTIVO, DEPOSITANTE: EMPRESA NACIONAL DE TELECOMUNICACIONES S.A., CONCEPTO: REVERSION SALDO PAGO DE TELEFONIA, CUENTA DE DEPOSITO: CUENTA UNICA DEL TESORO</t>
  </si>
  <si>
    <t>00526012001 DEPOSITO DE EFECTIVO, DEPOSITANTE: BOLIVIA TV FREDDY ESPRELLA ROJAS, CONCEPTO: DEVOLUCION DE PASAJES, CUENTA DE DEPOSITO: CUENTA UNICA DEL TESORO</t>
  </si>
  <si>
    <t>00099021001 DEP.DE CHEQ.AJENOS,RET.DE CAM.,CONCEPTO: MARTINEZ FLORES JHOVANNA LESLY,DEP.: BANCO UNION S.A. , PROCEDENCIA: BANCO UNION S.A., CHEQUE: 160328, FECHA DE EMISION:26/02/2019</t>
  </si>
  <si>
    <t>00099021001 DEPOSITO DE EFECTIVO, DEPOSITANTE: BORIS YVAN RIVAS PORCEL, CONCEPTO: DESCUENTOS DE RETRASO, CUENTA DE DEPOSITO: CUENTA UNICA DEL TESORO</t>
  </si>
  <si>
    <t>A:00041014201 Transferencia que efectuamos a requerimiento de Zona Franca Cobija, según nota CITE: ZFC-DGE-UAF-ACPYT- 073/2019, por concepto de desembolso del 2% en favor del Ministerio de Desarrollo Productivo y Economía Plural, correspondiente al mes de Enero de 2019, en cumplimiento al Decreto Supremo No 1871 modificado por el DS. No 2779 de 25 de 2016. H.R. 6-5692-R/976</t>
  </si>
  <si>
    <t>NUMERO DE LIBRETA CUT: 03420102001 OPERACIÓN E18 TRANSFERENCIA DEL SISTEMA FINANCIERO POR CUENTA DE TERCEROS A LA CUT TRANSFERENCIA DE RECURSOS DEL FIDEICOMISO AEVIVIENDA POR GASTOS DE FUNCIONAMIENTO</t>
  </si>
  <si>
    <t>A:00041014101 Débito automático al Gobierno Autónomo Municipal de Puerto Acosta a favor del Ministerio de Desarrollo Productivo y Economía Plural, por incumplimiento de obligaciones emergentes del Convenio Intergubernativo (Equipos de Computación) del Programa “Educación con Revolución Tecnológica” de fecha 12 de octubre de 2017.</t>
  </si>
  <si>
    <t>NÚMERO DE LIBRETA CUT: 99031009.00 OPERACIÓN T01 TRANSFERENCIA DE FONDOS A LA CUT - TESORO DIRECTO DE BANCO UNION S.A. A CUENTA UNICA DEL TESORO CON NUMERO DE SOLICITUD = 3531667 Y NUMERO CORRELATIVO = 91320026022019370 TRANSFERENCIA POR OPERACIONES DE VENTA BONOS BTX</t>
  </si>
  <si>
    <t>'TRANSFERENCIA DE FONDOS||S/G. NOTA CITE: MEFP/VTCP/DGCP/UF-113/2019 DE LA FECHA, DEL MIN.DE ECONOMIA Y FINANZAS PUBLICAS (HRE-TSO-2019-927), RECURSOS FIDEICOMISO INCENTIVOS A LAS EXPORTACIONES-CCF. DEBITO DE LA LIBRETA N° 00099021001 RECURSOS ORDINARIOS M/N.</t>
  </si>
  <si>
    <t>'TRANSFERENCIA DE FONDOS||S/G. NOTA CITE: MEFP/VTCP/DGCP/UF-113/2019 DE LA FECHA, DEL MIN.DE ECONOMIA Y FINANZAS PUBLICAS (HRE-TSO-2019-927), RECURSOS FIDEICOMISO INCENTIVOS A LAS EXPORTACIONES-CCF. DEBITO DE LA LIBRETA N° 00099021001, REPOSICION UTILES DE ESCRITORIO.</t>
  </si>
  <si>
    <t>'TRANSFERENCIA DE FONDOS||S/G. NOTA CITE: MEFP/VTCP/DGCP/UF-114/2019 DE LA FECHA, DEL MIN.DE ECONOMIA Y FINANZAS PUBLICAS (HRE-TSO-2019-929), RECURSOS FIDEICOMISO INCENTIVOS A LAS EXPORTACIONES-CCF. DEBITO DE LA LIBRETA N° 00099021001, REPOSICION UTILES DE ESCRITORIO.</t>
  </si>
  <si>
    <t>00099021001 DEPOSITO DE EFECTIVO, DEPOSITANTE: LUIS CARLOS RODRIGUEZ RODRIGUEZ CI. 6990175 LP, CONCEPTO: REVERSION POR SEGURIDAD A LA CUMBRE DE PAISES EXPORTADORES DE GAS GESTION 2017, CUENTA DE DEPOSITO: CUENTA UNICA DEL TESORO</t>
  </si>
  <si>
    <t>00099021001 DEPOSITO DE EFECTIVO, DEPOSITANTE: ANTONIO MAYTA OTAZO, CONCEPTO: DEVOLUCION DE APORTE, CUENTA DE DEPOSITO: CUENTA UNICA DEL TESORO</t>
  </si>
  <si>
    <t>00212012001 DEPOSITO DE EFECTIVO, DEPOSITANTE: ARTURO ALEJANDRO RIVERA GUTIERREZ CI.6572256, CONCEPTO: DEVOLUCION FONDOS EN AVANCE, CUENTA DE DEPOSITO: CUENTA UNICA DEL TESORO</t>
  </si>
  <si>
    <t>00086084202 DEPOSITO DE EFECTIVO, DEPOSITANTE: UNIDAD DESCONCENTRADA SUSTENTAR, CONCEPTO: DEVOLUCION DE FONDOS EN AVANCE PARTIDA 34110 COMBUSTIBLE Y LUBRICANTES PARA CONSUMO, CUENTA DE DEPOSITO: CUENTA UNICA DEL TESORO</t>
  </si>
  <si>
    <t>00099021001 DEPOSITO DE EFECTIVO, DEPOSITANTE: ENRIQUE HUIZA LAURA, CONCEPTO: DOBLE PERCEPCION, CUENTA DE DEPOSITO: CUENTA UNICA DEL TESORO</t>
  </si>
  <si>
    <t>00099021001 DEPOSITO DE EFECTIVO, DEPOSITANTE: ROBERTO OMONTO, CONCEPTO: DEVOLUCION POR MULTAS A LA CAJA NACIONAL SALUD, CUENTA DE DEPOSITO: CUENTA UNICA DEL TESORO</t>
  </si>
  <si>
    <t>00212082001 DEPOSITO DE EFECTIVO, DEPOSITANTE: RAUL MATIAS HUARCAYA, CONCEPTO: GASTOS OPERATIVOS, CUENTA DE DEPOSITO: CUENTA UNICA DEL TESORO</t>
  </si>
  <si>
    <t>00212082001 DEPOSITO DE EFECTIVO, DEPOSITANTE: JUAN CARLOS QUILALI  PARI, CONCEPTO: DEVOLUCION DE GASTOS OPERATIVOS C-31 N 662, CUENTA DE DEPOSITO: CUENTA UNICA DEL TESORO</t>
  </si>
  <si>
    <t>00099021001 DEPOSITO DE EFECTIVO, DEPOSITANTE: LUIS FERNANDO MURILLO ROJAS, CONCEPTO: PAGO AL MIN DE LA PRESIDENCIA POR SERV DE AGUA MES DE ENERO 2019 OFI. EDIFICIO CONAVI, CUENTA DE DEPOSITO: CUENTA UNICA DEL TESORO</t>
  </si>
  <si>
    <t>00133012001 DEPOSITO DE EFECTIVO, DEPOSITANTE: LOTERIA NACIONAL DE B Y S, CONCEPTO: V.C. SALDO PREMIOS MENORES SORTEO "FELIZ NAVIDAD", CUENTA DE DEPOSITO: CUENTA UNICA DEL TESORO</t>
  </si>
  <si>
    <t>00591012001 DEP.DE CHEQ.AJENOS,RET.DE CAM.,CONCEPTO: PARA REGISTRAR LOS DEPÓSITOS NO IDENTIFICADOS DE LA GESTION 2018 SEGUN HR MT/2018-10485 Y  HR MT/201,DEP.: EMPRESA EST DE TRANSP POR CABLE MI TELEFERICO</t>
  </si>
  <si>
    <t>00591012001 DEP.DE CHEQ.AJENOS,RET.DE CAM.,CONCEPTO: PARA REGISTRAR LOS INGRESOS POR VENTA DE ACEITE RECICLADO SEGUN HR MT/2019-00259 Y HR MT/2018-10573,DEP.: EMPRESA EST DE TRANSP POR CABLE MI TELEFERICO</t>
  </si>
  <si>
    <t>00591012001 DEP.DE CHEQ.AJENOS,RET.DE CAM.,CONCEPTO: DEPÓSITOS  POR EXTRAVIO DE CREDENCIALES Y ROPA DE TRABAJO SEGUN HOJAS DE RUTA ADJUNTAS,DEP.: EMPRESA EST DE TRANSP POR CABLE MI TELEFERICO</t>
  </si>
  <si>
    <t>00591014201 DEP.DE CHEQ.AJENOS,RET.DE CAM.,CONCEPTO: DEPÓSITO POR DEBITO AUTOMATICO DEL GOBIERNO MUNICIPAL DE ORURO SEGUN HR MT/2019-125,DEP.: EMPRESA EST DE TRANSP POR CABLE MI TELEFERICO</t>
  </si>
  <si>
    <t>00591014101 DEP.DE CHEQ.AJENOS,RET.DE CAM.,CONCEPTO: DEPÓSITO POR DEBITO AUTOMATICO DEL GOBIERNO MUNICIPAL DE ORURO SEGUN HR MT/2019-125,DEP.: EMPRESA EST DE TRANSP POR CABLE MI TELEFERICO</t>
  </si>
  <si>
    <t>00682018001 DEP.DE CHEQ.AJENOS,RET.DE CAM.,CONCEPTO: DEVOLUCION PASAJES AEREOS RUTA SANTA CRUZ - LA PAZ,DEP.: DEFENSORIA DEL PUEBLO , PROCEDENCIA: BANCO UNION S.A., CHEQUE: 1405, FECHA DE EMISION:25/02/2019</t>
  </si>
  <si>
    <t>00099021001 DEP.DE CHEQ.AJENOS,RET.DE CAM.,CONCEPTO: DEVOLUCION PASAJE AEREO REALIZADO POR LA EMPRESA ESTATAL DE TURISMO - BOLTUR,DEP.: AUTORIDAD DE SUPERVISION DEL SISTEMA FINANCIERO</t>
  </si>
  <si>
    <t>VENTA DE DIVISAS CON TRANSFERENCIA DE FONDOS A SOLICITUD DE ORGANO ELECTORAL PLURINACIONAL SEGUN SOLICITUD 7311 REF: CORRESPONDE A LA PRIMERA TRANSFERENCIA DESPUES DE LA MODIFICACION PRESUPUESTARIA MISMA CORRESPONDE A PASAJES Y VIATICOS EN LAS TAREAS DE EMPADRONAMIENTO EN EL EXTERIOR MENDOZA ARGEN LIB. 00099021001 TGN-RECURSOS ORDINARIOS (3987)</t>
  </si>
  <si>
    <t>VENTA DE DIVISAS CON TRANSFERENCIA DE FONDOS A SOLICITUD DE ORGANO ELECTORAL PLURINACIONAL SEGUN SOLICITUD 7309 REF: CORRESPONDE A LA PRIMERA TRANSFERENCIA DESPUES DE LA MODIFICACION PRESUPUESTARIA MISMA CORRESPONDE A PASAJES Y VIATICOS EN LAS TAREAS DE EMPADRONAMIENTO EN EL EXTERIOR SAO PAULO BRA LIB. 00099021001 TGN-RECURSOS ORDINARIOS (3987)</t>
  </si>
  <si>
    <t>VENTA DE DIVISAS CON TRANSFERENCIA DE FONDOS A SOLICITUD DE ORGANO ELECTORAL PLURINACIONAL SEGUN SOLICITUD 7306 REF: CORRESPONDE A LA PRIMERA TRANSFERENCIA DESPUES DE LA MODIFICACION PRESUPUESTARIA MISMA CORRESPONDE A PASAJES Y VIATICOS EN LAS TAREAS DE EMPADRONAMIENTO EN EL EXTERIOR BARCELONA ESP LIB. 00099021001 TGN-RECURSOS ORDINARIOS (3987)</t>
  </si>
  <si>
    <t>VENTA DE DIVISAS CON TRANSFERENCIA DE FONDOS A SOLICITUD DE ORGANO ELECTORAL PLURINACIONAL SEGUN SOLICITUD 7310 REF: CORRESPONDE A LA PRIMERA TRANSFERENCIA DESPUES DE LA MODIFICACION PRESUPUESTARIA MISMA CORRESPONDE A PASAJES Y VIATICOS EN LAS TAREAS DE EMPADRONAMIENTO EN EL EXTERIOR JUJUY ARGENTI LIB. 00099021001 TGN-RECURSOS ORDINARIOS (3987)</t>
  </si>
  <si>
    <t>VENTA DE DIVISAS CON TRANSFERENCIA DE FONDOS A SOLICITUD DE ORGANO ELECTORAL PLURINACIONAL SEGUN SOLICITUD 7307 REF: CORRESPONDE A LA PRIMERA TRANSFERENCIA DESPUES DE LA MODIFICACION PRESUPUESTARIA MISMA CORRESPONDE A PASAJES Y VIATICOS EN LAS TAREAS DE EMPADRONAMIENTO EN EL EXTERIOR CALAMA CHILE. LIB. 00099021001 TGN-RECURSOS ORDINARIOS (3987)</t>
  </si>
  <si>
    <t>VENTA DE DIVISAS CON TRANSFERENCIA DE FONDOS A SOLICITUD DE ORGANO ELECTORAL PLURINACIONAL SEGUN SOLICITUD 7312 REF: CORRESPONDE A LA PRIMERA TRANSFERENCIA DESPUES DE LA MODIFICACION PRESUPUESTARIA MISMA CORRESPONDE A PASAJES Y VIATICOS EN LAS TAREAS DE EMPADRONAMIENTO EN EL EXTERIOR BILBAO ESPANA LIB. 00099021001 TGN-RECURSOS ORDINARIOS (3987)</t>
  </si>
  <si>
    <t>VENTA DE DIVISAS CON TRANSFERENCIA DE FONDOS A SOLICITUD DE ORGANO ELECTORAL PLURINACIONAL SEGUN SOLICITUD 7304 REF: CORRESPONDE A LA PRIMERA TRANSFERENCIA DESPUES DE LA MODIFICACION PRESUPUESTARIA MISMA CORRESPONDE A PASAJES Y VIATICOS EN LAS TAREAS DE EMPADRONAMIENTO EN EL EXTERIOR IQUIQUE CHILE LIB. 00099021001 TGN-RECURSOS ORDINARIOS (3987)</t>
  </si>
  <si>
    <t>VENTA DE DIVISAS CON TRANSFERENCIA DE FONDOS A SOLICITUD DE ORGANO ELECTORAL PLURINACIONAL SEGUN SOLICITUD 7305 REF: CORRESPONDE A LA PRIMERA TRANSFERENCIA DESPUES DE LA MODIFICACION PRESUPUESTARIA MISMA CORRESPONDE A PASAJES Y VIATICOS EN LAS TAREAS DE EMPADRONAMIENTO EN EL EXTERIOR MADRID ESPANA LIB. 00099021001 TGN-RECURSOS ORDINARIOS (3987)</t>
  </si>
  <si>
    <t>VENTA DE DIVISAS CON TRANSFERENCIA DE FONDOS A SOLICITUD DE ORGANO ELECTORAL PLURINACIONAL SEGUN SOLICITUD 7313 REF: CORRESPONDE A LA PRIMERA TRANSFERENCIA DESPUES DE LA MODIFICACION PRESUPUESTARIA MISMA CORRESPONDE A PASAJES Y VIATICOS EN LAS TAREAS DE EMPADRONAMIENTO EN EL EXTERIOR ANTOFAGASTA C LIB. 00099021001 TGN-RECURSOS ORDINARIOS (3987)</t>
  </si>
  <si>
    <t>VENTA DE DIVISAS CON TRANSFERENCIA DE FONDOS A SOLICITUD DE ADMINISTRACION DE SERVICIOS PORTUARIOS BOLIVIA SEGUN SOLICITUD 7302 REF: H.R. 256 - PAGO DE FACTURAS A LA EMPRESA TISUR EN EL PUERTO DE MATARANI POR APLICACION DE TARIFAS, SEGUN INFORME ASP-B/DOP-UAP/INF-10/2019 Y DEMAS DOCUMENTACION ADJUNT LIB. 00594012001 ASP-B FONDO DE OPERACIONES</t>
  </si>
  <si>
    <t>TRANSFERENCIA RECIBIDA DEL EXTERIOR SEGÚN MENSAJES SWIFT Nos. 02473-02470 (REM.EXT.) DE FECHA 27-02-2019 POR DESEMBOLSO DE CAF PRÉSTAMO CFA009787 PROGRAMA MIAGUA IV FASE 2 LIBRETA N° 00287102001 FPS-RECURSOS PROPIOS REF.: UTILES DE ESCRITORIO</t>
  </si>
  <si>
    <t>PROVISION DE FONDOS A SOLICITUD DE YACIMIENTOS PETROLIFEROS FISCALES BOLIVIANOS SEGUN SOLICITUD YPFB-0035-2019 REF: PAGO REGALIAS NOVIEMBRE 2018 A TESORO GENERAL DE LA NACION LIB. 00099021001 TGN YPFB PARTICIPACION 6% PRODUCCIÓN BRUTA DE HIDROCARBUROS BOCA DE POZO</t>
  </si>
  <si>
    <t>A:00099021001 DEVOLUCION RETENCION DE DESCUENTOS EFECTUADOS POR CONVENIOS DE COMPESACION DE COTIZACIONES CON LA VITALICIA SEGUROS Y REASEGURO DE VIDA S.A., CORRESPONDIENTE AL MES DE DICIEMBRE/2018 Y AGUINALDO 2016 AL 2018. S/G. CITE SENASIR UAF - TTES N° 0010/2019, DE FECHA 26/02/2019.</t>
  </si>
  <si>
    <t>A:00099021001 DEVOLUCION RETENCION DE DESCUENTOS EFECTUADOS POR CONVENIOS DE COMPESACION DE COTIZACIONES CON SEGUROS PROVIDA S.A., CORRESPONDIENTE AL MES DE DICIEMBRE/2018 Y AGUINALDO 2008. S/G. CITE SENASIR UAF - TTES N° 0009/2019, DE FECHA 26/02/2019.</t>
  </si>
  <si>
    <t>A:00099021001 DEVOLUCION RETENCION DE DESCUENTOS EFECTUADOS POR COBROS Y PAGOS INDEBIDOS, CORRESPONDIENTE AL MES DE ENERO/2019. S/G. CITE SENASIR UAF - TTES N° 0013/2019, DE FECHA 26/02/2019.</t>
  </si>
  <si>
    <t>A:00099021001 DEVOLUCION RETENCION DE DESCUENTOS EFECTUADOS POR CONVENIOS DE COMPESACION DE COTIZACIONES CON FUTURO DE BOLIVIA S.A. AFP, CORRESPONDIENTE AL MES DE DICIEMBRE/2018 Y AGUINALDO 2010 AL 2018. S/G. CITE SENASIR UAF - TTES N° 0011/2019, DE FECHA 26/02/2019.</t>
  </si>
  <si>
    <t>A:00099021001 DEVOLUCION RETENCION DE DESCUENTOS EFECTUADOS POR CONVENIOS DE COMPESACION DE COTIZACIONES CON BBVA PREVISION AFP S.A., CORRESPONDIENTE AL MES DE DICIEMBRE/2018 Y AGUINALDO 2013 AL 2018. S/G. CITE SENASIR UAF - TTES N° 0012/2019, DE FECHA 26/02/2019.</t>
  </si>
  <si>
    <t>TRANSFERENCIA DEL EXTERIOR SEGUN SWIFT 02533 DE FECHA 27/02/2019 ORDENANTE: MISION PERMANENTE DE BOLIVIA EN LAS NN.UU. LIB. 00099021001 TGN-RECURSOS ORDINARIOS (3987)</t>
  </si>
  <si>
    <t>TRANSFERENCIA DEL EXTERIOR SEGUN SWIFT NO.2539 DE FECHA 27/02/2019 ORDENANTE: CONSULADO GENERAL DEL ESTADO MIAMI REF:DEV.SALDOS GASTOS DE FUNCIONAMIENTO Y PROG. LIB. 00099021001 TGN-RECURSOS ORDINARIOS (3987)</t>
  </si>
  <si>
    <t>NUMERO DE LIBRETA CUT: 00086088705 OPERACIÓN E18 TRANSFERENCIA DEL SISTEMA FINANCIERO POR CUENTA DE TERCEROS A LA CUT TRANSFERENCIA DESEMBOLSO NO 2 FONABOSQUE SOLICITUD BDP SAM FIDEICOMISO NO 20 FONABOSQUE</t>
  </si>
  <si>
    <t>NUMERO DE LIBRETA CUT: 00373024105 OPERACIÓN E75 TRANSFERENCIA DE LA CUENTA FISCAL BUN A LA CUT EN MN TRANSF.FDOS.A SOLICITUD DEL G.A.M. INDEPENDENCIA SG.NOTA G.A.M.I./MAE/CITE/057/2019 A CTA.3987 CUT LBRTA.00373024105</t>
  </si>
  <si>
    <t>'TRANSFERENCIA '+'SEGUN' CITE MEFP/VTCP/DGPOT||UPCFTGN/N°521/2019 DEL MINISTERIO DE ECONOMÍA Y FINANZAS PÚBLICAS, RECIBIDA EN LA FECHA REF: TRANSFERENCIA DE RECURSOS (TRAM-TGL-2843) DE LA LIBRETA N° 00099021001 TGN RECURSOS ORDINARIOS M/N, COSTO ÚTILES DE ESCRITORIO</t>
  </si>
  <si>
    <t>00099021001 DEPOSITO DE EFECTIVO, DEPOSITANTE: MARCELO VARGAS LUCANA, CONCEPTO: PAGO POR DEUDA ACUMULADA POR ATRASOS Y FALTAS EN EL INST. BOLIVIANO DE CIENCIA Y TECNOLOGIA NUCLEAR, CUENTA DE DEPOSITO: CUENTA UNICA DEL TESORO</t>
  </si>
  <si>
    <t>00099021001 DEPOSITO DE EFECTIVO, DEPOSITANTE: ANTONIO ARUQUIPA MALLEA, CONCEPTO: POR COBRO DE PAGO DE REPARTO ANTICIPADO, CUENTA DE DEPOSITO: CUENTA UNICA DEL TESORO</t>
  </si>
  <si>
    <t>00513712001 DEPOSITO DE EFECTIVO, DEPOSITANTE: GROVER SAUL BELTRAN ALIAGA, CONCEPTO: REVERSION DEFINITIVA SR FREDDY  PUMA, CUENTA DE DEPOSITO: CUENTA UNICA DEL TESORO</t>
  </si>
  <si>
    <t>00287102001 DEPOSITO DE EFECTIVO, DEPOSITANTE: FONDO NACIONAL DE INVERSION PRODUCTIVA Y SOCIAL, CONCEPTO: POR DEVOLUCION DE SALDOS EN AVANCE, CUENTA DE DEPOSITO: CUENTA UNICA DEL TESORO</t>
  </si>
  <si>
    <t>00099021001 DEPOSITO DE EFECTIVO, DEPOSITANTE: MIN DE LA PRESIDENCIA-GONZALO VARGAS RIVAS, CONCEPTO: DEVOLUCION DE UN DEP A MI CUENTA POR CONCEPTO DE VIATICOS DE UN MONTO SUPERIOR AL QUE CORRESPONDIA, CUENTA DE DEPOSITO: CUENTA UNICA DEL TESORO</t>
  </si>
  <si>
    <t>00592012001 DEPOSITO DE EFECTIVO, DEPOSITANTE: PAOLA FATIMA CATACORA FLORERO, CONCEPTO: PAGO ND 201927-201934-201931 GESTION 2018, CUENTA DE DEPOSITO: CUENTA UNICA DEL TESORO</t>
  </si>
  <si>
    <t>00099021001 DEPOSITO DE EFECTIVO, DEPOSITANTE: KEOGH RONALD LEON BELTRAN, CONCEPTO: DEVOLUCION EXAMEN PREOCUPACIONAL GESTION 2018, CUENTA DE DEPOSITO: CUENTA UNICA DEL TESORO</t>
  </si>
  <si>
    <t>00373024103 DEPOSITO DE EFECTIVO, DEPOSITANTE: LUCAS CONDORI CALLISAYA, CONCEPTO: DEVOLUCION DE SALDO DE CIERRE DE PROYECTOS VIGENTES, CUENTA DE DEPOSITO: CUENTA UNICA DEL TESORO</t>
  </si>
  <si>
    <t>00132052001 DEPOSITO DE EFECTIVO, DEPOSITANTE: MACONDO CONSULTORA AGRONEGOCIOS Y SERV INTEGR, CONCEPTO: DEVOLUCION DE CONTRATO SEDEM UC-SEMILLAS N° 021-2018, CUENTA DE DEPOSITO: CUENTA UNICA DEL TESORO</t>
  </si>
  <si>
    <t>00099021001 DEPOSITO DE EFECTIVO, DEPOSITANTE: NANCY VDA DE PINTO, CONCEPTO: DEVOLUCION, CUENTA DE DEPOSITO: CUENTA UNICA DEL TESORO</t>
  </si>
  <si>
    <t>00099021001 DEPOSITO DE EFECTIVO, DEPOSITANTE: IBTEN-JUAN NIETO LOPEZ, CONCEPTO: DEVOLUCION REFRIGERIO ENERO 2019-SAMUEL FERNANDEZ, CUENTA DE DEPOSITO: CUENTA UNICA DEL TESORO</t>
  </si>
  <si>
    <t>00099021001 DEPOSITO DE EFECTIVO, DEPOSITANTE: TRIBUNAL CONSTITUCIONAL PLURINACIONAL, CONCEPTO: DEP DE LICENCIAS SIN GOCE DE HABER, CUENTA DE DEPOSITO: CUENTA UNICA DEL TESORO</t>
  </si>
  <si>
    <t>00526012001 DEPOSITO DE EFECTIVO, DEPOSITANTE: HEYDI MARYELA GUTIERREZ CENTELLAS, CONCEPTO: DEVOLUCION DE PASAJES DE VIAJE, CUENTA DE DEPOSITO: CUENTA UNICA DEL TESORO</t>
  </si>
  <si>
    <t>00099021001 DEPOSITO DE EFECTIVO, DEPOSITANTE: AGENCIA BOLIVIANA DE ENERGIA NUCLEAR-ABEN, CONCEPTO: RECURSOS ORDINARIOS, CUENTA DE DEPOSITO: CUENTA UNICA DEL TESORO</t>
  </si>
  <si>
    <t>00099021001 DEPOSITO DE EFECTIVO, DEPOSITANTE: JULIO LOPEZ RENJIFO, CONCEPTO: DEVOLUCION DOBLE PERCEPCION, CUENTA DE DEPOSITO: CUENTA UNICA DEL TESORO</t>
  </si>
  <si>
    <t>00592012001 DEPOSITO DE EFECTIVO, DEPOSITANTE: M.D.R.YT., CONCEPTO: EMISIVO ENTIDAD - MIN DESARROLLO RURAL Y TIERRAS PAGO ND 235057 GESTION 2019, CUENTA DE DEPOSITO: CUENTA UNICA DEL TESORO</t>
  </si>
  <si>
    <t>00099021001 DEPOSITO DE EFECTIVO, DEPOSITANTE: MIN. DE DEPORTES-ABRAHAM W. ROJAS, CONCEPTO: SALDO NO UTILIZADO COPA ESTADO PLURINACIONAL 2019 PRIMERA RONDA, CUENTA DE DEPOSITO: CUENTA UNICA DEL TESORO</t>
  </si>
  <si>
    <t>00099021001 DEPOSITO DE EFECTIVO, DEPOSITANTE: MARIA ELENA SARDAN GONZALES, CONCEPTO: DEVOLUCION DE SUBSIDIOS POR NATALIDAD, CUENTA DE DEPOSITO: CUENTA UNICA DEL TESORO</t>
  </si>
  <si>
    <t>00099021001 DEP.DE CHEQ.AJENOS,RET.DE CAM.,CONCEPTO: JUAN CARLOS POQUECHOQUE LOBO,DEP.: BANCO UNION S.A. , PROCEDENCIA: BANCO UNION S.A., CHEQUE: 160332, FECHA DE EMISION:28/02/2019</t>
  </si>
  <si>
    <t>00015011108 DEP.DE CHEQ.AJENOS,RET.DE CAM.,CONCEPTO: DEVOLUCION DE FONDOS,DEP.: MIN. GOBIERNO , PROCEDENCIA: BANCO UNION S.A., CHEQUE: 51292, FECHA DE EMISION:22/02/2019</t>
  </si>
  <si>
    <t>00291012001 DEP.DE CHEQ.AJENOS,RET.DE CAM.,CONCEPTO: DEVOLUCION DE SALDOS,DEP.: ABC-REGIONAL CHUQUISACA , PROCEDENCIA: BANCO UNION S.A., CHEQUE: 4777, FECHA DE EMISION:08/02/2019</t>
  </si>
  <si>
    <t>00670014101 DEP.DE CHEQ.AJENOS,RET.DE CAM.,CONCEPTO: DEPÓSITO POR ESTATUTO AUTONOMICO MUNICIPIO DE SALINAS,DEP.: TRIBUNAL SUPREMO ELECTORAL , PROCEDENCIA: BANCO UNION S.A., CHEQUE: 10659, FECHA DE EMISION:20/02/2019</t>
  </si>
  <si>
    <t>00670012004 DEP.DE CHEQ.AJENOS,RET.DE CAM.,CONCEPTO: POR CERTIFICADO DE NO MILITANCIA,DEP.: TRIBUNAL ELECTORAL DEPARTAMENTAL DE CHUQUISACA , PROCEDENCIA: BANCO UNION S.A., CHEQUE: 5038, FECHA DE EMISION:21/02/2019</t>
  </si>
  <si>
    <t>00099021001 DEP.DE CHEQ.AJENOS,RET.DE CAM.,CONCEPTO: DEVOLUCION DE PASAJES AEREOS FTE 41,DEP.: SEGIP-OFICINA NACIONAL , PROCEDENCIA: BANCO UNION S.A., CHEQUE: 13250, FECHA DE EMISION:12/02/2019</t>
  </si>
  <si>
    <t>00099021001 DEP.DE CHEQ.AJENOS,RET.DE CAM.,CONCEPTO: SUBSIDIOS POR INCAPACIDAD TEMPORAL (MATERNIDAD) CAJA CORDES,DEP.: DIRECCION DEPARTAMENTAL DE EDUCACION COCHABAMBA , PROCEDENCIA: BANCO UNION S.A., CHEQUE: 3443, FECHA DE EMISION:27/02/2019</t>
  </si>
  <si>
    <t>00099021001 DEP.DE CHEQ.AJENOS,RET.DE CAM.,CONCEPTO: SUBSIDIOS POR INCAPACIDAD TEMPORAL (MATERNIDAD) CAJA CORDES,DEP.: DIRECCION DEPARTAMENTAL DE EDUCACION COCHABAMBA , PROCEDENCIA: BANCO UNION S.A., CHEQUE: 5932, FECHA DE EMISION:21/02/2019</t>
  </si>
  <si>
    <t>00287102001 DEP.DE CHEQ.AJENOS,RET.DE CAM.,CONCEPTO: RREMBOLSO POR BAJAS MEDICAS: CAJA DE SALUD CORDES A FONDO NACIONAL DE INV PRODUCTIVA Y SOCIAL FPS,DEP.: CAJA DE SALUD CORDES , PROCEDENCIA: BANCO UNION S.A., CHEQUE: 11168, FECHA DE EMISION:22/02/2019</t>
  </si>
  <si>
    <t>00099021001 DEP.DE CHEQ.AJENOS,RET.DE CAM.,CONCEPTO: REEMBOLSO POR BAJAS MEDICAS DE CAJA DE SALUD CORDES A:MIN DE MEDIO AMBIENTE Y AGUA,DEP.: CAJA DE SALUD CORDES , PROCEDENCIA: BANCO UNION S.A., CHEQUE: 11169, FECHA DE EMISION:22/02/2019</t>
  </si>
  <si>
    <t>00099021001 DEP.DE CHEQ.AJENOS,RET.DE CAM.,CONCEPTO: MARCELINO CORIA MACIAS,DEP.: BANCO UNION S.A. , PROCEDENCIA: BANCO UNION S.A., CHEQUE: 160331, FECHA DE EMISION:28/02/2019</t>
  </si>
  <si>
    <t>00099021001 DEP.DE CHEQ.AJENOS,RET.DE CAM.,CONCEPTO: AUT IMPUG TRIBUTARIA DEVOL INCAPACIDAD TEMP DIC 2019,DEP.: CAJA PETROLERA DE SALUD , PROCEDENCIA: BANCO UNION S.A., CHEQUE: 15029, FECHA DE EMISION:28/02/2019</t>
  </si>
  <si>
    <t>00099021001 DEP.DE CHEQ.AJENOS,RET.DE CAM.,CONCEPTO: ALCOBA LIZARAZU SHIRLEY,DEP.: BANCO UNION S.A. , PROCEDENCIA: BANCO UNION S.A., CHEQUE: 160330, FECHA DE EMISION:28/02/2019</t>
  </si>
  <si>
    <t>00099021001 DEP.DE CHEQ.AJENOS,RET.DE CAM.,CONCEPTO: NAVA OROS WALTER JHONNY,DEP.: BANCO UNION S.A. , PROCEDENCIA: BANCO UNION S.A., CHEQUE: 160329, FECHA DE EMISION:28/02/2019</t>
  </si>
  <si>
    <t>A:00099021001 DEVOLUCION RETENCION DE DESCUENTOS EFECTUADOS POR RECUPERACION DEL P.R.A. (PAGO DE REPARTO ANTICIPADO), CORRESPONDIENTE AL MES DE ENERO/2019. S/G. CITE SENASIR UAF - TTES N° 0014/2019, DE FECHA 26/02/2019.</t>
  </si>
  <si>
    <t>VENTA DE DIVISAS CON TRANSFERENCIA DE FONDOS A SOLICITUD DE ADMINISTRACION DE SERVICIOS PORTUARIOS BOLIVIA SEGUN SOLICITUD 7328 REF: H.R. 206 - PAGO DE FACTURAS AL TPA POR SERVICIO DE EXPORTACIONES ENERO II/2019 EN EL PUERTO DE ARICA, SEGUN COMUNICACION INTERNA ASP-B/DOP-UAP/CI-86/2019 Y DEMAS DOCUM LIB. 00594012001 ASP-B FONDO DE OPERACIONES</t>
  </si>
  <si>
    <t>VENTA DE DIVISAS CON TRANSFERENCIA DE FONDOS A SOLICITUD DE ASAMBLEA LEGISLATIVA PLURINACIONAL SEGUN SOLICITUD 7332 REF: TRANSFERENCIA AL B.C.B CTA 4088069001/PAGO AL PARLAMENTO LATINOAMERICANO Y CARIBENO POR CONCEPTO DE MEMBRESIAS-CUOTA GESTIONES 2017-2018-2019 DE DOLARES AMERICANOS 90.000 S/G LEY LIB. 00099021001 TGN-RECURSOS ORDINARIOS (3987)</t>
  </si>
  <si>
    <t>REGULARIZACION DE TRANSFERENCIA DEL EXTERIOR SEGUN SWIFT NO.2304 DE FECHA 28/02/2019 ORDENANTE: AMBASCIATA REPUBLICA DI BOLIVIA ROMA-ITALIA REF:DEVOLUCION DE SALDOS GASTOS DE FUNCIONAMIENTO GESTION 2018 LIB. 00099021001 TGN-RECURSOS ORDINARIOS (3987)</t>
  </si>
  <si>
    <t>REGULARIZACION DE TRANSFERENCIA DEL EXTERIOR SEGUN SWIFT NOS.2362-2360 DE FECHA 28/02/2019 ORDENANTE: CONSULADO GENERAL DE BOLIVIA BUENOS AIRES-ARGENTINA REF:DEV.SALDOS GASTOS DE FUNCIONAMIENTO GESTION 2018 LIB. 00099021001 TGN-RECURSOS ORDINARIOS (3987)</t>
  </si>
  <si>
    <t>REGULARIZACION DE TRANSFERENCIA DEL EXTERIOR SEGUN SWIFT NOS.2374-2373 DE FECHA 28/02/2019 ORDENANTE: CONSULADO GENERAL DE BOLIVIA BUENOS AIRES-ARGENTINA REF:DEV.SALDOS GASTOS DE FUNCIONAMIENTO GESTION 2018 LIB. 00099021001 TGN-RECURSOS ORDINARIOS (3987)</t>
  </si>
  <si>
    <t>REGULARIZACION DE TRANSFERENCIA DEL EXTERIOR SEGUN SWIFT NO.2375 DE FECHA 28/02/2019 ORDENANTE: REPRESENT.PERM.DE BOLIVIA ANTE LA ORG.DE NACIONES UNIDAS ROMA-ITALIA REF:DEV.SALDOS GASTOS DE FUNCIONAMIENTO GESTION 2018 LIB. 00099021001 TGN-RECURSOS ORDINARIOS (3987)</t>
  </si>
  <si>
    <t>TRANSFERENCIA DEL EXTERIOR SEGUN SWIFT NO.2576 DE FECHA 28/02/2019 ORDENANTE: EMBAJADA DEL ESTADO-CANADA REF:DEV.SALDOS GASTOS DE FUNCIONAMIENTO LIB. 00099021001 TGN-RECURSOS ORDINARIOS (3987)</t>
  </si>
  <si>
    <t>VENTA DE DIVISAS CON TRANSFERENCIA DE FONDOS A SOLICITUD DE ASAMBLEA LEGISLATIVA PLURINACIONAL SEGUN SOLICITUD 7334 REF: TRANSFERENCIA AL B.C.B CTA 4088069001/PAGO AL PARLAMENTO ANDINO (PA)POR CONCEPTO DE MEBRESIAS-CUOTA GESTIONES 2017-2018-2019 DE DOLARES AMERICANOS 150.000 S/G LEY Y OTROS LIB. 00099021001 TGN-RECURSOS ORDINARIOS (3987)</t>
  </si>
  <si>
    <t>VENTA DE DIVISAS CON TRANSFERENCIA DE FONDOS A SOLICITUD DE ADMINISTRACION DE SERVICIOS PORTUARIOS BOLIVIA SEGUN SOLICITUD 7329 REF: H.R. 666 - PAGO DE FACTURA A LA EMPRESA CITIKOLD POR SERVICIOS DE DESESTIBA DE CARGA EN EL PUERTO DE ILO, SEGUN INFORME ASP-B/DOP-UAP/INF-26/2019 Y DEMAS DOCUMENTACION LIB. 00594012001 ASP-B FONDO DE OPERACIONES</t>
  </si>
  <si>
    <t>VENTA DE DIVISAS CON TRANSFERENCIA DE FONDOS A SOLICITUD DE ADMINISTRACION DE SERVICIOS PORTUARIOS BOLIVIA SEGUN SOLICITUD 7330 REF: H.R. 522 - PAGO A LA EMPRESA NACIONAL DE PUERTOS S.A. (ENAPU S.A.) POR SERVICIO DE ALQUILER INTERIOR RECINTO PUERTO DE ILO CORRESPONDIENTE A DICIEMBRE/ 2018 SEGUN ORDE LIB. 00594012001 ASP-B FONDO DE OPERACIONES</t>
  </si>
  <si>
    <t>VENTA DE DIVISAS CON TRANSFERENCIA DE FONDOS A SOLICITUD DE ADMINISTRACION DE SERVICIOS PORTUARIOS BOLIVIA SEGUN SOLICITUD 7331 REF: H.R. 523 - PAGO AL SENOR JOSE LUIS FERNANDEZ CASTILLO POR PAGO DE ALQUILER DE OFICINAS EN EL PUERTO DE ILO CORRESPONDIENTE A ENERO 2019, SEGUN ORDEN DE PAGO ASP-B/DAF- LIB. 00594012001 ASP-B FONDO DE OPERACIONES</t>
  </si>
  <si>
    <t>A:00591012002 TRANSFERENCIA DE RECURSOS A SOLICITUD DE LA EMPRESA ESTATAL MI TELEFÉRICO MEDIANTE NOTA CITE: EETC-MT-GAF-DAGF-PZM-0245 Y 0031-CAR/2018, Y NOTA DE COORDINACION MEFP/VTCP/DGCP/UODP/146/2019 PARA EL PROYECTO DE INVERSIÓN STC. H.R. 6-2256-R; 6-39245-R.</t>
  </si>
  <si>
    <t>AJUSTE COMPLEMENTARIO POR REVALORIZACION SALDOS DE ACTIVOS DE RESERVA Y OBLIGACIONES MONEDA EXTRANJERA (DOLARES) Saldo MO = -499661861.57 ;Bs/Mo: 6.86000000000 ;Saldo Bs: -3427680370.38</t>
  </si>
  <si>
    <t>PAGO A CAF PRÉSTAMO CFA008814 VCTO. 04-02-2019 POR CUENTA DE TGN , NTI. 011839 VALOR 04-02-2019 CAPITAL USD 573.242,51 INTERESES USD 286.843,67 COMISIONES USD 88.307,25 CTA. 5970 CUENTA UNICA DEL TESORO DOLARES AMERICANOS LIB. 00099021001</t>
  </si>
  <si>
    <t>TRANSFERENCIA RECIBIDA DEL EXTERIOR SEGÚN MENSAJES SWIFT Nos. 1407-1396 (REM.EXT.) DE FECHA 04-02-2019 POR DESEMBOLSO DE CAF PRÉSTAMO CFA008417 PROY. HIDROELECTRICO SAN JOSÉ LIBRETA N° 00514017004 ENDE-USD PROY. CONST. CENTRAL HIDROELECT. SAN JOSE - CAF</t>
  </si>
  <si>
    <t>TRANSFERENCIA RECIBIDA DEL EXTERIOR SEGÚN MENSAJES SWIFT Nos. 1407-1396 (REM.EXT.) DE FECHA 04-02-2019 POR DESEMBOLSO DE CAF PRÉSTAMO CFA008417 PROY. HIDROELECTRICO SAN JOSÉ LIBRETA N° 00514017004 ENDE-USD PROY. CONST. CENTRAL HIDROELECT. SAN JOSE - CAF REF.: UTILES DE ESCRITORIO</t>
  </si>
  <si>
    <t>00047011101 DEP.DE CHEQ.AJENOS,RET.DE CAM.,CONCEPTO: DEP. POR PROCESO - COOPERATIVA DE AHORRO Y CREDITO SAN GABRIEL LTDA. PAGO PARCIAL,DEP.: MINISTERIO DE DESARROLLO RURAL Y TIERRAS - MDRYT</t>
  </si>
  <si>
    <t>AJUSTE COMPLEMENTARIO POR REVALORIZACION SALDOS DE ACTIVOS DE RESERVA Y OBLIGACIONES MONEDA EXTRANJERA (DOLARES) Saldo MO = -484146614.84 ;Bs/Mo: 6.86000000000 ;Saldo Bs: -3321245777.78</t>
  </si>
  <si>
    <t>AJUSTE COMPLEMENTARIO POR REVALORIZACION SALDOS DE ACTIVOS DE RESERVA Y OBLIGACIONES MONEDA EXTRANJERA (DOLARES) Saldo MO = -481248788.92 ;Bs/Mo: 6.86000000000 ;Saldo Bs: -3301366691.98</t>
  </si>
  <si>
    <t>A:00099021001 TRANSFERENCIA DE RECURSOS A SOLICITUD DEL ÓRGANO JUDICIAL MEDIANTE NOTA CITE: UNID./NAL/FINANZAS/DAF-OJ N°101/2019, COMO BENEFICIARIO EL GOBIERNO AUTONOMO MUNICIPAL DE TIHUANACU POR CONCEPTO DE RESTITUCIÓN DE CERTIFICADO DEPOSITO JUDICIAL N° 139713 Y 139685. HR 6-3514-R.</t>
  </si>
  <si>
    <t>COBRO COSTOS DE PAPELERIA POR REGULARIZACION DE TRANSFERENCIA DEL EXTERIOR POR ORDEN DE TAMPA CARGO SAS LIB. 00512012001 AASANA CENTRAL-OFICINA NACIONAL</t>
  </si>
  <si>
    <t>PAGO PRÉSTAMO BID 939-SF-BO VCTO. 08-02-2019 POR CUENTA DE BANCO DE DESARROLLO , VALOR 08-02-2019 CAPITAL USD 651.382,87 INTERESES USD 157.616,81 LIBRETA N° 00099021001 TGN RECURSOS ORDINARIOS DOLARES AMERICANOS - ALIVIO MDRI</t>
  </si>
  <si>
    <t>AJUSTE COMPLEMENTARIO POR REVALORIZACION SALDOS DE ACTIVOS DE RESERVA Y OBLIGACIONES MONEDA EXTRANJERA (DOLARES) Saldo MO = -476568128.83 ;Bs/Mo: 6.86000000000 ;Saldo Bs: -3269257363.76</t>
  </si>
  <si>
    <t>'TRANSFERENCIA'||TRANSFERENCIA RECIBIDA DEL EXTERIOR SEGÚN MENSAJES SWIFT NOS. 1671-1654 (REM.EXT.) DE FECHA 11-02-2019, VALOR 11-02-2019 PRESTAMO CFA008417 PROY. HIDROEL. SAN JOSE LIBRETA N° 00514017004 ENDE-USD PROY. CONST. CENTRAL HIDRO</t>
  </si>
  <si>
    <t>'TRANSFERENCIA'||TRANSFERENCIA RECIBIDA DEL EXTERIOR SEGÚN MENSAJES SWIFT NOS. 1672-1655 (REM.EXT.) DE FECHA 11-02-2019, VALOR 11-02-2019 PRESTAMO CFA008417 PROY. HIDROEL. SAN JOSE LIBRETA N° 00514017004 ENDE-USD PROY. CONST. CENTRAL HIDRO</t>
  </si>
  <si>
    <t>'TRANSFERENCIA'||TRANSFERENCIA RECIBIDA DEL EXTERIOR SEGÚN MENSAJES SWIFT NOS. 1671-1654 (REM.EXT.) DE FECHA 11-02-2019, VALOR 11-02-2019 PRESTAMO CFA008417 PROY. HIDROEL. SAN JOSE LIBRETA N° 00514017004 ENDE-USD PROY. CONST. CENTRAL HIDRO REF.: UTILES DE ESCRITORIO</t>
  </si>
  <si>
    <t>'TRANSFERENCIA'||TRANSFERENCIA RECIBIDA DEL EXTERIOR SEGÚN MENSAJES SWIFT NOS. 1672-1655 (REM.EXT.) DE FECHA 11-02-2019, VALOR 11-02-2019 PRESTAMO CFA008417 PROY. HIDROEL. SAN JOSE LIBRETA N° 00514017004 ENDE-USD PROY. CONST. CENTRAL HIDRO REF.: UTILES DE ESCRITORIO</t>
  </si>
  <si>
    <t>AJUSTE COMPLEMENTARIO POR REVALORIZACION SALDOS DE ACTIVOS DE RESERVA Y OBLIGACIONES MONEDA EXTRANJERA (DOLARES) Saldo MO = -453781330.64 ;Bs/Mo: 6.86000000000 ;Saldo Bs: -3112939928.22</t>
  </si>
  <si>
    <t>AJUSTE COMPLEMENTARIO POR REVALORIZACION SALDOS DE ACTIVOS DE RESERVA Y OBLIGACIONES MONEDA EXTRANJERA (DOLARES) Saldo MO = -451763568.14 ;Bs/Mo: 6.86000000000 ;Saldo Bs: -3099098077.42</t>
  </si>
  <si>
    <t>AJUSTE COMPLEMENTARIO POR REVALORIZACION SALDOS DE ACTIVOS DE RESERVA Y OBLIGACIONES MONEDA EXTRANJERA (DOLARES) Saldo MO = -451231654.32 ;Bs/Mo: 6.86000000000 ;Saldo Bs: -3095449148.63</t>
  </si>
  <si>
    <t>AJUSTE COMPLEMENTARIO POR REVALORIZACION SALDOS DE ACTIVOS DE RESERVA Y OBLIGACIONES MONEDA EXTRANJERA (DOLARES) Saldo MO = -451228411.24 ;Bs/Mo: 6.86000000000 ;Saldo Bs: -3095426901.10</t>
  </si>
  <si>
    <t>PAGO A BID PRÉSTAMO 3599/BL-BO VCTO. 15-02-2019 POR CUENTA DE TGN , NTI. 011864 VALOR 15-02-2019 INTERESES USD 4.575,97 CTA. 5970 CUENTA UNICA DEL TESORO DOLARES AMERICANOS LIB. 00099021001</t>
  </si>
  <si>
    <t>PAGO A BID PRÉSTAMO 3599/BL-BO VCTO. 15-02-2019 POR CUENTA DE TGN , NTI. 011863 VALOR 15-02-2019 INTERESES USD 246.328,55 COMISIONES USD 88.411,46 CTA. 5970 CUENTA UNICA DEL TESORO DOLARES AMERICANOS LIB. 00099021001</t>
  </si>
  <si>
    <t>||REGULARIZ.PARCIAL DE LA OP. N° 0945490 Y MENSAJES SWIFT 00920 Y 00923 DEL 24.01.19 Y NOTA DEL MINISTERIO DE EDUCACION-UNI. PEDAGOGICA CITE: UP/DAF-E/N 027/2019 RECIBIDA EN F.15-02-19 (TRAM-TSO-2358) REF: ABONO EN LA LIB. N°. 00016078001 MIN.EDU.-USD PROYECTO LED-UNIVERSIDAD PEDAGOGICA ABONO EN LA LIB. N° 00016078001 MIN.EDU.-USD PROYECTO LED-UNIVERSIDAD PEDAGOGICA</t>
  </si>
  <si>
    <t>AJUSTE COMPLEMENTARIO POR REVALORIZACION SALDOS DE ACTIVOS DE RESERVA Y OBLIGACIONES MONEDA EXTRANJERA (DOLARES) Saldo MO = -437253023.55 ;Bs/Mo: 6.86000000000 ;Saldo Bs: -2999555741.56</t>
  </si>
  <si>
    <t>||TRANSFERENCIA POR COBRO DE COMISIONES QUE EFECTUA EL BANQUERO DEL KOREA EXCHANGE BANK REF.: PAGO PRESTAMO EDCF BOL N° BOL-2 VENCIMIENTO 20/02/2019 LIBRETA N° 00099021001 TGN RECURSOS ORDINARIOS - DOLARES AMERICANOS (5970)</t>
  </si>
  <si>
    <t>||COBRO DE COMISIONES QUE EFECTUA EL MUFG BANK LTD, POR PAGO DEL PRESTAMO BV-P5 VCTO. 20-02-2019 SEGUN MENSAJE SWIFT NRO. 2154 DE LA FECHA LIBRETA N° 00099021001 TGN RECURSOS ORDINARIOS - DOLARES AMERICANOS (5970)</t>
  </si>
  <si>
    <t>PAGO A JICA PRÉSTAMO BV-P5 VCTO. 20-02-2019 POR CUENTA DE TGN , SEGÚN NOTA MEFP/VTCP/DGCP/UODP-201/2019 VALOR 20-02-2019 INTERESES JPY 8.661,00 COMISIONES JPY 1.171.114,00 LIBRETA N° 00099021001 "TGN RECURSOS ORDINARIOS-DOLARES AMERICANOS (5970)</t>
  </si>
  <si>
    <t>AJUSTE COMPLEMENTARIO POR REVALORIZACION SALDOS DE ACTIVOS DE RESERVA Y OBLIGACIONES MONEDA EXTRANJERA (DOLARES) Saldo MO = -430471740.45 ;Bs/Mo: 6.86000000000 ;Saldo Bs: -2953036139.48</t>
  </si>
  <si>
    <t>NUMERO DE LIBRETACUT: 05850102001 OPERACIÓN E46 TRANSFERENCIA DEL SISTEMA FINANCIERO POR CUENTA DE TERCEROS A LA CUT EN DOLARES AMERICANOS ABE-VENTA DE SERVICIOS DE COMUNICACION EMPRESA PUBLICA NACIONAL ESTRATEGICA ACREEDOR 10000659 POR COMPRA DE SERVICIOS Y-O MATERIALES A SOLICITUD YPFB TRANSPORTE</t>
  </si>
  <si>
    <t>AJUSTE COMPLEMENTARIO POR REVALORIZACION SALDOS DE ACTIVOS DE RESERVA Y OBLIGACIONES MONEDA EXTRANJERA (DOLARES) Saldo MO = -403498793.74 ;Bs/Mo: 6.86000000000 ;Saldo Bs: -2768001725.05</t>
  </si>
  <si>
    <t>TRANSFERENCIA RECIBIDA DEL EXTERIOR SEGÚN MENSAJES SWIFT Nos. 02306-02299 (REM.EXT.) DE FECHA 22-02-2019 POR DESEMBOLSO DE BID PRÉSTAMO 4403/BL-BO REQ 00001 BO OPS0201904526C LIBRETA N° 00287104323 FPS-US-BOLIVIA RESILENTE BID 4403/BL-BO</t>
  </si>
  <si>
    <t>AJUSTE COMPLEMENTARIO POR REVALORIZACION SALDOS DE ACTIVOS DE RESERVA Y OBLIGACIONES MONEDA EXTRANJERA (DOLARES) Saldo MO = -408760608.72 ;Bs/Mo: 6.86000000000 ;Saldo Bs: -2804097775.81</t>
  </si>
  <si>
    <t>A:00099021001 TRANSFERENCIA DE RECURSOS A SOLICITUD DEL ÓRGANO JUDICIAL MEDIANTE NOTA CITE: UNID./NAL/FINANZAS/DAF-OJ N°135/2019, COMO BENEFICIARIO LA CORPORACIÓN MINERA DE BOLIVIA POR CONCEPTO DE RESTITUCIÓN DE CERTIFICADO DEPOSITO JUDICIAL N° 148793. HR 6-5519-R.</t>
  </si>
  <si>
    <t>'TRANSFERENCIA DE FONDOS||S/G. NOTA CITE: MEFP/VTCP/DGCP/UF-114/2019 DE LA FECHA, DEL MIN.DE ECONOMIA Y FINANZAS PUBLICAS (HRE-TSO-2019-929), RECURSOS FIDEICOMISO INCENTIVOS A LAS EXPORTACIONES-CCF. DEBITO DE LA LIBRETA N° 00099021001 RECURSOS ORDINARIOS M/E.</t>
  </si>
  <si>
    <t>AJUSTE COMPLEMENTARIO POR REVALORIZACION SALDOS DE ACTIVOS DE RESERVA Y OBLIGACIONES MONEDA EXTRANJERA (DOLARES) Saldo MO = -475469949.66 ;Bs/Mo: 6.86000000000 ;Saldo Bs: -3261723854.66</t>
  </si>
  <si>
    <t>TRANSFERENCIA RECIBIDA DEL EXTERIOR SEGÚN MENSAJES SWIFT Nos. 02473-02470 (REM.EXT.) DE FECHA 27-02-2019 POR DESEMBOLSO DE CAF PRÉSTAMO CFA009787 PROGRAMA MIAGUA IV FASE 2 LIBRETA N° 00287104319 FPS-USD-MIAGUA CAF IV FASE</t>
  </si>
  <si>
    <t>AJUSTE COMPLEMENTARIO POR REVALORIZACION SALDOS DE ACTIVOS DE RESERVA Y OBLIGACIONES MONEDA EXTRANJERA (DOLARES) Saldo MO = -475866432.05 ;Bs/Mo: 6.86000000000 ;Saldo Bs: -3264443723.85</t>
  </si>
  <si>
    <t>De: 00099021001 A:00015061101 Transferencia que realizamos a solicitud del Ministerio de Gobierno mediante nota CITE: MG/DGAA/UF/T/No 339/2018 en aplicación al artículo 63 de la Ley No 913 de 16 de marzo de 2013 y su Reglamentación contenid</t>
  </si>
  <si>
    <t>De: 00099021001 A:00081011108 Transferencia que realizamos a requerimiento del Ministerio de Obras Públicas, Servicios y Vivienda, mediante nota CITE: MOPSV/DGAA/No 010/2019 y en virtud a las notas internas CITE: MEFP/VPCF/DGCF/UCCF Nos. 08</t>
  </si>
  <si>
    <t>00015061101</t>
  </si>
  <si>
    <t>00081011108</t>
  </si>
  <si>
    <t>De: 00099014102 A:00169014101 DEVOLUCIÓN DE RECUPERACIONES DE RECLAMOS DE ACREEDORES A FAVOR DE LA AGIT, GESTION 2017, SG NOTA CITE: AGIT-GAF-0676/2018 Y PROCEDIMIENTO MEFP/VPCF/DGCF/UCCF N°070/2019 Y MEFP/VTCP/DGPOT/UAIS/N° 752/2019. H.R.</t>
  </si>
  <si>
    <t>De: 00512012001 A:00099021001 Transferencia que realizamos a solicitud de la DGAFT de acuerdo a la nota interna CITE: MEFP/VTCP/DGAFT/USCFT/No 0463/19, Informe Técnico MEFP/VTCP/DGAFT/USCFT/INF. No 51/14 de la DGAFT y Informe Legal CITE: ME</t>
  </si>
  <si>
    <t>De: 00099014102 A:00599022001 DEVOLUCIÓN DE RECUPERACIONES DE RECLAMOS DE ACREEDORES A FAVOR DE EBA GESTIÓN 2018, SG NOTA CITE: EBA/GAF/JA/RRHH/2019-0012 Y NOTA DE PROCEDIMIENTO MEFP/VPCF/DGCF/UCCF/N° 177/2019 Y MEFP/VTCP/DGPOT/UAIS/N°1067/</t>
  </si>
  <si>
    <t>00169014101</t>
  </si>
  <si>
    <t>00599022001</t>
  </si>
  <si>
    <t>10000028449820</t>
  </si>
  <si>
    <t>O17166260002</t>
  </si>
  <si>
    <t>O17166290002</t>
  </si>
  <si>
    <t>O17166320002</t>
  </si>
  <si>
    <t>O17166530002</t>
  </si>
  <si>
    <t>O17166660002</t>
  </si>
  <si>
    <t>O17168170002</t>
  </si>
  <si>
    <t>O17168060002</t>
  </si>
  <si>
    <t>O17167810002</t>
  </si>
  <si>
    <t>O17167420002</t>
  </si>
  <si>
    <t>O17167410002</t>
  </si>
  <si>
    <t>O17167210002</t>
  </si>
  <si>
    <t>O17167200002</t>
  </si>
  <si>
    <t>O17166720002</t>
  </si>
  <si>
    <t>B17166840002</t>
  </si>
  <si>
    <t>B17166810002</t>
  </si>
  <si>
    <t>B17166790002</t>
  </si>
  <si>
    <t>B17166750002</t>
  </si>
  <si>
    <t>B17166670002</t>
  </si>
  <si>
    <t>B17166640002</t>
  </si>
  <si>
    <t>Q10889560002</t>
  </si>
  <si>
    <t>G09783780002</t>
  </si>
  <si>
    <t>G09778120003</t>
  </si>
  <si>
    <t>G09778200001</t>
  </si>
  <si>
    <t>G09779470003</t>
  </si>
  <si>
    <t>G09782310004</t>
  </si>
  <si>
    <t>G09782320004</t>
  </si>
  <si>
    <t>G09782380004</t>
  </si>
  <si>
    <t>G09782390004</t>
  </si>
  <si>
    <t>G09782500004</t>
  </si>
  <si>
    <t>G09783710003</t>
  </si>
  <si>
    <t>G09783750001</t>
  </si>
  <si>
    <t>G09784850001</t>
  </si>
  <si>
    <t>G09784870001</t>
  </si>
  <si>
    <t>S09483120001</t>
  </si>
  <si>
    <t>S09483320001</t>
  </si>
  <si>
    <t>S09483740001</t>
  </si>
  <si>
    <t>O17170310002</t>
  </si>
  <si>
    <t>O17170270002</t>
  </si>
  <si>
    <t>O17170190002</t>
  </si>
  <si>
    <t>O17170120002</t>
  </si>
  <si>
    <t>O17170830002</t>
  </si>
  <si>
    <t>O17171100002</t>
  </si>
  <si>
    <t>O17171110002</t>
  </si>
  <si>
    <t>O17171140002</t>
  </si>
  <si>
    <t>O17171200002</t>
  </si>
  <si>
    <t>O17169630002</t>
  </si>
  <si>
    <t>O17169710002</t>
  </si>
  <si>
    <t>O17169800002</t>
  </si>
  <si>
    <t>O17169820002</t>
  </si>
  <si>
    <t>O17170010002</t>
  </si>
  <si>
    <t>O17170020002</t>
  </si>
  <si>
    <t>O17171450002</t>
  </si>
  <si>
    <t>O17171520002</t>
  </si>
  <si>
    <t>O17171690002</t>
  </si>
  <si>
    <t>O17172540002</t>
  </si>
  <si>
    <t>B17170160002</t>
  </si>
  <si>
    <t>B17170170002</t>
  </si>
  <si>
    <t>B17170320002</t>
  </si>
  <si>
    <t>G09797220001</t>
  </si>
  <si>
    <t>Q10899420002</t>
  </si>
  <si>
    <t>Q10899490002</t>
  </si>
  <si>
    <t>S09484340001</t>
  </si>
  <si>
    <t>S09484410001</t>
  </si>
  <si>
    <t>O17175850002</t>
  </si>
  <si>
    <t>O17175890002</t>
  </si>
  <si>
    <t>O17176000002</t>
  </si>
  <si>
    <t>O17176010002</t>
  </si>
  <si>
    <t>O17175510002</t>
  </si>
  <si>
    <t>O17175500002</t>
  </si>
  <si>
    <t>O17175490002</t>
  </si>
  <si>
    <t>O17175250002</t>
  </si>
  <si>
    <t>O17174930002</t>
  </si>
  <si>
    <t>O17176810002</t>
  </si>
  <si>
    <t>O17176800002</t>
  </si>
  <si>
    <t>O17176760002</t>
  </si>
  <si>
    <t>O17176270002</t>
  </si>
  <si>
    <t>O17176240002</t>
  </si>
  <si>
    <t>O17176190002</t>
  </si>
  <si>
    <t>O17176160002</t>
  </si>
  <si>
    <t>O17176070002</t>
  </si>
  <si>
    <t>B17175270002</t>
  </si>
  <si>
    <t>B17174420002</t>
  </si>
  <si>
    <t>B17174400002</t>
  </si>
  <si>
    <t>B17174380002</t>
  </si>
  <si>
    <t>B17174350002</t>
  </si>
  <si>
    <t>B17173960002</t>
  </si>
  <si>
    <t>O17174860002</t>
  </si>
  <si>
    <t>O17174810002</t>
  </si>
  <si>
    <t>O17174800002</t>
  </si>
  <si>
    <t>O17174790002</t>
  </si>
  <si>
    <t>O17174570002</t>
  </si>
  <si>
    <t>O17174480002</t>
  </si>
  <si>
    <t>O17174310002</t>
  </si>
  <si>
    <t>O17173930002</t>
  </si>
  <si>
    <t>G09803780001</t>
  </si>
  <si>
    <t>S09484970002</t>
  </si>
  <si>
    <t>S09484890003</t>
  </si>
  <si>
    <t>S09484890001</t>
  </si>
  <si>
    <t>G09809710001</t>
  </si>
  <si>
    <t>Q10904940002</t>
  </si>
  <si>
    <t>S09485050002</t>
  </si>
  <si>
    <t>S09485180002</t>
  </si>
  <si>
    <t>S09485050003</t>
  </si>
  <si>
    <t>S09485160001</t>
  </si>
  <si>
    <t>S09485160004</t>
  </si>
  <si>
    <t>G09814260001</t>
  </si>
  <si>
    <t>O17179890002</t>
  </si>
  <si>
    <t>O17179920002</t>
  </si>
  <si>
    <t>O17179420002</t>
  </si>
  <si>
    <t>O17179360002</t>
  </si>
  <si>
    <t>O17182280002</t>
  </si>
  <si>
    <t>O17182260002</t>
  </si>
  <si>
    <t>O17181550002</t>
  </si>
  <si>
    <t>O17181270002</t>
  </si>
  <si>
    <t>O17181240002</t>
  </si>
  <si>
    <t>O17181170002</t>
  </si>
  <si>
    <t>O17181090002</t>
  </si>
  <si>
    <t>O17180710002</t>
  </si>
  <si>
    <t>O17180340002</t>
  </si>
  <si>
    <t>O17180170002</t>
  </si>
  <si>
    <t>O17180040002</t>
  </si>
  <si>
    <t>B17180100002</t>
  </si>
  <si>
    <t>B17179990002</t>
  </si>
  <si>
    <t>B17179130002</t>
  </si>
  <si>
    <t>B17178940002</t>
  </si>
  <si>
    <t>B17178900002</t>
  </si>
  <si>
    <t>B17178860002</t>
  </si>
  <si>
    <t>B17178850002</t>
  </si>
  <si>
    <t>B17178810002</t>
  </si>
  <si>
    <t>B17178780002</t>
  </si>
  <si>
    <t>B17178530002</t>
  </si>
  <si>
    <t>O17178680002</t>
  </si>
  <si>
    <t>O17178600002</t>
  </si>
  <si>
    <t>G09815050003</t>
  </si>
  <si>
    <t>G09815040003</t>
  </si>
  <si>
    <t>S09485810004</t>
  </si>
  <si>
    <t>S09485810002</t>
  </si>
  <si>
    <t>S09485810003</t>
  </si>
  <si>
    <t>G09819630001</t>
  </si>
  <si>
    <t>G09819650001</t>
  </si>
  <si>
    <t>G09819700001</t>
  </si>
  <si>
    <t>Q10907540002</t>
  </si>
  <si>
    <t>Q10909510002</t>
  </si>
  <si>
    <t>S09486020001</t>
  </si>
  <si>
    <t>O17184810002</t>
  </si>
  <si>
    <t>O17184780002</t>
  </si>
  <si>
    <t>O17184930002</t>
  </si>
  <si>
    <t>O17185410002</t>
  </si>
  <si>
    <t>O17183790002</t>
  </si>
  <si>
    <t>O17186640002</t>
  </si>
  <si>
    <t>O17185620002</t>
  </si>
  <si>
    <t>O17185820002</t>
  </si>
  <si>
    <t>O17186150002</t>
  </si>
  <si>
    <t>O17186190002</t>
  </si>
  <si>
    <t>B17184380002</t>
  </si>
  <si>
    <t>B17184390002</t>
  </si>
  <si>
    <t>B17184440002</t>
  </si>
  <si>
    <t>B17184480002</t>
  </si>
  <si>
    <t>B17184660002</t>
  </si>
  <si>
    <t>B17184840002</t>
  </si>
  <si>
    <t>B17184880002</t>
  </si>
  <si>
    <t>B17184900002</t>
  </si>
  <si>
    <t>B17185180002</t>
  </si>
  <si>
    <t>F0000603</t>
  </si>
  <si>
    <t>G09830460003</t>
  </si>
  <si>
    <t>S09487450004</t>
  </si>
  <si>
    <t>Q10915440002</t>
  </si>
  <si>
    <t>Q10915510002</t>
  </si>
  <si>
    <t>Q10916140002</t>
  </si>
  <si>
    <t>G09838540001</t>
  </si>
  <si>
    <t>G09838560001</t>
  </si>
  <si>
    <t>G09838580001</t>
  </si>
  <si>
    <t>G09838610001</t>
  </si>
  <si>
    <t>G09838660001</t>
  </si>
  <si>
    <t>S09489280001</t>
  </si>
  <si>
    <t>G09839970001</t>
  </si>
  <si>
    <t>S09489570001</t>
  </si>
  <si>
    <t>O17189640002</t>
  </si>
  <si>
    <t>O17189660002</t>
  </si>
  <si>
    <t>O17189680002</t>
  </si>
  <si>
    <t>O17189690002</t>
  </si>
  <si>
    <t>O17189920002</t>
  </si>
  <si>
    <t>O17189130002</t>
  </si>
  <si>
    <t>O17188910002</t>
  </si>
  <si>
    <t>O17188740002</t>
  </si>
  <si>
    <t>O17188610002</t>
  </si>
  <si>
    <t>O17191040002</t>
  </si>
  <si>
    <t>O17191000002</t>
  </si>
  <si>
    <t>O17190680002</t>
  </si>
  <si>
    <t>O17190370002</t>
  </si>
  <si>
    <t>O17190290002</t>
  </si>
  <si>
    <t>O17190210002</t>
  </si>
  <si>
    <t>B17189510002</t>
  </si>
  <si>
    <t>B17189500002</t>
  </si>
  <si>
    <t>B17189490002</t>
  </si>
  <si>
    <t>B17189430002</t>
  </si>
  <si>
    <t>B17189110002</t>
  </si>
  <si>
    <t>B17189080002</t>
  </si>
  <si>
    <t>B17188920002</t>
  </si>
  <si>
    <t>B17188840002</t>
  </si>
  <si>
    <t>B17188810002</t>
  </si>
  <si>
    <t>B17188510002</t>
  </si>
  <si>
    <t>O17188430002</t>
  </si>
  <si>
    <t>O17188410002</t>
  </si>
  <si>
    <t>O17188340002</t>
  </si>
  <si>
    <t>O17188070002</t>
  </si>
  <si>
    <t>G09851340002</t>
  </si>
  <si>
    <t>G09851400002</t>
  </si>
  <si>
    <t>Q10921750002</t>
  </si>
  <si>
    <t>Q10921770002</t>
  </si>
  <si>
    <t>G09852560001</t>
  </si>
  <si>
    <t>I00798650002</t>
  </si>
  <si>
    <t>I00798640002</t>
  </si>
  <si>
    <t>O17192360002</t>
  </si>
  <si>
    <t>O17192640002</t>
  </si>
  <si>
    <t>O17192940002</t>
  </si>
  <si>
    <t>O17193000002</t>
  </si>
  <si>
    <t>O17194290002</t>
  </si>
  <si>
    <t>O17194300002</t>
  </si>
  <si>
    <t>O17193030002</t>
  </si>
  <si>
    <t>O17193220002</t>
  </si>
  <si>
    <t>O17193570002</t>
  </si>
  <si>
    <t>O17194040002</t>
  </si>
  <si>
    <t>O17194060002</t>
  </si>
  <si>
    <t>B17193330002</t>
  </si>
  <si>
    <t>B17193360002</t>
  </si>
  <si>
    <t>B17192570002</t>
  </si>
  <si>
    <t>B17192610002</t>
  </si>
  <si>
    <t>B17192700002</t>
  </si>
  <si>
    <t>B17192710002</t>
  </si>
  <si>
    <t>B17192950002</t>
  </si>
  <si>
    <t>B17192980002</t>
  </si>
  <si>
    <t>G09853300003</t>
  </si>
  <si>
    <t>G09853320004</t>
  </si>
  <si>
    <t>G09853320005</t>
  </si>
  <si>
    <t>G09856020002</t>
  </si>
  <si>
    <t>J03533450002</t>
  </si>
  <si>
    <t>G09856030001</t>
  </si>
  <si>
    <t>Q10924150002</t>
  </si>
  <si>
    <t>G09861020004</t>
  </si>
  <si>
    <t>Q10926200002</t>
  </si>
  <si>
    <t>G09861030004</t>
  </si>
  <si>
    <t>G09861040004</t>
  </si>
  <si>
    <t>G09861050004</t>
  </si>
  <si>
    <t>G09861060004</t>
  </si>
  <si>
    <t>G09861070004</t>
  </si>
  <si>
    <t>S09491390001</t>
  </si>
  <si>
    <t>S09491410001</t>
  </si>
  <si>
    <t>S09491480001</t>
  </si>
  <si>
    <t>G09861110001</t>
  </si>
  <si>
    <t>O17198090002</t>
  </si>
  <si>
    <t>O17198100002</t>
  </si>
  <si>
    <t>O17198160002</t>
  </si>
  <si>
    <t>O17198180002</t>
  </si>
  <si>
    <t>O17198200002</t>
  </si>
  <si>
    <t>O17198210002</t>
  </si>
  <si>
    <t>O17196250002</t>
  </si>
  <si>
    <t>O17196270002</t>
  </si>
  <si>
    <t>O17197180002</t>
  </si>
  <si>
    <t>O17197370002</t>
  </si>
  <si>
    <t>O17197470002</t>
  </si>
  <si>
    <t>O17199340002</t>
  </si>
  <si>
    <t>O17199440002</t>
  </si>
  <si>
    <t>O17199460002</t>
  </si>
  <si>
    <t>O17199480002</t>
  </si>
  <si>
    <t>O17199490002</t>
  </si>
  <si>
    <t>O17199640002</t>
  </si>
  <si>
    <t>O17198580002</t>
  </si>
  <si>
    <t>O17198670002</t>
  </si>
  <si>
    <t>O17198750002</t>
  </si>
  <si>
    <t>O17198770002</t>
  </si>
  <si>
    <t>O17198920002</t>
  </si>
  <si>
    <t>O17199060002</t>
  </si>
  <si>
    <t>O17199240002</t>
  </si>
  <si>
    <t>O17199260002</t>
  </si>
  <si>
    <t>O17199280002</t>
  </si>
  <si>
    <t>O17199300002</t>
  </si>
  <si>
    <t>O17199320002</t>
  </si>
  <si>
    <t>B17196730002</t>
  </si>
  <si>
    <t>B17196760002</t>
  </si>
  <si>
    <t>B17196830002</t>
  </si>
  <si>
    <t>B17196860002</t>
  </si>
  <si>
    <t>B17197580002</t>
  </si>
  <si>
    <t>B17197610002</t>
  </si>
  <si>
    <t>B17197620002</t>
  </si>
  <si>
    <t>B17197650002</t>
  </si>
  <si>
    <t>B17197660002</t>
  </si>
  <si>
    <t>B17197690002</t>
  </si>
  <si>
    <t>G09865640004</t>
  </si>
  <si>
    <t>G09870800002</t>
  </si>
  <si>
    <t>G09870810001</t>
  </si>
  <si>
    <t>G09874220003</t>
  </si>
  <si>
    <t>G09874230003</t>
  </si>
  <si>
    <t>F0000655</t>
  </si>
  <si>
    <t>Q10931930002</t>
  </si>
  <si>
    <t>Q10931960002</t>
  </si>
  <si>
    <t>G09876920003</t>
  </si>
  <si>
    <t>S09492010001</t>
  </si>
  <si>
    <t>S09492010004</t>
  </si>
  <si>
    <t>S09492080004</t>
  </si>
  <si>
    <t>S09492110001</t>
  </si>
  <si>
    <t>S09492160001</t>
  </si>
  <si>
    <t>O17201280002</t>
  </si>
  <si>
    <t>O17201610002</t>
  </si>
  <si>
    <t>O17202100002</t>
  </si>
  <si>
    <t>O17202640002</t>
  </si>
  <si>
    <t>O17202760002</t>
  </si>
  <si>
    <t>O17203290002</t>
  </si>
  <si>
    <t>O17203080002</t>
  </si>
  <si>
    <t>B17202180002</t>
  </si>
  <si>
    <t>B17202140002</t>
  </si>
  <si>
    <t>B17201780002</t>
  </si>
  <si>
    <t>B17201770002</t>
  </si>
  <si>
    <t>B17200980002</t>
  </si>
  <si>
    <t>B17200950002</t>
  </si>
  <si>
    <t>B17202580002</t>
  </si>
  <si>
    <t>G09879880003</t>
  </si>
  <si>
    <t>G09879940003</t>
  </si>
  <si>
    <t>G09879950003</t>
  </si>
  <si>
    <t>G09880080003</t>
  </si>
  <si>
    <t>G09886150001</t>
  </si>
  <si>
    <t>G09886250001</t>
  </si>
  <si>
    <t>G09886270001</t>
  </si>
  <si>
    <t>J03537680001</t>
  </si>
  <si>
    <t>J03537690001</t>
  </si>
  <si>
    <t>Q10936350002</t>
  </si>
  <si>
    <t>S09493090002</t>
  </si>
  <si>
    <t>G09890030001</t>
  </si>
  <si>
    <t>S09493260001</t>
  </si>
  <si>
    <t>S09493260003</t>
  </si>
  <si>
    <t>O17206220002</t>
  </si>
  <si>
    <t>O17207650002</t>
  </si>
  <si>
    <t>O17208280002</t>
  </si>
  <si>
    <t>O17206680002</t>
  </si>
  <si>
    <t>O17206950002</t>
  </si>
  <si>
    <t>O17206990002</t>
  </si>
  <si>
    <t>O17207000002</t>
  </si>
  <si>
    <t>O17207170002</t>
  </si>
  <si>
    <t>O17207180002</t>
  </si>
  <si>
    <t>O17207440002</t>
  </si>
  <si>
    <t>O17207510002</t>
  </si>
  <si>
    <t>O17207520002</t>
  </si>
  <si>
    <t>O17207530002</t>
  </si>
  <si>
    <t>B17206920002</t>
  </si>
  <si>
    <t>B17207110002</t>
  </si>
  <si>
    <t>B17206140002</t>
  </si>
  <si>
    <t>B17206290002</t>
  </si>
  <si>
    <t>B17206640002</t>
  </si>
  <si>
    <t>B17206740002</t>
  </si>
  <si>
    <t>G09899920002</t>
  </si>
  <si>
    <t>G09899940002</t>
  </si>
  <si>
    <t>G09899960002</t>
  </si>
  <si>
    <t>G09900060002</t>
  </si>
  <si>
    <t>G09900100002</t>
  </si>
  <si>
    <t>G09900130003</t>
  </si>
  <si>
    <t>S09493880002</t>
  </si>
  <si>
    <t>S09493890001</t>
  </si>
  <si>
    <t>G09899780004</t>
  </si>
  <si>
    <t>G09899790004</t>
  </si>
  <si>
    <t>G09899800004</t>
  </si>
  <si>
    <t>G09899810004</t>
  </si>
  <si>
    <t>G09899990001</t>
  </si>
  <si>
    <t>G09900070001</t>
  </si>
  <si>
    <t>G09900110001</t>
  </si>
  <si>
    <t>G09903850003</t>
  </si>
  <si>
    <t>G09903860003</t>
  </si>
  <si>
    <t>G09904010001</t>
  </si>
  <si>
    <t>S09494010001</t>
  </si>
  <si>
    <t>S09494010003</t>
  </si>
  <si>
    <t>O17212200002</t>
  </si>
  <si>
    <t>O17211170002</t>
  </si>
  <si>
    <t>O17211160002</t>
  </si>
  <si>
    <t>O17210720002</t>
  </si>
  <si>
    <t>B17210960002</t>
  </si>
  <si>
    <t>B17210640002</t>
  </si>
  <si>
    <t>B17210610002</t>
  </si>
  <si>
    <t>B17210600002</t>
  </si>
  <si>
    <t>B17210450002</t>
  </si>
  <si>
    <t>B17210370002</t>
  </si>
  <si>
    <t>B17210330002</t>
  </si>
  <si>
    <t>B17210290002</t>
  </si>
  <si>
    <t>B17210070002</t>
  </si>
  <si>
    <t>B17210060002</t>
  </si>
  <si>
    <t>B17209980002</t>
  </si>
  <si>
    <t>B17209940002</t>
  </si>
  <si>
    <t>B17209930002</t>
  </si>
  <si>
    <t>G09904660003</t>
  </si>
  <si>
    <t>G09904690004</t>
  </si>
  <si>
    <t>G09905900004</t>
  </si>
  <si>
    <t>G09905900005</t>
  </si>
  <si>
    <t>G09909700002</t>
  </si>
  <si>
    <t>G09909710001</t>
  </si>
  <si>
    <t>G09909670003</t>
  </si>
  <si>
    <t>S09494490001</t>
  </si>
  <si>
    <t>F0000703</t>
  </si>
  <si>
    <t>Q10947540002</t>
  </si>
  <si>
    <t>S09494660003</t>
  </si>
  <si>
    <t>S09494660001</t>
  </si>
  <si>
    <t>O17214180002</t>
  </si>
  <si>
    <t>O17214240002</t>
  </si>
  <si>
    <t>O17214450002</t>
  </si>
  <si>
    <t>O17214520002</t>
  </si>
  <si>
    <t>O17214560002</t>
  </si>
  <si>
    <t>O17214600002</t>
  </si>
  <si>
    <t>O17214690002</t>
  </si>
  <si>
    <t>O17214700002</t>
  </si>
  <si>
    <t>O17215900002</t>
  </si>
  <si>
    <t>O17215890002</t>
  </si>
  <si>
    <t>O17215880002</t>
  </si>
  <si>
    <t>O17215860002</t>
  </si>
  <si>
    <t>O17215350002</t>
  </si>
  <si>
    <t>B17214610002</t>
  </si>
  <si>
    <t>B17214130002</t>
  </si>
  <si>
    <t>B17214030002</t>
  </si>
  <si>
    <t>G09919990004</t>
  </si>
  <si>
    <t>G09919990005</t>
  </si>
  <si>
    <t>S09495110001</t>
  </si>
  <si>
    <t>S09495090001</t>
  </si>
  <si>
    <t>G09923150004</t>
  </si>
  <si>
    <t>G09924390001</t>
  </si>
  <si>
    <t>G09924430001</t>
  </si>
  <si>
    <t>Q10952620002</t>
  </si>
  <si>
    <t>Q10953100002</t>
  </si>
  <si>
    <t>S09495190001</t>
  </si>
  <si>
    <t>S09495190003</t>
  </si>
  <si>
    <t>S09495220001</t>
  </si>
  <si>
    <t>S09495380001</t>
  </si>
  <si>
    <t>G09926690003</t>
  </si>
  <si>
    <t>G09926700003</t>
  </si>
  <si>
    <t>G09926710003</t>
  </si>
  <si>
    <t>O17218830002</t>
  </si>
  <si>
    <t>O17218880002</t>
  </si>
  <si>
    <t>O17218900002</t>
  </si>
  <si>
    <t>O17219070002</t>
  </si>
  <si>
    <t>O17219100002</t>
  </si>
  <si>
    <t>O17219160002</t>
  </si>
  <si>
    <t>O17219200002</t>
  </si>
  <si>
    <t>O17219220002</t>
  </si>
  <si>
    <t>O17219230002</t>
  </si>
  <si>
    <t>O17218240002</t>
  </si>
  <si>
    <t>O17218370002</t>
  </si>
  <si>
    <t>O17218630002</t>
  </si>
  <si>
    <t>O17219310002</t>
  </si>
  <si>
    <t>O17219670002</t>
  </si>
  <si>
    <t>O17219680002</t>
  </si>
  <si>
    <t>O17219690002</t>
  </si>
  <si>
    <t>O17219710002</t>
  </si>
  <si>
    <t>O17219730002</t>
  </si>
  <si>
    <t>O17219770002</t>
  </si>
  <si>
    <t>O17219800002</t>
  </si>
  <si>
    <t>O17219810002</t>
  </si>
  <si>
    <t>B17218360002</t>
  </si>
  <si>
    <t>B17217500002</t>
  </si>
  <si>
    <t>B17217520002</t>
  </si>
  <si>
    <t>B17217530002</t>
  </si>
  <si>
    <t>B17217540002</t>
  </si>
  <si>
    <t>B17217550002</t>
  </si>
  <si>
    <t>B17217710002</t>
  </si>
  <si>
    <t>G09928920003</t>
  </si>
  <si>
    <t>Q10954770002</t>
  </si>
  <si>
    <t>F0000728</t>
  </si>
  <si>
    <t>G09930250001</t>
  </si>
  <si>
    <t>Q10955180002</t>
  </si>
  <si>
    <t>G09937810002</t>
  </si>
  <si>
    <t>Q10957420002</t>
  </si>
  <si>
    <t>S09495770002</t>
  </si>
  <si>
    <t>S09496110002</t>
  </si>
  <si>
    <t>G09938750003</t>
  </si>
  <si>
    <t>G09938930003</t>
  </si>
  <si>
    <t>G09938940003</t>
  </si>
  <si>
    <t>G09938950003</t>
  </si>
  <si>
    <t>S09495970001</t>
  </si>
  <si>
    <t>S09495970003</t>
  </si>
  <si>
    <t>S09496140001</t>
  </si>
  <si>
    <t>S09496240001</t>
  </si>
  <si>
    <t>S09496290001</t>
  </si>
  <si>
    <t>S09496300001</t>
  </si>
  <si>
    <t>G09934870004</t>
  </si>
  <si>
    <t>G09934890004</t>
  </si>
  <si>
    <t>G09934900004</t>
  </si>
  <si>
    <t>G09934910004</t>
  </si>
  <si>
    <t>G09934920004</t>
  </si>
  <si>
    <t>G09936300001</t>
  </si>
  <si>
    <t>G09936300004</t>
  </si>
  <si>
    <t>G09936320001</t>
  </si>
  <si>
    <t>G09936320004</t>
  </si>
  <si>
    <t>G09937730003</t>
  </si>
  <si>
    <t>G09937740003</t>
  </si>
  <si>
    <t>G09937750003</t>
  </si>
  <si>
    <t>G09937760003</t>
  </si>
  <si>
    <t>G09937770003</t>
  </si>
  <si>
    <t>G09937840001</t>
  </si>
  <si>
    <t>G09937860001</t>
  </si>
  <si>
    <t>G09938710003</t>
  </si>
  <si>
    <t>G09938720003</t>
  </si>
  <si>
    <t>G09938730003</t>
  </si>
  <si>
    <t>G09938740003</t>
  </si>
  <si>
    <t>O17222470002</t>
  </si>
  <si>
    <t>O17222820002</t>
  </si>
  <si>
    <t>O17222910002</t>
  </si>
  <si>
    <t>O17222960002</t>
  </si>
  <si>
    <t>O17222230002</t>
  </si>
  <si>
    <t>O17222220002</t>
  </si>
  <si>
    <t>O17223410002</t>
  </si>
  <si>
    <t>O17223380002</t>
  </si>
  <si>
    <t>O17223230002</t>
  </si>
  <si>
    <t>B17222440002</t>
  </si>
  <si>
    <t>B17222090002</t>
  </si>
  <si>
    <t>B17221300002</t>
  </si>
  <si>
    <t>B17221110002</t>
  </si>
  <si>
    <t>O17221600002</t>
  </si>
  <si>
    <t>G09940600004</t>
  </si>
  <si>
    <t>G09940600005</t>
  </si>
  <si>
    <t>G09940620001</t>
  </si>
  <si>
    <t>S09497040001</t>
  </si>
  <si>
    <t>Q10962720002</t>
  </si>
  <si>
    <t>S09497010002</t>
  </si>
  <si>
    <t>G09947410004</t>
  </si>
  <si>
    <t>S09496660001</t>
  </si>
  <si>
    <t>S09497010003</t>
  </si>
  <si>
    <t>G09947520003</t>
  </si>
  <si>
    <t>G09947530003</t>
  </si>
  <si>
    <t>S09497100001</t>
  </si>
  <si>
    <t>S09497100003</t>
  </si>
  <si>
    <t>Q10963510002</t>
  </si>
  <si>
    <t>S09497490002</t>
  </si>
  <si>
    <t>O17225490002</t>
  </si>
  <si>
    <t>O17225510002</t>
  </si>
  <si>
    <t>O17225580002</t>
  </si>
  <si>
    <t>O17225940002</t>
  </si>
  <si>
    <t>O17225950002</t>
  </si>
  <si>
    <t>O17226790002</t>
  </si>
  <si>
    <t>O17227210002</t>
  </si>
  <si>
    <t>O17227350002</t>
  </si>
  <si>
    <t>O17227810002</t>
  </si>
  <si>
    <t>B17225970002</t>
  </si>
  <si>
    <t>B17226030002</t>
  </si>
  <si>
    <t>S09497850001</t>
  </si>
  <si>
    <t>S09497870001</t>
  </si>
  <si>
    <t>F0000761</t>
  </si>
  <si>
    <t>G09958170002</t>
  </si>
  <si>
    <t>Q10969550002</t>
  </si>
  <si>
    <t>S09498440002</t>
  </si>
  <si>
    <t>S09498060001</t>
  </si>
  <si>
    <t>S09498430001</t>
  </si>
  <si>
    <t>S09498430003</t>
  </si>
  <si>
    <t>S09498560001</t>
  </si>
  <si>
    <t>S09498600001</t>
  </si>
  <si>
    <t>S09498620001</t>
  </si>
  <si>
    <t>G09961290001</t>
  </si>
  <si>
    <t>G09961310001</t>
  </si>
  <si>
    <t>G09961330001</t>
  </si>
  <si>
    <t>G09961350001</t>
  </si>
  <si>
    <t>G09962090003</t>
  </si>
  <si>
    <t>G09962100003</t>
  </si>
  <si>
    <t>G09962110003</t>
  </si>
  <si>
    <t>G09958060003</t>
  </si>
  <si>
    <t>G09958070004</t>
  </si>
  <si>
    <t>G09958090003</t>
  </si>
  <si>
    <t>G09958130004</t>
  </si>
  <si>
    <t>G09959730004</t>
  </si>
  <si>
    <t>G09959730005</t>
  </si>
  <si>
    <t>O17230250002</t>
  </si>
  <si>
    <t>O17230580002</t>
  </si>
  <si>
    <t>O17230590002</t>
  </si>
  <si>
    <t>O17230610002</t>
  </si>
  <si>
    <t>O17229650002</t>
  </si>
  <si>
    <t>O17229610002</t>
  </si>
  <si>
    <t>O17229530002</t>
  </si>
  <si>
    <t>O17229510002</t>
  </si>
  <si>
    <t>O17229410002</t>
  </si>
  <si>
    <t>O17231650002</t>
  </si>
  <si>
    <t>O17230850002</t>
  </si>
  <si>
    <t>O17230690002</t>
  </si>
  <si>
    <t>O17230650002</t>
  </si>
  <si>
    <t>B17230210002</t>
  </si>
  <si>
    <t>B17229800002</t>
  </si>
  <si>
    <t>B17229250002</t>
  </si>
  <si>
    <t>G09964390003</t>
  </si>
  <si>
    <t>G09970460003</t>
  </si>
  <si>
    <t>Q10973890002</t>
  </si>
  <si>
    <t>G09970560002</t>
  </si>
  <si>
    <t>G09970510003</t>
  </si>
  <si>
    <t>G09970630004</t>
  </si>
  <si>
    <t>G09970640004</t>
  </si>
  <si>
    <t>G09970670004</t>
  </si>
  <si>
    <t>G09970730003</t>
  </si>
  <si>
    <t>G09970740003</t>
  </si>
  <si>
    <t>S09500110001</t>
  </si>
  <si>
    <t>Q10974700002</t>
  </si>
  <si>
    <t>G09973960001</t>
  </si>
  <si>
    <t>S09500720001</t>
  </si>
  <si>
    <t>S09500720003</t>
  </si>
  <si>
    <t>O17233220002</t>
  </si>
  <si>
    <t>O17233970002</t>
  </si>
  <si>
    <t>O17234100002</t>
  </si>
  <si>
    <t>O17234130002</t>
  </si>
  <si>
    <t>O17234230002</t>
  </si>
  <si>
    <t>O17234370002</t>
  </si>
  <si>
    <t>O17234380002</t>
  </si>
  <si>
    <t>O17234390002</t>
  </si>
  <si>
    <t>O17234620002</t>
  </si>
  <si>
    <t>O17234770002</t>
  </si>
  <si>
    <t>O17234850002</t>
  </si>
  <si>
    <t>O17235090002</t>
  </si>
  <si>
    <t>O17235350002</t>
  </si>
  <si>
    <t>O17235390002</t>
  </si>
  <si>
    <t>B17233770002</t>
  </si>
  <si>
    <t>B17234120002</t>
  </si>
  <si>
    <t>B17233590002</t>
  </si>
  <si>
    <t>B17233600002</t>
  </si>
  <si>
    <t>B17233620002</t>
  </si>
  <si>
    <t>B17233660002</t>
  </si>
  <si>
    <t>B17233690002</t>
  </si>
  <si>
    <t>B17233720002</t>
  </si>
  <si>
    <t>B17233750002</t>
  </si>
  <si>
    <t>G09976560003</t>
  </si>
  <si>
    <t>G09976570003</t>
  </si>
  <si>
    <t>G09976580003</t>
  </si>
  <si>
    <t>G09976650004</t>
  </si>
  <si>
    <t>G09976650005</t>
  </si>
  <si>
    <t>G09977980004</t>
  </si>
  <si>
    <t>G09977980005</t>
  </si>
  <si>
    <t>G09977990003</t>
  </si>
  <si>
    <t>G09978010003</t>
  </si>
  <si>
    <t>G09978020003</t>
  </si>
  <si>
    <t>G09978030003</t>
  </si>
  <si>
    <t>G09978040003</t>
  </si>
  <si>
    <t>G09978080003</t>
  </si>
  <si>
    <t>G09978090003</t>
  </si>
  <si>
    <t>G09978100003</t>
  </si>
  <si>
    <t>G09978110003</t>
  </si>
  <si>
    <t>G09982690004</t>
  </si>
  <si>
    <t>G09982710004</t>
  </si>
  <si>
    <t>G09982720004</t>
  </si>
  <si>
    <t>G09982730004</t>
  </si>
  <si>
    <t>G09982740004</t>
  </si>
  <si>
    <t>G09982770004</t>
  </si>
  <si>
    <t>G09984520001</t>
  </si>
  <si>
    <t>G09982700004</t>
  </si>
  <si>
    <t>S09502050001</t>
  </si>
  <si>
    <t>S09502290001</t>
  </si>
  <si>
    <t>S09502300002</t>
  </si>
  <si>
    <t>S09502380002</t>
  </si>
  <si>
    <t>O17236990002</t>
  </si>
  <si>
    <t>O17237090002</t>
  </si>
  <si>
    <t>O17237200002</t>
  </si>
  <si>
    <t>O17237400002</t>
  </si>
  <si>
    <t>O17237960002</t>
  </si>
  <si>
    <t>O17239280002</t>
  </si>
  <si>
    <t>O17239240002</t>
  </si>
  <si>
    <t>O17239020002</t>
  </si>
  <si>
    <t>O17238520002</t>
  </si>
  <si>
    <t>B17237430002</t>
  </si>
  <si>
    <t>B17237380002</t>
  </si>
  <si>
    <t>B17237300002</t>
  </si>
  <si>
    <t>B17237290002</t>
  </si>
  <si>
    <t>B17237250002</t>
  </si>
  <si>
    <t>B17237230002</t>
  </si>
  <si>
    <t>B17238400002</t>
  </si>
  <si>
    <t>B17238310002</t>
  </si>
  <si>
    <t>B17238090002</t>
  </si>
  <si>
    <t>B17237760002</t>
  </si>
  <si>
    <t>B17237990002</t>
  </si>
  <si>
    <t>F0000801</t>
  </si>
  <si>
    <t>G09989130003</t>
  </si>
  <si>
    <t>G09989230001</t>
  </si>
  <si>
    <t>G09990570003</t>
  </si>
  <si>
    <t>G09995240003</t>
  </si>
  <si>
    <t>G09995310004</t>
  </si>
  <si>
    <t>G09995320004</t>
  </si>
  <si>
    <t>G09995320005</t>
  </si>
  <si>
    <t>S09502980001</t>
  </si>
  <si>
    <t>S09503110001</t>
  </si>
  <si>
    <t>O17243110002</t>
  </si>
  <si>
    <t>O17242710002</t>
  </si>
  <si>
    <t>O17242250002</t>
  </si>
  <si>
    <t>O17242220002</t>
  </si>
  <si>
    <t>O17242090002</t>
  </si>
  <si>
    <t>O17244140002</t>
  </si>
  <si>
    <t>O17244090002</t>
  </si>
  <si>
    <t>O17244070002</t>
  </si>
  <si>
    <t>O17244040002</t>
  </si>
  <si>
    <t>O17244030002</t>
  </si>
  <si>
    <t>O17243200002</t>
  </si>
  <si>
    <t>O17243190002</t>
  </si>
  <si>
    <t>B17241720002</t>
  </si>
  <si>
    <t>B17241680002</t>
  </si>
  <si>
    <t>B17241260002</t>
  </si>
  <si>
    <t>B17242210002</t>
  </si>
  <si>
    <t>B17242200002</t>
  </si>
  <si>
    <t>B17242110002</t>
  </si>
  <si>
    <t>B17241950002</t>
  </si>
  <si>
    <t>B17241800002</t>
  </si>
  <si>
    <t>B17241770002</t>
  </si>
  <si>
    <t>B17241730002</t>
  </si>
  <si>
    <t>O17241690002</t>
  </si>
  <si>
    <t>G09999160002</t>
  </si>
  <si>
    <t>F0000812</t>
  </si>
  <si>
    <t>G09999130001</t>
  </si>
  <si>
    <t>G09999380001</t>
  </si>
  <si>
    <t>G09999860003</t>
  </si>
  <si>
    <t>F0000818</t>
  </si>
  <si>
    <t>Q10993260002</t>
  </si>
  <si>
    <t>F0000821</t>
  </si>
  <si>
    <t>F0000824</t>
  </si>
  <si>
    <t>Q10996830002</t>
  </si>
  <si>
    <t>Q10997770002</t>
  </si>
  <si>
    <t>T03936260001</t>
  </si>
  <si>
    <t>T03936280001</t>
  </si>
  <si>
    <t>T03936300001</t>
  </si>
  <si>
    <t>T03936320001</t>
  </si>
  <si>
    <t>T03936340001</t>
  </si>
  <si>
    <t>T03936360001</t>
  </si>
  <si>
    <t>T03936380001</t>
  </si>
  <si>
    <t>T03936400001</t>
  </si>
  <si>
    <t>T03936420001</t>
  </si>
  <si>
    <t>T03936440001</t>
  </si>
  <si>
    <t>T03936460001</t>
  </si>
  <si>
    <t>T03936480001</t>
  </si>
  <si>
    <t>T03936500001</t>
  </si>
  <si>
    <t>T03936520001</t>
  </si>
  <si>
    <t>T03936540001</t>
  </si>
  <si>
    <t>T03936560001</t>
  </si>
  <si>
    <t>T03936580001</t>
  </si>
  <si>
    <t>T03936600001</t>
  </si>
  <si>
    <t>T03936620001</t>
  </si>
  <si>
    <t>T03936640001</t>
  </si>
  <si>
    <t>T03936660001</t>
  </si>
  <si>
    <t>T03936680001</t>
  </si>
  <si>
    <t>T03936700001</t>
  </si>
  <si>
    <t>T03936720001</t>
  </si>
  <si>
    <t>T03936740001</t>
  </si>
  <si>
    <t>T03936760001</t>
  </si>
  <si>
    <t>T03936780001</t>
  </si>
  <si>
    <t>T03936800001</t>
  </si>
  <si>
    <t>T03936820001</t>
  </si>
  <si>
    <t>T03936840001</t>
  </si>
  <si>
    <t>T03936860001</t>
  </si>
  <si>
    <t>T03936880001</t>
  </si>
  <si>
    <t>T03936900001</t>
  </si>
  <si>
    <t>T03936920001</t>
  </si>
  <si>
    <t>T03936940001</t>
  </si>
  <si>
    <t>T03936960001</t>
  </si>
  <si>
    <t>T03936980001</t>
  </si>
  <si>
    <t>T03937000001</t>
  </si>
  <si>
    <t>T03937020001</t>
  </si>
  <si>
    <t>T03937040001</t>
  </si>
  <si>
    <t>T03937060001</t>
  </si>
  <si>
    <t>T03937080001</t>
  </si>
  <si>
    <t>T03937100001</t>
  </si>
  <si>
    <t>T03937120001</t>
  </si>
  <si>
    <t>T03937140001</t>
  </si>
  <si>
    <t>T03937160001</t>
  </si>
  <si>
    <t>S09505460004</t>
  </si>
  <si>
    <t>T03935080001</t>
  </si>
  <si>
    <t>T03935100001</t>
  </si>
  <si>
    <t>T03935120001</t>
  </si>
  <si>
    <t>T03935140001</t>
  </si>
  <si>
    <t>T03935160001</t>
  </si>
  <si>
    <t>T03935180001</t>
  </si>
  <si>
    <t>T03935200001</t>
  </si>
  <si>
    <t>T03935220001</t>
  </si>
  <si>
    <t>T03935240001</t>
  </si>
  <si>
    <t>T03935260001</t>
  </si>
  <si>
    <t>T03935280001</t>
  </si>
  <si>
    <t>T03935300001</t>
  </si>
  <si>
    <t>T03935320001</t>
  </si>
  <si>
    <t>T03935340001</t>
  </si>
  <si>
    <t>T03935360001</t>
  </si>
  <si>
    <t>T03935380001</t>
  </si>
  <si>
    <t>T03935400001</t>
  </si>
  <si>
    <t>T03935420001</t>
  </si>
  <si>
    <t>T03935440001</t>
  </si>
  <si>
    <t>T03935460001</t>
  </si>
  <si>
    <t>T03935480001</t>
  </si>
  <si>
    <t>T03935500001</t>
  </si>
  <si>
    <t>T03935520001</t>
  </si>
  <si>
    <t>T03935540001</t>
  </si>
  <si>
    <t>T03935560001</t>
  </si>
  <si>
    <t>T03935580001</t>
  </si>
  <si>
    <t>T03935600001</t>
  </si>
  <si>
    <t>T03935620001</t>
  </si>
  <si>
    <t>T03935640001</t>
  </si>
  <si>
    <t>T03935660001</t>
  </si>
  <si>
    <t>T03935680001</t>
  </si>
  <si>
    <t>T03935700001</t>
  </si>
  <si>
    <t>T03935720001</t>
  </si>
  <si>
    <t>T03935740001</t>
  </si>
  <si>
    <t>T03935760001</t>
  </si>
  <si>
    <t>T03935780001</t>
  </si>
  <si>
    <t>T03935800001</t>
  </si>
  <si>
    <t>T03935820001</t>
  </si>
  <si>
    <t>T03935840001</t>
  </si>
  <si>
    <t>T03935860001</t>
  </si>
  <si>
    <t>T03935880001</t>
  </si>
  <si>
    <t>T03935900001</t>
  </si>
  <si>
    <t>T03935920001</t>
  </si>
  <si>
    <t>T03935940001</t>
  </si>
  <si>
    <t>T03935960001</t>
  </si>
  <si>
    <t>T03935980001</t>
  </si>
  <si>
    <t>T03936000001</t>
  </si>
  <si>
    <t>T03936020001</t>
  </si>
  <si>
    <t>T03936040001</t>
  </si>
  <si>
    <t>T03936060001</t>
  </si>
  <si>
    <t>T03936080001</t>
  </si>
  <si>
    <t>T03936100001</t>
  </si>
  <si>
    <t>T03936120001</t>
  </si>
  <si>
    <t>T03936140001</t>
  </si>
  <si>
    <t>T03936160001</t>
  </si>
  <si>
    <t>T03936180001</t>
  </si>
  <si>
    <t>T03936200001</t>
  </si>
  <si>
    <t>T03936220001</t>
  </si>
  <si>
    <t>T03936240001</t>
  </si>
  <si>
    <t>G10004380003</t>
  </si>
  <si>
    <t>G10006190004</t>
  </si>
  <si>
    <t>G10006220004</t>
  </si>
  <si>
    <t>G10006300001</t>
  </si>
  <si>
    <t>G10006350001</t>
  </si>
  <si>
    <t>S09504090003</t>
  </si>
  <si>
    <t>00099021001 DEPOSITO DE EFECTIVO, DEPOSITANTE: SONIA ELDER VILDOZO REYES, CONCEPTO: COBRO INDEBIDO, CUENTA DE DEPOSITO: CUENTA UNICA DEL TESORO</t>
  </si>
  <si>
    <t>00020051101 DEPOSITO DE EFECTIVO, DEPOSITANTE: LUIS ALBERTO SALVATIERRA  SOTO, CONCEPTO: REVERSION POR SALDOS NO EJECUTADOS EN LA PARTIDA 34800 HERRAMIENTAS MENORES, CUENTA DE DEPOSITO: CUENTA UNICA DEL TESORO</t>
  </si>
  <si>
    <t>00099021001 DEPOSITO DE EFECTIVO, DEPOSITANTE: GERONIMO MAYTA ROMERO, CONCEPTO: CONVENIO DE PAGO POR COBRO INDEBIDO N 029-17, CUENTA DE DEPOSITO: CUENTA UNICA DEL TESORO</t>
  </si>
  <si>
    <t>00344018001 DEPOSITO DE EFECTIVO, DEPOSITANTE: EDILBERTO QUISPE CONDE, CONCEPTO: DEVOLUCION, CUENTA DE DEPOSITO: CUENTA UNICA DEL TESORO</t>
  </si>
  <si>
    <t>00099021001 DEPOSITO DE EFECTIVO, DEPOSITANTE: OSCAR MERCADO VARGAS, CONCEPTO: DEVOLUCION POR PAGO POR DEMASIA DEL AGUINALDO DE NAVIDAD GESTION 2018, CUENTA DE DEPOSITO: CUENTA UNICA DEL TESORO</t>
  </si>
  <si>
    <t>00099021001 DEPOSITO DE EFECTIVO, DEPOSITANTE: MAXIMA CHOQUE CHAMBI CI. 308861 LP, CONCEPTO: DEVOLUCION DE COBRO INDEBIDO, CUENTA DE DEPOSITO: CUENTA UNICA DEL TESORO</t>
  </si>
  <si>
    <t>00212012001 DEPOSITO DE EFECTIVO, DEPOSITANTE: RENE CANAVIRI COAQUIRA, CONCEPTO: REPOCISION DE CREDENCIAL, CUENTA DE DEPOSITO: CUENTA UNICA DEL TESORO</t>
  </si>
  <si>
    <t>00087011103 DEPOSITO DE EFECTIVO, DEPOSITANTE: WILHELM FLAVIO CALDERON RUSSO, CONCEPTO: DEVOLUCION DE RECURSOS POR EXCESO DE CONSUMO DE TELEFONIA CELULAR, CUENTA DE DEPOSITO: CUENTA UNICA DEL TESORO</t>
  </si>
  <si>
    <t>00099021001 DEPOSITO DE EFECTIVO, DEPOSITANTE: BLANCA ISABEL ALARCON YAMPASI, CONCEPTO: DOBLE PERCEPCION, CUENTA DE DEPOSITO: CUENTA UNICA DEL TESORO</t>
  </si>
  <si>
    <t>00291064101 DEP.DE CHEQ.AJENOS,RET.DE CAM.,CONCEPTO: DESEMBOLSO APORTE LABORAL,DEP.: ABC - REGIONAL POTOSI , PROCEDENCIA: BANCO UNION S.A., CHEQUE: 3130, FECHA DE EMISION:13/02/2019</t>
  </si>
  <si>
    <t>00660122001 DEP.DE CHEQ.AJENOS,RET.DE CAM.,CONCEPTO: DEVOLUCION DE UN DIA DE VIATICO,DEP.: ORGANO JUDICIAL DISTRITO SANTA CRUZ , PROCEDENCIA: BANCO UNION S.A., CHEQUE: 4569, FECHA DE EMISION:26/02/2019</t>
  </si>
  <si>
    <t>00099021001 DEP.DE CHEQ.AJENOS,RET.DE CAM.,CONCEPTO: HUGO ORLANDO MISERICORDIA,DEP.: BANCO UNION SA , PROCEDENCIA: BANCO UNION S.A., CHEQUE: 160335, FECHA DE EMISION:01/03/2019</t>
  </si>
  <si>
    <t>00099021001 DEP.DE CHEQ.AJENOS,RET.DE CAM.,CONCEPTO: GRAGEDA SOTO LUIS ALBERTO,DEP.: BANCO UNION SA , PROCEDENCIA: BANCO UNION S.A., CHEQUE: 160333, FECHA DE EMISION:01/03/2019</t>
  </si>
  <si>
    <t>00099021001 DEP.DE CHEQ.AJENOS,RET.DE CAM.,CONCEPTO: PREV 1796/2018 DEVOL DE RECURSOS DEL SEDEM POR CONCEPTO DE SUBSIDIO S/G HR N° 2240,DEP.: CAMARA DE DIPUTADOS , PROCEDENCIA: BANCO UNION S.A., CHEQUE: 17620, FECHA DE EMISION:28/02/2019</t>
  </si>
  <si>
    <t>00099021001 DEP.DE CHEQ.AJENOS,RET.DE CAM.,CONCEPTO: FIS COM 06/18 DEP POR USO DE E. ELECTRICA Y AGUA MES DICIMEBRE S/G ADM N° 07,DEP.: CAMARA DE DIPUTADOS , PROCEDENCIA: BANCO UNION S.A., CHEQUE: 17618, FECHA DE EMISION:27/02/2019</t>
  </si>
  <si>
    <t>NUMERO DE LIBRETA CUT: 00099021001 OPERACIÓN E75 TRANSFERENCIA DE LA CUENTA FISCAL BUN A LA CUT EN MN TRANSF.FDOS.A SOLICITUD DEL G.A.M. PAMPAGRANDE SG.NOTA CITE:G.A.M.PG.-075/2019 A CTA.3987 CUT LBRTA.00099021001</t>
  </si>
  <si>
    <t>TRANSFERENCIA DEL EXTERIOR SEGUN SWIFT 02610 DE FECHA 01/03/2019 ORDENANTE: EMBAJADA DE BOLIVIA EN VENEZUELA LIB. 00099021001 TGN-RECURSOS ORDINARIOS (3987)</t>
  </si>
  <si>
    <t>PROVISION DE FONDOS A SOLICITUD DE YACIMIENTOS PETROLIFEROS FISCALES BOLIVIANOS SEGUN SOLICITUD YPFB-0040-2019 REF: PAGO A YPFB TRANSIERRA SA ENERO 2019 POR TRANSPORTE FIRME DE GAS NATURAL LIB. 00513012007 YPFB - RECURSOS NACIONALIZACIÓN</t>
  </si>
  <si>
    <t>PROVISION DE FONDOS A SOLICITUD DE YACIMIENTOS PETROLIFEROS FISCALES BOLIVIANOS SEGUN SOLICITUD YPFB-0043-2019 REF: PAGO A YPFB CHACO SA ENERO 2019 POR TRANSPORTE DE GN DUCTO MENOR CARRASCO BULO BULO LIB. 00513012007 YPFB - RECURSOS NACIONALIZACIÓN</t>
  </si>
  <si>
    <t>VENTA DE DIVISAS CON TRANSFERENCIA DE FONDOS A SOLICITUD DE ORGANO ELECTORAL PLURINACIONAL SEGUN SOLICITUD 7337 REF: CORRESPONDE A LA PRIMERA TRANSFERENCIA DESPUES DE LA MODIFICACION PRESUPUESTARIA MISMA CORRESPONDE A PASAJES Y VIATICOS EN LAS TAREAS DE EMPADRONAMIENTO EN EL EXTERIOR BUENOS AIRES LIB. 00099021001 TGN-RECURSOS ORDINARIOS (3987)</t>
  </si>
  <si>
    <t>VENTA DE DIVISAS CON TRANSFERENCIA DE FONDOS A SOLICITUD DE ORGANO ELECTORAL PLURINACIONAL SEGUN SOLICITUD 7339 REF: PRIMERA TRANSFERENCIA DE RECURSOS PARA GASTOS DE FUNCIONAMIENTO Y COMUNICACION PARA EL PRIMER TRIMESTRE DEL 2019 A LA CUENTA BANCARIA DE LA MISION DIPLOMATICA. CON EL FIN DE CUMPLIR C LIB. 00099021001 TGN-RECURSOS ORDINARIOS (3987)</t>
  </si>
  <si>
    <t>VENTA DE DIVISAS CON TRANSFERENCIA DE FONDOS A SOLICITUD DE ADMINISTRACION DE SERVICIOS PORTUARIOS BOLIVIA SEGUN SOLICITUD 7357 REF: H.R. 118 - PAGO DE FACTURA COMPLEMENTARIA POR FALTA DE CUOTA DE COMPROMISO, EN EL MES DE ENERO/2019, FACTURA DEL TPA POR SERVICIO DE EXPORTACIONES DICIEMBRE/2018 EN EL LIB. 00594012001 ASP-B FONDO DE OPERACIONES</t>
  </si>
  <si>
    <t>VENTA DE DIVISAS CON TRANSFERENCIA DE FONDOS A SOLICITUD DE ADMINISTRACION DE SERVICIOS PORTUARIOS BOLIVIA SEGUN SOLICITUD 7356 REF: H.R. 220 - PAGO DE FACTURAS AL TPA POR SERVICIO DE FAENAS EN EL PUERTO DE ARICA CORRESPONDIENTE A LA SEGUNDA QUINCENA DE ENERO/2019, SEGUN COMUNICACION INTERNA ASP-B/D LIB. 00594012001 ASP-B FONDO DE OPERACIONES</t>
  </si>
  <si>
    <t>VENTA DE DIVISAS CON TRANSFERENCIA DE FONDOS A SOLICITUD DE MINISTERIO DE LA PRESIDENCIA SEGUN SOLICITUD 7365 REF: DIVISAS USD 327.41 PAGO A SATCOM DIRECT INC. POR SERVICIO TELEFONIA E INTERNET SATELITAL PARA AERONAVE FAB 001 MES ENERO 2019 SEGUN INVOICE 2865373, PAGO A WELLS FARGO BANK CUENTA 20000 LIB. 00099021001 TGN-RECURSOS ORDINARIOS (3987)</t>
  </si>
  <si>
    <t>TRANSFERENCIA DE FONDOS AL EXTERIOR A SOLICITUD DE YACIMIENTOS PETROLIFEROS FISCALES BOLIVIANOS SEGUN SOLICITUD YPFB-0044-2019 REF: TRANSFERENCIA DE FONDOS A REPRESENTACIONES ARGENTINA PRIMER TRIMESTRE 2019 PARA CUBRIR GASTOS ADMINISTRATIVOS Y OPERATIVOS LIB. 00513012003 LBP-YPFB (2011349681373)</t>
  </si>
  <si>
    <t>COBRO COSTOS DE PAPELERIA SEGUN TRANSFERENCIA DEL EXTERIOR POR ORDEN DE SOLGAS SA LIB. 00513062001 YPFB-OPERACIONES PLANTA DE SEPARACION DE LIQUIDOS RIO GRANDE</t>
  </si>
  <si>
    <t>||DEBITO SEGUN INSTRUCCIONES EN NOTA MEFP/VTCP/DGCP/UODP-255/2019 DE FECHA 28-02-2019 Y NOTA DEL BID DE FECHA 28-02-2019 POR LA REDENCION TOTAL DE LOS PAGARES N° 22, 33, 36, 42, 43 Y PARCIAL DEL PAGARE N° 48 BS EQUIV. A USD 652.143,88 LIBRETA 00099021001 - TGN RECURSOS ORDINARIOS</t>
  </si>
  <si>
    <t>||COBRO UTILES DE ESCRITORIO POR LA REDENCION DE PAGARES DE ACUERDO A LA NOTA MEFP/VTCP/DGCP/UODP-255/2019 DE FECHA 28/02/2019 LIBRETA 00099021001 TGN RECURSOS ORDINARIOS. REF. UTILES DE ESCRITORIO</t>
  </si>
  <si>
    <t>'COBRO DE'||UTILES DE ESCRITORIO POR EL COMPROBANTE CONTABLE NRO. 0948372 DE LA FECHA, SEGÚN CORREO ELECTRÓNICO DE YPFB DE LA FECHA. DEBITO DE LA LIBRETA 00513022001 YPFB  OPERACIONES.</t>
  </si>
  <si>
    <t>00099021001 DEPOSITO DE EFECTIVO, DEPOSITANTE: NUEMY PLATA VDA. DE LOPEZ, CONCEPTO: DEVOLUCION DE BENEFICIOS DE VIUDEZ, CUENTA DE DEPOSITO: CUENTA UNICA DEL TESORO</t>
  </si>
  <si>
    <t>00513072001 DEPOSITO DE EFECTIVO, DEPOSITANTE: GRGD, CONCEPTO: DEVOLUCION PAGO DE VIATICOS AFECTANDO A LA LIBRETA 00513072001, CUENTA DE DEPOSITO: CUENTA UNICA DEL TESORO</t>
  </si>
  <si>
    <t>00099021001 DEPOSITO DE EFECTIVO, DEPOSITANTE: GUICHI WILGER CALLISAYA HUANCA, CONCEPTO: DEVOLUCION DE PASAJES AL INTERIOR DEL PAIS COMSION DE SERVICIO ADUANA INTERIOR SANTA CRUZ, CUENTA DE DEPOSITO: CUENTA UNICA DEL TESORO</t>
  </si>
  <si>
    <t>00099021001 DEPOSITO DE EFECTIVO, DEPOSITANTE: ELBA ARENAS TIÑINI, CONCEPTO: DEVOLUCION DE PAGO EN DEMASIA EN AGUINALDO NAVIDEÑO CORRESPONDIENTE A LA GESTION 2018, CUENTA DE DEPOSITO: CUENTA UNICA DEL TESORO</t>
  </si>
  <si>
    <t>00099021001 DEPOSITO DE EFECTIVO, DEPOSITANTE: ELBA ARENAS TIÑINI, CONCEPTO: DEVOLUCION DE PAGO EN DEMASIA EN AGUINALDO"ESFUERZO POR BOLIVIA" CORRESPONDIENTE A LA GESTION 2018, CUENTA DE DEPOSITO: CUENTA UNICA DEL TESORO</t>
  </si>
  <si>
    <t>00099021001 DEPOSITO DE EFECTIVO, DEPOSITANTE: ROSSMARY BARRERA VDA. DE CONDORI, CONCEPTO: PAGO CUOTA DE CONVENIO CON SENASIR, CUENTA DE DEPOSITO: CUENTA UNICA DEL TESORO</t>
  </si>
  <si>
    <t>00099021001 DEPOSITO DE EFECTIVO, DEPOSITANTE: OSCAR JHONNY SUNTURA QUENTA, CONCEPTO: REVERSION DE BOLETA DE HABER MENSUAL, CUENTA DE DEPOSITO: CUENTA UNICA DEL TESORO</t>
  </si>
  <si>
    <t>00099021001 DEPOSITO DE EFECTIVO, DEPOSITANTE: MARIA LUZ SEQUEIROS RIVERA, CONCEPTO: DEVOLUCION, CUENTA DE DEPOSITO: CUENTA UNICA DEL TESORO</t>
  </si>
  <si>
    <t>00099021001 DEPOSITO DE EFECTIVO, DEPOSITANTE: MARTIN YAHUASI MAMANI, CONCEPTO: COBRO INDEBIDO CENASIR ACUERDO PLAN DE PAGOS, CUENTA DE DEPOSITO: CUENTA UNICA DEL TESORO</t>
  </si>
  <si>
    <t>00526012001 DEPOSITO DE EFECTIVO, DEPOSITANTE: BOLIVIA TV FRANCISCO ESCOBAR HUMPIRI, CONCEPTO: DEVOLUCION DE PASAJES, CUENTA DE DEPOSITO: CUENTA UNICA DEL TESORO</t>
  </si>
  <si>
    <t>00223012001 DEPOSITO DE EFECTIVO, DEPOSITANTE: MARIA LOURDES CORDERO PEREZ, CONCEPTO: 2DO PAGO PARCIAL POR DEVOLUCION DE PASAJES Y VIATICOS DE CUENTAS POR COBRAR, CUENTA DE DEPOSITO: CUENTA UNICA DEL TESORO</t>
  </si>
  <si>
    <t>00580012001 DEPOSITO DE EFECTIVO, DEPOSITANTE: OSCAR CHAMBI LARICO, CONCEPTO: DEVOLUCION DE RECURSOS, CUENTA DE DEPOSITO: CUENTA UNICA DEL TESORO</t>
  </si>
  <si>
    <t>00513112001 DEP.DE CHEQ.AJENOS,RET.DE CAM.,CONCEPTO: DEVOLUCION SALDO PAGO FINIQUITOS AFECTANDO A LA LIBRETA 00513112001,DEP.: DISTRITO DE REDES DE GAS CHUQUISACA , PROCEDENCIA: BANCO UNION S.A., CHEQUE: 2918, FECHA DE EMISION:01/03/2019</t>
  </si>
  <si>
    <t>00099021001 DEP.DE CHEQ.AJENOS,RET.DE CAM.,CONCEPTO: DEVOLUCION DE DOS PASAJES AEREOS REALIZADOS POR BOLTUR-EMPRESA ESTATAL BOLIVIANA DE TURISMO,DEP.: AUTORIDAD DE SUPERVISION DEL SISTEMA FINANCIERO</t>
  </si>
  <si>
    <t>00099021001 DEP.DE CHEQ.AJENOS,RET.DE CAM.,CONCEPTO: MISERICORDIA MANCILLA HUGO ORLANDO,DEP.: BANCO UNION  S.A. , PROCEDENCIA: BANCO UNION S.A., CHEQUE: 160336, FECHA DE EMISION:06/03/2019</t>
  </si>
  <si>
    <t>COBRO COSTOS DE PAPELERIA SEGUN TRANSFERENCIA DEL EXTERIOR POR ORDEN DE CORPORACION PETROLERA S.A. LIB. 00513062001 YPFB-OPERACIONES PLANTA DE SEPARACION DE LIQUIDOS RIO GRANDE</t>
  </si>
  <si>
    <t>NÚMERO DE LIBRETA CUT: 99031009.00 OPERACIÓN T01 TRANSFERENCIA DE FONDOS A LA CUT - TESORO DIRECTO DE BANCO UNION S.A. A CUENTA UNICA DEL TESORO CON NUMERO DE SOLICITUD = 3550431 Y NUMERO CORRELATIVO = 91320006032019640 TRANSFERENCIA POR OPERACIONES DE VENTA BONOS BTX</t>
  </si>
  <si>
    <t>NÚMERO DE LIBRETA CUT: 99031009.00 OPERACIÓN T01 TRANSFERENCIA DE FONDOS A LA CUT - TESORO DIRECTO DE BANCO UNION S.A. A CUENTA UNICA DEL TESORO CON NUMERO DE SOLICITUD = 3550473 Y NUMERO CORRELATIVO = 91320006032019643 TRANSFERENCIA POR OPERACIONES DE VENTA BONOS BTX</t>
  </si>
  <si>
    <t>'COBRO DE'||UTILES DE ESCRITORIO POR EL COMPROBANTE CONTABLE NRO. 0948433 DE LA FECHA, SEGÚN CORREO ELECTRÓNICO DE YPFB DE F. 23/01/2018 DEBITO DE LA LIBRETA 00513022001 YPFB  OPERACIONES.</t>
  </si>
  <si>
    <t>'COBRO DE'||UTILES DE ESCRITORIO POR EL COMPROBANTE CONTABLE 0948440 DE LA FECHA, SEGÚN CORREO ELECTRÓNICO DE YFPB DE F. 23/01/2018. DEBITO DE LA LIBRETA 00513022001 YPFB  OPERACIONES.</t>
  </si>
  <si>
    <t>00099021001 DEPOSITO DE EFECTIVO, DEPOSITANTE: WILDER FABRICIO PEREZ MENDIZABAL, CONCEPTO: REVERSION DE REFRIGERIO PREV. N° 145, CUENTA DE DEPOSITO: CUENTA UNICA DEL TESORO</t>
  </si>
  <si>
    <t>00591012001 DEPOSITO DE EFECTIVO, DEPOSITANTE: SAF S.R.L., CONCEPTO: PAGO SERVICIOS BASICOS, CUENTA DE DEPOSITO: CUENTA UNICA DEL TESORO</t>
  </si>
  <si>
    <t>00212082001 DEPOSITO DE EFECTIVO, DEPOSITANTE: LIMBERTH JASMANI ARREDONDO VELASQUEZ, CONCEPTO: DEVOLUCION DE GASTOS OPERATIVOS C-31 N° 560, CUENTA DE DEPOSITO: CUENTA UNICA DEL TESORO</t>
  </si>
  <si>
    <t>00212082001 DEPOSITO DE EFECTIVO, DEPOSITANTE: BETTY MIRIAM CHAVEZ, CONCEPTO: DEVOLUCION DE GASTOS OPERATIVOS C-31 N° 1060, CUENTA DE DEPOSITO: CUENTA UNICA DEL TESORO</t>
  </si>
  <si>
    <t>00591012001 DEPOSITO DE EFECTIVO, DEPOSITANTE: CORPORACION BOLIVIANA DE FARMACIAS S.A, CONCEPTO: PAGO POR SERVICIO DE AGUA POTABLE, CUENTA DE DEPOSITO: CUENTA UNICA DEL TESORO</t>
  </si>
  <si>
    <t>00591012001 DEPOSITO DE EFECTIVO, DEPOSITANTE: CORPORACION BOLIVIANA DE FARMACIAS S.A., CONCEPTO: PAGO POR SERVICIO DE AGUA POTABLE, CUENTA DE DEPOSITO: CUENTA UNICA DEL TESORO</t>
  </si>
  <si>
    <t>00099021001 DEPOSITO DE EFECTIVO, DEPOSITANTE: RICHARD ROJAS MAMANI-UIF, CONCEPTO: DEVOLUCION PAGO EN DEMASIA SEGUNDO AGUINALDO ESFUERZO POR BOLIVIA GESTION 2018, CUENTA DE DEPOSITO: CUENTA UNICA DEL TESORO</t>
  </si>
  <si>
    <t>00222012001 DEPOSITO DE EFECTIVO, DEPOSITANTE: LUIS ALBERTO SALVATIERRA MANJON, CONCEPTO: REVERSION  C 31 - 274, CUENTA DE DEPOSITO: CUENTA UNICA DEL TESORO</t>
  </si>
  <si>
    <t>00099021001 DEPOSITO DE EFECTIVO, DEPOSITANTE: MELVIN ALEJANDRO ROJAS TORRICO, CONCEPTO: DEVOLUCION POR PAGO EN DEMASIA DEL PRIMER AGUINALDO DE NAVIDAD DE LA GESTION 2018, CUENTA DE DEPOSITO: CUENTA UNICA DEL TESORO</t>
  </si>
  <si>
    <t>00099021001 DEPOSITO DE EFECTIVO, DEPOSITANTE: MELVIN ALEJANDRO ROJAS TORRICO, CONCEPTO: DEVOLUCION POR PAGO EN DEMASIA DEL SEGUNDO AGUINALDO DE NAVIDAD DE LA GESTION 2018, CUENTA DE DEPOSITO: CUENTA UNICA DEL TESORO</t>
  </si>
  <si>
    <t>00099021001 DEPOSITO DE EFECTIVO, DEPOSITANTE: TAMARA OJOPI ALVARADO, CONCEPTO: DEVOLUCION DE SUELDO AGOSTO 2017 POR ERROR DEP A MI PERSONA A CTA DEL BCO UNION, CUENTA DE DEPOSITO: CUENTA UNICA DEL TESORO</t>
  </si>
  <si>
    <t>00591012001 DEPOSITO DE EFECTIVO, DEPOSITANTE: GABRIEL ULO ARTEAGA, CONCEPTO: PAGO DE AGUA DIC.18 A EN. 19, CUENTA DE DEPOSITO: CUENTA UNICA DEL TESORO</t>
  </si>
  <si>
    <t>00591012001 DEPOSITO DE EFECTIVO, DEPOSITANTE: GABRIEL ULO ARTEAGA, CONCEPTO: PAGO DE ENERGIA SEP-18 A DIC-18, CUENTA DE DEPOSITO: CUENTA UNICA DEL TESORO</t>
  </si>
  <si>
    <t>00590012001 DEPOSITO DE EFECTIVO, DEPOSITANTE: EMPRESA PUBLICA QUIPUS, CONCEPTO: DEVOLUCION  FONDOS EN VANCE (SALDO), CUENTA DE DEPOSITO: CUENTA UNICA DEL TESORO</t>
  </si>
  <si>
    <t>00212082001 DEPOSITO DE EFECTIVO, DEPOSITANTE: REYNALDO SEGOVIA, CONCEPTO: DEVOLUCION DE GASTOS OPERATIVOS C-31 N° 110, CUENTA DE DEPOSITO: CUENTA UNICA DEL TESORO</t>
  </si>
  <si>
    <t>00099021001 DEP.DE CHEQ.AJENOS,RET.DE CAM.,CONCEPTO: DEVOLUCION DE CC NO COBRADO NOV Y AGUINALDO 2018,DEP.: LA VITALICIA SEGUROS Y REASEGUROS DE VIDA SA , PROCEDENCIA: BANCO BISA S.A., CHEQUE: 50459, FECHA DE EMISION:07/03/2019</t>
  </si>
  <si>
    <t>00099021001 DEP.DE CHEQ.AJENOS,RET.DE CAM.,CONCEPTO: DEVOLUCION POR PERMISO SIN GOCE DE HABER KELY RAMALLO DICIEMBRE 2018,DEP.: MINISTERIO DE MINERIA Y METALURGIA , PROCEDENCIA: BANCO UNION S.A., CHEQUE: 3212, FECHA DE EMISION:27/02/2019</t>
  </si>
  <si>
    <t>00099021001 DEP.DE CHEQ.AJENOS,RET.DE CAM.,CONCEPTO: DEVOLUCION POR PERMISO SIN GOCE DE HABER MARIA BLOISA DICIEMBRE 2018,DEP.: MINISTERIO DE MINERIA Y METALURGIA , PROCEDENCIA: BANCO UNION S.A., CHEQUE: 3211, FECHA DE EMISION:27/02/2019</t>
  </si>
  <si>
    <t>00099021001 DEP.DE CHEQ.AJENOS,RET.DE CAM.,CONCEPTO: DEVOLUCION POR PERMISO SIN GOCE DE HABER JUAN MAMANI DICIEMBRE/2018,DEP.: MINISTERIO DE MINERIA Y METALURGIA , PROCEDENCIA: BANCO UNION S.A., CHEQUE: 3210, FECHA DE EMISION:27/02/2019</t>
  </si>
  <si>
    <t>00099021001 DEP.DE CHEQ.AJENOS,RET.DE CAM.,CONCEPTO: DEVOLUCION POR PERMISO SIN GOCE DE HABER KELY RAMALLO ENERO 2019,DEP.: MINISTERIO DE MINERIA Y METALURGIA , PROCEDENCIA: BANCO UNION S.A., CHEQUE: 3213, FECHA DE EMISION:27/02/2019</t>
  </si>
  <si>
    <t>00212082004 DEP.DE CHEQ.AJENOS,RET.DE CAM.,CONCEPTO: APORTES VOLUNTARIOS MES FEBRERO 2019 INRA LA PAZ,DEP.: INRA LA PAZ-APORTES VOLUNTARIOS FEBRERO 2019 , PROCEDENCIA: BANCO UNION S.A., CHEQUE: 3869, FECHA DE EMISION:06/03/2019</t>
  </si>
  <si>
    <t>00099021001 DEPOSITO DE EFECTIVO, DEPOSITANTE: AMELIA APAZA  DE APAZA, CONCEPTO: DEVOLUCION POR CONCEPTO SENASIR, CUENTA DE DEPOSITO: CUENTA UNICA DEL TESORO</t>
  </si>
  <si>
    <t>00099021001 DEPOSITO DE EFECTIVO, DEPOSITANTE: BATING-1 CNL MENDEZ, CONCEPTO: SERVICIOS BASICOS MES DICIEMBRE 2018 DE AGUA, CUENTA DE DEPOSITO: CUENTA UNICA DEL TESORO</t>
  </si>
  <si>
    <t>00099021001 DEPOSITO DE EFECTIVO, DEPOSITANTE: BATING-1 CNL MENDEZ, CONCEPTO: ADQUISICION DE COMBUSTIBLE MES DICIEMBRE 2018, CUENTA DE DEPOSITO: CUENTA UNICA DEL TESORO</t>
  </si>
  <si>
    <t>00099021001 DEPOSITO DE EFECTIVO, DEPOSITANTE: BATING-1 CNL MENDEZ, CONCEPTO: SERVICIOS BASICOS MES DICIEMBRE 2018 TELEFONO, CUENTA DE DEPOSITO: CUENTA UNICA DEL TESORO</t>
  </si>
  <si>
    <t>00526012001 DEPOSITO DE EFECTIVO, DEPOSITANTE: BOLIVIA TV - FREDDY HUAYPE LOPEZ, CONCEPTO: DEVOLUCION DE PASAJE, CUENTA DE DEPOSITO: CUENTA UNICA DEL TESORO</t>
  </si>
  <si>
    <t>00169014101 DEPOSITO DE EFECTIVO, DEPOSITANTE: VELIA VELASQUEZ, CONCEPTO: DEVOLUCION REFRIGERIO DIC/2018, CUENTA DE DEPOSITO: CUENTA UNICA DEL TESORO</t>
  </si>
  <si>
    <t>00526012001 DEPOSITO DE EFECTIVO, DEPOSITANTE: BOLIVIA TV - CESAR MAURICIO PEÑARANDA HERRERA, CONCEPTO: DEVOLUCION PASAJES, CUENTA DE DEPOSITO: CUENTA UNICA DEL TESORO</t>
  </si>
  <si>
    <t>00099021001 DEPOSITO DE EFECTIVO, DEPOSITANTE: JUAN FEDERICO RODRIGUEZ MARIÑO, CONCEPTO: DOBLE PERCEPCION, CUENTA DE DEPOSITO: CUENTA UNICA DEL TESORO</t>
  </si>
  <si>
    <t>00099021001 DEPOSITO DE EFECTIVO, DEPOSITANTE: CECILIA FLORES DE CEÑI, CONCEPTO: COBRO INDEBIDO DE SENASIR DEL MES DE MARZO, CUENTA DE DEPOSITO: CUENTA UNICA DEL TESORO</t>
  </si>
  <si>
    <t>00099021001 DEPOSITO DE EFECTIVO, DEPOSITANTE: VITALIANO CALLISAYA LAURA, CONCEPTO: DOBLE PERCEPCION, CUENTA DE DEPOSITO: CUENTA UNICA DEL TESORO</t>
  </si>
  <si>
    <t>||REGULARIZACIÓN DE LA OPERACIÓN S-0948283 DE F. 28/02/2019 SEGÚN INFORMACIÓN ADICIONAL DEL STANDARD CHARTERED BANK Y CORREO ELECTRÓNICO DE IBMETRO DE LA FECHA. ABONO A LA LIBRETA 00041031107 MPM-INSTITUTO BOLIVIANO DE METROLOGIA; P/CTA. ALS LS PERU SAC.</t>
  </si>
  <si>
    <t>'TRANSFERENCIA DE FONDOS||S/G. NOTA CITE MEFP/VTCP/DGCP/UF-143/2019 DE LA FECHA, DEL MIN.DE ECONOMIA Y FINANZAS PUBLICAS(HRE-TSO-2019-979), RECURSOS FIDEICOMISO "ACCESOS SEGUROS PARA VIVIR BIEN", CONSTITUIDO POR EL FONDO NACIONAL DE DESARROLLO REGIONAL. DEBITO DE LA LIBRETA N° 00099021001, REPOSICION UTILES DE ESCRITORIO.</t>
  </si>
  <si>
    <t>'TRANSFERENCIA DE FONDOS||S/G. NOTA CITE MEFP/VTCP/DGCP/UF-143/2019 DE LA FECHA, DEL MIN.DE ECONOMIA Y FINANZAS PUBLICAS(HRE-TSO-2019-979), RECURSOS FIDEICOMISO "ACCESOS SEGUROS PARA VIVIR BIEN", CONSTITUIDO POR EL FONDO NACIONAL DE DESARROLLO REGIONAL. DEBITO DE LA LIBRETA N° 00099021001 TGN-RECURSOS ORDINARIOS MN.</t>
  </si>
  <si>
    <t>NÚMERO DE LIBRETA CUT: 99031009.00 OPERACIÓN T01 TRANSFERENCIA DE FONDOS A LA CUT - TESORO DIRECTO DE BANCO UNION S.A. A CUENTA UNICA DEL TESORO CON NUMERO DE SOLICITUD = 3554732 Y NUMERO CORRELATIVO = 91320007032019714 TRANSFERENCIA POR OPERACIONES DE VENTA BONOS BTX</t>
  </si>
  <si>
    <t>TRANSFERENCIA DE FONDOS S/G CITE N°||FPS/GFA/FI/TRL/38/2019 DEL FONDO NACIONAL DE INVERSIÓN PRODUCTIVA Y SOCIAL RECIBIDA EN LA FECHA (TRAM-TSO-980) REF: PROGRAMACIÓN DE PAGOS DE INVERSIÓN Y FORTALECIMIENTO CONVENIO APPC KFW. ABONO EN LA LIBRETA N° 00287104414 FPS - BS - APPC KFW</t>
  </si>
  <si>
    <t>||RESPUESTA ABONO DEL BANQUERO S/G SWIFT NO.2815 Y NO.2834 DE LA FECHA POR REVERSION DE FONDOS A SOLICITUD DEL BENEFICIARIO UNION INTERNACIONALE DES TELECOMMUNICATIONS LIB.00310012004 ATT- SERVICIO POSTAL - TASAS Y OTROS EQUIV.A USD 12.184,01</t>
  </si>
  <si>
    <t>TRANSFERENCIA DE FONDOS S/G CITE N°||FPS/GFA/FI/TRL/38/2019 DEL FONDO NACIONAL DE INVERSIÓN PRODUCTIVA Y SOCIAL RECIBIDA EN LA FECHA (TRAM-TSO-980) REF: PROGRAMACIÓN DE PAGOS DE INVERSIÓN Y FORTALECIMIENTO CONVENIO APPC KFW. DE LA LIBRETA N° 00287102001 FPS - RECURSOS PROPIOS.</t>
  </si>
  <si>
    <t>||RESPUESTA A DEBITO DEL BANQUERO SEGUN SWIFT NO.2844 DE LA FECHA REF.: TRANSF.DE EUR 1.419,37 DE FECHA 14/02/2019 POR CUENTA DE INSTITUTO BOLIVIANO DE METROLOGIA PAGO POR MEMBRESIA ORG.INT.DE METROLOGIA LIB.00041031107 MPM-INSTITUTO BOLIVIANO DE METROLOGIA COMIS.DEL BANQUERO EQUIV.A EUR 40.-</t>
  </si>
  <si>
    <t>||RESPUESTA A DEBITO DEL BANQUERO SEGUN SWIFT NO.2844 DE LA FECHA REF.: TRANSF.DE EUR 1.419,37 DE FECHA 14/02/2019 POR CUENTA DE INSTITUTO BOLIVIANO DE METROLOGIA PAGO POR MEMBRESIA ORG.INT.DE METROLOGIA LIB.00041031107 MPM-INSTITUTO BOLIVIANO DE METROLOGIA POR COBRO UTILES DE ESCRITORIO</t>
  </si>
  <si>
    <t>00591012001 DEPOSITO DE EFECTIVO, DEPOSITANTE: TANIA PAOLA ULO COSTAS, CONCEPTO: PAGO DE SERVICIOS BASICOS PAGO DEL CONSUMO DE AGUA Y ENERGIA ELECT, CUENTA DE DEPOSITO: CUENTA UNICA DEL TESORO</t>
  </si>
  <si>
    <t>00099021001 DEPOSITO DE EFECTIVO, DEPOSITANTE: LOURDES ALIAGA ZAPATA, CONCEPTO: DOBLE PERCEPCION DEL MES DE MARZO DE 2019, CUENTA DE DEPOSITO: CUENTA UNICA DEL TESORO</t>
  </si>
  <si>
    <t>00099021001 DEPOSITO DE EFECTIVO, DEPOSITANTE: LOURDES ALIAGA ZAPATA, CONCEPTO: DOBLE PERCEPCION DEL MES DE FEBRERO DE 2019, CUENTA DE DEPOSITO: CUENTA UNICA DEL TESORO</t>
  </si>
  <si>
    <t>00592012001 DEPOSITO DE EFECTIVO, DEPOSITANTE: JOSE LUIS MAMANI ESPEJO, CONCEPTO: VENTA EMISIVO PARTICULARES DEL 22 AL 28 FEBRERO Y DEL 01 AL 06 DE MARZO 2019, CUENTA DE DEPOSITO: CUENTA UNICA DEL TESORO</t>
  </si>
  <si>
    <t>00592012001 DEPOSITO DE EFECTIVO, DEPOSITANTE: JOSE LUIS MAMANI ESPEJO, CONCEPTO: VENTA RECEPTIVO PAQUETE TURISTICO 2019, CUENTA DE DEPOSITO: CUENTA UNICA DEL TESORO</t>
  </si>
  <si>
    <t>00099021001 DEPOSITO DE EFECTIVO, DEPOSITANTE: RITA PAULINA JIMENEZ H., CONCEPTO: DEVOLUCION POR NUEVAS NUPCIAS, CUENTA DE DEPOSITO: CUENTA UNICA DEL TESORO</t>
  </si>
  <si>
    <t>00099021001 DEPOSITO DE EFECTIVO, DEPOSITANTE: FROILAN FULGUERA PITA, CONCEPTO: PAGO POR DOBLE PERCEPCION, CUENTA DE DEPOSITO: CUENTA UNICA DEL TESORO</t>
  </si>
  <si>
    <t>00052014102 DEPOSITO DE EFECTIVO, DEPOSITANTE: JUAN INO MAMANI, CONCEPTO: DEVOLUCION DE VIATICOS, CUENTA DE DEPOSITO: CUENTA UNICA DEL TESORO</t>
  </si>
  <si>
    <t>00099021001 DEPOSITO DE EFECTIVO, DEPOSITANTE: ANTONIO MAMANI CONDORI, CONCEPTO: DEVOLUCION DE VIATICOS, CUENTA DE DEPOSITO: CUENTA UNICA DEL TESORO</t>
  </si>
  <si>
    <t>00099021001 DEPOSITO DE EFECTIVO, DEPOSITANTE: JOSEFINA CALDERON RIVERA, CONCEPTO: DEVOLUCION DOBLE PERCEPCION, CUENTA DE DEPOSITO: CUENTA UNICA DEL TESORO</t>
  </si>
  <si>
    <t>00526012001 DEPOSITO DE EFECTIVO, DEPOSITANTE: BOLIVIA TV-ROCIO GERONIMO EUGENIO, CONCEPTO: DEVOLUCION DE PASAJES, CUENTA DE DEPOSITO: CUENTA UNICA DEL TESORO</t>
  </si>
  <si>
    <t>00586012001 DEPOSITO DE EFECTIVO, DEPOSITANTE: ALEX EDWIN ATAHUACHI SIRPA EASBA, CONCEPTO: DEVOLUCION DE RECURSOS POR FONDOS EN AVANCE DE LA GESTION 2018, CUENTA DE DEPOSITO: CUENTA UNICA DEL TESORO</t>
  </si>
  <si>
    <t>00099021001 DEPOSITO DE EFECTIVO, DEPOSITANTE: MARTHA LUCIA GUTIERREZ DE MARCA, CONCEPTO: COBRO INDEBIDO POR NUEVAS NUPCIAS, CUENTA DE DEPOSITO: CUENTA UNICA DEL TESORO</t>
  </si>
  <si>
    <t>00301014201 DEP.DE CHEQ.AJENOS,RET.DE CAM.,CONCEPTO: TRANSFERENCIA DE RECURSOS DE LA GOBERNACION DE ORURO AL SEDERI - ORURO GESTION 2019,DEP.: SEDERI - ORURO , PROCEDENCIA: BANCO UNION S.A., CHEQUE: 365, FECHA DE EMISION:08/03/2019</t>
  </si>
  <si>
    <t>00099021001 DEP.DE CHEQ.AJENOS,RET.DE CAM.,CONCEPTO: DEV. PASAJES NACIONALES NO UTILIZADOS-NOTA INTERNA PGE/SPSI N° 392/18,DEP.: BOA-OFICINA REGIONAL LA PAZ , PROCEDENCIA: BANCO UNION S.A., CHEQUE: 10283, FECHA DE EMISION:13/02/2019</t>
  </si>
  <si>
    <t>00373024101 DEP.DE CHEQ.AJENOS,RET.DE CAM.,CONCEPTO: F.D.I. DEV INCAP TEMP DIC 2018,DEP.: CAJA PETROLERA DE SALUD , PROCEDENCIA: BANCO UNION S.A., CHEQUE: 15031, FECHA DE EMISION:08/03/2019</t>
  </si>
  <si>
    <t>00099021001 DEP.DE CHEQ.AJENOS,RET.DE CAM.,CONCEPTO: H.C. DIPUTADOS DEV INCAP TEMP DIC 2018,DEP.: CAJA PETROLERA DE SALUD , PROCEDENCIA: BANCO UNION S.A., CHEQUE: 15032, FECHA DE EMISION:08/03/2019</t>
  </si>
  <si>
    <t>00119012001 DEP.DE CHEQ.AJENOS,RET.DE CAM.,CONCEPTO: ADSIB DEV INCAP TEMP DIC 2018,DEP.: CAJA PETROLERA DE SALUD , PROCEDENCIA: BANCO UNION S.A., CHEQUE: 15053, FECHA DE EMISION:08/03/2019</t>
  </si>
  <si>
    <t>00099021001 DEP.DE CHEQ.AJENOS,RET.DE CAM.,CONCEPTO: MIN COMUNICACION DEV INCAP TEMP DIC 2018,DEP.: CAJA PETROLERA DE SALUD , PROCEDENCIA: BANCO UNION S.A., CHEQUE: 15056, FECHA DE EMISION:08/03/2019</t>
  </si>
  <si>
    <t>00099021001 DEP.DE CHEQ.AJENOS,RET.DE CAM.,CONCEPTO: SEDES LA PAZ DEV INCAP TEMP DIC 2018,DEP.: CAJA PETROLERA DE SALUD , PROCEDENCIA: BANCO UNION S.A., CHEQUE: 15055, FECHA DE EMISION:08/03/2019</t>
  </si>
  <si>
    <t>00099021001 DEP.DE CHEQ.AJENOS,RET.DE CAM.,CONCEPTO: SEDES DEV INCAP TEMP JULIO 2018,DEP.: CAJA PETROLERA DE SALUD , PROCEDENCIA: BANCO UNION S.A., CHEQUE: 15074, FECHA DE EMISION:08/03/2019</t>
  </si>
  <si>
    <t>00016014201 DEP.DE CHEQ.AJENOS,RET.DE CAM.,CONCEPTO: DESEMBOLSO DE RECURSOS CORRESPONDIENTE A DIPLOMAS DE BACHILLER GESTION 2019,DEP.: MINISTERIO DE EDUCACION , PROCEDENCIA: BANCO UNION S.A., CHEQUE: 24092, FECHA DE EMISION:28/02/2019</t>
  </si>
  <si>
    <t>00099021001 DEP.DE CHEQ.AJENOS,RET.DE CAM.,CONCEPTO: REEMBOLSO POR INCAPACIDAD TEMPORAL DEL MES 12 DE FEBRERO DE 2019 ESCUELA TECNICA DE CBBA,DEP.: CAJA BANCARIA ESTATAL DE SALUD , PROCEDENCIA: BANCO UNION S.A., CHEQUE: 30907, FECHA DE EMISION:12/02/2019</t>
  </si>
  <si>
    <t>00099021001 DEPOSITO DE EFECTIVO, DEPOSITANTE: MIN.DE DEPORTE-ISABEL ARGUEDAS APAZA 8461766LP, CONCEPTO: DEVOLUCION DE SALDOS NO UTILIZADOS PARA EL CAMPEONATO NACIONAL DE NATACION INTERCLUVES FUERZA LIBRE, CUENTA DE DEPOSITO: CUENTA UNICA DEL TESORO</t>
  </si>
  <si>
    <t>00099021001 DEPOSITO DE EFECTIVO, DEPOSITANTE: JUAN EDWIN DURAN, CONCEPTO: DEVOLUCION DE PRIMERA CUOTA SEGUN COMPROMISO POR DOBLE PERCEPCION, CUENTA DE DEPOSITO: CUENTA UNICA DEL TESORO</t>
  </si>
  <si>
    <t>PAGO A CAF PRÉSTAMO CFA009759 VCTO. 08-03-2019 POR CUENTA DE TGN , NTI. 011949 VALOR 08-03-2019 INTERESES USD 50.389,32 COMISIONES USD 102.172,09 CTA. 3987 CUENTA UNICA DEL TESORO-3987 LIB. 00099021001 REF.: COMISIONES BANCARIAS</t>
  </si>
  <si>
    <t>PAGO A CAF PRÉSTAMO CFA009757 VCTO. 08-03-2019 POR CUENTA DE TGN , NTI. 011948 VALOR 08-03-2019 INTERESES USD 58.187,17 COMISIONES USD 117.235,61 CTA. 3987 CUENTA UNICA DEL TESORO-3987 LIB. 00099021001 REF.: COMISIONES BANCARIAS</t>
  </si>
  <si>
    <t>||TRANSFERENCIA A LA CUENTA UNICA DEL TESORO IMPORTES RETENIDOS A WALTER PEREZ ALANDIA, JULIO HUMEREZ QUIROZ Y SERGIO CEREZO AGUIRRE POR REMUNERACION MAXIMA CORRESPONDIENTE AL MES DE FEBRERO/2019 - LIBRETA N° 00099021001. S/G DOCUMENTOS ADJUNTOS Y ROC N° 294/2019 DEL DCR TRANS. POR REMUNERACION MAXIMA DE SERGIO MARCELO CEREZO AGUIRRE FEBRERO/2019 LIBRETA 00099021001</t>
  </si>
  <si>
    <t>||TRANSFERENCIA A LA CUENTA UNICA DEL TESORO IMPORTES RETENIDOS A WALTER PEREZ ALANDIA, JULIO HUMEREZ QUIROZ Y SERGIO CEREZO AGUIRRE POR REMUNERACION MAXIMA CORRESPONDIENTE AL MES DE FEBRERO/2019 - LIBRETA N° 00099021001. S/G DOCUMENTOS ADJUNTOS Y ROC N° 294/2019 DEL DCR TRANS. POR REMUNERACION MAXIMA DE WALTER ABRAHAM PEREZ ALANDIA FEBRERO/2019 LIBRETA 00099021001</t>
  </si>
  <si>
    <t>||TRANSFERENCIA A LA CUENTA UNICA DEL TESORO IMPORTES RETENIDOS A WALTER PEREZ ALANDIA, JULIO HUMEREZ QUIROZ Y SERGIO CEREZO AGUIRRE POR REMUNERACION MAXIMA CORRESPONDIENTE AL MES DE FEBRERO/2019 - LIBRETA N° 00099021001. S/G DOCUMENTOS ADJUNTOS Y ROC N° 294/2019 DEL DCR TRANS. POR REMUNERACION MAXIMA DE JULIO HUMEREZ QUIROZ FEBRERO/2019 LIBRETA 00099021001</t>
  </si>
  <si>
    <t>COBRO COSTOS DE PAPELERIA SEGUN TRANSFERENCIA DEL EXTERIOR POR ORDEN DE CORPORACION PETROLERA S.A. REF:RETIRO DE CARGA DE GLP LIB. 00513062001 YPFB-OPERACIONES PLANTA DE SEPARACION DE LIQUIDOS RIO GRANDE</t>
  </si>
  <si>
    <t>NUMERO DE LIBRETA CUT: 00099021001 OPERACIÓN E75 TRANSFERENCIA DE LA CUENTA FISCAL BUN A LA CUT EN MN TRANSF.FDOS.A SOLICITUD DEL G.A.M. SHINAHOTA SG.NOTA CITE:G.A.M.SH/DAF/032/2019 A CTA.3987 CUT LBRTA.00099021001</t>
  </si>
  <si>
    <t>NÚMERO DE LIBRETA CUT: 99031009.00 OPERACIÓN T01 TRANSFERENCIA DE FONDOS A LA CUT - TESORO DIRECTO DE BANCO UNION S.A. A CUENTA UNICA DEL TESORO CON NUMERO DE SOLICITUD = 3558306 Y NUMERO CORRELATIVO = 91320008032019786 TRANSFERENCIA POR OPERACIONES DE VENTA BONOS BTX</t>
  </si>
  <si>
    <t>||COMISION TRANSFERENCIA FDOS.AL EXTERIOR 0,10% S/USD492.700.-,REEMB.GSTS.COMUNICACION BS220.-Y EMISION COMP.CONTABLE BS50.-REF.:PAGO 1 LC I-2019-01 P/C MIN.DEFENSA A/F VERTICAL DO PONTO IND. E COM. DE PARAQUEDAS LTDA.,EN COMPL.A COMP.948601,08/03/19. LIB.00020011103 MINISTERIO DE DEFENSA - INGRESOS VARIOS REF.:COMIS.PAGO 1 LC I-2019-01.</t>
  </si>
  <si>
    <t>00099021001 DEPOSITO DE EFECTIVO, DEPOSITANTE: MERY QUIÑONES GABRIEL, CONCEPTO: DEVOLUCION DE COBRO INDEVIDO, CUENTA DE DEPOSITO: CUENTA UNICA DEL TESORO</t>
  </si>
  <si>
    <t>00099021001 DEPOSITO DE EFECTIVO, DEPOSITANTE: CARLOS ALIPAZ FLORES, CONCEPTO: DEVOLUCION DE RECURSOS DE INDEMNIZACIONES, CUENTA DE DEPOSITO: CUENTA UNICA DEL TESORO</t>
  </si>
  <si>
    <t>00099021001 DEPOSITO DE EFECTIVO, DEPOSITANTE: WILFREDO SALGUERO MONTAÑO, CONCEPTO: DEVOLUCION PAGO RENTA ANTICIPADA (PRA), CUENTA DE DEPOSITO: CUENTA UNICA DEL TESORO</t>
  </si>
  <si>
    <t>00099021001 DEPOSITO DE EFECTIVO, DEPOSITANTE: EDDY ARTEAGA VALENCIA, CONCEPTO: CAMBIO DE DESTINO VIATICOS, CUENTA DE DEPOSITO: CUENTA UNICA DEL TESORO</t>
  </si>
  <si>
    <t>00099021001 DEPOSITO DE EFECTIVO, DEPOSITANTE: ROMUALDO QUISPE MAMANI, CONCEPTO: DEVOLUCION, CUENTA DE DEPOSITO: CUENTA UNICA DEL TESORO</t>
  </si>
  <si>
    <t>00526012001 DEPOSITO DE EFECTIVO, DEPOSITANTE: MIGUEL TORRICOS, CONCEPTO: DEVOLUCION, CUENTA DE DEPOSITO: CUENTA UNICA DEL TESORO</t>
  </si>
  <si>
    <t>00078014205 DEPOSITO DE EFECTIVO, DEPOSITANTE: LISSET GIRONDA MALDONADO, CONCEPTO: DEVOLUCION DE SALDOS NO EJECUTADOS DE FONDOS EN AVANCE, CUENTA DE DEPOSITO: CUENTA UNICA DEL TESORO</t>
  </si>
  <si>
    <t>00099021001 DEPOSITO DE EFECTIVO, DEPOSITANTE: CARLOS FERNANDO TAPIA CASTILLO, CONCEPTO: DEVOLUCION DOBLE PERCEPCION, CUENTA DE DEPOSITO: CUENTA UNICA DEL TESORO</t>
  </si>
  <si>
    <t>00682018003 DEPOSITO DE EFECTIVO, DEPOSITANTE: DEFENSORIA DEL PUEBLO, CONCEPTO: DEVOLUCION BOLETOS NO UTILIZADOS C31 N°1163 - 6 DP CON FUENTE 80 ORGANISMO 565, CUENTA DE DEPOSITO: CUENTA UNICA DEL TESORO</t>
  </si>
  <si>
    <t>00099021001 DEPOSITO DE EFECTIVO, DEPOSITANTE: DEFENSORIA DEL PUEBLO, CONCEPTO: DEVOLUCION BOLETOS NO UTILIZADOS C-31 N°28-12 Y COSTO DE EXAMEN PREOCUPACIONAL BS 100 GESTION 2018, CUENTA DE DEPOSITO: CUENTA UNICA DEL TESORO</t>
  </si>
  <si>
    <t>00099021001 DEP.DE CHEQ.AJENOS,RET.DE CAM.,CONCEPTO: MARGOT DAJER DE PARADA,DEP.: BANCO UNION S.A. , PROCEDENCIA: BANCO UNION S.A., CHEQUE: 160338, FECHA DE EMISION:11/03/2019</t>
  </si>
  <si>
    <t>00099021001 DEP.DE CHEQ.AJENOS,RET.DE CAM.,CONCEPTO: SANDOVAL BUSTAMANTE MARCELA MIRIAM,DEP.: BANCO UNION S.A. , PROCEDENCIA: BANCO UNION S.A., CHEQUE: 160339, FECHA DE EMISION:11/03/2019</t>
  </si>
  <si>
    <t>00099021001 DEP.DE CHEQ.AJENOS,RET.DE CAM.,CONCEPTO: PADILLA CALVIMONTES ROLANDO,DEP.: BANCO UNION S.A. , PROCEDENCIA: BANCO UNION S.A., CHEQUE: 160340, FECHA DE EMISION:11/03/2019</t>
  </si>
  <si>
    <t>00099021001 DEP.DE CHEQ.AJENOS,RET.DE CAM.,CONCEPTO: CORIA RIVERO JOSE ROBERTO,DEP.: BANCO UNION S.A. , PROCEDENCIA: BANCO UNION S.A., CHEQUE: 160341, FECHA DE EMISION:11/03/2019</t>
  </si>
  <si>
    <t>00015011108 DEP.DE CHEQ.AJENOS,RET.DE CAM.,CONCEPTO: DEVOLUCION DE FONDOS,DEP.: MIN GOBIERNO , PROCEDENCIA: BANCO UNION S.A., CHEQUE: 51298, FECHA DE EMISION:07/03/2019</t>
  </si>
  <si>
    <t>00099021001 DEP.DE CHEQ.AJENOS,RET.DE CAM.,CONCEPTO: PASAJES LINEA ECOJET A  TRAVES DE BOLTUR GESTION 2018,DEP.: MIN DE COMUNICACION , PROCEDENCIA: BANCO UNION S.A., CHEQUE: 9864, FECHA DE EMISION:27/02/2019</t>
  </si>
  <si>
    <t>00099021001 DEP.DE CHEQ.AJENOS,RET.DE CAM.,CONCEPTO: PASAJES LINEA BOA ATRAVES DE BOLTUR GESTION 2018,DEP.: MIN DE COMUNICACION , PROCEDENCIA: BANCO UNION S.A., CHEQUE: 9866, FECHA DE EMISION:27/02/2019</t>
  </si>
  <si>
    <t>00099021001 DEP.DE CHEQ.AJENOS,RET.DE CAM.,CONCEPTO: PASAJE LINEA BOA A TRAVES DE BOLTUR GESTION 2018,DEP.: MIN DE COMUNICACION , PROCEDENCIA: BANCO UNION S.A., CHEQUE: 9865, FECHA DE EMISION:27/02/2019</t>
  </si>
  <si>
    <t>00590012001 DEP.DE CHEQ.AJENOS,RET.DE CAM.,CONCEPTO: POR INCAPACIDAD TEMPORAL DEL PERSONAL QUIPUS CORRESPONDIENTE MES NOVIEMBRE Y DICIEMBRE 2018,DEP.: CAJA DE SALUD DE CAMINOS Y R.A. , PROCEDENCIA: BANCO UNION S.A., CHEQUE: 10292, FECHA DE EMISION:11/02/2019</t>
  </si>
  <si>
    <t>A:00099021001 El concepto de la mencionada operación corresponde a la transferencia de capital al TGN, por el mes de Febrero de 2019 del Fideicomiso Programa de Reconversión Productiva y Comercial TGN 9º.</t>
  </si>
  <si>
    <t>A:00099021001 El concepto de la mencionada operación corresponde a la transferencia de capital por el mes de Febrero/2019, de Cooperativa Sudamérica al TGN.</t>
  </si>
  <si>
    <t>PROVISION DE FONDOS A SOLICITUD DE YACIMIENTOS PETROLIFEROS FISCALES BOLIVIANOS SEGUN SOLICITUD YPFB-0046-2019 REF: PAGO A YPFB TRANSPORTE SA ENERO 2019 POR SERVICIO DE TRANS GN MI FIRME E INTERRUMPIBLE Y ME FIRME LIB. 00513012007 YPFB - RECURSOS NACIONALIZACIÓN</t>
  </si>
  <si>
    <t>||VENTA DE DIVISAS C/TRANSF DE FDOS AL EXT. Y COM.TRANSF.FDOS.AL EXT.0,10% S/USD 3,851,878,40 REEM.GTOS.COM.BS220.- Y EMISION CBTE.CONT.BS50.- REF:PAGO N°3 LC I-2018-05 P/C ABEN A/F JOINT-STOCK COMPANY, SG NOTA ABEN/DGE/NE/N°200/2019, 070319 Y AUT VTA DIC COD 018229 7362. LIB. 00099021001 TGN RECURSOS ORDINARIOS REF.: COMISIONES PAGO N°3 LC I-2018-05 ABEN.</t>
  </si>
  <si>
    <t>NÚMERO DE LIBRETA CUT: 99031009.00 OPERACIÓN T01 TRANSFERENCIA DE FONDOS A LA CUT - TESORO DIRECTO DE BANCO UNION S.A. A CUENTA UNICA DEL TESORO CON NUMERO DE SOLICITUD = 3563207 Y NUMERO CORRELATIVO = 91320011032019850 TRANSFERENCIA POR OPERACIONES DE VENTA BONOS BTX</t>
  </si>
  <si>
    <t>NUMERO DE LIBRETA CUT: 00099021001 OPERACIÓN E75 TRANSFERENCIA DE LA CUENTA FISCAL BUN A LA CUT EN MN TRANSF FDOS.A SOLICITUD DEL G.A.M. SUCRE SG.NOTA DIR.FINANZAS CITE046/2019 A CTA.3987 CUT LBRTA.00099021001</t>
  </si>
  <si>
    <t>NUMERO DE LIBRETA CUT: 00099021001 OPERACIÓN E18 TRANSFERENCIA DEL SISTEMA FINANCIERO POR CUENTA DE TERCEROS A LA CUT DEVOLUCION PAGOS EN EXCESO GOBIERNO AUTONOMO DEPARTAMENTAL DE POTOSI</t>
  </si>
  <si>
    <t>COBRO COSTOS DE PAPELERIA SEGUN TRANSFERENCIA DEL EXTERIOR POR ORDEN DE GAS CORONA S.A.E.C.A. LIB. 00513062001 YPFB-OPERACIONES PLANTA DE SEPARACION DE LIQUIDOS RIO GRANDE</t>
  </si>
  <si>
    <t>COBRO COSTOS DE PAPELERIA SEGUN TRANSFERENCIA DEL EXTERIOR POR ORDEN DE YPF EXPLORACION Y PROD.DE HIDROCARBUROS DE BOLIVIA LIB. 00513012007 YPFB - RECURSOS NACIONALIZACIÓN</t>
  </si>
  <si>
    <t>COBRO COSTOS DE PAPELERIA SEGUN TRANSFERENCIA DEL EXTERIOR POR ORDEN DE PETROLERO BRASILEIRO S.A. (PETROBRAS) LIB. 00513012007 YPFB - RECURSOS NACIONALIZACIÓN</t>
  </si>
  <si>
    <t>||COMISION TRANSFERENCIA FDOS.AL EXTERIOR 0,10% S/USD160.603,56,REEMB.GSTS.COMUNICACION BS220.-Y EMISION COMP.CONTABLE BS50.-REF.:PAGO 2 LC I-2018-33 EMPRESA PUBLICA QUIPUS A/F TONGFANG HONGKONG LIMITED,EN COMPL.A COMP.948927,11/03/19. LIB.00590012001 EMPRESA PÚBLICA QUIPUS - RECURSOS ESPECÍFICOS REF.:COMIS.PAGO 2 LC I-2018-33</t>
  </si>
  <si>
    <t>COBRO DE COMISIONES AL MEFP LIBRETA 00099021001 TGN-RECURSOS ORDINARIOS MN-CUT (3987) POR PAGO USD 41.492,09 PRESTAMO ICO 0102000036.0 HOSPITAL SAN JUAN DE VCTO. 10-03-2019 DEL GOBIERNO AUTONOMO MUNICIPAL DE TARIJA .</t>
  </si>
  <si>
    <t>'COBRO DE'||UTILES DE ESCRITORIO POR EL COMPROBANTE CONTABLE NRO. 0948953 DE LA FECHA, SEGÚN CORREO ELECTRÓNICO DE YFPB DE F. 23/01/2019. DEBITO DE LA LIBRETA 00513022001 YPFB  OPERACIONES.</t>
  </si>
  <si>
    <t>00099021001 DEPOSITO DE EFECTIVO, DEPOSITANTE: FUERTES CALLAPINO BERNARDINO C.I. 1283979, CONCEPTO: DEVOLUCION DE SALARIO EXCEDENTE AL ASIGNADO AL PRESIDENTE FEBRERO 2019, CUENTA DE DEPOSITO: CUENTA UNICA DEL TESORO</t>
  </si>
  <si>
    <t>00099021001 DEPOSITO DE EFECTIVO, DEPOSITANTE: AGUIRRE HAUG ROSA C.I. 1616147, CONCEPTO: DEVOLUCION DE SALARIO EXCEDENTE AL ASIGNADO AL PRESIDENTE FEBRERO 2019, CUENTA DE DEPOSITO: CUENTA UNICA DEL TESORO</t>
  </si>
  <si>
    <t>00099021001 DEPOSITO DE EFECTIVO, DEPOSITANTE: VENEGAS RAMOS HERNAN C.I. 3663639, CONCEPTO: DEVOLUCION DE SALARIO EXCEDENTE AL ASIGNADO AL PRESIDENTE FEBRERO 2019, CUENTA DE DEPOSITO: CUENTA UNICA DEL TESORO</t>
  </si>
  <si>
    <t>00099021001 DEPOSITO DE EFECTIVO, DEPOSITANTE: SECKO GONZALES HUGO C.I. 3682597, CONCEPTO: DEVOLUCION DE SALARIO EXCEDENTE AL ASIGNADO AL PRESIDENTE FEBRERO 2019, CUENTA DE DEPOSITO: CUENTA UNICA DEL TESORO</t>
  </si>
  <si>
    <t>00526012001 DEPOSITO DE EFECTIVO, DEPOSITANTE: BOLIVIA  TV, CONCEPTO: DEVOLUCION DE PASAJES, CUENTA DE DEPOSITO: CUENTA UNICA DEL TESORO</t>
  </si>
  <si>
    <t>00526012001 DEPOSITO DE EFECTIVO, DEPOSITANTE: BOLIVIA TV, CONCEPTO: DEVOLUCION DE PASAJES, CUENTA DE DEPOSITO: CUENTA UNICA DEL TESORO</t>
  </si>
  <si>
    <t>00099021001 DEPOSITO DE EFECTIVO, DEPOSITANTE: EDGAR LUCIO BUSTILLOS GUTIERREZ, CONCEPTO: DEVOL DE SALDO NO EJECUTADO PROYECTO GAM PUCARANI MANEJO INTEGRAL DE LA MICROCUENCA LAGO MENOR COHA, CUENTA DE DEPOSITO: CUENTA UNICA DEL TESORO</t>
  </si>
  <si>
    <t>00099021001 DEPOSITO DE EFECTIVO, DEPOSITANTE: SIMON PAUCARA LOZA, CONCEPTO: DEVOLUCION DE SUELDO DEL MES DE FEBRERO 2019, CUENTA DE DEPOSITO: CUENTA UNICA DEL TESORO</t>
  </si>
  <si>
    <t>00099021001 DEPOSITO DE EFECTIVO, DEPOSITANTE: WALTER SALINAS ORTEGA - INSA, CONCEPTO: REVERSION, CUENTA DE DEPOSITO: CUENTA UNICA DEL TESORO</t>
  </si>
  <si>
    <t>00378012002 DEPOSITO DE EFECTIVO, DEPOSITANTE: FLORENTINO ISRAEL PEREZ YUJRA, CONCEPTO: DEVOLUCION PREVENTIVO N° 117 (RETENCIONES), CUENTA DE DEPOSITO: CUENTA UNICA DEL TESORO</t>
  </si>
  <si>
    <t>00099021001 DEPOSITO DE EFECTIVO, DEPOSITANTE: LUIS CHOQUE CARITA, CONCEPTO: DOBLE PERCEPCION, CUENTA DE DEPOSITO: CUENTA UNICA DEL TESORO</t>
  </si>
  <si>
    <t>00592012001 DEPOSITO DE EFECTIVO, DEPOSITANTE: M.D.R.Y T., CONCEPTO: EMISIVO ENTIDAD MIN DESARROLLO RURAL Y TIERRAS PAGO ND 239014 GESTION 2019, CUENTA DE DEPOSITO: CUENTA UNICA DEL TESORO</t>
  </si>
  <si>
    <t>00016011101 DEPOSITO DE EFECTIVO, DEPOSITANTE: CINTIA LOPEZ RAMOS, CONCEPTO: DEVOLUCION, CUENTA DE DEPOSITO: CUENTA UNICA DEL TESORO</t>
  </si>
  <si>
    <t>00020051101 DEPOSITO DE EFECTIVO, DEPOSITANTE: HENRY AÑEZ MERINO, CONCEPTO: REVERSION AL PREV 3759, CUENTA DE DEPOSITO: CUENTA UNICA DEL TESORO</t>
  </si>
  <si>
    <t>00291012008 DEPOSITO DE EFECTIVO, DEPOSITANTE: SERVICIO DEPARTAMENTAL DE CAMINOS SEDECA TARIJA, CONCEPTO: SERVICIO DE ENSAYOS DE LABORATORIO PARA CEMENTO ASFALTICO POLIMERIZADO, CUENTA DE DEPOSITO: CUENTA UNICA DEL TESORO</t>
  </si>
  <si>
    <t>00099021001 DEPOSITO DE EFECTIVO, DEPOSITANTE: VICTOR BENITO PACHECO QUENTA CI2325248LP, CONCEPTO: DOBLE PERCEPCION, CUENTA DE DEPOSITO: CUENTA UNICA DEL TESORO</t>
  </si>
  <si>
    <t>00580012001 DEP.DE CHEQ.AJENOS,RET.DE CAM.,CONCEPTO: REPOSICION POR PERDIDA DE CREDENCIAL,DEP.: DEPÓSITOS ADUANEROS BOLIVIANOS , PROCEDENCIA: BANCO UNION S.A., CHEQUE: 8069, FECHA DE EMISION:07/03/2019</t>
  </si>
  <si>
    <t>00580012001 DEP.DE CHEQ.AJENOS,RET.DE CAM.,CONCEPTO: REPOSICION EXTRAVIO PERDIDA DE TARJETA DE PROXIMIDAD,DEP.: DEPÓSITOS ADUANERO BOLIVIANOS , PROCEDENCIA: BANCO UNION S.A., CHEQUE: 8070, FECHA DE EMISION:07/03/2019</t>
  </si>
  <si>
    <t>00580012001 DEP.DE CHEQ.AJENOS,RET.DE CAM.,CONCEPTO: REPOSICION POR PERDIDA DE TARJETA DE PROXIMIDAD,DEP.: DEPÓSITOS ADUANERO BOLIVIANOS , PROCEDENCIA: BANCO UNION S.A., CHEQUE: 8071, FECHA DE EMISION:07/03/2019</t>
  </si>
  <si>
    <t>00099021001 DEP.DE CHEQ.AJENOS,RET.DE CAM.,CONCEPTO: DEVOLUCION DE CC NO COBRADO NOV Y AGUINALDO 2018,DEP.: LA VITALICIA SEGUROS Y REASEGUROS DE VIDA S.A. , PROCEDENCIA: BANCO BISA S.A., CHEQUE: 50472, FECHA DE EMISION:12/03/2019</t>
  </si>
  <si>
    <t>00340012003 DEP.DE CHEQ.AJENOS,RET.DE CAM.,CONCEPTO: DEP POR PERMISO SIN GOCE DE HABERES MES DIC/2018 Y ENERO/2019,DEP.: SEGIP DAMIANA FLORES , PROCEDENCIA: BANCO UNION S.A., CHEQUE: 13260, FECHA DE EMISION:07/03/2019</t>
  </si>
  <si>
    <t>00099021001 DEP.DE CHEQ.AJENOS,RET.DE CAM.,CONCEPTO: DEP POR PERMISO SIN GOCE DE HABERES MES DIC/2018 Y ENERO/2019,DEP.: SEGIP DAMIANA FLORES , PROCEDENCIA: BANCO UNION S.A., CHEQUE: 13259, FECHA DE EMISION:07/03/2019</t>
  </si>
  <si>
    <t>00291012005 DEP.DE CHEQ.AJENOS,RET.DE CAM.,CONCEPTO: ESPACIO PUBLICITARIO TRAMO AUTOPISTA LA PAZ- EL ALTO,DEP.: ENTEL  SA , PROCEDENCIA: BANCO MERCANTIL SANTA CRUZ SA., CHEQUE: 214738, FECHA DE EMISION:08/03/2019</t>
  </si>
  <si>
    <t>00099021001 DEP.DE CHEQ.AJENOS,RET.DE CAM.,CONCEPTO: DEVOLUCION DE PASAJES AEREOS NO UTILIZADOS POR CARLOS E. ARZE SOLIZ Y MAGALY R. SANCHEZ HUANCA,DEP.: CARLOS ARZE SOLIZ MAGALY SANCHEZ HUANCA</t>
  </si>
  <si>
    <t>00099021001 DEP.DE CHEQ.AJENOS,RET.DE CAM.,CONCEPTO: DEVOLUCION DE PASAJES AEREOS NO UTILIZADOS DE MAGALY ROCIO SANCHEZ HUANCA,DEP.: MAGALY ROCIO SANCHEZ HUANCA , PROCEDENCIA: BANCO UNION S.A., CHEQUE: 79, FECHA DE EMISION:27/02/2019</t>
  </si>
  <si>
    <t>00099021001 DEP.DE CHEQ.AJENOS,RET.DE CAM.,CONCEPTO: ACHACOLLO YUCRA MILENA,DEP.: BANCO UNION S.A. , PROCEDENCIA: BANCO UNION S.A., CHEQUE: 160343, FECHA DE EMISION:12/03/2019</t>
  </si>
  <si>
    <t>00099021001 DEPOSITO DE EFECTIVO, DEPOSITANTE: MIN.DE EDUCACION-MIGUEL ANGEL CALLISAYA POMA, CONCEPTO: DEVOLUCION DE AGUINALDO Y SEGUNDO AGUINALDO POR DOBLE PERCEPCION GESTION 2018, CUENTA DE DEPOSITO: CUENTA UNICA DEL TESORO</t>
  </si>
  <si>
    <t>00130012002 DEPOSITO DE EFECTIVO, DEPOSITANTE: SANTOS CORNELIO VALENTE CUTI, CONCEPTO: DEVOLUCION POR GASTOS DE PEAJES, CUENTA DE DEPOSITO: CUENTA UNICA DEL TESORO</t>
  </si>
  <si>
    <t>00099021001 DEPOSITO DE EFECTIVO, DEPOSITANTE: LINEA AEREA ECOLET  SA, CONCEPTO: DEVOLUCION PASAJE DR PAREDES LPZ-CBBA LINEA AEREA ECOLET  SA, CUENTA DE DEPOSITO: CUENTA UNICA DEL TESORO</t>
  </si>
  <si>
    <t>00099021001 DEPOSITO DE EFECTIVO, DEPOSITANTE: MINISTERIO DE DEPORTES ABRAHAM ROJAS PARDO, CONCEPTO: DEVOLUCION FONDOS EN AVANCE PAGO DE ESTIBADORES, CUENTA DE DEPOSITO: CUENTA UNICA DEL TESORO</t>
  </si>
  <si>
    <t>TRANSFERENCIA DEL EXTERIOR SEGUN SWIFT NO.2991 DE FECHA 12/03/2019 ORDENANTE: CONSULADO GENERAL DE BOLIVIA EN HOUSTON REF:DEV.SALDOS GASTOS DE FUNCIONAMIENTO. LIB. 00099021001 TGN-RECURSOS ORDINARIOS (3987)</t>
  </si>
  <si>
    <t>TRANSFERENCIA DEL EXTERIOR SEGUN SWIFT 02992 DE FECHA 12/03/2019 ORDENANTE: CONSULADO GENERAL DE BOLIVIA EN HOUSTON,TX LIB. 00099021001 TGN-RECURSOS ORDINARIOS (3987)</t>
  </si>
  <si>
    <t>NÚMERO DE LIBRETA CUT: 99031009.00 OPERACIÓN T01 TRANSFERENCIA DE FONDOS A LA CUT - TESORO DIRECTO DE BANCO UNION S.A. A CUENTA UNICA DEL TESORO CON NUMERO DE SOLICITUD = 3568159 Y NUMERO CORRELATIVO = 91320012032019912 TRANSFERENCIA POR OPERACIONES DE VENTA BONOS BTX</t>
  </si>
  <si>
    <t>NUMERO DE LIBRETA CUT: 00099021001 OPERACIÓN E18 TRANSFERENCIA DEL SISTEMA FINANCIERO POR CUENTA DE TERCEROS A LA CUT pago pension por riesgos profesionales</t>
  </si>
  <si>
    <t>COBRO COSTOS DE PAPELERIA SEGUN TRANSFERENCIA DEL EXTERIOR POR ORDEN DE GAS TOTAL S.A. LIB. 00513062001 YPFB-OPERACIONES PLANTA DE SEPARACION DE LIQUIDOS RIO GRANDE</t>
  </si>
  <si>
    <t>TRANSFERENCIA AUTOMATICA SEGUN INSTRUCCION DEL MINISTERIO DE ECONOMIA Y FINANZAS PUBLICAS LIBRETA 00253014312 EMAGUA PROGRAMA KFW PACC I GASTOS DE GERENCIAMIENTO</t>
  </si>
  <si>
    <t>TRANSFERENCIA AUTOMATICA SEGUN INSTRUCCION DEL MINISTERIO DE ECONOMIA Y FINANZAS PUBLICAS LIBRETA 00253014313 EMAGUA PROGRAMA KFW PACC II GASTOS DE GERENCIAMIENTO</t>
  </si>
  <si>
    <t>00099021001 DEPOSITO DE EFECTIVO, DEPOSITANTE: FERNANDO ALBERTO QUEVEDO IRIARTE, CONCEPTO: DEVOLUCION POR DOBLE PERCEPCION POR LOS PERIODOS DE NOVIEMBRE/2018 A FEBRERO 2019, CUENTA DE DEPOSITO: CUENTA UNICA DEL TESORO</t>
  </si>
  <si>
    <t>00099021001 DEPOSITO DE EFECTIVO, DEPOSITANTE: JORGE FERNANDEZ ZABALAGA, CONCEPTO: DOBLE PERCEPCION, CUENTA DE DEPOSITO: CUENTA UNICA DEL TESORO</t>
  </si>
  <si>
    <t>00016011101 DEPOSITO DE EFECTIVO, DEPOSITANTE: MIN DE EDUCACION FELIX MAMANI POMA, CONCEPTO: DEVOLUCION DE PASAJE AEREO, CUENTA DE DEPOSITO: CUENTA UNICA DEL TESORO</t>
  </si>
  <si>
    <t>00099021001 DEPOSITO DE EFECTIVO, DEPOSITANTE: MARIA ESTER QUISBERT OBLITAS, CONCEPTO: DEVOL DE FONDOS EN AVANCE PARA CUBRIR REFRIGERIO DE COMISION MIXTA JUSTICIA PLURAL CAMARA DE SENADOR, CUENTA DE DEPOSITO: CUENTA UNICA DEL TESORO</t>
  </si>
  <si>
    <t>00099021001 DEPOSITO DE EFECTIVO, DEPOSITANTE: BERTHA YUPANQUI IBAÑEZ, CONCEPTO: DOBLE PERCEPCION, CUENTA DE DEPOSITO: CUENTA UNICA DEL TESORO</t>
  </si>
  <si>
    <t>00526012001 DEPOSITO DE EFECTIVO, DEPOSITANTE: BOLIVIA TV-BORIS LUIS CARTAGENA F., CONCEPTO: DEVOLUCION DE PASAJES-BOLIVIA TV, CUENTA DE DEPOSITO: CUENTA UNICA DEL TESORO</t>
  </si>
  <si>
    <t>00099021001 DEPOSITO DE EFECTIVO, DEPOSITANTE: CELINA QUIÑONES DE LEDEZMA, CONCEPTO: EL DEPÓSITO ES POR EL DESCUENTO DE LA FEDERACION DE TRABAJADORES EN SALUD, CUENTA DE DEPOSITO: CUENTA UNICA DEL TESORO</t>
  </si>
  <si>
    <t>00221022001 DEPOSITO DE EFECTIVO, DEPOSITANTE: SENARECOM, CONCEPTO: DEVOLUCION CREDITO FISCAL PERDIDO ENERO/2019, CUENTA DE DEPOSITO: CUENTA UNICA DEL TESORO</t>
  </si>
  <si>
    <t>00099021001 DEPOSITO DE EFECTIVO, DEPOSITANTE: UMOPAR COTOCA JUDDY F. MENDOZA CAMACHO, CONCEPTO: DEVOLUCION POR COMPRA DE PRODUCTOS NO CONSIDERADOS PARA LA PROVISION DE VIVERES, CUENTA DE DEPOSITO: CUENTA UNICA DEL TESORO</t>
  </si>
  <si>
    <t>00099021001 DEPOSITO DE EFECTIVO, DEPOSITANTE: XAVIER LUIS VEGA MARQUEZ, CONCEPTO: COMPROMISO DE DEVOLUCION DE DEUDA, CUENTA DE DEPOSITO: CUENTA UNICA DEL TESORO</t>
  </si>
  <si>
    <t>00030014201 DEP.DE CHEQ.AJENOS,RET.DE CAM.,CONCEPTO: DEVOLUCION PASAJE AEREO C-31 N 1741/2017,DEP.: BOA-REGIONAL LA PAZ , PROCEDENCIA: BANCO UNION S.A., CHEQUE: 10419, FECHA DE EMISION:12/03/2019</t>
  </si>
  <si>
    <t>00099021001 DEP.DE CHEQ.AJENOS,RET.DE CAM.,CONCEPTO: DEVOLUCION PASAJE AEREO C-31 N 2444/17,DEP.: BOA -REGIONAL LA PAZ , PROCEDENCIA: BANCO UNION S.A., CHEQUE: 10420, FECHA DE EMISION:12/03/2019</t>
  </si>
  <si>
    <t>00099021001 DEP.DE CHEQ.AJENOS,RET.DE CAM.,CONCEPTO: DEV  RECURSOS POR RECUPERACION DE PASAJE AEREO CORRESP A LA GESTION 2017 ADRIANA SALVATIERRA,DEP.: CAMARA DE SENADORES , PROCEDENCIA: BANCO UNION S.A., CHEQUE: 7282, FECHA DE EMISION:13/03/2019</t>
  </si>
  <si>
    <t>00099021001 DEP.DE CHEQ.AJENOS,RET.DE CAM.,CONCEPTO: DEV RECURSOS POR EXTRAVIO DE CREDENCIAL ANGELICA INCA PAILLU,DEP.: CAMARA DE SENADORES , PROCEDENCIA: BANCO UNION S.A., CHEQUE: 7283, FECHA DE EMISION:13/03/2019</t>
  </si>
  <si>
    <t>00099021001 DEP.DE CHEQ.AJENOS,RET.DE CAM.,CONCEPTO: QUIROGA GARECA TERESA,DEP.: BANCO UNION SA , PROCEDENCIA: BANCO UNION S.A., CHEQUE: 160344, FECHA DE EMISION:13/03/2019</t>
  </si>
  <si>
    <t>00035011104 DEP.DE CHEQ.AJENOS,RET.DE CAM.,CONCEPTO: VENTA DE LIBROS 12 AÑOS DE ESTABILIDAD ECONOMICA BOLIVIA,DEP.: DIRECCION GENERAL DE PLANIFICACION , PROCEDENCIA: BANCO UNION S.A., CHEQUE: 785, FECHA DE EMISION:11/03/2019</t>
  </si>
  <si>
    <t>00099021001 DEP.DE CHEQ.AJENOS,RET.DE CAM.,CONCEPTO: POR INCAPACIDAD  TEMPORAL DE LA CPS DE LA OFICINA NACIONAL AJ,DEP.: AUTORIDAD DE FISCALIZACION DEL  JUEGO , PROCEDENCIA: BANCO UNION S.A., CHEQUE: 1350, FECHA DE EMISION:07/03/2019</t>
  </si>
  <si>
    <t>00099021001 DEP.DE CHEQ.AJENOS,RET.DE CAM.,CONCEPTO: POR INCUMPLIMIENTO A LA RM N 11 DICIEMBRE 2018 DE LA AJ,DEP.: AUTORIDAD DE FISCALIZACION DEL  JUEGO , PROCEDENCIA: BANCO UNION S.A., CHEQUE: 1351, FECHA DE EMISION:07/03/2019</t>
  </si>
  <si>
    <t>TRANSFERENCIA DE FONDOS AL EXTERIOR A SOLICITUD DE SERVICIO DESARROLLO EMPRESAS PUBLICAS PRODUCTIVAS SEGUN SOLICITUD 7402 REF: I/2019-02683, TRANSFERENCIA POR LA DEVOLUCION DE LA GARANTIA DE CUMPLIMIENTO DE CONTRATO EQUIVALENTE AL 7 PORCIENTO DEL CONTRATO SEDEM-UC-CDE ECEBOL NRO 003-2018 DEL PROYECT LIB. 00132039201 SEDEM-ECEBOL-FINPRO</t>
  </si>
  <si>
    <t>VENTA DE DIVISAS CON TRANSFERENCIA DE FONDOS A SOLICITUD DE ASAMBLEA LEGISLATIVA PLURINACIONAL SEGUN SOLICITUD 7333 REF: TRANSFERENCIA AL B.C.B CTA 4088069001/PAGO A LA UNION INTERPARLAMENTARIA (UIP) POR CONCEPTO DE MEMBRESIAS-CUOTAS DE LAS GESTIONES 2017, 2018 Y 2019, FRANCOS SUIZOS 12.500, T/C 6,8 LIB. 00099021001 TGN-RECURSOS ORDINARIOS (3987) POR DIFERENCIAL CAMBIARIO</t>
  </si>
  <si>
    <t>VENTA DE DIVISAS CON TRANSFERENCIA DE FONDOS A SOLICITUD DE ASAMBLEA LEGISLATIVA PLURINACIONAL SEGUN SOLICITUD 7333 REF: TRANSFERENCIA AL B.C.B CTA 4088069001/PAGO A LA UNION INTERPARLAMENTARIA (UIP) POR CONCEPTO DE MEMBRESIAS-CUOTAS DE LAS GESTIONES 2017, 2018 Y 2019, FRANCOS SUIZOS 12.500, T/C 6,8 LIB. 00099021001 TGN-RECURSOS ORDINARIOS (3987)</t>
  </si>
  <si>
    <t>TRANSFERENCIA DEL EXTERIOR SEGUN SWIFT 03039 DE FECHA 13/03/2019 ORDENANTE: CONSULADO DE BOLIVIA EN CALAMA CL LIB. 00340012005 SEGIP - RECAUDACION EXTERIOR - CEDULAS DE IDENTIDAD</t>
  </si>
  <si>
    <t>A:00099021001 A requerimiento de la Unidad de Administración e Información Salarial (UAIS), con nota interna CITE: MEFP/VTCP/DGPOT/UAIS/N° 1265/2019, en la cual solicita la reversión definitiva de las boletas de pago solicitado por el SENASIR, consignadas en el Comprobante de Pago N° 71714. H.R. 6-3390-R/1269-R</t>
  </si>
  <si>
    <t>COBRO COSTOS DE PAPELERIA SEGUN TRANSFERENCIA DEL EXTERIOR POR ORDEN DE CONSULADO DE BOLIVIA EN CALAMA CL LIB. 00340012003 RECAUDACION EXTRANJERIA - C.I. -L.C.</t>
  </si>
  <si>
    <t>NUMERO DE LIBRETA CUT: 00099021001 OPERACIÓN E75 TRANSFERENCIA DE LA CUENTA FISCAL BUN A LA CUT EN MN TRANSF.FDOS.A SOLICITUD DEL G.A.M.SAN LORENZO SG.NOTA CITE:OF.DESP.GAMSL 0105/2019 A CTA.3987 CUT - LBRTA.00099021001</t>
  </si>
  <si>
    <t>VENTA DE DIVISAS CON TRANSFERENCIA DE FONDOS A SOLICITUD DE ADSIB SEGUN SOLICITUD 7422 REF: PAGO A LACTLD POR CONCEPTO DE MEMBRESIA DE LA GESTION 2019 SEGUN FACTURA 65, ADSIB/DE/0202/2019, ADSIB-UAF/NI/0264/2019, ADSIB-UIS/IT/0013/2019, ADSIB-UAF/NI/0282/2019, ADSIB/CP-B/0041/2019, ADSIB/CP-C/0039/2 LIB. 00119012001 ADSIB-AGENCIA DESAR.SOCIEDAD INFORMAC.EN BOL (4710-3W302)</t>
  </si>
  <si>
    <t>NÚMERO DE LIBRETA CUT: 99031009.00 OPERACIÓN T01 TRANSFERENCIA DE FONDOS A LA CUT - TESORO DIRECTO DE BANCO UNION S.A. A CUENTA UNICA DEL TESORO CON NUMERO DE SOLICITUD = 3571745 Y NUMERO CORRELATIVO = 91320013032019981 TRANSFERENCIA POR OPERACIONES DE VENTA BOBNOS BTX</t>
  </si>
  <si>
    <t>VENTA DE DIVISAS CON TRANSFERENCIA DE FONDOS A SOLICITUD DE SERVICIO GENERAL DE IDENTIFICACION PERSONAL - SEGIP SEGUN SOLICITUD 7412 REF: ENTREGA DE FONDOS A LA OFICINA DE CALAMA - CHILE PARA PAGO DE PLANILLA DE COMPENSACION COSTO DE VIDA CORRESPONDIENTE AL MES DE FEBRERO, SEGUN INF. TEC. 057/2019, LIB. 00340012003 RECAUDACION EXTRANJERIA - C.I. -L.C.</t>
  </si>
  <si>
    <t>VENTA DE DIVISAS CON TRANSFERENCIA DE FONDOS A SOLICITUD DE SERVICIO GENERAL DE IDENTIFICACION PERSONAL - SEGIP SEGUN SOLICITUD 7411 REF: ENTREGA DE FONDOS A LA OFICINA DE SAO PAULO - BRASIL PARA PAGO DE PLANILLA DE COMPENSACION COSTO DE VIDA CORRESPONDIENTE AL MES DE FEBRERO, SEGUN INF. TEC. 056/20 LIB. 00340012003 RECAUDACION EXTRANJERIA - C.I. -L.C.</t>
  </si>
  <si>
    <t>VENTA DE DIVISAS CON TRANSFERENCIA DE FONDOS A SOLICITUD DE SERVICIO GENERAL DE IDENTIFICACION PERSONAL - SEGIP SEGUN SOLICITUD 7410 REF: ENTREGA DE FONDOS A LA OFICINA DE MADRID - ESPANA PARA PAGO DE PLANILLA DE COMPENSACION COSTO DE VIDA CORRESPONDIENTE AL MES DE FEBRERO, SEGUN INF. TEC. 059/2019, LIB. 00340012003 RECAUDACION EXTRANJERIA - C.I. -L.C.</t>
  </si>
  <si>
    <t>VENTA DE DIVISAS CON TRANSFERENCIA DE FONDOS A SOLICITUD DE SERVICIO GENERAL DE IDENTIFICACION PERSONAL - SEGIP SEGUN SOLICITUD 7413 REF: ENTREGA DE FONDOS A LA OFICINA DE WASHIGTON - EEUU PARA PAGO DE PLANILLA DE COMPENSACION COSTO DE VIDA CORRESPONDIENTE AL MES DE FEBRERO, SEGUN INF. TEC. 058/2019 LIB. 00340012003 RECAUDACION EXTRANJERIA - C.I. -L.C.</t>
  </si>
  <si>
    <t>VENTA DE DIVISAS CON TRANSFERENCIA DE FONDOS A SOLICITUD DE SERVICIO GENERAL DE IDENTIFICACION PERSONAL - SEGIP SEGUN SOLICITUD 7414 REF: ENTREGA DE FONDOS A LA OFICINA DE BUENOS AIRES - ARGENTINA PARA PAGO DE PLANILLA DE COMPENSACION COSTO DE VIDA CORRESPONDIENTE AL MES DE FEBRERO, SEGUN INF. TEC. LIB. 00340012003 RECAUDACION EXTRANJERIA - C.I. -L.C.</t>
  </si>
  <si>
    <t>||COBRO DE COMISIONES BANCARIAS POR TRANSFERENCIA AL EXTERIOR DEL DESEMBOLSO A PAN AMERICAN ENERGY LLC USD 3.474.917.- EQUIVALENTE A BS 23.837,93 SEGUN CONTRATO SANO 402/2014 DE FECHA 18/12/2014, SUBCLAUSULA 20.1, PARAGRAFO IV, INCISO IV) Y PARAGRAFO V INCISO D) LIBRETA N° 00513012007 YPFB - RECURSOS NACIONALIZACION</t>
  </si>
  <si>
    <t>||COBRO DE COMISIONES BANCARIAS POR TRANSFERENCIA AL EXTERIOR DEL DESEMBOLSO A PAN AMERICAN ENERGY LLC USD 1.861.640.- EQUIVALENTE A 12.770,85 SEGUN CONTRATO SANO 402/2014 DE FECHA 18/12/2014, CLAUSULA 20.1, PARAGRAFO IV, INCISO IV) Y PARAGRAFO V INCISO D) LIBRETA N° 00513012007 YPFB - RECURSOS NACIONALIZACION</t>
  </si>
  <si>
    <t>'COBRO DE'||UTILES DE ESCRITORIO POR EL COMPROBANTE CONTABLE NRO. 0949147 DE LA FECHA, SEGÚN CORREO ELECTRÓNICO DE YPFB DE F. 23/01/2018. DEBITO DE LA LIBRETA 00513022001 YPFB  OPERACIONES.</t>
  </si>
  <si>
    <t>00099021001 DEPOSITO DE EFECTIVO, DEPOSITANTE: SHIRLEY SALINAS HUARACHI, CONCEPTO: DEVOLUCION  EXAMEN PREOCUPACIONAL GESTION 2018, CUENTA DE DEPOSITO: CUENTA UNICA DEL TESORO</t>
  </si>
  <si>
    <t>00378012002 DEPOSITO DE EFECTIVO, DEPOSITANTE: SENATEX - PACHECO SORUCO RAQUEL MARIA, CONCEPTO: DEVOLUCION AL C31#94 POR RETENCION DE IMPUESTOS, CUENTA DE DEPOSITO: CUENTA UNICA DEL TESORO</t>
  </si>
  <si>
    <t>00046024204 DEPOSITO DE EFECTIVO, DEPOSITANTE: MAIRENE MAGALI HUANACU MARQUEZ, CONCEPTO: DEVOLUCION DE FONDOS QUE NO CORRESPONDE, CUENTA DE DEPOSITO: CUENTA UNICA DEL TESORO</t>
  </si>
  <si>
    <t>00099021001 DEPOSITO DE EFECTIVO, DEPOSITANTE: ANDRES AYLLON SEGALES, CONCEPTO: DEVOLUCION POR DOBLE PERCEPCION, CUENTA DE DEPOSITO: CUENTA UNICA DEL TESORO</t>
  </si>
  <si>
    <t>00099021001 DEPOSITO DE EFECTIVO, DEPOSITANTE: IRENE BALLADARES VELASQUEZ, CONCEPTO: DEVOLUCION AL SENASIR (COACTIVO SOCIAL), CUENTA DE DEPOSITO: CUENTA UNICA DEL TESORO</t>
  </si>
  <si>
    <t>00099021001 DEPOSITO DE EFECTIVO, DEPOSITANTE: ADOLFO QUISPE ROJAS, CONCEPTO: DEVOLUCION POR DOBLE PERCEPCION, CUENTA DE DEPOSITO: CUENTA UNICA DEL TESORO</t>
  </si>
  <si>
    <t>00099021001 DEPOSITO DE EFECTIVO, DEPOSITANTE: HERNAN ROMERO ARTEAGA, CONCEPTO: PREV. 368, CUENTA DE DEPOSITO: CUENTA UNICA DEL TESORO</t>
  </si>
  <si>
    <t>00099021001 DEPOSITO DE EFECTIVO, DEPOSITANTE: CAROLA MAGDA SAAVEDRA VARGAS, CONCEPTO: DEVOLUCION POR 16 HORAS NO TRABAJADAS EN EL MES JULIO 2017, CUENTA DE DEPOSITO: CUENTA UNICA DEL TESORO</t>
  </si>
  <si>
    <t>00099021001 DEPOSITO DE EFECTIVO, DEPOSITANTE: MIGUEL ANGEL CONTRERAS CAMPERO, CONCEPTO: DEVOLUCION PASAJES, CUENTA DE DEPOSITO: CUENTA UNICA DEL TESORO</t>
  </si>
  <si>
    <t>00099021001 DEPOSITO DE EFECTIVO, DEPOSITANTE: MARIA JESUS HOYOS CASTRO, CONCEPTO: COBRO POR SEGUNDAS NUPCIAS, CUENTA DE DEPOSITO: CUENTA UNICA DEL TESORO</t>
  </si>
  <si>
    <t>00592012001 DEPOSITO DE EFECTIVO, DEPOSITANTE: JOSE LUIS MAMANI ESPEJO, CONCEPTO: VENTA EMISIVO PARTICULARES DEL 07 DE MARZO DE 2019, CUENTA DE DEPOSITO: CUENTA UNICA DEL TESORO</t>
  </si>
  <si>
    <t>00592012001 DEPOSITO DE EFECTIVO, DEPOSITANTE: JOSE LUIS MAMANI ESPEJO, CONCEPTO: PAGO 1° CUOTA ND203349 S/SOLICITUD PAGO HR 464-CXC COUNTER 2018 CTA LIA DURAN, CUENTA DE DEPOSITO: CUENTA UNICA DEL TESORO</t>
  </si>
  <si>
    <t>00592012001 DEPOSITO DE EFECTIVO, DEPOSITANTE: JOSE LUIS MAMANI ESPEJO, CONCEPTO: VENTA RECEPTIVO BOLETOS TKT 2019, CUENTA DE DEPOSITO: CUENTA UNICA DEL TESORO</t>
  </si>
  <si>
    <t>00099021001 DEPOSITO DE EFECTIVO, DEPOSITANTE: AGENCIA NACIONAL DE HIDROCARBUROS, CONCEPTO: DEVOLUCION DE RECURSOS POR CONSUMO DE TELEFONIA EXCEDENTE, CUENTA DE DEPOSITO: CUENTA UNICA DEL TESORO</t>
  </si>
  <si>
    <t>00099021001 DEPOSITO DE EFECTIVO, DEPOSITANTE: MILENCA PINTO FLORES, CONCEPTO: DEVOLUCION DE SALDO DE FONDOS EN AVANCE, CUENTA DE DEPOSITO: CUENTA UNICA DEL TESORO</t>
  </si>
  <si>
    <t>00592012001 DEPOSITO DE EFECTIVO, DEPOSITANTE: EMPRESA ESTATAL BOLIVIANA DE TURISMO, CONCEPTO: DEPÓSITO POR REFRIGERIOS NO COBRADOS POR LA SRA ROSANA ROSPILLOSO POR LOS MESES DE ENERO Y FEBRERO /, CUENTA DE DEPOSITO: CUENTA UNICA DEL TESORO</t>
  </si>
  <si>
    <t>00099021001 DEPOSITO DE EFECTIVO, DEPOSITANTE: LAURA LUCY CHAMBI SORIA, CONCEPTO: DEVOLUCION VIATICOS POR VIAJES AL EXTERIOR DEL PAIS, CUENTA DE DEPOSITO: CUENTA UNICA DEL TESORO</t>
  </si>
  <si>
    <t>00599042001 DEPOSITO DE EFECTIVO, DEPOSITANTE: CIP-IRUPANA -EBA - FERNANDO GONZALES SALAS, CONCEPTO: PREVENTIVO NRO 77 DAH, CUENTA DE DEPOSITO: CUENTA UNICA DEL TESORO</t>
  </si>
  <si>
    <t>00085028001 DEPOSITO DE EFECTIVO, DEPOSITANTE: JUAN MACHACA FERNANDEZ, CONCEPTO: REPOSICION DE COMISION, CUENTA DE DEPOSITO: CUENTA UNICA DEL TESORO</t>
  </si>
  <si>
    <t>00592012001 DEPOSITO DE EFECTIVO, DEPOSITANTE: FONADIN, CONCEPTO: EMISIVO ENTIDAD FONADIN PAGO ND 241226 GESTION 2019, CUENTA DE DEPOSITO: CUENTA UNICA DEL TESORO</t>
  </si>
  <si>
    <t>00592012001 DEPOSITO DE EFECTIVO, DEPOSITANTE: MDRYT, CONCEPTO: ENTIDAD EMISIVO MIN DESARROLLO RURAL Y TIERRAS PAGO ND 239386 GESTION 2019, CUENTA DE DEPOSITO: CUENTA UNICA DEL TESORO</t>
  </si>
  <si>
    <t>00592012001 DEPOSITO DE EFECTIVO, DEPOSITANTE: CAMARA DE SENADORES, CONCEPTO: EMISIVO ENTIDAD CAMARA DE SENADORES PAGO ND 218541-220036-220058 GESTION 2018, CUENTA DE DEPOSITO: CUENTA UNICA DEL TESORO</t>
  </si>
  <si>
    <t>00592012001 DEPOSITO DE EFECTIVO, DEPOSITANTE: IPDSA PROGRAMA CAFICULTURA, CONCEPTO: EMISIVO ENTIDAD IPDSA PROGRAMA CAFICULTURA PAGO ND 226688 GESTION 2018, CUENTA DE DEPOSITO: CUENTA UNICA DEL TESORO</t>
  </si>
  <si>
    <t>00592012001 DEPOSITO DE EFECTIVO, DEPOSITANTE: GLENN TROCHE ALMEDIA, CONCEPTO: PAGO DE SALDO BOLETO 2555740 DE LA ND 200432 DE LA GESTION 2018, CUENTA DE DEPOSITO: CUENTA UNICA DEL TESORO</t>
  </si>
  <si>
    <t>00599062001 DEP.DE CHEQ.AJENOS,RET.DE CAM.,CONCEPTO: DEVOLUCION DE FONDOS NO EJECUTADOS DE FELIMA FERRUFINO,DEP.: EMPRESA BOLIVIANA DE ALIMENTOS Y DERIVADOS - EBA , PROCEDENCIA: BANCO UNION S.A., CHEQUE: 94, FECHA DE EMISION:13/03/2019</t>
  </si>
  <si>
    <t>00599062001 DEP.DE CHEQ.AJENOS,RET.DE CAM.,CONCEPTO: DEVOLUCION DE FONDOS NO EJECUTADOS FELIMA FERRUFINO,DEP.: EMPRESA BOLIVIANA DE ALIMENTOS Y DERIVADOS - EBA , PROCEDENCIA: BANCO UNION S.A., CHEQUE: 95, FECHA DE EMISION:13/03/2019</t>
  </si>
  <si>
    <t>00070011102 DEP.DE CHEQ.AJENOS,RET.DE CAM.,CONCEPTO: DEVOLUCIONES DE VIATICOS POR AJUSTE DE CALCULO DE CLAUDIA FLORES PARA REVERSION C-31 N 219,2,DEP.: MINISTERIO DE TRABAJO EMPLEO Y PREVISION SOCIAL</t>
  </si>
  <si>
    <t>00070011102 DEP.DE CHEQ.AJENOS,RET.DE CAM.,CONCEPTO: DEV DE VIATICOS DE MARVIN MOLINA -FRANK GOMEZ PARA REVERTIR LOS C-31 N 5 3042 Y 2786,DEP.: MINISTERIO DE TRABAJO EMPLEO Y PREVISION SOCIAL</t>
  </si>
  <si>
    <t>00526012001 DEPOSITO DE EFECTIVO, DEPOSITANTE: BOLIVIA TV-DANIEL TICONA MAMANI, CONCEPTO: DEVOLUCION DE PASAJES, CUENTA DE DEPOSITO: CUENTA UNICA DEL TESORO</t>
  </si>
  <si>
    <t>00099021001 DEP.DE CHEQ.AJENOS,RET.DE CAM.,CONCEPTO: DEVOLUCION SEGUROS A CORTO PLAZO,DEP.: SEDES-CBBA , PROCEDENCIA: BANCO UNION S.A., CHEQUE: 6271, FECHA DE EMISION:25/02/2019</t>
  </si>
  <si>
    <t>00099021001 DEP.DE CHEQ.AJENOS,RET.DE CAM.,CONCEPTO: DEVOLUCION SEGUROS A CORTO PLAZO,DEP.: SEDES-CBBA , PROCEDENCIA: BANCO UNION S.A., CHEQUE: 5309, FECHA DE EMISION:25/02/2019</t>
  </si>
  <si>
    <t>00670012002 DEP.DE CHEQ.AJENOS,RET.DE CAM.,CONCEPTO: GOBIERNO AUTONOMO MUNICIPAL DE COMARAPA,DEP.: TRIBUNAL SUPREMO ELECTORAL , PROCEDENCIA: BANCO UNION S.A., CHEQUE: 10684, FECHA DE EMISION:11/03/2019</t>
  </si>
  <si>
    <t>00670012002 DEP.DE CHEQ.AJENOS,RET.DE CAM.,CONCEPTO: DEP DEL GOBIERNO AUTONOMO MUNICIPAL DE SAN JULIAN,DEP.: TRIBUNAL SUPREMO ELECTORAL , PROCEDENCIA: BANCO UNION S.A., CHEQUE: 10685, FECHA DE EMISION:11/03/2019</t>
  </si>
  <si>
    <t>00670014101 DEP.DE CHEQ.AJENOS,RET.DE CAM.,CONCEPTO: GOBIERNO AUTONOMO MUNICIPAL DE CHUQUIHUTA,DEP.: TRIBUNAL SUPREMO ELECTORAL , PROCEDENCIA: BANCO UNION S.A., CHEQUE: 10683, FECHA DE EMISION:11/03/2019</t>
  </si>
  <si>
    <t>00670014101 DEP.DE CHEQ.AJENOS,RET.DE CAM.,CONCEPTO: GOBIERNO AUTONOMO MUNICIPAL DE SORATA,DEP.: TRIBUNAL SUPREMO ELECTORAL , PROCEDENCIA: BANCO UNION S.A., CHEQUE: 10687, FECHA DE EMISION:11/03/2019</t>
  </si>
  <si>
    <t>VENTA DE DIVISAS CON TRANSFERENCIA DE FONDOS A SOLICITUD DE ADSIB SEGUN SOLICITUD 7423 REF: TRANSFERENCIA DE DIVISAS 300 DOLARES PAGO A ICANN COMO ADMINISTRADOR DE LOS SERVIDORES RAIZ DE DNS POR CONTRIBUCION PARA EL PERIODO 2018 AL 2019 SEGUN FACTURA 279007, UIS/IT/0015/2019, UAF/NI/0316/2019, CP-B/ LIB. 00119012001 ADSIB-AGENCIA DESAR.SOCIEDAD INFORMAC.EN BOL (4710-3W302)</t>
  </si>
  <si>
    <t>REGULARIZACION DE TRANSFERENCIA DEL EXTERIOR SEGUN AMBASSADE DEL ETAT PLURINATIONA-FRANCIA REF:REVERSION DE SALDOS 2018 DE FECHA 14/03/2019 ORDENANTE: LIB. 00099021001 TGN-RECURSOS ORDINARIOS (3987)</t>
  </si>
  <si>
    <t>COBRO COSTOS DE PAPELERIA POR REGULARIZACION DE TRANSFERENCIA DEL EXTERIOR POR ORDEN DE LIB. 00099021001 TGN-RECURSOS ORDINARIOS (3987)</t>
  </si>
  <si>
    <t>TRANSFERENCIA DE FONDOS AL EXTERIOR A SOLICITUD DE SERVICIO DESARROLLO EMPRESAS PUBLICAS PRODUCTIVAS SEGUN SOLICITUD 7434 REF: TRANSFERENCIA AL EXTERIOR POR EL PAGO A LA EMPRESA CYC INGENIERIA Y PROCESOS SAS. POR EL SERVICIO ESPECIALIZADO EN EL EXTRANJERO DE CONSULTORIA POR PRODUCTO PARA LA ASESORI LIB. 00132039201 SEDEM-ECEBOL-FINPRO</t>
  </si>
  <si>
    <t>TRANSFERENCIA DE FONDOS AL EXTERIOR A SOLICITUD DE SERVICIO DESARROLLO EMPRESAS PUBLICAS PRODUCTIVAS SEGUN SOLICITUD 7436 REF: I/2019-02530, TRANSFERENCIA A MP EXPERT S.A.S POR LA COMPRA DE SOFTWARE MP V9 EMPRESARIAL, DEL CONTRATO SEDEM-UC-CDE ECEBOL NRO 002/2019, SEGUN INFORME /GG/EB/ORU NRO 0076/2 LIB. 00132039201 SEDEM-ECEBOL-FINPRO</t>
  </si>
  <si>
    <t>A:00041014101 Débito Automático por incumplimiento del Gobierno Autónomo Municipal de Portachuelo (GAM PCH), al Convenio Intergubernativo (Equipos de Computación) de fecha 05 de octubre de 2017, suscrito entre el Ministerio de Desarrollo Productivo y Economía Plural y el GAM PCH para el programa “Educación con Revolución Tecnológica”.</t>
  </si>
  <si>
    <t>A:00041014101 Débito Automático por incumplimiento del Gobierno Autónomo Municipal de Postrer Valle (GAM POS), al Convenio Intergubernativo (Equipos de Computación) de fecha 30 de agosto de 2017, suscrito entre el Ministerio de Desarrollo Productivo y Economía Plural y el GAM POS para el programa “Educación con Revolución Tecnológica”.</t>
  </si>
  <si>
    <t>NUMERO DE LIBRETA CUT: 00099021001 OPERACIÓN E18 TRANSFERENCIA DEL SISTEMA FINANCIERO POR CUENTA DE TERCEROS A LA CUT TRANSFERENCIA DE FONDOS POR PAGO ADELANTADO P.R.A. RP FEBRERO 2019</t>
  </si>
  <si>
    <t>PAGO A CAF PRÉSTAMO CFA009545 VCTO. 14-03-2019 POR CUENTA DE TGN , NTI. 011954 VALOR 14-03-2019 INTERESES USD 32.263,06 COMISIONES USD 152.285,38 CTA. 3987 CUENTA UNICA DEL TESORO-3987 LIB. 00099021001 REF.: COMISIONES BANCARIAS</t>
  </si>
  <si>
    <t>||VENTA DE DIVISAS SEGUN NOTA DGCP-05-016 D.D.E. OF NO.1091/2005 MIN.DE ECONOMIA REF.PAGO CUSTODIO CORRESPONDIENTE AL CUARTO TRIMESTRE DE 2018 FACTURA NO.987737 LIB.00099021001 TGN RECURSOS ORDINARIOS</t>
  </si>
  <si>
    <t>||VENTA DE DIVISAS SEGUN NOTA DGCP-05-016 D.D.E. OF NO.1091/2005 MIN.DE ECONOMIA REF.PAGO CUSTODIO CORRESPONDIENTE AL CUARTO TRIMESTRE DE 2018 FACTURA NO.987737 CGO.LIB.00099021001 TGN RECURSOS ORDINARIOS COMIS.0,10% S/USD 83,86 SWIFT BS220.-UTILES BS50.-</t>
  </si>
  <si>
    <t>||VTA.DIV.C/TRANSF.FDOS.AL EXT.Y COMIS.TRANSF.FDOS.AL EXT.0,10% S/USD2.203.636,80.-,REEMB.GSTS.COM.BS220.-Y EMIS.COMP.CONTABLE BS50.-REF.:PAGO 4 LC I-2018-05 P/C ABEN A/F JOINT-STOCK COMPANY,S/G NOTA ABEN/DGE/NE/Nº200/2019,07/03/19 Y AUT.VTA.DIV.COD.018411-7435,14/03/19. LIB.00099021001 TGN RECURSOS ORDINARIOS REF.:COMISIONES PAGO 4 LC I-2018-05.</t>
  </si>
  <si>
    <t>'COBRO DE'||UTILES DE ESCRITORIO POR EL COMPROBANTE CONTABLE NRO. 0949210 DE LA FECHA, SEGÚN CORREO ELECTRÓNICO DE YPFB DE LA FECHA. DEBITO DE LA LIBRETA 00513022001 YPFB  OPERACIONES.</t>
  </si>
  <si>
    <t>'COBRO DE'||UTILES DE ESCRITORIO POR EL COMPROBANTE CONTABLE NRO. 0949215 DE LA FECHA, SEGÚN CORREO ELECTRÓNICO DE YPFB DE F. 23/01/2018. DEBITO DE LA LIBRETA 00513022001 YPFB  OPERACIONES.</t>
  </si>
  <si>
    <t>00099021001 DEPOSITO DE EFECTIVO, DEPOSITANTE: CESAR HUACOTO TURPO, CONCEPTO: DEVOLUCION DE COBRO DE PAGO UNICO, CUENTA DE DEPOSITO: CUENTA UNICA DEL TESORO</t>
  </si>
  <si>
    <t>00099021001 DEPOSITO DE EFECTIVO, DEPOSITANTE: RAFO DELGADO MACHICADO, CONCEPTO: DEVOLUCION, CUENTA DE DEPOSITO: CUENTA UNICA DEL TESORO</t>
  </si>
  <si>
    <t>00099021001 DEPOSITO DE EFECTIVO, DEPOSITANTE: FRANCISCA FLORES LEDEZMA, CONCEPTO: PERCEPSION INDEBIDA DE HABERES DE MAGISTERIO, CUENTA DE DEPOSITO: CUENTA UNICA DEL TESORO</t>
  </si>
  <si>
    <t>00099021001 DEPOSITO DE EFECTIVO, DEPOSITANTE: MARTIN ARIEL PINTO CORTEZ, CONCEPTO: BENEFICIO DEVUELTO BONO FRONTERA DE LOS MESES DE MAYO A DICIEMBRE 2018 Y ENERO 2019, CUENTA DE DEPOSITO: CUENTA UNICA DEL TESORO</t>
  </si>
  <si>
    <t>00099021001 DEPOSITO DE EFECTIVO, DEPOSITANTE: EDGAR GREGORIO OQUENDO OROSCO, CONCEPTO: REVERSION VIATICOS PREV. 8433, CUENTA DE DEPOSITO: CUENTA UNICA DEL TESORO</t>
  </si>
  <si>
    <t>00378012002 DEPOSITO DE EFECTIVO, DEPOSITANTE: GERARDO MARTINEZ APAZA ( SENATEX ), CONCEPTO: DEVOLUCION PREVENTIVO N° 115 ( SALDO NO EJECUTADO ), CUENTA DE DEPOSITO: CUENTA UNICA DEL TESORO</t>
  </si>
  <si>
    <t>00070011102 DEPOSITO DE EFECTIVO, DEPOSITANTE: OSCAR ALEX VILLEGAS GONZALEZ, CONCEPTO: DEVOLUCION FONDOS, CUENTA DE DEPOSITO: CUENTA UNICA DEL TESORO</t>
  </si>
  <si>
    <t>00590012001 DEP.DE CHEQ.AJENOS,RET.DE CAM.,CONCEPTO: DEV.DE FINIQUITO NO EJECUTADO MEDIANTE CHEQUE,DEP.: EMPRESA PUBLICA QUIPUS , PROCEDENCIA: BANCO UNION S.A., CHEQUE: 439, FECHA DE EMISION:13/03/2019</t>
  </si>
  <si>
    <t>00590012001 DEP.DE CHEQ.AJENOS,RET.DE CAM.,CONCEPTO: DEPÓSITO POR VENTA DE EQUIPOS GESTION 2018,DEP.: EMPRESA PUBLICA QUIPUS , PROCEDENCIA: BANCO UNION S.A., CHEQUE: 440, FECHA DE EMISION:13/03/2019</t>
  </si>
  <si>
    <t>00591012001 DEP.DE CHEQ.AJENOS,RET.DE CAM.,CONCEPTO: PARA REGISTRAR LOS DEPÓSITOS POR EXTRAVIO DE CREDENCIALES Y ROPA DE TRABAJO SEGUN HR-1918-1777Y 1812,DEP.: EMPRESA ESTATAL DE TRANS. POR CABLE MI TELEFERICO</t>
  </si>
  <si>
    <t>00591012001 DEP.DE CHEQ.AJENOS,RET.DE CAM.,CONCEPTO: INGRESO POR DEVOLUCION DE LA CAJA PETROLERA DE SALUD OCTUBRE 2018 SG/HR-MT/2018-10158,DEP.: EMPRESA ESTATAL DE TRANS. POR CABLE MI TELEFERICO</t>
  </si>
  <si>
    <t>00041011101 DEP.DE CHEQ.AJENOS,RET.DE CAM.,CONCEPTO: DERECHO DE CONCESION,DEP.: FUNDEMPRESA , PROCEDENCIA: BANCO MERCANTIL SANTA CRUZ SA., CHEQUE: 6375, FECHA DE EMISION:08/03/2019</t>
  </si>
  <si>
    <t>00041011101 DEP.DE CHEQ.AJENOS,RET.DE CAM.,CONCEPTO: GACETA ELECTRONICA,DEP.: FUNDEMPRESA , PROCEDENCIA: BANCO BISA S.A., CHEQUE: 8440, FECHA DE EMISION:08/03/2019</t>
  </si>
  <si>
    <t>00301014201 DEP.DE CHEQ.AJENOS,RET.DE CAM.,CONCEPTO: TRANSFERENCIA DE RECURSOS DE LA GOBERNACION  DE ORURO AL SEDERI - ORURO GESTION 2019,DEP.: SEDERI - ORURO , PROCEDENCIA: BANCO UNION S.A., CHEQUE: 366, FECHA DE EMISION:14/03/2019</t>
  </si>
  <si>
    <t>PAGO A BID PRÉSTAMO 3822/BL-BO VCTO. 15-03-2019 POR CUENTA DE TGN , NTI. 011897 VALOR 15-03-2019 INTERESES USD 710,72 CTA. 3987 CUENTA UNICA DEL TESORO-3987 LIB. 00099021001 REF.: COMISIONES BANCARIAS</t>
  </si>
  <si>
    <t>PAGO A CAF PRÉSTAMO CFA009784 VCTO. 15-03-2019 POR CUENTA DE TGN , NTI. 011951 VALOR 15-03-2019 INTERESES USD 1.519.993,42 CTA. 3987 CUENTA UNICA DEL TESORO-3987 LIB. 00099021001 REF.: COMISIONES BANCARIAS</t>
  </si>
  <si>
    <t>PAGO A CAF PRÉSTAMO CFA009787 VCTO. 15-03-2019 POR CUENTA DE TGN , NTI. 011950 VALOR 15-03-2019 INTERESES USD 285.197,38 COMISIONES USD 29.226,75 CTA. 3987 CUENTA UNICA DEL TESORO-3987 LIB. 00099021001 REF.: COMISIONES BANCARIAS</t>
  </si>
  <si>
    <t>PAGO A IDA PRÉSTAMO 5454-BO VCTO. 15-03-2019 POR CUENTA DE TGN , NTI. 011891 VALOR 15-03-2019 INTERESES USD 21.264,03 CTA. 3987 CUENTA UNICA DEL TESORO-3987 LIB. 00099021001 REF.: COMISIONES BANCARIAS</t>
  </si>
  <si>
    <t>COBRO COSTOS DE PAPELERIA SEGUN TRANSFERENCIA DEL EXTERIOR POR ORDEN DE HERCO COMBUSTIBLES S A (LIMA PERU) REF.: CONT DE CON GAS EMB 16 19 LIB. 00513062001 YPFB-OPERACIONES PLANTA DE SEPARACION DE LIQUIDOS RIO GRANDE</t>
  </si>
  <si>
    <t>De: 00163012002 TRANSFERENCIA A SOLICITUD DE ANH S/G NOTA ANH 2949 DAFUFI 0254/2019, EN CUMPLIMIENTO A LA LEY N° 3058 ART. 112 Y 142 (Fondo de Ayuda Interna al Desarrollo Nacional) HR 6-5471-R.</t>
  </si>
  <si>
    <t>De: 00163012002 TRANSFERENCIA A SOLICITUD DE ANH S/G NOTA ANH 03795 DAFUFI 0289/2019, EN CUMPLIMIENTO A LA LEY N° 3058 ART. 112 Y 142 (Fondo de Ayuda Interna al Desarrollo Nacional) HR 6-6364-R.</t>
  </si>
  <si>
    <t>NÚMERO DE LIBRETA CUT: 99031009.00 OPERACIÓN T01 TRANSFERENCIA DE FONDOS A LA CUT - TESORO DIRECTO DE BANCO UNION S.A. A CUENTA UNICA DEL TESORO CON NUMERO DE SOLICITUD = 3580653 Y NUMERO CORRELATIVO = 91320015032019115 TRANSFERENCIA POR OPERACIONES DE VENTA BONOS BTX</t>
  </si>
  <si>
    <t>||PAGO PRESTAMO IDA 2013-BO VCTO.15-03-2019 POR CUENTA DE COMIBOL SEGUN COD.LIQ.012007 DEL 15-03-2019; VALOR 15-03-2019 CAPITAL USD 187.584, 82 INTERESES USD 14.772,31 LIBRETA 00099021001 - RECURSOS ORDINARIOS (3987) - MDRI</t>
  </si>
  <si>
    <t>COBRO COSTOS DE PAPELERIA SEGUN TRANSFERENCIA DEL EXTERIOR POR ORDEN DE CORPORACION PARAGUAYA DISTRIBUIDORA DE DERIVADOS DE PETROLEO S.A. LIB. 00513062001 YPFB-OPERACIONES PLANTA DE SEPARACION DE LIQUIDOS RIO GRANDE</t>
  </si>
  <si>
    <t>'TRANSFERENCIA DE FONDOS||S/G. NOTA CITE MEFP/VTCP/DGCP/UF-169/2019 DE LA FECHA, DEL MIN.DE ECONOMIA Y FINANZAS PUBLICAS(HRE-TSO-2019-1326), RECURSOS FIDEICOMISO "ACCESOS SEGUROS PARA VIVIR BIEN", CONSTITUIDO CON EL FONDO NACIONAL DE DESARROLLO REGIONAL. DEBITO DE LA LIBRETA N° 00099021001 TGN-RECURSOS ORDINARIOS MN.</t>
  </si>
  <si>
    <t>'TRANSFERENCIA DE FONDOS||S/G. NOTA CITE MEFP/VTCP/DGCP/UF-169/2019 DE LA FECHA, DEL MIN.DE ECONOMIA Y FINANZAS PUBLICAS(HRE-TSO-2019-1326), RECURSOS FIDEICOMISO "ACCESOS SEGUROS PARA VIVIR BIEN", CONSTITUIDO CON EL FONDO NACIONAL DE DESARROLLO REGIONAL. DEBITO DE LA LIBRETA N° 00099021001, REPOSICION UTILES DE ESCRITORIO.</t>
  </si>
  <si>
    <t>00099021001 DEPOSITO DE EFECTIVO, DEPOSITANTE: MA. LUISA CALVO, CONCEPTO: DEVOLUCION DE FONDOS POR DOBLE PAGO EFECTUADO EN LA GESTION 2016, CUENTA DE DEPOSITO: CUENTA UNICA DEL TESORO</t>
  </si>
  <si>
    <t>00099021001 DEPOSITO DE EFECTIVO, DEPOSITANTE: JUAN CHOQUE BERDEJA, CONCEPTO: DEVOLUCION DE RETROACTIVO 12 DIAS DEL MES DE FEBRERO POR RENUNCIA, CUENTA DE DEPOSITO: CUENTA UNICA DEL TESORO</t>
  </si>
  <si>
    <t>00378012002 DEPOSITO DE EFECTIVO, DEPOSITANTE: SENATEX-ADHEMAR LEONARDO GARZOFINO URIA, CONCEPTO: DEVOLUCION C-31 N° 122 POR SALDO NO EJECUTADO, CUENTA DE DEPOSITO: CUENTA UNICA DEL TESORO</t>
  </si>
  <si>
    <t>00099021001 DEPOSITO DE EFECTIVO, DEPOSITANTE: FONADIN, CONCEPTO: DEVOLUCION DE RECURSOS POR REFRIGERIO DEL EVENTO MESSA, CUENTA DE DEPOSITO: CUENTA UNICA DEL TESORO</t>
  </si>
  <si>
    <t>00099021001 DEPOSITO DE EFECTIVO, DEPOSITANTE: EVA URIA DE VALDIVIA, CONCEPTO: COBROS INDEVIDO, CUENTA DE DEPOSITO: CUENTA UNICA DEL TESORO</t>
  </si>
  <si>
    <t>00099021001 DEPOSITO DE EFECTIVO, DEPOSITANTE: ANGEL MORALES, CONCEPTO: REVERSION POR FONDOS NO UTILIZADOS POR EL SR. ANGEL MORALES PREVENTIVO 163, CUENTA DE DEPOSITO: CUENTA UNICA DEL TESORO</t>
  </si>
  <si>
    <t>00099021001 DEPOSITO DE EFECTIVO, DEPOSITANTE: GUSTAVO MAMANI, CONCEPTO: REVERSION DE FONDOS NO UTILIZADOS POR EL SR. GUSTAVO MAMANI PREVENTIVO 160, CUENTA DE DEPOSITO: CUENTA UNICA DEL TESORO</t>
  </si>
  <si>
    <t>00099021001 DEPOSITO DE EFECTIVO, DEPOSITANTE: ELBA ARENAS TIÑINI, CONCEPTO: DEVOLUCION DE PAGO EN EXCESO DE SEGUNDO AGUINALDO ESFUERZO POR BOLIVIA DE LA GESTION 2018, CUENTA DE DEPOSITO: CUENTA UNICA DEL TESORO</t>
  </si>
  <si>
    <t>00099021001 DEPOSITO DE EFECTIVO, DEPOSITANTE: ELBA ARENAS TIÑINI, CONCEPTO: DEVOLUCION DE PAGO EN EXCESO DE AGUINALDO DE NAVIDAD EN LA GESTION 2018, CUENTA DE DEPOSITO: CUENTA UNICA DEL TESORO</t>
  </si>
  <si>
    <t>00526012001 DEPOSITO DE EFECTIVO, DEPOSITANTE: CARLOS ANDRES CUSI DURAN, CONCEPTO: DEVOLUCION DE PASAJES BOLIVIA  TV, CUENTA DE DEPOSITO: CUENTA UNICA DEL TESORO</t>
  </si>
  <si>
    <t>00099021001 DEPOSITO DE EFECTIVO, DEPOSITANTE: YOSPORT-ALEXANDER MENDOZA FLORES, CONCEPTO: DEP DE UN (1) DIA DE MULTA DEL CONTRATO ADMINISTRATIVO ANPE N° 33/2018 MIN DE DEPORTES, CUENTA DE DEPOSITO: CUENTA UNICA DEL TESORO</t>
  </si>
  <si>
    <t>00070011102 DEPOSITO DE EFECTIVO, DEPOSITANTE: WILLAM CRISTIAN BAPTISTA NOYA, CONCEPTO: DEVOLUCION SALDO OTROS ALQUILERES (TALLER SANTA CRUZ), CUENTA DE DEPOSITO: CUENTA UNICA DEL TESORO</t>
  </si>
  <si>
    <t>00070011102 DEPOSITO DE EFECTIVO, DEPOSITANTE: WILLAM CRISTIAN BAPTISTA NOYA, CONCEPTO: DEVOLUCION SALDO GASTOS POR ALIMENTACION (TALLER SANTA CRUZ), CUENTA DE DEPOSITO: CUENTA UNICA DEL TESORO</t>
  </si>
  <si>
    <t>00046021109 DEP.DE CHEQ.AJENOS,RET.DE CAM.,CONCEPTO: REVERSION DE FONDOS EJECUCION DE BOLETA DE GARANTIA,DEP.: MINISTERIO DE SALUD , PROCEDENCIA: BANCO BISA S.A., CHEQUE: 216555, FECHA DE EMISION:13/03/2019</t>
  </si>
  <si>
    <t>00253014310 DEP.DE CHEQ.AJENOS,RET.DE CAM.,CONCEPTO: TRANSFERENCIA A LA CUT POR DEPÓSITO SALDO DESCARGO GASTOS ADMINISTRATIVOS NOVIEMBRE 2018 IÑIGUEZ BER,DEP.: EMAGUA - IÑIGUEZ BERBETTY ROMEL FERNANDO</t>
  </si>
  <si>
    <t>00099021001 DEP.DE CHEQ.AJENOS,RET.DE CAM.,CONCEPTO: HENRY MORUNO CRUZ,DEP.: BANCO UNION  SA , PROCEDENCIA: BANCO UNION S.A., CHEQUE: 160346, FECHA DE EMISION:18/03/2019</t>
  </si>
  <si>
    <t>00660072001 DEP.DE CHEQ.AJENOS,RET.DE CAM.,CONCEPTO: DEP INCORRECTO FONDO ROTATIVO SR WILSON CAMPERO BS 193 SRA MARGOT PEREZ BS 241 PARA REG OTROS INGRE,DEP.: ORGANO JUDICIAL , PROCEDENCIA: BANCO UNION S.A., CHEQUE: 2361, FECHA DE EMISION:14/03/2019</t>
  </si>
  <si>
    <t>00593012001 DEP.DE CHEQ.AJENOS,RET.DE CAM.,CONCEPTO: VENTA DE INSUMOS,DEP.: EMPRESA ESTATAL YACANA , PROCEDENCIA: BANCO UNION S.A., CHEQUE: 306, FECHA DE EMISION:13/03/2019</t>
  </si>
  <si>
    <t>00099021001 DEP.DE CHEQ.AJENOS,RET.DE CAM.,CONCEPTO: DEVOLUCION PASAJES ALVARO NEMO,DEP.: TELMA VERONICA ESCALIER CUNO , PROCEDENCIA: BANCO UNION S.A., CHEQUE: 990, FECHA DE EMISION:14/03/2019</t>
  </si>
  <si>
    <t>REGULARIZACION DE TRANSFERENCIA DEL EXTERIOR SEGUN SWIFT NO.3202 DE FECHA 18/03/2019 ORDENANTE: CONSULADO DE BOLIVIA EN LA QUIACA ARGENTINA REF:DEV.SALDOS GASTOS DE FUNCIONAMIENTO DICIEMBRE/18 LIB. 00099021001 TGN-RECURSOS ORDINARIOS (3987)</t>
  </si>
  <si>
    <t>REGULARIZACION DE TRANSFERENCIA DEL EXTERIOR SEGUN SWIFT NO.3201 DE FECHA 18/03/2019 ORDENANTE: CONSULADO DE BOLIVIA EN LA QUIACA ARGENTINA REF:DEV.SALDOS GASTOS REMESA ADICIONAL DICIEMBRE/18 LIB. 00099021001 TGN-RECURSOS ORDINARIOS (3987)</t>
  </si>
  <si>
    <t>REGULARIZACION DE TRANSFERENCIA DEL EXTERIOR SEGUN SWIFT 03200 DE FECHA 18/03/2019 ORDENANTE: CONSULADO DE BOLIVIA EN LA QUIACA AR. LIB. 00099021001 TGN-RECURSOS ORDINARIOS (3987)</t>
  </si>
  <si>
    <t>TRANSFERENCIA DEL EXTERIOR SEGUN SWIFT NO.3292 DE FECHA 18/03/2019 ORDENANTE: CONSULADO DE BOLIVIA EN MADRID REF.: RECAUDACION EXT.CEDULA IDENTIDAD FEBRERO 2019 LIB. 00340012005 SEGIP - RECAUDACION EXTERIOR - CEDULAS DE IDENTIDAD</t>
  </si>
  <si>
    <t>TRANSFERENCIA DEL EXTERIOR SEGUN SWIFT NO.3293 DE FECHA 18/03/2019 ORDENANTE: CONSULADO DE BOLIVIA EN MADRID REF.LICENCIAS CONDUCIR FEBRERO 2019 LIB. 00340012004 SEGIP-RECAUDACION EXTERIOR-LICENCIAS DE CONDUCIR</t>
  </si>
  <si>
    <t>PAGO A BID PRÉSTAMO 1075-SF-BO VCTO. 18-03-2019 POR CUENTA DE FNDR SEGÚN NOTA COD.LIQ.011947 DE FECHA 14-03-2019, VALOR 18-03-2019 CAPITAL USD 42.924,39 INTERESES USD 19.157,21 LIBRETA N° 00099021001 TGN-RECURSOS ORDINARIOS 3987 - ALIVIO MDRI</t>
  </si>
  <si>
    <t>||REGULARIZACION DEL COMPROBANTE S 0944124 DEL 31/12/2018 POR EL REGISTRO TRANSITORIO POR CIERRE DEL CENTRO 59 FDO.COOP.ECONOM.JAPON RIC II-YPFB TRANSPORTE S.A., SEGUN NOTA MEFP/VTCP/DGCP/UF-165/2019 DEL 18/03/2019 DEL MEFP. LIBRETA N° 00099021001 "TGN RECURSOS ORDINARIOS"</t>
  </si>
  <si>
    <t>||COBRO DE UTILES DE ESCRITORIO CORRESPONDIENTE AL COMPROBANTE S 0949388 DE LA FECHA POR REGULARIZACION DEL REGISTRO TRANSITORIO POR CIERRE DEL CENTRO 59, SEGUN NOTA MEFP/VTCP/DGCP/UF-165/2019 DEL 18/03/2019 DEL MEFP LIBRETA N° 00099021001 "TGN RECURSOS ORDINARIOS" REF.: UTILES DE ESCRITORIO</t>
  </si>
  <si>
    <t>VENTA DE DIVISAS CON TRANSFERENCIA DE FONDOS A SOLICITUD DE MINISTERIO DE LA PRESIDENCIA SEGUN SOLICITUD 7460 REF: DIVISAS USD 112.95 PAGO A GOGO BUSINESS POR SERVICIO TELEFONIA SATELITAL PARA AERONAVE FAB 002 DEL 16 ENE AL 15 FEB 2019, SEGUN INVOICE 5385011113190220, PAGO A US BANK CUENTA 103690172 LIB. 00099021001 TGN-RECURSOS ORDINARIOS (3987)</t>
  </si>
  <si>
    <t>VENTA DE DIVISAS CON TRANSFERENCIA DE FONDOS A SOLICITUD DE MINISTERIO DE LA PRESIDENCIA SEGUN SOLICITUD 7459 REF: DIVISAS USD 8,203.36 PAGO A DASSAULTD FALCON JET POR ADQUISICION REPUESTOS PARA AERONAVE FAB 001 INCLUYE COSTOS DE ENVIO, SEGUN INVOICE 57892001 Y 57892002, PAGO BANK OF AMERICA CUENTA LIB. 00099021001 TGN-RECURSOS ORDINARIOS (3987)</t>
  </si>
  <si>
    <t>VENTA DE DIVISAS CON TRANSFERENCIA DE FONDOS A SOLICITUD DE YACIMIENTOS PETROLIFEROS FISCALES BOLIVIANOS SEGUN SOLICITUD 7448 REF: PAGO A COPEC SA POR SUMINISTRO DE PRODUCTOS SEGUN INFORME TECNICO DE CONFORMIDAD DE PAGO UPCA 160 Y HOJA DE RUTA ULOP 3552 LIB. 00513012004 LBP-YPFB-UNICOMERCIAL (4030005415/1-2188907)</t>
  </si>
  <si>
    <t>VENTA DE DIVISAS CON TRANSFERENCIA DE FONDOS A SOLICITUD DE YACIMIENTOS PETROLIFEROS FISCALES BOLIVIANOS SEGUN SOLICITUD 7449 REF: PRE PAGO A PETROPERU SA POR EL SUMINISTRO DE DIESEL OIL DEL MES DE MARZO 2019 SEGUN INFORME TECNICO DE CONFORMIDAD DE PAGO UPCA 0162 Y HOJA DE RUTA DCIM 3071 LIB. 00513012004 LBP-YPFB-UNICOMERCIAL (4030005415/1-2188907)</t>
  </si>
  <si>
    <t>COBRO COSTOS DE PAPELERIA SEGUN TRANSFERENCIA DEL EXTERIOR POR ORDEN DE HERCO COMBUSTIBLES S.A. REF: CONT.DE COND DE GAS EMB 17 19 LIB. 00513062001 YPFB-OPERACIONES PLANTA DE SEPARACION DE LIQUIDOS RIO GRANDE</t>
  </si>
  <si>
    <t>COBRO COSTOS DE PAPELERIA SEGUN TRANSFERENCIA DEL EXTERIOR POR ORDEN DE CONSULADO DE BOLIVIA EN MADRID REF.: RECAUDACION EXT.CEDULA IDENTIDAD FEBRERO 2019 LIB. 00340012003 RECAUDACION EXTRANJERIA - C.I. -L.C.</t>
  </si>
  <si>
    <t>COBRO COSTOS DE PAPELERIA SEGUN TRANSFERENCIA DEL EXTERIOR POR ORDEN DE CONSULADO DE BOLIVIA EN MADRID REF.LICENCIAS CONDUCIR FEBRERO 2019 LIB. 00340012003 RECAUDACION EXTRANJERIA - C.I. -L.C.</t>
  </si>
  <si>
    <t>PAGO A BID PRÉSTAMO 2365/BL-BO VCTO. 17-03-2019 POR CUENTA DE TGN , NTI. 011982 VALOR 18-03-2019 CAPITAL USD 292.935,66 INTERESES USD 255.160,98 LIBRETA N° 00099021001 "TGN RECURSOS ORDINARIOS" (3987)</t>
  </si>
  <si>
    <t>PAGO A BID PRÉSTAMO 2365/BL-BO VCTO. 17-03-2019 POR CUENTA DE TGN , NTI. 011981 VALOR 18-03-2019 INTERESES USD 7.438,36 LIBRETA N° 00099021001 "TGN RECURSOS ORDINARIOS" (3987)</t>
  </si>
  <si>
    <t>COBRO COSTOS DE PAPELERIA SEGUN TRANSFERENCIA DEL EXTERIOR POR ORDEN DE GAS CORONA S.A.E.C.A. (ASUNCION PARAGUAY) REF.: S0690772C9CC01 LIB. 00513062001 YPFB-OPERACIONES PLANTA DE SEPARACION DE LIQUIDOS RIO GRANDE</t>
  </si>
  <si>
    <t>'TRANSFERENCIA DE FONDOS||TRANSFERENCIA DE FONDOS S/G NOTA CITE: MEFP/VTCP/DGCP/UODP-309/2019 DE LA FECHA, DEL MI. DE ECONOMIA Y FINANZAS PUBLICAS (HRE-TSO-1331) PAGO BTS EXTRABURSATIL - VENCIMIENTO 19 DE MARZO DE 2019 D.S.N°1121 DE 11 DE ENERO DE 2012 DEBITO DE LA LIBRETA N° 00099021001 TGN - RECURSOS ORDINARIOS MN.</t>
  </si>
  <si>
    <t>'TRANSFERENCIA DE FONDOS||TRANSFERENCIA DE FONDOS S/G NOTA CITE: MEFP/VTCP/DGCP/UODP-309/2019 DE LA FECHA, DEL MI. DE ECONOMIA Y FINANZAS PUBLICAS (HRE-TSO-1331) PAGO BTS EXTRABURSATIL - VENCIMIENTO 19 DE MARZO DE 2019 D.S.N°1121 DE 11 DE ENERO DE 2012 DEBITO DE LA LIBRETA 00099021001 REPOSICION DE UTILES DE ESCRITORIO</t>
  </si>
  <si>
    <t>00212082001 DEPOSITO DE EFECTIVO, DEPOSITANTE: BRIGIDA APAZA MAMANI, CONCEPTO: DEVOLUCION DE VIATICOS, CUENTA DE DEPOSITO: CUENTA UNICA DEL TESORO</t>
  </si>
  <si>
    <t>00099021001 DEPOSITO DE EFECTIVO, DEPOSITANTE: VIVIANO LAURA CONDORI, CONCEPTO: HABER INCURRIDO EN EL COBRO DE DOBLE PERCEPCION POR EL PERIODO DE MES DE ENERO 2019 Y SER DEUDOR, CUENTA DE DEPOSITO: CUENTA UNICA DEL TESORO</t>
  </si>
  <si>
    <t>00099021001 DEP.DE CHEQ.AJENOS,RET.DE CAM.,CONCEPTO: DEPÓSITO DANDO CUMPLIMIENTO AL ART. 16 INC. B DE LA RES. MIN N° 1111,DEP.: MINISTERIO DE PLANIFICACION DEL DESARROLLO , PROCEDENCIA: BANCO UNION S.A., CHEQUE: 6681, FECHA DE EMISION:14/03/2019</t>
  </si>
  <si>
    <t>00099021001 DEP.DE CHEQ.AJENOS,RET.DE CAM.,CONCEPTO: DEVOLUCION DE RECURSOS POR PAGOS ERRADOS A EX NOTARIOS GESTION 2016,DEP.: TRIBUNAL ELECTORAL DEPARTAMENTAL DE SANTA CRUZ , PROCEDENCIA: BANCO UNION S.A., CHEQUE: 7091, FECHA DE EMISION:12/03/2019</t>
  </si>
  <si>
    <t>00099021001 DEP.DE CHEQ.AJENOS,RET.DE CAM.,CONCEPTO: DEVOLUCION DE RECURSOS POR RECUPERACION DE EX NOTARIOS ELECTORALES GESTION 2016,DEP.: TRIBUNAL ELECTORAL DEPARTAMENTAL DE SANTA CRUZ</t>
  </si>
  <si>
    <t>00590012001 DEP.DE CHEQ.AJENOS,RET.DE CAM.,CONCEPTO: INCAPACIDAD TEMPORAL DEL PERSONAL DE LA EMPRESA QUIPUS MES DE MARZO A SEPTIEMBRE DE 2018,DEP.: CAJA DE SALUD DE CAMINOS Y RA , PROCEDENCIA: BANCO UNION S.A., CHEQUE: 10349, FECHA DE EMISION:25/02/2019</t>
  </si>
  <si>
    <t>00099021001 DEP.DE CHEQ.AJENOS,RET.DE CAM.,CONCEPTO: PAGO POR DESCUENTO MONTOS EXCEDENTE POR DOBLE PERCEPCION DE RECURSOS PUBLICOS,DEP.: CAJA NACIONAL DE SALUD , PROCEDENCIA: BANCO UNION S.A., CHEQUE: 41436, FECHA DE EMISION:19/03/2019</t>
  </si>
  <si>
    <t>00016014201 DEP.DE CHEQ.AJENOS,RET.DE CAM.,CONCEPTO: DIPLOMAS DE BACHILLER,DEP.: MINISTERIO DE EDUCACION , PROCEDENCIA: BANCO UNION S.A., CHEQUE: 24104, FECHA DE EMISION:14/03/2019</t>
  </si>
  <si>
    <t>00016014201 DEP.DE CHEQ.AJENOS,RET.DE CAM.,CONCEPTO: DIPLOMAS DE BACHILLER,DEP.: MINISTERIO DE EDUCACION , PROCEDENCIA: BANCO UNION S.A., CHEQUE: 24105, FECHA DE EMISION:14/03/2019</t>
  </si>
  <si>
    <t>00099021001 DEP.DE CHEQ.AJENOS,RET.DE CAM.,CONCEPTO: SALDO NO EJECUTADO 2018 CONSULADO DE BOLIVIA EN GUAYARAMIRIN-BRASIL,DEP.: CONSULADO DE BOLIVIA EN GUAYARAMIRIN-BRASIL , PROCEDENCIA: BANCO UNION S.A., CHEQUE: 1379, FECHA DE EMISION:13/03/2019</t>
  </si>
  <si>
    <t>00099021001 DEP.DE CHEQ.AJENOS,RET.DE CAM.,CONCEPTO: FRACCION COMPLEMENTARIA MENSUAL,DEP.: FUTURO DE BOLIVIA AFP , PROCEDENCIA: BANCO DE CREDITO DE BOLIVIA S.A., CHEQUE: 57685, FECHA DE EMISION:15/03/2019</t>
  </si>
  <si>
    <t>00099021001 DEP.DE CHEQ.AJENOS,RET.DE CAM.,CONCEPTO: COMPENSACION MENSUAL DE COTIZACIONES,DEP.: FUTURO DE BOLIVIA  AFP , PROCEDENCIA: BANCO DE CREDITO DE BOLIVIA S.A., CHEQUE: 57684, FECHA DE EMISION:15/03/2019</t>
  </si>
  <si>
    <t>TRANSFERENCIA DE FONDOS AL EXTERIOR A SOLICITUD DE AGENCIA BOLIVIANA DE ENERGIA SEGUN SOLICITUD 7465 REF: JOINT STOCK COMPANY ANTICIPO DE OBRAS CONSTRUCCION MONTAJE Y PUESTA EN MARCHA DEL CONTRATO DE INGENIERIA ADQUISICION Y CONSTRUCCION DEL CENTRO DE INVESTIGACION Y DESARROLLO EN TECNOLOGIA SEGUN LIB. 00099021001 TGN-RECURSOS ORDINARIOS (3987)</t>
  </si>
  <si>
    <t>VENTA DE DIVISAS CON TRANSFERENCIA DE FONDOS A SOLICITUD DE EMPRESA PUBLICA PRODUCTIVA CARTONES DE BOLIVIA-CARTONBOL SEGUN SOLICITUD 7464 REF: TRANSFERENCIA DE RECURSOS AL BCB PARA PAGO AL EXTERIOR PARA LA EMPRESA INTERLOG CHILE ADQUISICION DE PAPEL TEST LINER Y PAPEL ONDA SEGUN NOTA INTERNA NI/GG/C LIB. 00576012002 CARTONBOL - RECAUDADORA</t>
  </si>
  <si>
    <t>VENTA DE DIVISAS CON TRANSFERENCIA DE FONDOS A SOLICITUD DE MINISTERIO DE GOBIERNO SEGUN SOLICITUD 7444 REF: REFERENCIA 3241811656 PAGO PARCIAL DE NOTA DE ADEUDO NRO 3241811656 EMITIDA POR LA COMISION DE LA UNION EUROPEA CORRESPONDIENTE AL CONVENIO DE FINANCIACION PROGRAMA DE INSTITUCIONALIZACION DE LIB. 00099021001 TGN-RECURSOS ORDINARIOS (3987) POR DIFERENCIAL CAMBIARIO</t>
  </si>
  <si>
    <t>VENTA DE DIVISAS CON TRANSFERENCIA DE FONDOS A SOLICITUD DE MINISTERIO DE GOBIERNO SEGUN SOLICITUD 7444 REF: REFERENCIA 3241811656 PAGO PARCIAL DE NOTA DE ADEUDO NRO 3241811656 EMITIDA POR LA COMISION DE LA UNION EUROPEA CORRESPONDIENTE AL CONVENIO DE FINANCIACION PROGRAMA DE INSTITUCIONALIZACION DE LIB. 00099021001 TGN-RECURSOS ORDINARIOS (3987)</t>
  </si>
  <si>
    <t>TRANSFERENCIA DEL EXTERIOR SEGUN SWIFT NO.3376 DE FECHA 19/03/2019 ORDENANTE: CONSULADO GENERAL DE BOLIVIA-WASHINGTON REF:CEDULAS DE IDENTIDAD FEBRERO 2019 LIB. 00340012005 SEGIP - RECAUDACION EXTERIOR - CEDULAS DE IDENTIDAD</t>
  </si>
  <si>
    <t>COBRO COSTOS DE PAPELERIA SEGUN TRANSFERENCIA DEL EXTERIOR POR ORDEN DE CONSULADO GENERAL DE BOLIVIA-WASHINGTON REF:CEDULAS DE IDENTIDAD FEBRERO 2019 LIB. 00340012003 RECAUDACION EXTRANJERIA - C.I. -L.C.</t>
  </si>
  <si>
    <t>TRANSFERENCIA DE FONDOS AL EXTERIOR A SOLICITUD DE YACIMIENTOS PETROLIFEROS FISCALES BOLIVIANOS SEGUN SOLICITUD 7476 REF: PETROLEO BRASILEIRO SA, PAGO CARTA FACTURA POR CONCEPTO DE CARGOS GESTION 2018 EN EL MARCO DEL CONTRATO DE COMPRA - VENTA, TRANSPORTE Y COMPRESION PARA LA EXPORTACION DE GAS LIB. 00513022001 YPFB - "OPERACIONES"</t>
  </si>
  <si>
    <t>||COMISION TRANSFERENCIA FDOS.AL EXTERIOR 0,10% S/USD355.603,45.-,REEMB.GSTS.COMUNICACION BS220.-Y EMISION COMP.CONTABLE BS50.-REF.:PAGO 1 LC I-2018-28 P/C MIN.DEFENSA A/F FIOCCHI MUNIZIONI S.P.A.,EN COMPL.A COMP.949448,19/03/19. LIB.00020011103 MINISTERIO DE DEFENSA - INGRESOS VARIOS REF.:COMIS.PAGO 1 LC I-2018-28</t>
  </si>
  <si>
    <t>A:00041014201 Transferencia que efectuamos a requerimiento de Zona Franca Cobija, según nota CITE: ZFC-DGE-UAF-ACPyT-118/2019, por concepto de desembolso del 2% en favor del Ministerio de Desarrollo Productivo y Economía Plural, correspondiente al mes de febrero de 2019, en cumplimiento al Decreto Supremo No.1871 modificado por el DS No.2779 de 25 de mayo de 2016.H.R.6-7958-R</t>
  </si>
  <si>
    <t>NÚMERO DE LIBRETA CUT: 99031009.00 OPERACIÓN T01 TRANSFERENCIA DE FONDOS A LA CUT - TESORO DIRECTO DE BANCO UNION S.A. A CUENTA UNICA DEL TESORO CON NUMERO DE SOLICITUD = 3589596 Y NUMERO CORRELATIVO = 91320019032019237 TRANSFERENCIA POR OPERACIONES DE VENTA BONOS BTX</t>
  </si>
  <si>
    <t>'TRANSFERENCIA DE FONDOS||TRANSFERENCIA DE FONDOS S/G. NOTA CITE: MEFP/VTCP/DGCP/UODP-313/2019 DE LA FECHA, DEL MIN.DE ECONOMIA Y FINANZAS PUBLICAS(HRE-TSO-1341), PAGO BTS EXTRABURSATIL-VENCIMIENTO 20 DE MARZO DE 2019 D.S.N°1121 DE 11 DE ENERO DE 2012. DEBITO DE LA LIBRETA N° 00099021001, REPOSICION UTILES DE ESCRITORIO.</t>
  </si>
  <si>
    <t>'TRANSFERENCIA DE FONDOS||TRANSFERENCIA DE FONDOS S/G. NOTA CITE: MEFP/VTCP/DGCP/UODP-313/2019 DE LA FECHA, DEL MIN.DE ECONOMIA Y FINANZAS PUBLICAS(HRE-TSO-1341), PAGO BTS EXTRABURSATIL-VENCIMIENTO 20 DE MARZO DE 2019 D.S.N°1121 DE 11 DE ENERO DE 2012. DEBITO DE LA LIBRETA N° 00099021001 TGN-RECURSOS ORDINARIOS MN.</t>
  </si>
  <si>
    <t>00099021001 DEPOSITO DE EFECTIVO, DEPOSITANTE: LINEA AEREA ECOJET  SA, CONCEPTO: DEVOLUCION PASAJE DE DR MARTINIC  LPZ-CBBA, CUENTA DE DEPOSITO: CUENTA UNICA DEL TESORO</t>
  </si>
  <si>
    <t>00099021001 DEPOSITO DE EFECTIVO, DEPOSITANTE: ELSA PARTORA VEGA SANGUINO VDA.DE CORRILLO, CONCEPTO: DEVOLUCION DE SUELDO DEL MES DE JUNIO DEL 2012 PERCIBIDO X EL SR.RONALD IVER CORRILLO ROMERO ( + ), CUENTA DE DEPOSITO: CUENTA UNICA DEL TESORO</t>
  </si>
  <si>
    <t>00099021001 DEPOSITO DE EFECTIVO, DEPOSITANTE: ELSA PARTORA VEGA SANGUINO VDA.DE CORRILLO, CONCEPTO: DEVOLUCION DE SUELDO DEL MES DE JULIO DEL 2012 PERCIBIDO X EL SR.RONALD IVER CORRILLO ROMERO ( + ), CUENTA DE DEPOSITO: CUENTA UNICA DEL TESORO</t>
  </si>
  <si>
    <t>00099021001 DEPOSITO DE EFECTIVO, DEPOSITANTE: ELSA PASTORA VEGA SANGUINO VDA.DE CORRILLO, CONCEPTO: DEVOLUCION DE SUELDO DEL MES DE AGOSTO DEL 2012 PERCIBIDO X EL SR.RONALD IVER CORRILLO ROMERO ( + ), CUENTA DE DEPOSITO: CUENTA UNICA DEL TESORO</t>
  </si>
  <si>
    <t>00099021001 DEPOSITO DE EFECTIVO, DEPOSITANTE: ELSA PASTORA VEGA SANGUINO VDA.DE CORRILLO, CONCEPTO: DEVOLUCION Y DUODECIMAS AGUINALDO DE LA GESTION 2012 PERCIBIDO X SR.RONALD IVER CORRILLO ROMERO(+), CUENTA DE DEPOSITO: CUENTA UNICA DEL TESORO</t>
  </si>
  <si>
    <t>00099021001 DEPOSITO DE EFECTIVO, DEPOSITANTE: RI 27 ANTOFAGASTA, CONCEPTO: SALDO NO EJECUTADO ENERGIA ELECTRICA NOVIEMBRE, CUENTA DE DEPOSITO: CUENTA UNICA DEL TESORO</t>
  </si>
  <si>
    <t>00099021001 DEPOSITO DE EFECTIVO, DEPOSITANTE: RI 27 ANTOFAGASTA, CONCEPTO: SALDO NO EJECUTADO ENERGIA ELECTRICA DICIEMBRE, CUENTA DE DEPOSITO: CUENTA UNICA DEL TESORO</t>
  </si>
  <si>
    <t>00378012002 DEPOSITO DE EFECTIVO, DEPOSITANTE: MARCO ANTONIO USNAYO, CONCEPTO: DEVOLUCION PREVENTIVO N° 120, CUENTA DE DEPOSITO: CUENTA UNICA DEL TESORO</t>
  </si>
  <si>
    <t>00378012002 DEPOSITO DE EFECTIVO, DEPOSITANTE: MARCO ANTONIO USNAYO, CONCEPTO: DEVOLUCION PREVENTIVO N° 121, CUENTA DE DEPOSITO: CUENTA UNICA DEL TESORO</t>
  </si>
  <si>
    <t>00378012002 DEPOSITO DE EFECTIVO, DEPOSITANTE: MARCO ANTONIO USNAYO, CONCEPTO: DEVOLUCION PREVENTIVO N° 120 (RETENCIONES), CUENTA DE DEPOSITO: CUENTA UNICA DEL TESORO</t>
  </si>
  <si>
    <t>00099021001 DEPOSITO DE EFECTIVO, DEPOSITANTE: ALEJANDRO ASPIAZU, CONCEPTO: DEVOLUCION TASA DE EMBARQUE RUTA SANTA CRUZ-LA PAZ FECHA 01/03/2019, CUENTA DE DEPOSITO: CUENTA UNICA DEL TESORO</t>
  </si>
  <si>
    <t>00526012001 DEPOSITO DE EFECTIVO, DEPOSITANTE: DAVID JULIAN CORONEL MAMANI, CONCEPTO: DEVOLUCION PASAJES, CUENTA DE DEPOSITO: CUENTA UNICA DEL TESORO</t>
  </si>
  <si>
    <t>00130012001 DEPOSITO DE EFECTIVO, DEPOSITANTE: COOP. MINERA 16 DE JULIO R.L., CONCEPTO: PAGO CUOTA 35; 3RA AMPLIACION COOP. MINERA 16 DE JULIO R.L., CUENTA DE DEPOSITO: CUENTA UNICA DEL TESORO</t>
  </si>
  <si>
    <t>00660122001 DEP.DE CHEQ.AJENOS,RET.DE CAM.,CONCEPTO: DEVOLUCION DE VIATICOS,DEP.: ORGANO JUDICIAL -DISTRITO SANTA CRUZ , PROCEDENCIA: BANCO UNION S.A., CHEQUE: 4587, FECHA DE EMISION:15/03/2019</t>
  </si>
  <si>
    <t>00041071101 DEP.DE CHEQ.AJENOS,RET.DE CAM.,CONCEPTO: DEP POR CONCEPTO DE CERTIFICACION DE COSTO BRUTO MES DE ENERO DE 2019,DEP.: MDPYEP , PROCEDENCIA: BANCO UNION S.A., CHEQUE: 1071, FECHA DE EMISION:14/03/2019</t>
  </si>
  <si>
    <t>00099021001 DEP.DE CHEQ.AJENOS,RET.DE CAM.,CONCEPTO: EJECUCION BOLETA DE GARANTIA BCP S.A. DENTRO DEL PROCESO DE CONTRATACION SEGURO MULTIRIESGO,DEP.: MINISTERIO DE COMUNICACION , PROCEDENCIA: BANCO UNION S.A., CHEQUE: 9863, FECHA DE EMISION:27/02/2019</t>
  </si>
  <si>
    <t>VENTA DE DIVISAS CON TRANSFERENCIA DE FONDOS A SOLICITUD DE MINISTERIO DE LA PRESIDENCIA SEGUN SOLICITUD 7475 REF: PAGO SALDO CONTRATO DE ADHESION DE COMPRAVENTA INTERNACIONAL N 018 035 306 2014 A NEURONIC SA POR ADQUISICION DE EQUIPAMIENTO PARA 30 CENTROS DE HABILITACION Y REHABILITACION SEGUN INFO LIB. 00099021001 TGN-RECURSOS ORDINARIOS (3987) POR DIFERENCIAL CAMBIARIO</t>
  </si>
  <si>
    <t>VENTA DE DIVISAS CON TRANSFERENCIA DE FONDOS A SOLICITUD DE MINISTERIO DE LA PRESIDENCIA SEGUN SOLICITUD 7475 REF: PAGO SALDO CONTRATO DE ADHESION DE COMPRAVENTA INTERNACIONAL N 018 035 306 2014 A NEURONIC SA POR ADQUISICION DE EQUIPAMIENTO PARA 30 CENTROS DE HABILITACION Y REHABILITACION SEGUN INFO LIB. 00099021001 TGN-RECURSOS ORDINARIOS (3987)</t>
  </si>
  <si>
    <t>COBRO DE||COSTO UTILES DE ESCRITORIO POR LA ELABORACION DEL COMPROBANTE CONTABLE NRO. 0949509 DE LA FECHA DE LA LIB. N° 00099021001 TGN RECURSOS ORDINARIOS MONEDA NACIONAL COBRO COSTO UTILES DE ESCRITORIO</t>
  </si>
  <si>
    <t>||TRANSFERENCIA DE FONDOS SEGUN NOTA DEL MINISTERIO DE ECONOMIA Y FINANZAS PUBLICAS CITE: MEFP/VTCP/DGCP/UODP-317/2019 RECIBIDA EN LA FECHA (TRAM-TSO-1358) REF: PAGO POR VENCIMIENTO DE BONOS AFP CLAVE DE PIZARRA TGNU1K05 UFV 2.500.000,00AL T/C 2,29785 DE LA LIBRETA N° 00099021001 TGN RECURSOS ORDINARIOS MONEDA NACIONAL</t>
  </si>
  <si>
    <t>VENTA DE DIVISAS CON TRANSFERENCIA DE FONDOS A SOLICITUD DE SERVICIO NACIONAL TEXTIL-SENATEX SEGUN SOLICITUD 7484 REF: PAGO POR LA COMPRA DE REPUESTOS PARA MAQUINARIA SEGUN INFORME TECNICO INF-HIL-0007-2018, ESPECIFICACIONES TECNICAS, SE ADJUNTA DOCUMENTACION DE RESPALDO AL PRESENTE PROCESO LIB. 00378012002 SENATEX - ADMINISTRACION CENTRAL</t>
  </si>
  <si>
    <t>COBRO COSTOS DE PAPELERIA POR REGULARIZACION DE TRANSFERENCIA DEL EXTERIOR POR ORDEN DE BG BOLIVIA CORPORATION LIB. 00513012007 YPFB - RECURSOS NACIONALIZACIÓN</t>
  </si>
  <si>
    <t>NÚMERO DE LIBRETA CUT: 99031009.00 OPERACIÓN T01 TRANSFERENCIA DE FONDOS A LA CUT - TESORO DIRECTO DE BANCO UNION S.A. A CUENTA UNICA DEL TESORO CON NUMERO DE SOLICITUD = 3592949 Y NUMERO CORRELATIVO = 91320020032019302 TRANSFERENCIA POR OPERACIONES DE VENTA BONOS BTX</t>
  </si>
  <si>
    <t>NUMERO DE LIBRETA CUT: 00099021001 OPERACIÓN E18 TRANSFERENCIA DEL SISTEMA FINANCIERO POR CUENTA DE TERCEROS A LA CUT devolucion de pagos CC no cobrados por afiliados Civiles y Militares correspondiente al periodo de noviembre y aguinaldo 2018</t>
  </si>
  <si>
    <t>'TRANSFERENCIA DE FONDOS||TRANSFERENCIA DE FONDOS S/G. NOTA CITE: MEFP/VTCP/DGCP/UODP-318/2019 DE LA FECHA, DEL MIN.DE ECONOMIA Y FINANZAS PUBLICAS(HRE-TSO-1359), PAGO BTS EXTRABURSATIL-VENCIMIENTO 21 DE MARZO DE 2019 D.S.N°1121 DE 11 DE ENERO DE 2012. DEBITO DE LA LIBRETA N° 00099021001 TGN-RECURSOS ORDINARIOS MN.</t>
  </si>
  <si>
    <t>'TRANSFERENCIA DE FONDOS||TRANSFERENCIA DE FONDOS S/G. NOTA CITE: MEFP/VTCP/DGCP/UODP-318/2019 DE LA FECHA, DEL MIN.DE ECONOMIA Y FINANZAS PUBLICAS(HRE-TSO-1359), PAGO BTS EXTRABURSATIL-VENCIMIENTO 21 DE MARZO DE 2019 D.S.N°1121 DE 11 DE ENERO DE 2012. DEBITO DE LA LIBRETA N° 00099021001, REPOSICION UTILES DE ESCRITORIO.</t>
  </si>
  <si>
    <t>'COBRO DE'||UTILES DE ESCRITORIO S/G. NOTA CITE: MEFP/VTCP/DGCP/UF-183/2019 DE LA FECHA, DEL MIN.DE ECONOMIA Y FINANZAS PUBLICAS.(HRE-TSO-1356), DEBITO AUTOMATICO A LA EMPRESA LACTEOSBOL EN FAVOR DEL FIDEICOMISO FINPRO. DEBITO DE LA LIBRETA 00599032001EBA-GEST.PRODUC.FRUTIC.Y DERIV.(COMPLEM.COMPROB.0949538 DE LA FECHA)</t>
  </si>
  <si>
    <t>||TRANSFERENCIA DE FONDOS S/G. NOTA CITE: MEFP/VTCP/DGCP/UF-183/2019 DE LA FECHA, DEL MIN.DE ECONOMIA Y FINANZAS PUBLICAS (HRE-TSO-2019-1356),DEBITO AUTOMATICO A LA EMPRESA LACTEOSBOL EN FAVOR DEL FIDEICOMISO FINPRO. DEBITO DE LA LIBRETA 00599032001 EBA-GESTION PRODUCTIVA FRUTICOLAS Y DERIVADOS.</t>
  </si>
  <si>
    <t>PAGO A BID PRÉSTAMO 2771/BL-BO VCTO. 20-03-2019 POR CUENTA DE TGN SG NOTA MEFP/VTPC/DGCP-316/2019 Y NTI. 011900 VALOR 20-03-2019 CAPITAL USD 1.300.000,00 INTERESES USD 1.201.847,94 LIBRETA N° 00099021001 "TGN RECURSOS ORDINARIOS" (3987)</t>
  </si>
  <si>
    <t>PAGO A BID PRÉSTAMO 2771/BL-BO VCTO. 20-03-2019 POR CUENTA DE TGN SEGUN NOTA MEFP/VTPC/DGCP-316/2019 , NTI. 011901 VALOR 20-03-2019 INTERESES USD 19.339,73 LIBRETA N° 00099021001 "TGN RECURSOS ORDINARIOS" (3987)</t>
  </si>
  <si>
    <t>PAGO A EXIMBANK COREA PRÉSTAMO EDCF NO. BOL-1 VCTO. 20-03-2019 POR CUENTA DE TGN SEGUN NOTA MEFP/VTPC/DGCP-316/2019 , NTI. 012002 VALOR 20-03-2019 CAPITAL KRW 593.825.000,00 INTERESES KRW 184.045.070,00 LIBRETA N° 00099021001 "TGN RECURSOS ORDINARIOS" (3987)</t>
  </si>
  <si>
    <t>00016011101 DEPOSITO DE EFECTIVO, DEPOSITANTE: JUAN MAMANI MENDOZA, CONCEPTO: DEVOLUCION DE SALDO POR CONCEPTO DE COMPRA DE MATERIAL PARA GUARDERIA UAS COBIJA, CUENTA DE DEPOSITO: CUENTA UNICA DEL TESORO</t>
  </si>
  <si>
    <t>00590012001 DEPOSITO DE EFECTIVO, DEPOSITANTE: MAURICIO RAUL SAHONERO LANDA, CONCEPTO: DEVOLUCION FONDOS EN AVANCE, CUENTA DE DEPOSITO: CUENTA UNICA DEL TESORO</t>
  </si>
  <si>
    <t>00099021001 DEPOSITO DE EFECTIVO, DEPOSITANTE: MARIO RAUL SANDOVAL NAVA, CONCEPTO: REVERSION DE FONDOS NO EJECUTADOS, CUENTA DE DEPOSITO: CUENTA UNICA DEL TESORO</t>
  </si>
  <si>
    <t>00099021001 DEPOSITO DE EFECTIVO, DEPOSITANTE: MARTIN VASQUEZ VALDIVIA, CONCEPTO: DEVOLUCION DE PAGOS, CUENTA DE DEPOSITO: CUENTA UNICA DEL TESORO</t>
  </si>
  <si>
    <t>00099021001 DEPOSITO DE EFECTIVO, DEPOSITANTE: MARIA LUISA INES COLODRO BORDA, CONCEPTO: DEVOLUCION COBRO INDEBIDO NUEVAS NUPCIAS, CUENTA DE DEPOSITO: CUENTA UNICA DEL TESORO</t>
  </si>
  <si>
    <t>00099021001 DEPOSITO DE EFECTIVO, DEPOSITANTE: ELIANA MERCIER HERRERA, CONCEPTO: DEVOLUCION DE AGUINALDO 2018, CUENTA DE DEPOSITO: CUENTA UNICA DEL TESORO</t>
  </si>
  <si>
    <t>00099021001 DEPOSITO DE EFECTIVO, DEPOSITANTE: HUIZA LAURA LUIS ALFREDO, CONCEPTO: DEVOLUCION DE AGUINALDO 2018, CUENTA DE DEPOSITO: CUENTA UNICA DEL TESORO</t>
  </si>
  <si>
    <t>00078014205 DEPOSITO DE EFECTIVO, DEPOSITANTE: LILIANA ALEXANDRA VARGAS BUSTILLOS, CONCEPTO: DEPÓSITO DE SALDOS NO EJECUTADOS DE FONDOS EN AVANCE, CUENTA DE DEPOSITO: CUENTA UNICA DEL TESORO</t>
  </si>
  <si>
    <t>00078014205 DEPOSITO DE EFECTIVO, DEPOSITANTE: EDITH CONDORI CONDORI, CONCEPTO: DEVOLUCION DE SALDOS NO EJECUTADOS DE FONDOS EN AVANCE, CUENTA DE DEPOSITO: CUENTA UNICA DEL TESORO</t>
  </si>
  <si>
    <t>00099021001 DEPOSITO DE EFECTIVO, DEPOSITANTE: PATRICIA MARCELA JAVIER SEJAS, CONCEPTO: DEVOLUCION DE BONO FRONTERA, CUENTA DE DEPOSITO: CUENTA UNICA DEL TESORO</t>
  </si>
  <si>
    <t>00099021001 DEPOSITO DE EFECTIVO, DEPOSITANTE: ANASTACIO VILLANUEVA HUANACO, CONCEPTO: DEVOLUCION POR DOBLE PERCEPCION, CUENTA DE DEPOSITO: CUENTA UNICA DEL TESORO</t>
  </si>
  <si>
    <t>00099021001 DEPOSITO DE EFECTIVO, DEPOSITANTE: EJERCITO DE BOLIVIA, CONCEPTO: REVERSION REGULARIZACION EPSAS CONSUMO AGUA JUNIO/18, CUENTA DE DEPOSITO: CUENTA UNICA DEL TESORO</t>
  </si>
  <si>
    <t>00035011105 DEPOSITO DE EFECTIVO, DEPOSITANTE: ANA MARIA RODRIGUEZ RIOS, CONCEPTO: DEVOLUCION DE FONDO EN AVANCE ASIGNADO PARA PAGAR SERVICIOS BASICOS FEBRERO/2019 UCAS, CUENTA DE DEPOSITO: CUENTA UNICA DEL TESORO</t>
  </si>
  <si>
    <t>00526012001 DEPOSITO DE EFECTIVO, DEPOSITANTE: JUAN SEBASTIAN QUISPE VELARDE, CONCEPTO: DEVOLUCION DE FONDOS EN AVANCE, CUENTA DE DEPOSITO: CUENTA UNICA DEL TESORO</t>
  </si>
  <si>
    <t>00592012001 DEPOSITO DE EFECTIVO, DEPOSITANTE: ELIAS VAIDAURRE CRUZ, CONCEPTO: PAGO SALDO ANEXO I GESTION 2015 SEGUN INFORME CITE: GE-JTE-RSO-002-INF/19, CUENTA DE DEPOSITO: CUENTA UNICA DEL TESORO</t>
  </si>
  <si>
    <t>00592012001 DEPOSITO DE EFECTIVO, DEPOSITANTE: MIN. RELACIONES EXTERIORES - NAC, CONCEPTO: ENTIDAD EMISIVO - MINISTERIO DE RELACIONES EXTERIORES-NAC PAGO ND 239058 GESTION 2018, CUENTA DE DEPOSITO: CUENTA UNICA DEL TESORO</t>
  </si>
  <si>
    <t>00592012001 DEPOSITO DE EFECTIVO, DEPOSITANTE: MDRYT, CONCEPTO: ENTIDAD EMISIVO - MINISTERIO DE DESARROLLO RURAL Y TIERRAS - PAGO ND 238147 GESTION 2019, CUENTA DE DEPOSITO: CUENTA UNICA DEL TESORO</t>
  </si>
  <si>
    <t>00592012001 DEPOSITO DE EFECTIVO, DEPOSITANTE: MARIA RENEE CIVERA VARGAS, CONCEPTO: CTA MARA RENEE CIVERA VARGAS PAGO ND 227808 GESTION 2018, CUENTA DE DEPOSITO: CUENTA UNICA DEL TESORO</t>
  </si>
  <si>
    <t>00592012001 DEPOSITO DE EFECTIVO, DEPOSITANTE: MARIA RENEE CIVERA VARGAS, CONCEPTO: CTA MARIA RENEE CIVERA VARGAS PAGO ND 107982 Y 107998 GESTION 2017, CUENTA DE DEPOSITO: CUENTA UNICA DEL TESORO</t>
  </si>
  <si>
    <t>00592012001 DEPOSITO DE EFECTIVO, DEPOSITANTE: JOSE LUIS MAMANI ESPEJO, CONCEPTO: VENTA EMISIVO PARTICULARES DEL 13 AL 18 DE MARZO DE 2019, CUENTA DE DEPOSITO: CUENTA UNICA DEL TESORO</t>
  </si>
  <si>
    <t>00291012006 DEP.DE CHEQ.AJENOS,RET.DE CAM.,CONCEPTO: ABC - CNC - USO DE DERECHO DE VIA,DEP.: NUEVATEL PCS DE BOLIVIA S.A. , PROCEDENCIA: BANCO BISA S.A., CHEQUE: 40080, FECHA DE EMISION:15/03/2019</t>
  </si>
  <si>
    <t>00212032002 DEP.DE CHEQ.AJENOS,RET.DE CAM.,CONCEPTO: APORTES VOLUNTARIOS INRA-COCHABAMBA,DEP.: INRA-COCHABAMBA , PROCEDENCIA: BANCO UNION S.A., CHEQUE: 5904, FECHA DE EMISION:25/02/2019</t>
  </si>
  <si>
    <t>00212032002 DEP.DE CHEQ.AJENOS,RET.DE CAM.,CONCEPTO: APORTES VOLUNTARIOS INRA-COCHABAMBA,DEP.: INRA-COCHABAMBA , PROCEDENCIA: BANCO UNION S.A., CHEQUE: 5910, FECHA DE EMISION:25/02/2019</t>
  </si>
  <si>
    <t>00212032002 DEP.DE CHEQ.AJENOS,RET.DE CAM.,CONCEPTO: APORTES VOLUNTARIOS INRA-COCHABAMBA,DEP.: INRA-COCHABAMBA , PROCEDENCIA: BANCO UNION S.A., CHEQUE: 5914, FECHA DE EMISION:25/02/2019</t>
  </si>
  <si>
    <t>00212032002 DEP.DE CHEQ.AJENOS,RET.DE CAM.,CONCEPTO: APORTES VOLUNTARIOS INRA-COCHABAMBA,DEP.: INRA-COCHABAMBA , PROCEDENCIA: BANCO UNION S.A., CHEQUE: 5900, FECHA DE EMISION:25/02/2019</t>
  </si>
  <si>
    <t>00212032002 DEP.DE CHEQ.AJENOS,RET.DE CAM.,CONCEPTO: APORTES VOLUNTARIOS INRA-COCHABAMBA,DEP.: INRA-COCHABAMBA , PROCEDENCIA: BANCO UNION S.A., CHEQUE: 5918, FECHA DE EMISION:28/02/2019</t>
  </si>
  <si>
    <t>00099021001 DEP.DE CHEQ.AJENOS,RET.DE CAM.,CONCEPTO: DEVOLUCION PRESTAMO MES DE FEBRERO 2019 GUILLERMO ARAMAYO HERRERA,DEP.: SENASIR , PROCEDENCIA: BANCO UNION S.A., CHEQUE: 8328, FECHA DE EMISION:18/03/2019</t>
  </si>
  <si>
    <t>TRANSFERENCIA RECIBIDA DEL EXTERIOR SEGÚN MENSAJES SWIFT Nos. 3492-3487 (REM.EXT.) DE FECHA 21-03-2019 POR DESEMBOLSO DE CAF PRÉSTAMO CFA009757 MI RIEGO II LIBRETA N° 00287102001 FPS-RECURSOS PROPIOS REF.: UTILES DE ESCRITORIO</t>
  </si>
  <si>
    <t>NUMERO DE LIBRETA CUT: 00081014202 OPERACIÓN E18 TRANSFERENCIA DEL SISTEMA FINANCIERO POR CUENTA DE TERCEROS A LA CUT TRANSFERENCIA DEVOLUCION DE SALDO NO EJECUTADO, INTERESES Y MULTAS GENERADAS SOLICITUD ENTEL SA</t>
  </si>
  <si>
    <t>De: 00099021001 Transferencia de recursos BI-MONETARIA conforme Art. 53 de RM 153 de 06/04/2016, a requerimiento del Órgano Judicial CITE: UNID./NAL./FINANZAS/DAF-OJ N°189/2019, por concepto de RESTITUCIÓN DE CERTIFICADO DE DEPÓSITO JUDICIAL N° 483148(H.R. 6-8036-R)</t>
  </si>
  <si>
    <t>De: 00099021001 Transferencia de recursos BI-MONETARIA conforme Art. 53 de RM 153 de 06/04/2016, a requerimiento del Órgano Judicial CITE: UNID./NAL./FINANZAS/DAF-OJ N°189/2019, por concepto de RESTITUCIÓN DE CERTIFICADO DE DEPÓSITO JUDICIAL N° 484142 (H.R. 6-8036-R)</t>
  </si>
  <si>
    <t>NUMERO DE LIBRETA CUT: 00099021001 OPERACIÓN E75 TRANSFERENCIA DE LA CUENTA FISCAL BUN A LA CUT EN MN TRANSF.FDOS.A SOLICITUD DEL G.A.M.SUCRE SG.NOTA DIR.FINANCIERA CITE 052/2019 A CTA.3987 CUT LBRTA.00099021001</t>
  </si>
  <si>
    <t>REGULARIZACION DE TRANSFERENCIA DEL EXTERIOR SEGUN SWIFT NO.3166 DE FECHA 21/03/2019 ORDENANTE: CONSULADO GENERAL DE BOLIVIA EN MILAN - ITALIA REF:DEVOLUCION SALDOS GASTOS DE FUNCIONAMIENTO GESTION 2018 LIB. 00099021001 TGN-RECURSOS ORDINARIOS (3987)</t>
  </si>
  <si>
    <t>NÚMERO DE LIBRETA CUT: 99031009.00 OPERACIÓN T01 TRANSFERENCIA DE FONDOS A LA CUT - TESORO DIRECTO DE BANCO UNION S.A. A CUENTA UNICA DEL TESORO CON NUMERO DE SOLICITUD = 3596301 Y NUMERO CORRELATIVO = 91320021032019346 TRANSFERENCIA POR OPERACIONES DE VENTA BONOS BTX</t>
  </si>
  <si>
    <t>||TRANSFERENCIA DE FONDOS PARA LA "EMPRESA EBA PARA LACTEOSBOL - IMPLEMENTACIÓN DE UNA PLANTA PROCESADORA DE LÁCTEOS EN EL TROPICO DE COCHABAMBA (6° DESEMBOLSO); ABONO EN LA CUT LIBRETA N° 00599039201 S/G NOTA CITE: BDP/GOP/CART/1316/2019 DE 19/03/19 LIBRETA 00599039201-EBA "IMPLEMENTACIÓN DE UNA PLANTA PROCESADORA DE LÁCTEOS EN EL DEPTO.COCHABAMBA"</t>
  </si>
  <si>
    <t>||TRANSFERENCIA DE FONDOS S/G. FORMULARIO CITE: BUN/CF130/19 DE LA FECHA.(HRE-TSO-1371), DEVOLUCION DEL SALDO NO EJECUTADO EN LA GESTION 2018 PROYECTO ESTRATEGIA DE REPOBLAMIENTO FORESTAL EN MICROCUENCAS SAYUBA.MAIGE Y MOA-GAM SAN BUENAVENTURA. A SOLICITUD GOB.AUT.MCPAL.SAN BUENAVENTURA, LIBRETA 00099021001 RECURSOS ORDINARIOS; BUN.</t>
  </si>
  <si>
    <t>PAGO A EXIMBANK CHINA POPUL PRÉSTAMO GCL 2009 (43) 294 VCTO. 21-03-2019 POR CUENTA DE TGN SEGUN NOTA MEFP/VTCP/DGCP/UODP-316/2019, NTI. 011910 VALOR 21-03-2019 CAPITAL RMY 9.043.802,00 INTERESES RMY 2.273.511,54 LIBRETA N° 00099021001 "TGN RECURSOS ORDINARIOS" (3987)</t>
  </si>
  <si>
    <t>PAGO A EXIMBANK CHINA POPUL PRÉSTAMO GCL 2016 (29) 599 VCTO. 21-03-2019 POR CUENTA DE TGN SEGUN NOTA MEFP/VTCP/DGCP/UODP-316/2019, NTI. 011914 VALOR 21-03-2019 INTERESES RMY 3.167.500,00 COMISIONES RMY 87.986,11 LIBRETA N° 00099021001 "TGN RECURSOS ORDINARIOS" (3987)</t>
  </si>
  <si>
    <t>PAGO A EXIMBANK CHINA POPUL PRÉSTAMO GCL 2011 (41) 391 VCTO. 21-03-2019 POR CUENTA DE TGN SEGUN NOTA MEFP/VTCP/DGCP/UODP-316/2019 , NTI. 011913 VALOR 21-03-2019 CAPITAL RMY 23.110.550,10 INTERESES RMY 6.506.903,77 LIBRETA N° 00099021001 "TGN RECURSOS ORDINARIOS" (3987)</t>
  </si>
  <si>
    <t>PAGO A EXIMBANK CHINA POPUL PRÉSTAMO GCL 2017 (02) 607 VCTO. 21-03-2019 POR CUENTA DE TGN SEGUN NOTA MEFP/VTCP/DGCP/UODP-316/2019, NTI. 011915 VALOR 21-03-2019 INTERESES RMY 565.833,33 COMISIONES RMY 475.902,78 LIBRETA N° 00099021001 "TGN RECURSOS ORDINARIOS" (3987)</t>
  </si>
  <si>
    <t>'TRANSFERENCIA DE FONDOS||S/G. NOTA CITE: MEFP/VTCP/DGCP/UODP-325/2019 DE LA FECHA, DEL MIN.DE ECONOMIA Y FINANZAS PUBLICAS(HRE-TSO-1367), PAGO BTS EXTRABURSATIL-VENCIMIENTO 22 DE MARZO DE 2019 D.S.N°1121 DE 11 DE ENERO DE 2012. DEBITO DE LA LIBRETA N° 00099021001 TGN-RECURSOS ORDINARIOS MN.</t>
  </si>
  <si>
    <t>'TRANSFERENCIA DE FONDOS||S/G. NOTA CITE: MEFP/VTCP/DGCP/UODP-325/2019 DE LA FECHA, DEL MIN.DE ECONOMIA Y FINANZAS PUBLICAS(HRE-TSO-1367), PAGO BTS EXTRABURSATIL-VENCIMIENTO 22 DE MARZO DE 2019 D.S.N°1121 DE 11 DE ENERO DE 2012. DEBITO DE LA LIBRETA N° 00099021001, REPOSICION UTILES DE ESCRITORIO.</t>
  </si>
  <si>
    <t>'TRANSFERENCIA DE FONDOS S/G CITE Nº' MEFP/VTCP/DGPOT/UPCF||TGN/TR.N°868/2019 DE LA FECHA, DEL MIN.DE ECO. Y FINANC.PUB.(HRE-TSO-1373),POR DOBLE ABONO REALIZADO POR INSTRUCCION DE BBVA PREVISION AFP, POR CONCEPTO DE DEVOLUCION DE PAGO CC NO COBRADOS POR AFILIADOS CIVILES Y MILITARES. DEBITO DE LA LIBRETA N°00099021001 TGN-RECURSOS ORDINARIOS(CORRESPONDIENTE AL PERIODO SEPTIEMBRE/18)</t>
  </si>
  <si>
    <t>||COMISIONES BANCARIAS POR TRANSFERENCIA AL EXTERIOR DE LOS DESEMBOLSOS A PAN AMERICAN ENERGY LLC USD 6.982.629.- SEGUJN CONTRATO SANO N° 402/2014 DEL 18/12/2014, Y NOTA YPFB/GAFC-0421 DFC-0670 URT-0318/2019 DEL 20/03/2019 DE YPFB LIBRETA N°00513012007 YPFB-RECURSOS NACIONALIZACION</t>
  </si>
  <si>
    <t>||COMPLEMENTO A NUESTRO COMPROBANTE G 0993630 DE LA FECHA POR PAGO AL EXIMBANK CHINA, PTMO. GCL 2004 (08) 118, POR CUENTA DE YPFB, COBRO DE COMISIONES DEL BANQUERO USD 10.- LIBRETA N°00513012002 LBP-YPFB-VENTA GAS NAT.UNRC LP CP (2011349951300)</t>
  </si>
  <si>
    <t>||COMPLEMENTO A NUESTRO COMPROBANTE G 0993632 DE LA FECHA POR PAGO AL EXIMBANK CHINA, PTMO. GCL 2011 (17) 367, POR CUENTA DE YPFB, COBRO DE COMISIONES DEL BANQUERO USD 10.- LIBRETA N°00513012007 YPFB-RECURSOS NACIONALIZACION</t>
  </si>
  <si>
    <t>VENTA DE DIVISAS CON TRANSFERENCIA DE FONDOS A SOLICITUD DE ADMINISTRACION DE SERVICIOS PORTUARIOS BOLIVIA SEGUN SOLICITUD 7488 REF: H.R. 326-338-381 - PAGO DE FACTURAS AL TPA POR SERVICIO DE REFRIGERACION, CARGA FIO Y FAENAS CORRESPONDIENTE A LA SEGUNDA QUINCENA DE FEBRERO/2019 EN EL PUERTO DE ARIC LIB. 00594012001 ASP-B FONDO DE OPERACIONES</t>
  </si>
  <si>
    <t>VENTA DE DIVISAS CON TRANSFERENCIA DE FONDOS A SOLICITUD DE ADMINISTRACION DE SERVICIOS PORTUARIOS BOLIVIA SEGUN SOLICITUD 7492 REF: H.R. PAGO A LA EMPRESA EMPRESA NACIONAL DE PUERTOS S.A. (ENAPU S.A.) POR SERVICIO DE ALQUILER DE OFICINA, CORRESPONDIENTE A ENERO/2019, SEGUN ORDEN DE PAGO ASP-B/DAF-U LIB. 00594012001 ASP-B FONDO DE OPERACIONES</t>
  </si>
  <si>
    <t>VENTA DE DIVISAS CON TRANSFERENCIA DE FONDOS A SOLICITUD DE ADMINISTRACION DE SERVICIOS PORTUARIOS BOLIVIA SEGUN SOLICITUD 7491 REF: H.R. 987-998 - ENVIO DE RECUEROS AL PUERTO DE ARICA POR GASTOS DE FUNCIONAMIENTO Y GATE OUT, CORRESPONDIENTE A LA REPOSICION DE FEBRERO Y MARZO/2019, SEGUN COMUNICAICO LIB. 00594012001 ASP-B FONDO DE OPERACIONES</t>
  </si>
  <si>
    <t>VENTA DE DIVISAS CON TRANSFERENCIA DE FONDOS A SOLICITUD DE ADMINISTRACION DE SERVICIOS PORTUARIOS BOLIVIA SEGUN SOLICITUD 7489 REF: H.R. 1093 - PAGO DE FACTURAS A LA EMPRESA TISUR POR SERVICIO DE FAENAS EN EL PUERTO DE MATARANI, SEGUN INFORME ASP-B/DOP-UAP/INF-36/2019 Y DEMAS DOCUMENTACION ADJUNTA LIB. 00594012001 ASP-B FONDO DE OPERACIONES</t>
  </si>
  <si>
    <t>VENTA DE DIVISAS CON TRANSFERENCIA DE FONDOS A SOLICITUD DE ADMINISTRACION DE SERVICIOS PORTUARIOS BOLIVIA SEGUN SOLICITUD 7490 REF: H.R. 909 - ENVIO DE RECURSOS AL PUERTO DE ANTOFAGASTA PARA GASTOS DE FUNCIONAMIENTO CORRESPONDIENTE A LA REPOSICION DE ENERO Y FEBRERO/2019, SEGUN COMUNICACION INTERNA LIB. 00594012001 ASP-B FONDO DE OPERACIONES</t>
  </si>
  <si>
    <t>PAGO A EXIMBANK CHINA POPUL PRÉSTAMO GCL 2004 (08) 118 VCTO. 21-03-2019 POR CUENTA DE YPFB , NTI. 011907 VALOR 21-03-2019 CAPITAL RMY 6.620.579,87 INTERESES RMY 932.030,53 CTA. 00513012002 LBP-YPFB-VENTA GAS NAT.UNRC LP CP (2011349951300)</t>
  </si>
  <si>
    <t>PAGO A EXIMBANK CHINA POPUL PRÉSTAMO GCL 2004 (08) 118 VCTO. 21-03-2019 POR CUENTA DE YPFB , NTI. 011907 VALOR 21-03-2019 CAPITAL RMY 6.620.579,87 INTERESES RMY 932.030,53 CTA. 00513012002 LBP-YPFB-VENTA GAS NAT.UNRC LP CP (2011349951300) REF.: COMISIONES BANCARIAS</t>
  </si>
  <si>
    <t>PAGO A EXIMBANK CHINA POPUL PRÉSTAMO GCL 2011 (17) 367 VCTO. 21-03-2019 POR CUENTA DE YPFB , NTI. 011912 VALOR 21-03-2019 CAPITAL RMY 12.447.146,49 INTERESES RMY 3.379.400,27 CTA. 00513012007 YPFB-RECURSOS NACIONALIZACION</t>
  </si>
  <si>
    <t>PAGO A EXIMBANK CHINA POPUL PRÉSTAMO GCL 2011 (17) 367 VCTO. 21-03-2019 POR CUENTA DE YPFB , NTI. 011912 VALOR 21-03-2019 CAPITAL RMY 12.447.146,49 INTERESES RMY 3.379.400,27 CTA. 00513012007 YPFB-RECURSOS NACIONALIZACION REF.: COMISIONES BANCARIAS</t>
  </si>
  <si>
    <t>PAGO A CAF PRÉSTAMO CFA004274 VCTO. 21-03-2019 POR CUENTA DE TGN NOTA MEFP/VTPC/DGCP-316/2019 , NTI. 011952 VALOR 21-03-2019 CAPITAL USD 750.000,00 INTERESES USD 194.009,38 LIBRETA N° 00099021001 "TGN RECURSOS ORDINARIOS" (3987)</t>
  </si>
  <si>
    <t>PAGO A CAF PRÉSTAMO CFA008340 VCTO. 21-03-2019 POR CUENTA DE TGN NOTA MEFP/VTPC/DGCP-316/2019 , NTI. 011953 VALOR 21-03-2019 CAPITAL USD 1.873.662,70 INTERESES USD 749.233,10 COMISIONES USD 61.478,27 LIBRETA N° 00099021001 "TGN RECURSOS ORDINARIOS" (3987)</t>
  </si>
  <si>
    <t>PAGO A CAF PRÉSTAMO CFA004295 VCTO. 21-03-2019 POR CUENTA DE TGN NOTA MEFP/VTPC/DGCP-316/2019 , NTI. 011955 VALOR 21-03-2019 CAPITAL USD 2.532.249,49 INTERESES USD 655.040,19 LIBRETA N° 00099021001 "TGN RECURSOS ORDINARIOS" (3987)</t>
  </si>
  <si>
    <t>PAGO A BID PRÉSTAMO 2719/BL-BO VCTO. 21-03-2019 POR CUENTA DE TGN NOTA MEFP/VTPC/DGCP-316/2019 , NTI. 011902 VALOR 21-03-2019 INTERESES USD 4.796,00 LIBRETA N° 00099021001 "TGN RECURSOS ORDINARIOS" (3987)</t>
  </si>
  <si>
    <t>PAGO A BID PRÉSTAMO 2719/BL-BO VCTO. 21-03-2019 POR CUENTA DE TGN NOTA MEFP/VTPC/DGCP-316/2019, NTI. 011911 VALOR 21-03-2019 CAPITAL USD 322.383,23 INTERESES USD 270.639,66 LIBRETA N° 00099021001 "TGN RECURSOS ORDINARIOS" (3987)</t>
  </si>
  <si>
    <t>COBRO COSTOS DE PAPELERIA SEGUN TRANSFERENCIA DEL EXTERIOR POR ORDEN DE MINGA GAS S.A. LIB. 00513062001 YPFB-OPERACIONES PLANTA DE SEPARACION DE LIQUIDOS RIO GRANDE</t>
  </si>
  <si>
    <t>COBRO COSTOS DE PAPELERIA SEGUN TRANSFERENCIA DEL EXTERIOR POR ORDEN DE INTEGRACION ENERGETICA ARGENTINA SA. REF:PAGO EXA-GJA-092-19 YPFB GAS NATURAL LIB. 00513012007 YPFB - RECURSOS NACIONALIZACIÓN</t>
  </si>
  <si>
    <t>PAGO A BID PRÉSTAMO 2614/BL-BO VCTO. 21-03-2019 POR CUENTA DE TGN SEGÚN NOTA MEFP/VTCP/DGCP/UODP-327/2019, NTI. 011903 VALOR 21-03-2019 CAPITAL USD 1.054.468,08 INTERESES USD 434.805,55 COMISIONES USD 3.644,79 LIBRETA N° 00099021001 "TGN RECURSOS ORDINARIOS" (3987)</t>
  </si>
  <si>
    <t>PAGO A BID PRÉSTAMO 2614/BL-BO VCTO. 21-03-2019 POR CUENTA DE TGN MEFP/VTCP/DGCP/UODP-327/2019 , NTI. 011904 VALOR 21-03-2019 INTERESES USD 10.240,14 LIBRETA N° 00099021001 "TGN RECURSOS ORDINARIOS" (3987)</t>
  </si>
  <si>
    <t>PAGO A EXIMBANK CHINA POPUL PRÉSTAMO GCL 2004 (04) 114A VCTO. 21-03-2019 POR CUENTA DE TGN MEFP/VTCP/DGCP/UODP-316/2019 , NTI. 011906 VALOR 21-03-2019 CAPITAL RMY 1.910.703,24 INTERESES RMY 249.771,37 LIBRETA N° 00099021001 "TGN RECURSOS ORDINARIOS" (3987)</t>
  </si>
  <si>
    <t>PAGO A EXIMBANK CHINA POPUL PRÉSTAMO GCL 2007 (13) 184 VCTO. 21-03-2019 POR CUENTA DE TGN AEGUN NOTA MEFP/VTCP/DGCP/UODP-316/2019, NTI. 011909 VALOR 21-03-2019 CAPITAL RMY 12.168.507,60 INTERESES RMY 2.324.860,98 LIBRETA N° 00099021001 "TGN RECURSOS ORDINARIOS" (3987)</t>
  </si>
  <si>
    <t>00099021001 DEPOSITO DE EFECTIVO, DEPOSITANTE: MARIBEL LECOÑA ALAVI, CONCEPTO: COBRO INDEBIDO, CUENTA DE DEPOSITO: CUENTA UNICA DEL TESORO</t>
  </si>
  <si>
    <t>00099021001 DEPOSITO DE EFECTIVO, DEPOSITANTE: TORIBIO DAVID MARCA  ACEVEDO CI. 4062030 OR., CONCEPTO: DEVOLUCION BONO DE FRONTERA, CUENTA DE DEPOSITO: CUENTA UNICA DEL TESORO</t>
  </si>
  <si>
    <t>00099021001 DEPOSITO DE EFECTIVO, DEPOSITANTE: TORIBIO DAVID MARCA ACEVEDO  CI.  4062030  OR., CONCEPTO: DEVOLUCION BONO FRONTERA, CUENTA DE DEPOSITO: CUENTA UNICA DEL TESORO</t>
  </si>
  <si>
    <t>00513072001 DEPOSITO DE EFECTIVO, DEPOSITANTE: COPA INGENIERIA DE RICARDO J. PAMMO VELARDE, CONCEPTO: DEVOLUCION PAGO REFACCIONES EDIFICIO TORRE ESPRA, CUENTA DE DEPOSITO: CUENTA UNICA DEL TESORO</t>
  </si>
  <si>
    <t>00591012001 DEPOSITO DE EFECTIVO, DEPOSITANTE: YARCO VLADIMIR VILLAMOR ORIHUELA, CONCEPTO: CONSUMO DE ENERGIA, CUENTA DE DEPOSITO: CUENTA UNICA DEL TESORO</t>
  </si>
  <si>
    <t>00591012001 DEPOSITO DE EFECTIVO, DEPOSITANTE: SOFIA ROQUE CHOQUE, CONCEPTO: CONSUMO ENERGIA, CUENTA DE DEPOSITO: CUENTA UNICA DEL TESORO</t>
  </si>
  <si>
    <t>00526012001 DEPOSITO DE EFECTIVO, DEPOSITANTE: BOLIVIA TV -FREDDY ESPRELLA ROJAS, CONCEPTO: DEVOLUCION DE PASAJES, CUENTA DE DEPOSITO: CUENTA UNICA DEL TESORO</t>
  </si>
  <si>
    <t>00283022001 DEPOSITO DE EFECTIVO, DEPOSITANTE: HUGO VARGAS NINA ADUANA NACIONAL, CONCEPTO: DEVOLUCION FONDOS EN AVANCE (INTERESES), CUENTA DE DEPOSITO: CUENTA UNICA DEL TESORO</t>
  </si>
  <si>
    <t>00099021001 DEP.DE CHEQ.AJENOS,RET.DE CAM.,CONCEPTO: DEVOLUCION FONDOS NO COBRADOS A SENASIR,DEP.: SEGUROS PROVIDA S.A , PROCEDENCIA: BANCO NACIONAL DE BOLIVIA S.A., CHEQUE: 4350288, FECHA DE EMISION:20/03/2019</t>
  </si>
  <si>
    <t>00099021001 DEP.DE CHEQ.AJENOS,RET.DE CAM.,CONCEPTO: DEVOLUCION DE COTIZACION,DEP.: FUTURO DE BOLIVIA AFP , PROCEDENCIA: BANCO DE CREDITO DE BOLIVIA S.A., CHEQUE: 57705, FECHA DE EMISION:21/03/2019</t>
  </si>
  <si>
    <t>00099021001 DEP.DE CHEQ.AJENOS,RET.DE CAM.,CONCEPTO: MIYATA PAZ HUGO,DEP.: BANCO UNION S.A. , PROCEDENCIA: BANCO UNION S.A., CHEQUE: 160349, FECHA DE EMISION:22/03/2019</t>
  </si>
  <si>
    <t>00099024113 DEP.DE CHEQ.AJENOS,RET.DE CAM.,CONCEPTO: MULTA PROYECTO CONSTRUCCION MODULO UNIDAD EDUCATIVA SAN JOSE DEL CAVITU,DEP.: MINISTERIO DE LA PRESIDENCIA - UPRE , PROCEDENCIA: BANCO UNION S.A., CHEQUE: 906, FECHA DE EMISION:06/03/2019</t>
  </si>
  <si>
    <t>00099021001 DEPOSITO DE EFECTIVO, DEPOSITANTE: EDWEY YUCRA BALDIVIEZO, CONCEPTO: PREVENTIVO 132, CUENTA DE DEPOSITO: CUENTA UNICA DEL TESORO</t>
  </si>
  <si>
    <t>VENTA DE DIVISAS CON TRANSFERENCIA DE FONDOS A SOLICITUD DE INSTITUTO NACIONAL DE INNOVACION AGROPECUARIA Y FORESTAL (INIAF) SEGUN SOLICITUD 7472 REF: 80201010300 02 52 PAGO POR AUDITORIA TECNICA ISTA AL LABORATORIO DE SEMILLAS DE LA DEPARTAMENTAL DE SANTA CRUZ POR UN MONTO DE 13 000 CHF SWISS FRA LIB. 00222012001 INIAF- A NIVEL NACIONAL POR DIFERENCIAL CAMBIARIO</t>
  </si>
  <si>
    <t>VENTA DE DIVISAS CON TRANSFERENCIA DE FONDOS A SOLICITUD DE INSTITUTO NACIONAL DE INNOVACION AGROPECUARIA Y FORESTAL (INIAF) SEGUN SOLICITUD 7472 REF: 80201010300 02 52 PAGO POR AUDITORIA TECNICA ISTA AL LABORATORIO DE SEMILLAS DE LA DEPARTAMENTAL DE SANTA CRUZ POR UN MONTO DE 13 000 CHF SWISS FRA LIB. 00222012001 INIAF- A NIVEL NACIONAL</t>
  </si>
  <si>
    <t>||TRANSFERENCIA FONDOS POR CUENTA DEL TGN. PARA PAGO DE VALORES "C" DE LA FECHA SEGUN MEFP/VTCP/DGCP/UODP-331/2019 DE F.22/03/2019 DEL MIN. DE ECONOMIA Y FIN- PUB. LIB:00099021001 "TGN-RECURSOS ORD. M/N. LIBRETA 00099021001 "TGN-RECURSOS ORDINARIOS - M/N."</t>
  </si>
  <si>
    <t>NÚMERO DE LIBRETA CUT: 99031009.00 OPERACIÓN T01 TRANSFERENCIA DE FONDOS A LA CUT - TESORO DIRECTO DE BANCO UNION S.A. A CUENTA UNICA DEL TESORO CON NUMERO DE SOLICITUD = 3600485 Y NUMERO CORRELATIVO = 91320022032019437 TRANSFERENCIA POR OPERACIONES DE VENTA BONOS BTX</t>
  </si>
  <si>
    <t>||REGULARIZACIÓN DE NUESTRA OPERACIÓN NRO. 0949463 DE F. 19/03/2019 EN ATENCIÓN A CORREO ELECTRÓNICO DE INIAF DE LA FECHA. A LA LIBRETA 00222018003 INIAF - BS. FONTAGRO; PC/TA. FUND ARGENINTA FONTAGRO GRAN CHACO.</t>
  </si>
  <si>
    <t>VENTA DE DIVISAS CON TRANSFERENCIA DE FONDOS A SOLICITUD DE YACIMIENTOS PETROLIFEROS FISCALES BOLIVIANOS SEGUN SOLICITUD 7526 REF: PAGO A EMPRESA VITOL SA POR CONCILIACION DE FACTURA FINAL SUMINISTRO INSUMOS Y ADITIVOS DE FECHA 24 DE ENERO DE 2019 SEGUN FACTURA N S1903064 INFORME TECNICO DE CON LIB. 00513012004 LBP-YPFB-UNICOMERCIAL (4030005415/1-2188907)</t>
  </si>
  <si>
    <t>'COBRO DE'||UTILES DE ESCRITORIO POR EL COMPROBANTE CONTABLE NRO. 0949663 DE LA FECHA, SEGÚN CORREO ELECTRÓNICO DE YPFB DE LA FECHA. DEBITO DE LA LIBRETA 00513022001 YPFB  OPERACIONES.</t>
  </si>
  <si>
    <t>||REGULARIZACIÓN DE NUESTRA OPERACIÓN NRO. 0949463 DE F. 19/03/2019 EN ATENCIÓN A CORREO ELECTRÓNICO DE INIAF DE LA FECHA. DEBITO DE LA LIBRETA 00222012001 INIAF- A NIVEL NACIONAL, COBRO UTILES DE ESCRITORIO.</t>
  </si>
  <si>
    <t>PAGO A BID PRÉSTAMO 2786/BL-BO VCTO. 22-03-2019 POR CUENTA DE TGN SEGUN NOTA MEFP/VTCP/DGCP/UODP-328/2019 , NTI. 012093 VALOR 22-03-2019 CAPITAL USD 1.667.513,22 INTERESES USD 1.391.750,47 COMISIONES USD 67.774,32 LIBRETA N° 00099021001 "TGN RECURSOS ORDINARIOS" (3987)</t>
  </si>
  <si>
    <t>PAGO A BID PRÉSTAMO 2786/BL-BO VCTO. 22-03-2019 POR CUENTA DE TGN SEGUN NOTA MEFP/VTCP/DGCP/UODP-328/2019 , NTI. 012092 VALOR 22-03-2019 INTERESES USD 21.777,52 LIBRETA N° 00099021001 "TGN RECURSOS ORDINARIOS" (3987)</t>
  </si>
  <si>
    <t>'TRANSFERENCIA DE FONDOS||S/G. NOTA CITE: MEFP/DTCP/DGCP/UODP-332/2019 DE LA FECHA, DEL MIN.DE ECONOMIA Y FINANZAS PUBLICAS(HRE-TSO-1383), PAGO BTS EXTRABURSATIL-VENCIMIENTO 23, 24 Y 25 DE MARZO DE 2019 D.S.N°1121 DE 11 DE ENERO DE 2012. DEBITO DE LA LIBRETA N° 00099021001 TGN-RECURSOS ORDINARIOS MN.</t>
  </si>
  <si>
    <t>'TRANSFERENCIA DE FONDOS||S/G. NOTA CITE: MEFP/DTCP/DGCP/UODP-332/2019 DE LA FECHA, DEL MIN.DE ECONOMIA Y FINANZAS PUBLICAS(HRE-TSO-1383), PAGO BTS EXTRABURSATIL-VENCIMIENTO 23, 24 Y 25 DE MARZO DE 2019 D.S.N°1121 DE 11 DE ENERO DE 2012. DEBITO DE LA LIBRETA N° 00099021001, REPOSICION UTILES DE ESCRITORIO.</t>
  </si>
  <si>
    <t>NUMERO DE LIBRETA CUT: 00099021001 OPERACIÓN E75 TRANSFERENCIA DE LA CUENTA FISCAL BUN A LA CUT EN MN TRANSF.DE FDOS.SG.SOL. DEL G.A.M. DE POROMA SG. NOTA CITE OF.G.A.M.P.0148/2018 A LA CTA. CUT 3987 LIBRETA 00099021001</t>
  </si>
  <si>
    <t>||TRANSFERENCIA DE FONDOS SG. NOTA DEL MINISTERIO DE ECONOMIA Y FINANZAS PUBLICAS CITE: MEFP/VTCP/DGPOT/UPCFTGN/N° 878/2019 RECIBIDA EN LA FECHA (TRAM-TSO-1389) REF:TRANSF.DE RECURSOS,LOS COSTOS UTILES DE ESCRITORIO SON CANCELADOS EN EFECTIVO ABONO EN LA LIBRETA N° 00086018051 MMAYA-BS FORT.INST.APOYO EXPERTICIA ASISTENCIA TECNICA MAYA</t>
  </si>
  <si>
    <t>00099021001 DEPOSITO DE EFECTIVO, DEPOSITANTE: SERVICIO GEODESICO DE MAPAS, CONCEPTO: REVERSION POR REMBOLSO DE INCAPACIDAD TEMPORAL CNS, SEGUN NOTA MEFP/VTCP/DGPOT/UAIS N° 7517/2018, CUENTA DE DEPOSITO: CUENTA UNICA DEL TESORO</t>
  </si>
  <si>
    <t>00099021001 DEPOSITO DE EFECTIVO, DEPOSITANTE: EDMAR REYNALDO RAMIREZ TINTAYA, CONCEPTO: DEVOLUCION EXAMEN PREOCUPACIONAL GESTION 2018, CUENTA DE DEPOSITO: CUENTA UNICA DEL TESORO</t>
  </si>
  <si>
    <t>00099021001 DEPOSITO DE EFECTIVO, DEPOSITANTE: TORIBIO  BLANCO SALAZAR, CONCEPTO: DEVOLUCION DE RETROACTIVO, CUENTA DE DEPOSITO: CUENTA UNICA DEL TESORO</t>
  </si>
  <si>
    <t>00099021001 DEPOSITO DE EFECTIVO, DEPOSITANTE: JAVIER ESPINOZA HERBAS, CONCEPTO: DEVOLUCION DE VIATICOS, CUENTA DE DEPOSITO: CUENTA UNICA DEL TESORO</t>
  </si>
  <si>
    <t>00099021001 DEPOSITO DE EFECTIVO, DEPOSITANTE: JORGE JESUS JULIO GONZALES BOHORQUEZ, CONCEPTO: DEVOLUCION DEUDA A SENASIR, CUENTA DE DEPOSITO: CUENTA UNICA DEL TESORO</t>
  </si>
  <si>
    <t>00099021001 DEPOSITO DE EFECTIVO, DEPOSITANTE: GCAE-I GRAL SANTIAGO, CONCEPTO: REVERSION CONSUMO DE AGUA MES DE ENERO DEL 2019, CUENTA DE DEPOSITO: CUENTA UNICA DEL TESORO</t>
  </si>
  <si>
    <t>00099021001 DEPOSITO DE EFECTIVO, DEPOSITANTE: SANDRO GUTIERREZ CLAROS - MIN.DE DEPORTES, CONCEPTO: DEVOLUCION SALDOS NO EJECUTADOS JUEGOS ESTUDIANTILES PLURINACIONALES 2017, CUENTA DE DEPOSITO: CUENTA UNICA DEL TESORO</t>
  </si>
  <si>
    <t>00099021001 DEPOSITO DE EFECTIVO, DEPOSITANTE: YAFAR YAMIR RODRIGUEZ RAMIREZ, CONCEPTO: DEVOLUCION EXCEDENTE PAGO DE VIATICOS DOS DIAS Y MEDIO REVERSION AL COMPROBANTE 323, CUENTA DE DEPOSITO: CUENTA UNICA DEL TESORO</t>
  </si>
  <si>
    <t>00016011101 DEPOSITO DE EFECTIVO, DEPOSITANTE: FREDY ELOY MAMANI DURAN, CONCEPTO: DEVOLUCION POR CONCEPTO DE PASAJES Y VIATICOS, CUENTA DE DEPOSITO: CUENTA UNICA DEL TESORO</t>
  </si>
  <si>
    <t>00291012009 DEP.DE CHEQ.AJENOS,RET.DE CAM.,CONCEPTO: EJECUCION DE GARANTIA GERENCIA REGIONAL ORURO,DEP.: ABC - OFICINA CENTRAL , PROCEDENCIA: BANCO UNION S.A., CHEQUE: 5441, FECHA DE EMISION:12/03/2019</t>
  </si>
  <si>
    <t>00212082004 DEP.DE CHEQ.AJENOS,RET.DE CAM.,CONCEPTO: APORTES VOLUNTARIOS MES MARZO 2019 INRA LA PAZ,DEP.: INRA LA PAZ APORTES VOLUNTARIOS MARZO 2019 , PROCEDENCIA: BANCO UNION S.A., CHEQUE: 3873, FECHA DE EMISION:22/03/2019</t>
  </si>
  <si>
    <t>||TRANSFERENCIA DE FONDOS SEGUN NOTA DEL MINISTERIO DE ECONOMIA Y FINANZAS PUBLICAS CITE: MEFP/VTCP/DGCP/UODP-336/2019 RECIBIDA EN LA FECHA (TRAM-TSO-1393) REF: PAGO POR VENCIMIENTO DE BONOS AFP CLAVE DE PIZARRA TGNU1K06 POR UFV 2.500.000,00AL T/C POR UFV 2.29815 DE LA LIBRETA N° 00099021001 TGN RECURSOS ORDINARIOS MONEDA NACIONAL</t>
  </si>
  <si>
    <t>COBRO DE||COSTO UTILES DE ESCRITORIO POR LA ELABORACION DEL COMPROBANTE CONTABLE NRO. 0949785 DE LA FECHA DE LA LIB. N° 00099021001 TGN RECURSOS ORDINARIOS MONEDA NACIONAL COBRO COSTO UTILES DE ESCRITORIO</t>
  </si>
  <si>
    <t>PAGO A BID PRÉSTAMO 1116-SF-BO VCTO. 25-03-2019 POR CUENTA DE GOB.AUT.DEPT.TARIJA SEGÚN NOTA COD.LIQ.011928 DE FECHA 19-03-2019, VALOR 25-03-2019 CAPITAL USD 7.531,84 INTERESES USD 3.660,26 LIBRETA NRO.00099021001 TGN-RECURSOS ORDINARIOS - 3987 - ALIVIO MDRI</t>
  </si>
  <si>
    <t>NÚMERO DE LIBRETA CUT: 99031009.00 OPERACIÓN T01 TRANSFERENCIA DE FONDOS A LA CUT - TESORO DIRECTO DE BANCO UNION S.A. A CUENTA UNICA DEL TESORO CON NUMERO DE SOLICITUD = 3605368 Y NUMERO CORRELATIVO = 91320025032019512 TRANSFERENCIA POR OPERACIONES DE VENTA BONOS BTX</t>
  </si>
  <si>
    <t>||TRANSFERENCIA DE FONDOS S/G. FORMULARIO CITE BUN/CF135/2019 DE LA FECHA.(HRE-TSO-1396). A SOLIC.GOB.AUT.MCPAL.ACHACACHI, LIBRETA N°00086018007 MMAA-PAR-BS PROYECTOS PLAN NAL.CUENCAS;BUN.</t>
  </si>
  <si>
    <t>||AMPLIACIÓN DE VALIDEZ 0,15% S/USD68.700,15 POR 32 DÍAS, REEMB. GASTOS DE COMUNICACIÓN BS220.- Y EMISIÓN DE CBTE. CONTABLE BS50.- S/G NOTA DGAF. STRIA. GRAL. N°098/19 REF.:I-2018-03 P/C ARMADA BOLIVIANA, ZODIAC MILPRO INTERNATIONAL LIB. 0020051101 MIN DEF-ARMADA BOLIVIANA VARIOS REF.: COMISIÓN AMPLIACIÓN VALIDEZ I-2018-03</t>
  </si>
  <si>
    <t>'TRANSFERENCIA DE FONDOS||S/G. NOTA CITE: MEFP/VTCP/DGCP/UODP-337/2019 DE LA FECHA, DEL MIN.DE ECONOMIA Y FINANZAS PUBLICAS(HRE-TSO-1394), PAGO BTS EXTRABURSATIL-VENCIMIENTO 26 DE MARZO DE 2019 D.S.N°1121 DE 11 DE ENERO DE 2012. DEBITO DE LA LIBRETA N° 00099021001 TGN-RECURSOS ORDINARIOS MN.</t>
  </si>
  <si>
    <t>'TRANSFERENCIA DE FONDOS||S/G. NOTA CITE: MEFP/VTCP/DGCP/UODP-337/2019 DE LA FECHA, DEL MIN.DE ECONOMIA Y FINANZAS PUBLICAS(HRE-TSO-1394), PAGO BTS EXTRABURSATIL-VENCIMIENTO 26 DE MARZO DE 2019 D.S.N°1121 DE 11 DE ENERO DE 2012. DEBITO DE LA LIBRETA N° 00099021001, REPOSICION UTILES DE ESCRITORIO.</t>
  </si>
  <si>
    <t>'COBRO DE'||UTILES DE ESCRITORIO POR EL COMPROBANTE CONTABLE NRO. 0949854 DE LA FECHA, SEGÚN CORREO ELECTRÓNICO DE YPFB DE F. 23/01/2018. DEBITO DE LA LIBRETA 00513022001 YPFB  OPERACIONES.</t>
  </si>
  <si>
    <t>||COBRO UTILES DE ESCRITORIO POR REGULARIZACIÓN DE NUESTRO CPBTE S 0949291 DEL 15/03/2019 POR COBRO DE COMISIONES EFECTUADO POR EL MUFG BANK LTD. POR EL DESEMBOLSO DEL PTMO. JICA BV-P5, SEGUN NOTA MEFP/VTCP/DGCP/UODP-355/2019 DEL 25/03/2019 LIB. N° 00099021001 TGN RECURSOS ORDINARIOS (3987)</t>
  </si>
  <si>
    <t>'COBRO DE'||UTILES DE ESCRITORIO POR EL COMPROBANTE CONTABLE NRO. 0949861 DE LA FECHA, SEGÚN CORREO ELECTRÓNICO DE YPFB DE F. 23/01/2018. DEBITO DE LA LIBRETA 00513022001 YPFB  OPERACIONES.</t>
  </si>
  <si>
    <t>COBRO COSTOS DE PAPELERIA POR REGULARIZACION DE TRANSFERENCIA DEL EXTERIOR POR ORDEN DE HERCO COMBUSTIBLES S.A. LIB. 00513062001 YPFB-OPERACIONES PLANTA DE SEPARACION DE LIQUIDOS RIO GRANDE</t>
  </si>
  <si>
    <t>PAGO PRÉSTAMO BID 815-SF-BO VCTO. 23-03-2019 POR CUENTA DE TGN SEGUN NOTA MEFP/VTCP/DGCP/UODP-328/2019, NTI. 011986 VALOR 25-03-2019 CAPITAL USD 52.524,13 INTERESES USD 9.979,59 LIBRETA N° 00099021001 "TGN RECURSOS ORDINARIOS" (3987)</t>
  </si>
  <si>
    <t>PAGO PRÉSTAMO BID 733-SF-BO VCTO. 24-03-2019 POR CUENTA DE TGN SEGUN NOTA MEFP/VTCP/DGCP/UODP-328/2019 , NTI. 011990 VALOR 25-03-2019 CAPITAL USD 21.666,67 INTERESES USD 2.383,33 LIBRETA N° 00099021001 "TGN RECURSOS ORDINARIOS" (3987)</t>
  </si>
  <si>
    <t>PAGO A BID PRÉSTAMO 964/SF-BO VCTO. 23-03-2019 POR CUENTA DE TGN SEGUN NOTA MEFP/VTCP/DGCP/UODP-328/2019 , NTI. 011989 VALOR 25-03-2019 CAPITAL USD 14.659,52 INTERESES USD 5.088,66 LIBRETA N° 00099021001 "TGN RECURSOS ORDINARIOS" (3987)</t>
  </si>
  <si>
    <t>TRANSFERENCIA DE FONDOS AL EXTERIOR A SOLICITUD DE MINISTERIO DE ECONOMIA Y FINANZAS PUBLICAS SEGUN SOLICITUD 7531 REF: PAGO A FAVOR DE BLOOMBERG FINANCE LP FACTURA 5604839812, MES DE MARZO/2019, POR SERVICIOS ESPECIALES BLOOMBERG DOS TERMINALES DE OPERACIONES DEUDA PUBLICA EN MERCADOS DE CAPITAL E LIB. 00099021001 TGN-RECURSOS ORDINARIOS (3987)</t>
  </si>
  <si>
    <t>VENTA DE DIVISAS CON TRANSFERENCIA DE FONDOS A SOLICITUD DE SERVICIO GENERAL DE IDENTIFICACION PERSONAL - SEGIP SEGUN SOLICITUD 7541 REF: ENTREGA DE FONDOS A LA OFICINA DE BUENOS AIRES - ARGENTINA, PARA GASTOS EN BIENES Y SERVICIOS, SEGUN NOTA 11/2019, SOLICITUD 1 Y CERT.1170 Y 1171. LIB. 00340012003 RECAUDACION EXTRANJERIA - C.I. -L.C.</t>
  </si>
  <si>
    <t>PAGO A CAF PRÉSTAMO CFA007725 VCTO. 25-03-2019 POR CUENTA DE TGN SEGUN NOTA MEFP/VTCP/DGCP/UODP-328/2019 , NTI. 011998 VALOR 25-03-2019 CAPITAL USD 1.150.162,59 INTERESES USD 393.907,70 LIBRETA N° 00099021001 "TGN RECURSOS ORDINARIOS" (3987)</t>
  </si>
  <si>
    <t>VENTA DE DIVISAS CON TRANSFERENCIA DE FONDOS A SOLICITUD DE SERVICIO GENERAL DE IDENTIFICACION PERSONAL - SEGIP SEGUN SOLICITUD 7542 REF: ENTREGA DE FONDOS A LA OFICINA DE BUENOS AIRES - ARGENTINA, PARA GASTOS EN BIENES Y SERVICIOS, SEGUN NOTA 11/2019, SOLICITUD 1 Y CERT.1168 Y 1169. LIB. 00340012003 RECAUDACION EXTRANJERIA - C.I. -L.C.</t>
  </si>
  <si>
    <t>VENTA DE DIVISAS CON TRANSFERENCIA DE FONDOS A SOLICITUD DE YACIMIENTOS PETROLIFEROS FISCALES BOLIVIANOS SEGUN SOLICITUD 7523 REF: PAGO A LA UNION EUROPEA INTERNACIONAL DEL GAS POR CONCEPTO DE MEMBRESIA IGU GESTION 2017 SEGUN INVOICE 17010 EQUIVALENTES 13.558,86 USD LIB. 00513012003 LBP-YPFB (2011349681373) POR DIFERENCIAL CAMBIARIO</t>
  </si>
  <si>
    <t>VENTA DE DIVISAS CON TRANSFERENCIA DE FONDOS A SOLICITUD DE YACIMIENTOS PETROLIFEROS FISCALES BOLIVIANOS SEGUN SOLICITUD 7523 REF: PAGO A LA UNION EUROPEA INTERNACIONAL DEL GAS POR CONCEPTO DE MEMBRESIA IGU GESTION 2017 SEGUN INVOICE 17010 EQUIVALENTES 13.558,86 USD LIB. 00513012003 LBP-YPFB (2011349681373)</t>
  </si>
  <si>
    <t>00099021001 DEPOSITO DE EFECTIVO, DEPOSITANTE: GIL JOSUE BOBARIN VILLAVICENCIO - JUBILADO, CONCEPTO: DEVOLUCION POR DOBLE PERCEPCION, CUENTA DE DEPOSITO: CUENTA UNICA DEL TESORO</t>
  </si>
  <si>
    <t>00086018043 DEPOSITO DE EFECTIVO, DEPOSITANTE: ANDREA MONTAÑO RIVERA, CONCEPTO: DEVOLUCION, CUENTA DE DEPOSITO: CUENTA UNICA DEL TESORO</t>
  </si>
  <si>
    <t>00099021001 DEPOSITO DE EFECTIVO, DEPOSITANTE: ANDREA MONTAÑO RIVERA, CONCEPTO: DEVOLUCION, CUENTA DE DEPOSITO: CUENTA UNICA DEL TESORO</t>
  </si>
  <si>
    <t>00099021001 DEPOSITO DE EFECTIVO, DEPOSITANTE: ANDREA MONTAÑO  RIVERA, CONCEPTO: DEVOLUCION DE FONDOS, CUENTA DE DEPOSITO: CUENTA UNICA DEL TESORO</t>
  </si>
  <si>
    <t>00086084202 DEPOSITO DE EFECTIVO, DEPOSITANTE: UNIDAD DESCONCENTRADA SUTENTAR, CONCEPTO: DEVOLUCION DE FONDOS EN AVANCE  PARTIDA 34110 COMBUSTIBLE Y LUBRICANTES PARA CONSUMO, CUENTA DE DEPOSITO: CUENTA UNICA DEL TESORO</t>
  </si>
  <si>
    <t>00099021001 DEPOSITO DE EFECTIVO, DEPOSITANTE: JORGE ARMANDO SALVATIERRA MURAÑA, CONCEPTO: DEVOLUCION DE VIATICOS, CUENTA DE DEPOSITO: CUENTA UNICA DEL TESORO</t>
  </si>
  <si>
    <t>00099021001 DEPOSITO DE EFECTIVO, DEPOSITANTE: JORGE MANRIQUE ARDUZ, CONCEPTO: DEVOLUCION DE INGRESOS ASIGNADOS, CUENTA DE DEPOSITO: CUENTA UNICA DEL TESORO</t>
  </si>
  <si>
    <t>00660072001 DEPOSITO DE EFECTIVO, DEPOSITANTE: JHONNY CRISTIAN URIMO AYALA, CONCEPTO: CIERRE DE CUENTAS POR COBRAR DEL SEÑOR URIMO AYALA JHONNY CRISTIAN - GESTIONES ANTERIORES, CUENTA DE DEPOSITO: CUENTA UNICA DEL TESORO</t>
  </si>
  <si>
    <t>00099021001 DEPOSITO DE EFECTIVO, DEPOSITANTE: WILFREDO ALEJO CALLE, CONCEPTO: REVERSION POR SALDOS NO EJECUTADOS, CUENTA DE DEPOSITO: CUENTA UNICA DEL TESORO</t>
  </si>
  <si>
    <t>00052047001 DEPOSITO DE EFECTIVO, DEPOSITANTE: JUAN MIGUEL ARROYO DAVILA, CONCEPTO: RECUPERACION DE MULTAS POR SERVICIO DE CONSULTORIA, CUENTA DE DEPOSITO: CUENTA UNICA DEL TESORO</t>
  </si>
  <si>
    <t>00099021001 DEPOSITO DE EFECTIVO, DEPOSITANTE: PASTORA IRIARTE VELASCO, CONCEPTO: DEVOLUCION HABER MES ENERO, CUENTA DE DEPOSITO: CUENTA UNICA DEL TESORO</t>
  </si>
  <si>
    <t>00293012001 DEP.DE CHEQ.AJENOS,RET.DE CAM.,CONCEPTO: DEVOLUCION POR LICENCIA SIN GOCE DE HABERES,DEP.: FC-BCB , PROCEDENCIA: BANCO UNION S.A., CHEQUE: 294, FECHA DE EMISION:19/03/2019</t>
  </si>
  <si>
    <t>00099021001 DEP.DE CHEQ.AJENOS,RET.DE CAM.,CONCEPTO: SANCA HERBAS RUBEN,DEP.: BANCO UNION  SA , PROCEDENCIA: BANCO UNION S.A., CHEQUE: 160351, FECHA DE EMISION:26/03/2019</t>
  </si>
  <si>
    <t>00041014101 DEP.DE CHEQ.AJENOS,RET.DE CAM.,CONCEPTO: DEPÓSITO POR CONVENIO INTERGUBERNAMENTAL SUSCRITO ENTRE EL MINIST. DE DESARROLLO Y EL GAM LLICA,DEP.: GOBIERNO AUTONOMO MUNICIPAL DE LLICA</t>
  </si>
  <si>
    <t>PROVISION DE FONDOS A SOLICITUD DE YACIMIENTOS PETROLIFEROS FISCALES BOLIVIANOS SEGUN SOLICITUD YPFB-0047-2019 REF: PAGO A GAS TRANSBOLIVIANO SA FEBRERO 19 POR TRANSPORTE DE GN ME LIB. 00513012007 YPFB - RECURSOS NACIONALIZACIÓN</t>
  </si>
  <si>
    <t>PROVISION DE FONDOS A SOLICITUD DE YACIMIENTOS PETROLIFEROS FISCALES BOLIVIANOS SEGUN SOLICITUD YPFB-0049-2019 REF: PAGO A GASORIENTE BOLIVIANO LTDA FEBRERO 2019 POR TRANSPORTE DE GN MI FIRME E INTERRUMPIBLE LIB. 00513012007 YPFB - RECURSOS NACIONALIZACIÓN</t>
  </si>
  <si>
    <t>NÚMERO DE LIBRETA CUT: 99031009.00 OPERACIÓN T01 TRANSFERENCIA DE FONDOS A LA CUT - TESORO DIRECTO DE BANCO UNION S.A. A CUENTA UNICA DEL TESORO CON NUMERO DE SOLICITUD = 3608218 Y NUMERO CORRELATIVO = 91320026032019557 TRANSFERENCIA POR OPERACIONES DE VENTA BONOS BTX</t>
  </si>
  <si>
    <t>TRANSFERENCIA DEL EXTERIOR SEGUN SWIFT NO.3688 DE FECHA 26/03/2019 ORDENANTE: EMBAJADA DE BOLIVIA (ASUNCION PARAGUAY) REF.: DEVOLUCION SALDO DE GASTOS DE FUNC 2018 AL 31 DE DBRE MAS REM ADICI SE M GM-DGAA-UFI-CF-NC-001/2019 LIB. 00099021001 TGN-RECURSOS ORDINARIOS (3987)</t>
  </si>
  <si>
    <t>PROVISION DE FONDOS A SOLICITUD DE YACIMIENTOS PETROLIFEROS FISCALES BOLIVIANOS SEGUN SOLICITUD YPFB-0048-2019 REF: PAGO A GAS TRANSBOLIVIANO SA FEBRERO 2019 POR TRANSPORTE GN MI INTERRUMPIBLE CHIQUITOS MUTUN REDES DE GAS Y YACUSES LIB. 00513012007 YPFB - RECURSOS NACIONALIZACIÓN</t>
  </si>
  <si>
    <t>VENTA DE DIVISAS CON TRANSFERENCIA DE FONDOS A SOLICITUD DE YACIMIENTOS PETROLIFEROS FISCALES BOLIVIANOS SEGUN SOLICITUD 7560 REF: PRIMER PREPAGO MARZO A LA EMPRESA VITOL SA DE ACUERDO A PROFORMA INVOICE PI 19022601 PARA EL SUMINISTRO DE DIESEL OIL Y GASOLINA INFORME TECNICO DE CONFORMIDAD DE PAGO LIB. 00513012004 LBP-YPFB-UNICOMERCIAL (4030005415/1-2188907)</t>
  </si>
  <si>
    <t>VENTA DE DIVISAS CON TRANSFERENCIA DE FONDOS A SOLICITUD DE EMPRESA PUBLICA PRODUCTIVA CARTONES DE BOLIVIA-CARTONBOL SEGUN SOLICITUD 7544 REF: TRANSFERENCIA DE RECURSOS AL BCB PARA PAGO A LA EMPRESA PG PAPER COMPANY LTD POR LA ADQUISICION DE PAPEL KRAFT LINER VIRG, SEGUN CONTRATACION DIRECTA CB/RPCD LIB. 00576012002 CARTONBOL - RECAUDADORA</t>
  </si>
  <si>
    <t>VENTA DE DIVISAS CON TRANSFERENCIA DE FONDOS A SOLICITUD DE SERVICIO GENERAL DE IDENTIFICACION PERSONAL - SEGIP SEGUN SOLICITUD 7543 REF: ENTREGA DE FONDOS A LA OFICINA DE SAO PAULO - BRASIL, PARA GASTOS EN SERVICIOS BASICOS Y BIENES Y SERVICIOS, SEGUN NOTA 009/2019, SOLICITUD 1 Y CERT.1165 Y 1166. LIB. 00340012003 RECAUDACION EXTRANJERIA - C.I. -L.C.</t>
  </si>
  <si>
    <t>PAGO A BID PRÉSTAMO 2498/BL-BO VCTO. 26-03-2019 POR CUENTA DE TGN SEGUN NOTA MEFP/VTCP/DGCP/UODP-344/2019 , NTI. 011960 VALOR 26-03-2019 INTERESES USD 5.861,52 LIBRETA N° 00099021001 "TGN RECURSOS ORDINARIOS" (3987)</t>
  </si>
  <si>
    <t>PAGO A BID PRÉSTAMO 2498/BL-BO VCTO. 26-03-2019 POR CUENTA DE TGN SEGUN NOTA MEFP/VTCP/DGCP/UODP-344/2019 , NTI. 012097 VALOR 26-03-2019 CAPITAL USD 230.168,31 INTERESES USD 192.356,61 LIBRETA N° 00099021001 "TGN RECURSOS ORDINARIOS" (3987)</t>
  </si>
  <si>
    <t>||COMISIÓN TRANSFERENCIA FDOS. AL EXTERIOR 0,10% S/USD.287.999,05 REEMB. GSTS. COMUNICACIÓN BS220.- Y EMISIÓN COMP. CONTABLE BS50.- REF.:PAGO 2 LC I-2018-33 EMPRESA PÚBLICA QUIPUS A/F TONGFANG HONGKONG LIMITED LIB. 00590012001 EMPRESA PUBLICA QUIPUS - RECURSOS ESPECIFICOS REF.: COMIS. PAGO 3 LC I-2018-33</t>
  </si>
  <si>
    <t>NUMERO DE LIBRETA CUT: 00099021001 OPERACIÓN E18 TRANSFERENCIA DEL SISTEMA FINANCIERO POR CUENTA DE TERCEROS A LA CUT devolucion pagos en exceso Gobierno Autónomo Departamental de Tarija</t>
  </si>
  <si>
    <t>'TRANSFERENCIA DE FONDOS||S/G. NOTA CITE: MEFP//VTCP/DGCP/UODP-345/2019 DE LA FECHA, DEL MIN.DE ECONOMIA Y FINANZAS PUBLICAS(HRE-TSO-1406), PAGO BTS EXTRABURSATIL-VENCIMIENTO 27 DE MARZO DE 2019 D.S.N°1121 DE 11 DE ENERO DE 2012. DEBITO DE LA LIBRETA N° 00099021001 TGN-RECURSOS ORDINARIOS MN.</t>
  </si>
  <si>
    <t>'TRANSFERENCIA DE FONDOS||S/G. NOTA CITE: MEFP//VTCP/DGCP/UODP-345/2019 DE LA FECHA, DEL MIN.DE ECONOMIA Y FINANZAS PUBLICAS(HRE-TSO-1406), PAGO BTS EXTRABURSATIL-VENCIMIENTO 27 DE MARZO DE 2019 D.S.N°1121 DE 11 DE ENERO DE 2012. DEBITO DE LA LIBRETA N° 00099021001, REPOSICION UTILES DE ESCRITORIO.</t>
  </si>
  <si>
    <t>00590012001 DEPOSITO DE EFECTIVO, DEPOSITANTE: MANUEL GUTIERREZ MAMANI- EMPRESA PUBLICA QUIPUS, CONCEPTO: DEVOLUCION NO EJECUTADO, CUENTA DE DEPOSITO: CUENTA UNICA DEL TESORO</t>
  </si>
  <si>
    <t>00099021001 DEPOSITO DE EFECTIVO, DEPOSITANTE: EDGAR GREGORIO OQUENDO OROSCO, CONCEPTO: REVERSION VIATICOS PREV 7068, CUENTA DE DEPOSITO: CUENTA UNICA DEL TESORO</t>
  </si>
  <si>
    <t>00086031101 DEPOSITO DE EFECTIVO, DEPOSITANTE: PN ANMI COTAPATA, CONCEPTO: RECAUDACION DE SERVICIO HIGIENICO DEL MES DE FEBRERO /2019 PN ANMI COTAPATA, CUENTA DE DEPOSITO: CUENTA UNICA DEL TESORO</t>
  </si>
  <si>
    <t>00086031101 DEPOSITO DE EFECTIVO, DEPOSITANTE: PN ANMI COTAPATA, CONCEPTO: DEVOLUCION POR PAGO DE REFRIGERIO MES DE SEPTIEMBRE /2018 DEL SR JULIO CESAR CHAVEZ QUISPE, CUENTA DE DEPOSITO: CUENTA UNICA DEL TESORO</t>
  </si>
  <si>
    <t>00086084202 DEPOSITO DE EFECTIVO, DEPOSITANTE: WALTER OSCO FRIAS - UD SUSTENTAR, CONCEPTO: DEVOLUCION FONDOS EN  AVANCE:SUSPENSION CAMPAÑA  REFORESTACION MCPIO WARNES,SCZ, CUENTA DE DEPOSITO: CUENTA UNICA DEL TESORO</t>
  </si>
  <si>
    <t>00099021001 DEPOSITO DE EFECTIVO, DEPOSITANTE: RUBEN CARLOS CONDE QUISPE, CONCEPTO: DEVOLUCION DE RETROACTIVO, CUENTA DE DEPOSITO: CUENTA UNICA DEL TESORO</t>
  </si>
  <si>
    <t>00099021001 DEPOSITO DE EFECTIVO, DEPOSITANTE: MARISOL ARAMAYO, CONCEPTO: DEVOLUCION, CUENTA DE DEPOSITO: CUENTA UNICA DEL TESORO</t>
  </si>
  <si>
    <t>00099021001 DEPOSITO DE EFECTIVO, DEPOSITANTE: TITO GUZMAN CHUMACERO, CONCEPTO: DOBLE PERCEPCION, CUENTA DE DEPOSITO: CUENTA UNICA DEL TESORO</t>
  </si>
  <si>
    <t>00130012002 DEPOSITO DE EFECTIVO, DEPOSITANTE: JUAN R. GUERREROS  ROQUE, CONCEPTO: DEVOLUCION POR GASTOS DE PEAJE, CUENTA DE DEPOSITO: CUENTA UNICA DEL TESORO</t>
  </si>
  <si>
    <t>00099021001 DEPOSITO DE EFECTIVO, DEPOSITANTE: CLAUDIA BASILIA CAZAS  TIJO, CONCEPTO: DEVOLUCION DE COBRO INDEVIDO, CUENTA DE DEPOSITO: CUENTA UNICA DEL TESORO</t>
  </si>
  <si>
    <t>00015011108 DEPOSITO DE EFECTIVO, DEPOSITANTE: REGIMEN PENITENCIARIO, CONCEPTO: DESCARGO DE ASIGNACION DE RECURSOS, CUENTA DE DEPOSITO: CUENTA UNICA DEL TESORO</t>
  </si>
  <si>
    <t>00099021001 DEPOSITO DE EFECTIVO, DEPOSITANTE: WILSON ARUQUIPA CALLE, CONCEPTO: DEVOLUCION POR OBSERVACIONES DE GASTOS DE FUNCIONAMIENTO SEGUIMIENTO 60/2018, CUENTA DE DEPOSITO: CUENTA UNICA DEL TESORO</t>
  </si>
  <si>
    <t>00099021001 DEPOSITO DE EFECTIVO, DEPOSITANTE: RICARDO DIAZ SORIA GALVARRO, CONCEPTO: DEVOLUCION POR OBSERVACION, CUENTA DE DEPOSITO: CUENTA UNICA DEL TESORO</t>
  </si>
  <si>
    <t>00512022001 DEPOSITO DE EFECTIVO, DEPOSITANTE: ALEJANDRO RUCK VEGA, CONCEPTO: DEVOLUCION FONDOS PREVENTIVO 96, CUENTA DE DEPOSITO: CUENTA UNICA DEL TESORO</t>
  </si>
  <si>
    <t>00020051101 DEP.DE CHEQ.AJENOS,RET.DE CAM.,CONCEPTO: DEVOLUCION POR CERTIFICACION LICENCIAS AMBIENTALES,DEP.: SERNAP , PROCEDENCIA: BANCO UNION S.A., CHEQUE: 919, FECHA DE EMISION:25/03/2019</t>
  </si>
  <si>
    <t>00585012002 DEP.DE CHEQ.AJENOS,RET.DE CAM.,CONCEPTO: REGISTRO DE OTROS INGRESOS Y VENTAS,DEP.: AGENCIA BOLIVIANA ESPACIAL-ABE , PROCEDENCIA: BANCO UNION S.A., CHEQUE: 1040, FECHA DE EMISION:26/03/2019</t>
  </si>
  <si>
    <t>00015011108 DEP.DE CHEQ.AJENOS,RET.DE CAM.,CONCEPTO: DEVOLUCION DE FONDOS,DEP.: MIN GOBIERNO , PROCEDENCIA: BANCO UNION S.A., CHEQUE: 51306, FECHA DE EMISION:22/03/2019</t>
  </si>
  <si>
    <t>00099021001 DEP.DE CHEQ.AJENOS,RET.DE CAM.,CONCEPTO: ARANCIBIA VELA ELENA,DEP.: BANCO UNION S.A. , PROCEDENCIA: BANCO UNION S.A., CHEQUE: 160353, FECHA DE EMISION:27/03/2019</t>
  </si>
  <si>
    <t>00099021001 DEP.DE CHEQ.AJENOS,RET.DE CAM.,CONCEPTO: GORENA MARIA TERESA ALFRED VDA DE,DEP.: BANCO UNION S.A. , PROCEDENCIA: BANCO UNION S.A., CHEQUE: 160352, FECHA DE EMISION:27/03/2019</t>
  </si>
  <si>
    <t>00099021001 DEP.DE CHEQ.AJENOS,RET.DE CAM.,CONCEPTO: LOPEZ FLORES JAEL,DEP.: BANCO UNION S.A. , PROCEDENCIA: BANCO UNION S.A., CHEQUE: 163092, FECHA DE EMISION:27/03/2019</t>
  </si>
  <si>
    <t>00099021001 DEP.DE CHEQ.AJENOS,RET.DE CAM.,CONCEPTO: SOTO POZO MARIBEL,DEP.: BANCO UNION S.A. , PROCEDENCIA: BANCO UNION S.A., CHEQUE: 163093, FECHA DE EMISION:27/03/2019</t>
  </si>
  <si>
    <t>00099021001 DEP.DE CHEQ.AJENOS,RET.DE CAM.,CONCEPTO: ESCALERA PLATA MARIA PAOLA,DEP.: BANCO UNION S.A. , PROCEDENCIA: BANCO UNION S.A., CHEQUE: 163091, FECHA DE EMISION:27/03/2019</t>
  </si>
  <si>
    <t>00099021001 DEP.DE CHEQ.AJENOS,RET.DE CAM.,CONCEPTO: ZENAIDA CHINCHE AJHUACHO,DEP.: BANCO UNION S.A. , PROCEDENCIA: BANCO UNION S.A., CHEQUE: 163090, FECHA DE EMISION:27/03/2019</t>
  </si>
  <si>
    <t>PAGO A CAF PRÉSTAMO CFA003805 VCTO. 27-03-2019 POR CUENTA DE TGN , NTI. 011956 VALOR 27-03-2019 CAPITAL USD 2.687.382,37 INTERESES USD 706.992,45 CTA. 3987 CUENTA UNICA DEL TESORO-3987 LIB. 00099021001 REF.: COMISIONES BANCARIAS</t>
  </si>
  <si>
    <t>PAGO A CAF PRÉSTAMO CFA003807 VCTO. 27-03-2019 POR CUENTA DE TGN , NTI. 011974 VALOR 27-03-2019 CAPITAL USD 4.380.611,57 INTERESES USD 1.152.444,60 CTA. 3987 CUENTA UNICA DEL TESORO-3987 LIB. 00099021001 REF.: COMISIONES BANCARIAS</t>
  </si>
  <si>
    <t>PAGO A CAF PRÉSTAMO CFA004616 VCTO. 27-03-2019 POR CUENTA DE TGN , NTI. 011984 VALOR 27-03-2019 CAPITAL USD 971.372,93 INTERESES USD 160.232,19 CTA. 3987 CUENTA UNICA DEL TESORO-3987 LIB. 00099021001 REF.: COMISIONES BANCARIAS</t>
  </si>
  <si>
    <t>VENTA DE DIVISAS CON TRANSFERENCIA DE FONDOS A SOLICITUD DE AUTORIDAD DE REG.Y FISCALIZ.DE TELECOMUNICACIONES Y TRANSP. SEGUN SOLICITUD 7532 REF: TRANSFERENCIA DE FONDOS A LA UNION POSTAL UNIVERSAL U.P.U., CORRESPONDIENTE AL PAGO DE LA CUOTA CONTRIBUTIVA DE LA GESTION 2019, DE ACUERDO AL ARTICULO 50 LIB. 00099021001 TGN-RECURSOS ORDINARIOS (3987) POR DIFERENCIAL CAMBIARIO</t>
  </si>
  <si>
    <t>VENTA DE DIVISAS CON TRANSFERENCIA DE FONDOS A SOLICITUD DE AUTORIDAD DE REG.Y FISCALIZ.DE TELECOMUNICACIONES Y TRANSP. SEGUN SOLICITUD 7532 REF: TRANSFERENCIA DE FONDOS A LA UNION POSTAL UNIVERSAL U.P.U., CORRESPONDIENTE AL PAGO DE LA CUOTA CONTRIBUTIVA DE LA GESTION 2019, DE ACUERDO AL ARTICULO 50 LIB. 00099021001 TGN-RECURSOS ORDINARIOS (3987)</t>
  </si>
  <si>
    <t>VENTA DE DIVISAS CON TRANSFERENCIA DE FONDOS A SOLICITUD DE AUTORIDAD DE REG.Y FISCALIZ.DE TELECOMUNICACIONES Y TRANSP. SEGUN SOLICITUD 7530 REF: TRANSFERENCIA DE FONDOS A LA UNION INTERNACIONAL DE TELECOMUNICACION UIT CORRESPONDIENTE AL PAGO ANUAL DE LA GESTION 2019 DE ACUERDO A INFORME TECNICO ATT LIB. 00099021001 TGN-RECURSOS ORDINARIOS (3987) POR DIFERENCIAL CAMBIARIO</t>
  </si>
  <si>
    <t>VENTA DE DIVISAS CON TRANSFERENCIA DE FONDOS A SOLICITUD DE AUTORIDAD DE REG.Y FISCALIZ.DE TELECOMUNICACIONES Y TRANSP. SEGUN SOLICITUD 7530 REF: TRANSFERENCIA DE FONDOS A LA UNION INTERNACIONAL DE TELECOMUNICACION UIT CORRESPONDIENTE AL PAGO ANUAL DE LA GESTION 2019 DE ACUERDO A INFORME TECNICO ATT LIB. 00099021001 TGN-RECURSOS ORDINARIOS (3987)</t>
  </si>
  <si>
    <t>PAGO A BID PRÉSTAMO 2057/BL-BO VCTO. 27-03-2019 POR CUENTA DE TGN , NTI. 011961 VALOR 27-03-2019 INTERESES USD 12.248,71 CTA. 3987 CUENTA UNICA DEL TESORO-3987 LIB. 00099021001 REF.: COMISIONES BANCARIAS</t>
  </si>
  <si>
    <t>PAGO A BID PRÉSTAMO 2057/BL-BO VCTO. 27-03-2019 POR CUENTA DE TGN , NTI. 011970 VALOR 27-03-2019 CAPITAL USD 479.246,28 INTERESES USD 345.856,42 CTA. 3987 CUENTA UNICA DEL TESORO-3987 LIB. 00099021001 REF.: COMISIONES BANCARIAS</t>
  </si>
  <si>
    <t>PAGO A BID PRÉSTAMO 2082/ BL-BO VCTO. 27-03-2019 POR CUENTA DE TGN , NTI. 011973 VALOR 27-03-2019 INTERESES USD 5.961,73 CTA. 3987 CUENTA UNICA DEL TESORO-3987 LIB. 00099021001 REF.: COMISIONES BANCARIAS</t>
  </si>
  <si>
    <t>PAGO A BID PRÉSTAMO 2082/BL - BO VCTO. 27-03-2019 POR CUENTA DE TGN , NTI. 011972 VALOR 27-03-2019 CAPITAL USD 233.766,57 INTERESES USD 168.701,71 CTA. 3987 CUENTA UNICA DEL TESORO-3987 LIB. 00099021001 REF.: COMISIONES BANCARIAS</t>
  </si>
  <si>
    <t>PROVISION DE FONDOS A SOLICITUD DE YACIMIENTOS PETROLIFEROS FISCALES BOLIVIANOS SEGUN SOLICITUD YPFB-0050-2019 REF: PAGO GASORIENTE BOLIVIANO LTDA FEBRERO 2019 POR SERVICIO INTERRUMPIBLE DE TRANSPORTE GN ME LIB. 00513012007 YPFB - RECURSOS NACIONALIZACIÓN</t>
  </si>
  <si>
    <t>PAGO A BID PRÉSTAMO 1039/SF-BO VCTO. 27-03-2019 POR CUENTA DE TGN , NTI. 011992 VALOR 27-03-2019 CAPITAL USD 265.929,87 INTERESES USD 110.772,54 CTA. 3987 CUENTA UNICA DEL TESORO-3987 LIB. 00099021001 REF.: COMISIONES BANCARIAS</t>
  </si>
  <si>
    <t>PAGO A BID PRÉSTAMO 2061/BL-BO VCTO. 27-03-2019 POR CUENTA DE TGN , NTI. 011994 VALOR 27-03-2019 INTERESES USD 3.719,18 CTA. 3987 CUENTA UNICA DEL TESORO-3987 LIB. 00099021001 REF.: COMISIONES BANCARIAS</t>
  </si>
  <si>
    <t>PAGO A BID PRÉSTAMO 2061/BL-BO VCTO. 27-03-2019 POR CUENTA DE TGN , NTI. 011995 VALOR 27-03-2019 CAPITAL USD 145.833,33 INTERESES USD 105.243,16 CTA. 3987 CUENTA UNICA DEL TESORO-3987 LIB. 00099021001 REF.: COMISIONES BANCARIAS</t>
  </si>
  <si>
    <t>PAGO A BID PRÉSTAMO 1038 SF-BO VCTO. 27-03-2019 POR CUENTA DE TGN , NTI. 011991 VALOR 27-03-2019 CAPITAL USD 3.907,46 INTERESES USD 1.627,64 CTA. 3987 CUENTA UNICA DEL TESORO-3987 LIB. 00099021001 REF.: COMISIONES BANCARIAS</t>
  </si>
  <si>
    <t>VENTA DE DIVISAS CON TRANSFERENCIA DE FONDOS A SOLICITUD DE MINISTERIO DE LA PRESIDENCIA SEGUN SOLICITUD 7565 REF: DIVISAS USD 28,016.36 PAGO A DASSAULT FALCON JET POR ADQUISICION DE REPUESTOS PARA AERONAVE FAB 001 SEGUN INVOICE 578962, 104317, PAGO A BANK OF AMERICA CUENTA 381023401350. LIB. 00099021001 TGN-RECURSOS ORDINARIOS (3987)</t>
  </si>
  <si>
    <t>VENTA DE DIVISAS CON TRANSFERENCIA DE FONDOS A SOLICITUD DE MINISTERIO DE LA PRESIDENCIA SEGUN SOLICITUD 7563 REF: DIVISAS USD 11,670.00 PAGO A ROCKWELL COLLINS SUSCRIPCION SERVICIO DE ACTUALIZACION DE DATOS DE VUELO PARA AERONAVE FAB 002 RENOVACION, SEGUN INVOICE 98973712, PAGO BANK OF AMERCIA, CUE LIB. 00099021001 TGN-RECURSOS ORDINARIOS (3987)</t>
  </si>
  <si>
    <t>VENTA DE DIVISAS CON TRANSFERENCIA DE FONDOS A SOLICITUD DE MINISTERIO DE LA PRESIDENCIA SEGUN SOLICITUD 7569 REF: DIVISAS USD 1,947.92 PAGO A DASSAULT FALCON JET POR ADQUISICION REPUESTOS NOSE COVER PARA AERONAVE FAB 001 INCLUYE SEGUN INVOICE 568783-01, PAGO BANK OF AMERICA, CUENTA 381023401350. LIB. 00099021001 TGN-RECURSOS ORDINARIOS (3987)</t>
  </si>
  <si>
    <t>VENTA DE DIVISAS CON TRANSFERENCIA DE FONDOS A SOLICITUD DE MINISTERIO DE LA PRESIDENCIA SEGUN SOLICITUD 7562 REF: DIVISAS USD 3,428.00 PAGO A AND S INTERNATIONAL SUPPLY POR ADQUISICION DE REPUESTOS AMORTIGUADORES DE VIBRACION PARA AERONAVE FAB 754 SEGUN INVOICE 1213, PAGO A WELLS FAGO BANK CUENTA 2 LIB. 00099021001 TGN-RECURSOS ORDINARIOS (3987)</t>
  </si>
  <si>
    <t>VENTA DE DIVISAS CON TRANSFERENCIA DE FONDOS A SOLICITUD DE MINISTERIO DE SALUD SEGUN SOLICITUD 7564 REF: PAGO A LA OFICINA SANITARIA PANAMERICANA POR LA COMPRA DE MEDICAMENTOS PARA EL PROGRAMA NACIONAL DE VIGILANCIA DE INFLUENZA INUSITADA CITIBANK 111 WALL STREET NEW YORK NY 10043 CUENTA 3615976 LIB. 00046024204 MS - 5% ENTES GESTORES PROGRAMAS PREVENC. Y PROYECTOS NALES.</t>
  </si>
  <si>
    <t>VENTA DE DIVISAS CON TRANSFERENCIA DE FONDOS A SOLICITUD DE MINISTERIO DE LA PRESIDENCIA SEGUN SOLICITUD 7561 REF: DIVISAS USD 377.14 PAGO A SATCOM DIRECT INC POR SERVICIO DE TELEFONIA E INTERNET SATELITAL PARA AERONAVE FAB 001 MES FEBRERO 2019, SEGUN INVOICE 2865373, PAGO A WELLS FARGO BANK CUENTA LIB. 00099021001 TGN-RECURSOS ORDINARIOS (3987)</t>
  </si>
  <si>
    <t>VENTA DE DIVISAS CON TRANSFERENCIA DE FONDOS A SOLICITUD DE MINISTERIO DE LA PRESIDENCIA SEGUN SOLICITUD 7567 REF: DIVISAS USD 10,732.00 PAGO A ROYAL FBO SERVICE POR SERVICIOS PRESTADOS A AERONAVE FAB 001 EN VIAJE OFICIAL REALIZADO A BRASILIA BRASIL EL 1 ENERO 2019, PAGO A BANCO BBVA PARAGUAY S.A CU LIB. 00099021001 TGN-RECURSOS ORDINARIOS (3987)</t>
  </si>
  <si>
    <t>||AMPLIACION DE VALIDEZ 0,15% S/USD94.777,83.-POR 244 DIAS,REEMB.GSTS.COMUNICACION BS220.-Y EMISION COMP.CONTABLE BS50.-,S/G NOTA IN-BOL D.G.E. Nº332/2019,26/03/19 REF.:I-2018-020 P/C INSUMOS BOLIVIA A/F METALPREN S.A. LIB.00224012007 INSUMOS BOLIVIA-PLANTA PROCESADORA DE IVIRGARZAMA REF.:COMIS.AMPL.VAL.LC I-2018-020</t>
  </si>
  <si>
    <t>||COBRO UTILES DE ESCRITORIO POR REGULARIZACION DE NUESTRO CPBTE S 0949513 DEL 20/03/2019 POR COBRO DE COMISIONES EFECTUADO POR EL MUFG BANK LTD. POR EL DESEMBOLSO DEL PTMO. JICA BV-P5, SEGUN NOTA MEFP/VTCP/DGCP/UODP-354/2019 DEL 27/03/2019 DEL MEFP LIB. N° 00099021001 "TGN RECURSOS ORDINARIOS (3987)"</t>
  </si>
  <si>
    <t>||TRANSFERENCIA DE FONDOS S/G. FORMULARIO CITE: BUN/CF139/19 DE LA FECHA.(HRE-TSO-1412), DEVOLUCION SALDOS PARA LA REINSCRIPCION POSTERIOR CON EL FONADIN, PROYECTO MEJORAMIENTO CARRETERA YOLOSITA-COROICO-TRAMO I. A SOLICITUD GOB.AUT.MCPAL. LA PAZ, LIBRETA 00099021001 TGN-RECURSOS ORDINARIOS-FONADIN; BUN.</t>
  </si>
  <si>
    <t>||TRANSFERENCIA AL MIN.DE GOBIERNO EN CUMP.AL CONV.INS.SANO-DLBCI 6/18, LEY 400; DS.2175 Y 2344 P/ADQ.ARMAMENTO, MUNICIONES Y E.POLICIAL P/G.SEG.FISICA DEL BCB S/G R.M.116- 20/02/19; RD.009/19; N.M.G.DESP.CITE 403/19; BCB-DSC-HRI-19-11167; CI.BCB-SGR-DSC-CI-19-98 Y F.T.1/19 GG-SGR TRANSFERENCIA A LA LIBRETA 00015011108 MINISTERIO DE GOBIERNO-OTROS INGRESOS-3987069001 CUT</t>
  </si>
  <si>
    <t>00670012003 DEPOSITO DE EFECTIVO, DEPOSITANTE: MAS-IPSP, CONCEPTO: COMISIONES BANCARIAS DE GESTIONES ANTERIORES, CUENTA DE DEPOSITO: CUENTA UNICA DEL TESORO</t>
  </si>
  <si>
    <t>00099021001 DEPOSITO DE EFECTIVO, DEPOSITANTE: JULIO LOPEZ RENJIFO, CONCEPTO: DOBLE PERCEPCION, CUENTA DE DEPOSITO: CUENTA UNICA DEL TESORO</t>
  </si>
  <si>
    <t>00041011101 DEPOSITO DE EFECTIVO, DEPOSITANTE: DOMITILA ANA QUISPE FLORES, CONCEPTO: DEVOLUCION POR PERMISO SIN GOCE DE HABER, CUENTA DE DEPOSITO: CUENTA UNICA DEL TESORO</t>
  </si>
  <si>
    <t>00099021001 DEPOSITO DE EFECTIVO, DEPOSITANTE: JOAQUIN MARCELO QUIROZ CALLE, CONCEPTO: REGULARIZACION TOPE    MAXIMO SALARIAL MES DE MARZO 2019, CUENTA DE DEPOSITO: CUENTA UNICA DEL TESORO</t>
  </si>
  <si>
    <t>00099021001 DEPOSITO DE EFECTIVO, DEPOSITANTE: NIXON EMILIANO VARGAS MAMANI, CONCEPTO: REGULARIZACION TOPE SALARIAL MES MARZO 2019, CUENTA DE DEPOSITO: CUENTA UNICA DEL TESORO</t>
  </si>
  <si>
    <t>00099021001 DEPOSITO DE EFECTIVO, DEPOSITANTE: FRANCISCO ALANES VILLARROEL, CONCEPTO: DEVOLUCION DOBLE PERCEPCION ENERO 2019, CUENTA DE DEPOSITO: CUENTA UNICA DEL TESORO</t>
  </si>
  <si>
    <t>00099021001 DEPOSITO DE EFECTIVO, DEPOSITANTE: MILENCA B. PINTO FLORES -MDRYT, CONCEPTO: DEVOLUCION DE SALDO DE FONDOS EN AVANCE, CUENTA DE DEPOSITO: CUENTA UNICA DEL TESORO</t>
  </si>
  <si>
    <t>00020021102 DEPOSITO DE EFECTIVO, DEPOSITANTE: DAVID VALENCIA ESPER, CONCEPTO: DEVOLUCION VIATICOS, CUENTA DE DEPOSITO: CUENTA UNICA DEL TESORO</t>
  </si>
  <si>
    <t>00099021001 DEP.DE CHEQ.AJENOS,RET.DE CAM.,CONCEPTO: DEVOLUCION POR LICENCIAS SIN GOCE DE HABERES MES  ENERO 2019 S/INF52/19,DEP.: UNIDAD DE INVESTIGACIONES FINANCIERAS -UIF , PROCEDENCIA: BANCO UNION S.A., CHEQUE: 351, FECHA DE EMISION:27/03/2019</t>
  </si>
  <si>
    <t>00099021001 DEP.DE CHEQ.AJENOS,RET.DE CAM.,CONCEPTO: DEVOLUCION POR DESCUENTOS REALIZADOS MES ENERO 2019 S/INF 77/19,DEP.: UNIDAD DE INVESTIGACIONES  FINANCIERAS -UIF , PROCEDENCIA: BANCO UNION S.A., CHEQUE: 348, FECHA DE EMISION:21/03/2019</t>
  </si>
  <si>
    <t>00099021001 DEP.DE CHEQ.AJENOS,RET.DE CAM.,CONCEPTO: CRUZ MARTINEZ NELSY DAYNE,DEP.: BANCO UNION S.A. , PROCEDENCIA: BANCO UNION S.A., CHEQUE: 163094, FECHA DE EMISION:28/03/2019</t>
  </si>
  <si>
    <t>00099021001 DEP.DE CHEQ.AJENOS,RET.DE CAM.,CONCEPTO: MARTINEZ FLORES JHOVANNA LESLY,DEP.: BANCO UNION S.A. , PROCEDENCIA: BANCO UNION S.A., CHEQUE: 163095, FECHA DE EMISION:28/03/2019</t>
  </si>
  <si>
    <t>00099021001 DEP.DE CHEQ.AJENOS,RET.DE CAM.,CONCEPTO: DEVOLUCION DE VIATICOS NO UTILIZADOS DEL FUNCIONARIO REYNALDO MORALES DEL 11 AL 15 DE MARZO DEL 2019,DEP.: MARIA ANGELICA TARIFA BORDA - ATT</t>
  </si>
  <si>
    <t>00099021001 DEP.DE CHEQ.AJENOS,RET.DE CAM.,CONCEPTO: DEVOLUCION DE VIATICOS NO UTILIZADOS POR EX FUNCIONARIO BORIS BRACAMONTE LOS DIAS 25 AL 28 DE FEBRER,DEP.: MARIA ANGELICA TARIFA BORDA - ATT</t>
  </si>
  <si>
    <t>00099021001 DEP.DE CHEQ.AJENOS,RET.DE CAM.,CONCEPTO: DEVOLUCION DEUDORES CON CARGO DE CUENTA DOCUMENTADA SR. OSWALDO PRIETO GESTION 1995,DEP.: VICEMIN DE DEF SOCIAL Y SUST CONTROLADAS VDS-SC</t>
  </si>
  <si>
    <t>00099021001 DEP.DE CHEQ.AJENOS,RET.DE CAM.,CONCEPTO: DEVOLUCION DEUDORES CON CARGO DE CUENTA DOCUMENTADA SR ABIGAILDO REYES GESTION 2001,DEP.: VICEMIN DE DEFSOCIAL Y SUST CONTROLADAS VDS-SC</t>
  </si>
  <si>
    <t>00099021001 DEP.DE CHEQ.AJENOS,RET.DE CAM.,CONCEPTO: DEVOLUCION PASAJES AEREOS C31 1997/18,DEP.: BOLTUR  -  BOA , PROCEDENCIA: BANCO UNION S.A., CHEQUE: 575, FECHA DE EMISION:27/03/2019</t>
  </si>
  <si>
    <t>00287102001 DEP.DE CHEQ.AJENOS,RET.DE CAM.,CONCEPTO: REPOSICION TRASLADO CAMIONETA NISSAN PLACA CONTROL 2254-EBT,DEP.: FPS - OF. CENTRAL , PROCEDENCIA: BANCO UNION S.A., CHEQUE: 1033, FECHA DE EMISION:28/03/2019</t>
  </si>
  <si>
    <t>00590012001 DEP.DE CHEQ.AJENOS,RET.DE CAM.,CONCEPTO: DEVOLUCION DE FINIQUITOS NO UTILIZADOS,DEP.: EMPRESA PUBLICA QUIPUS , PROCEDENCIA: BANCO UNION S.A., CHEQUE: 448, FECHA DE EMISION:25/03/2019</t>
  </si>
  <si>
    <t>A:00099021001 DEVOLUCION RETENCION DE DESCUENTOS EFECTUADOS POR RECUPERACION DEL P.R.A. (PAGO DE REPARTO ANTICIPADO), CORRESPONDIENTE AL MES DE FEBRERO/2019, S/G. CITE SENASIR UAF-TTES N° 0022/2019, DE FECHA 25/03/2019.</t>
  </si>
  <si>
    <t>PROVISION DE FONDOS A SOLICITUD DE YACIMIENTOS PETROLIFEROS FISCALES BOLIVIANOS SEGUN SOLICITUD YPFB-0052-2019 REF: PAGO POR IMPUESTO DIRECTO A LOS HIDROCARBUROS IDH PRODUCCION DICIEMBRE 2018 LIB. 00513012007 YPFB - RECURSOS NACIONALIZACIÓN</t>
  </si>
  <si>
    <t>PROVISION DE FONDOS A SOLICITUD DE YACIMIENTOS PETROLIFEROS FISCALES BOLIVIANOS SEGUN SOLICITUD YPFB-0059-2019 REF: PAGO REGALIAS DICIEMBRE 2018 A TESORO GENERAL DE LA NACION LIB. 00099021001 TGN YPFB PARTICIPACION 6% PRODUCCIÓN BRUTA DE HIDROCARBUROS BOCA DE POZO</t>
  </si>
  <si>
    <t>TRANSFERENCIA RECIBIDA DEL EXTERIOR SEGÚN MENSAJES SWIFT Nos. 03828-03823 (REM.EXT.) DE FECHA 28-03-2019 POR DESEMBOLSO DE BID PRÉSTAMO 2614/BL-BO REQ 00029 BO OPS0201912969A LIBRETA N° 00287102001 FPS-RECURSOS PROPIOS REF.: UTILES DE ESCRITORIO</t>
  </si>
  <si>
    <t>VENTA DE DIVISAS CON TRANSFERENCIA DE FONDOS A SOLICITUD DE YACIMIENTOS PETROLIFEROS FISCALES BOLIVIANOS SEGUN SOLICITUD 7582 REF: PAGO A VITOL SA POR CONCEPTO DE POSPAGO POR SUMINISTRO DE PRODUCTO DIESEL OIL E INSUMOS ADITIVOS GASOLINA DESCARGA 27 Y 28 DE FEBRERO 2019 INFORME TECNICO DE CONFORMI LIB. 00513012004 LBP-YPFB-UNICOMERCIAL (4030005415/1-2188907)</t>
  </si>
  <si>
    <t>VENTA DE DIVISAS CON TRANSFERENCIA DE FONDOS A SOLICITUD DE EMPRESA PUBLICA PRODUCTIVA CARTONES DE BOLIVIA-CARTONBOL SEGUN SOLICITUD 7570 REF: TRANSFERENCIA DE RECURSOS AL BCB PARA PAGO AL EXTERIOR PARA LA EMPRESA TEC MA CART POR LA ADQUISICION DE ELEMENTOS MECANICOS PARA EQUIPO CORRUGADO DE CARTON LIB. 00576012002 CARTONBOL - RECAUDADORA POR DIFERENCIAL CAMBIARIO</t>
  </si>
  <si>
    <t>VENTA DE DIVISAS CON TRANSFERENCIA DE FONDOS A SOLICITUD DE EMPRESA PUBLICA PRODUCTIVA CARTONES DE BOLIVIA-CARTONBOL SEGUN SOLICITUD 7570 REF: TRANSFERENCIA DE RECURSOS AL BCB PARA PAGO AL EXTERIOR PARA LA EMPRESA TEC MA CART POR LA ADQUISICION DE ELEMENTOS MECANICOS PARA EQUIPO CORRUGADO DE CARTON LIB. 00576012002 CARTONBOL - RECAUDADORA</t>
  </si>
  <si>
    <t>||COBRO DE COMISIONES BANCARIAS POR TRANSFERENCIA AL EXTERIOR DEL DESEMBOLSO A PAE LLC USD 2.015.397.- EQ. BS 13.825,64 SEGUN CONTRATO SANO 402/2014 DE FECHA 18/12/2014, CLAUSULA 20.1, PARAGRAFO IV, INCISO IV) Y PARAGRAFO V INCISO D) LIBRETA N° 00513012007 YPFB  RECURSOS NACIONALIZACION</t>
  </si>
  <si>
    <t>||COBRO DE COMISIONES BANCARIAS POR TRANSFERENCIA AL EXTERIOR DEL DESEMBOLSO A PAE LLC USD 4.486.- EQ. BS 30,80 SEGUN CONTRATO SANO 402/2014 DE FECHA 18/12/2014, CLAUSULA 20.1, PARAGRAFO IV, INCISO IV) Y PARAGRAFO V INCISO D) LIBRETA N° 00513012007 YPFB  RECURSOS NACIONALIZACION</t>
  </si>
  <si>
    <t>00597012001 DEPOSITO DE EFECTIVO, DEPOSITANTE: CESAR JIMENEZ CABRERA, CONCEPTO: DEVOLUCION DE FONDOS GESTIONES ANTERIORES, CUENTA DE DEPOSITO: CUENTA UNICA DEL TESORO</t>
  </si>
  <si>
    <t>00016011101 DEPOSITO DE EFECTIVO, DEPOSITANTE: MIN DE EDUCACION, CONCEPTO: DEVOLUCION CARGO A CUENTA, CUENTA DE DEPOSITO: CUENTA UNICA DEL TESORO</t>
  </si>
  <si>
    <t>00099021001 DEPOSITO DE EFECTIVO, DEPOSITANTE: LOURDES MONICA CARRASCO MEJIA, CONCEPTO: DEVOLUCION DE COBRO INDEVIDO, CUENTA DE DEPOSITO: CUENTA UNICA DEL TESORO</t>
  </si>
  <si>
    <t>00099021001 DEPOSITO DE EFECTIVO, DEPOSITANTE: LORENZO APAZA  MAYTA, CONCEPTO: DEVOLUCION DE HABER DEL MES DE FEBRERO, CUENTA DE DEPOSITO: CUENTA UNICA DEL TESORO</t>
  </si>
  <si>
    <t>00592012001 DEPOSITO DE EFECTIVO, DEPOSITANTE: ACCESOS ASAP, CONCEPTO: ACCESOS ASAP - PAGO ND 236118, 236122, 236125, 236127 Y 238354 GESTION 2019 EMISIVO, CUENTA DE DEPOSITO: CUENTA UNICA DEL TESORO</t>
  </si>
  <si>
    <t>00592012001 DEPOSITO DE EFECTIVO, DEPOSITANTE: ACCESOS ASAP, CONCEPTO: ACCESOS ASAP - PAGO ND 230706 GESTION 2018 EMISIVO, CUENTA DE DEPOSITO: CUENTA UNICA DEL TESORO</t>
  </si>
  <si>
    <t>00592012001 DEPOSITO DE EFECTIVO, DEPOSITANTE: OLIVER ATAHUICHI, CONCEPTO: EMISIVO ENTIDAD DE LA PRESIDENCIA PAGO ND 240379  GESTION 2019, CUENTA DE DEPOSITO: CUENTA UNICA DEL TESORO</t>
  </si>
  <si>
    <t>00592012001 DEPOSITO DE EFECTIVO, DEPOSITANTE: MARKO LOPEZ, CONCEPTO: EMISIVO ENTIDAD - MINISTERIO DE LA PRESIDENCIA PAGO ND 240026 GESTION 2019, CUENTA DE DEPOSITO: CUENTA UNICA DEL TESORO</t>
  </si>
  <si>
    <t>00592012001 DEPOSITO DE EFECTIVO, DEPOSITANTE: FUNDACION CULTURAL BCB, CONCEPTO: ORDEN DE SERVICIO Y/O COMPRA - FUNDACION CULTURAL BCB PAGO SALDO ND 239982 GESTION 2019, CUENTA DE DEPOSITO: CUENTA UNICA DEL TESORO</t>
  </si>
  <si>
    <t>00047297001 DEPOSITO DE EFECTIVO, DEPOSITANTE: ROMULO ESPINOZA CRUZ, CONCEPTO: SALDO NO EJECUTADO MAS IMPUESTOS RETENIDOS, CUENTA DE DEPOSITO: CUENTA UNICA DEL TESORO</t>
  </si>
  <si>
    <t>00099021001 DEPOSITO DE EFECTIVO, DEPOSITANTE: SEDEGES, CONCEPTO: DEVOLUCION DE SUELDO DE LA SRA SILVIA UZEDA CHAVARRIA DE MAMANI CORRESPONDIENTE AL MES DE FEB / 2019, CUENTA DE DEPOSITO: CUENTA UNICA DEL TESORO</t>
  </si>
  <si>
    <t>00099021001 DEP.DE CHEQ.AJENOS,RET.DE CAM.,CONCEPTO: GUADALUPE ALICIA CAMACHO HERNANDEZ DE DOMINGUEZ,DEP.: BANCO UNION S.A. , PROCEDENCIA: BANCO UNION S.A., CHEQUE: 163097, FECHA DE EMISION:29/03/2019</t>
  </si>
  <si>
    <t>00070011102 DEP.DE CHEQ.AJENOS,RET.DE CAM.,CONCEPTO: DESCUENTO A LOS FUNCIONARIOS EDDY FIGUEREDO Y HEBERT RUIZ POR NO PRESENTAR DESCARGOS - GESTION 2018,DEP.: MINISTERIO DE TRABAJO, EMPLEO Y PREVISION SOCIAL</t>
  </si>
  <si>
    <t>00099021001 DEP.DE CHEQ.AJENOS,RET.DE CAM.,CONCEPTO: DEVOLUCION DE FONDOS AL TESORO GENERAL-REEMBOLSO CNS,DEP.: INSUMOS BOLIVIA , PROCEDENCIA: BANCO UNION S.A., CHEQUE: 3326, FECHA DE EMISION:28/03/2019</t>
  </si>
  <si>
    <t>00099021001 DEP.DE CHEQ.AJENOS,RET.DE CAM.,CONCEPTO: DEVOLUCION DE PASAJES NO UTILIZADOS,DEP.: PROGRAMA NACIONAL DE POST ALFABETIZACION , PROCEDENCIA: BANCO UNION S.A., CHEQUE: 5678, FECHA DE EMISION:26/03/2019</t>
  </si>
  <si>
    <t>00099021001 DEP.DE CHEQ.AJENOS,RET.DE CAM.,CONCEPTO: DEVOLUCION DE PASAJES NO UTILIZADOS,DEP.: PROGRAMA NACIONAL DE POST ALFABETIZACION , PROCEDENCIA: BANCO UNION S.A., CHEQUE: 5679, FECHA DE EMISION:28/03/2019</t>
  </si>
  <si>
    <t>00099021001 DEP.DE CHEQ.AJENOS,RET.DE CAM.,CONCEPTO: DEVOLUCION DE  PASAJES,DEP.: DAVID M. SALAS TORREZ MIN DE ENERGIAS , PROCEDENCIA: BANCO DE CREDITO DE BOLIVIA S.A., CHEQUE: 2794, FECHA DE EMISION:13/03/2019</t>
  </si>
  <si>
    <t>00099021001 DEP.DE CHEQ.AJENOS,RET.DE CAM.,CONCEPTO: DEVOLUCION DE PASAJES AEREOS,DEP.: MIN DE EDUCACION , PROCEDENCIA: BANCO UNION S.A., CHEQUE: 24167, FECHA DE EMISION:29/03/2019</t>
  </si>
  <si>
    <t>00099021001 DEP.DE CHEQ.AJENOS,RET.DE CAM.,CONCEPTO: DEVOLUCION DE MULTAS ELECTORALES PRIMARIAS 2019,DEP.: TRIBUNAL ELECTORAL DEPARTAMENTAL DE POTOSI , PROCEDENCIA: BANCO UNION S.A., CHEQUE: 4006, FECHA DE EMISION:26/03/2019</t>
  </si>
  <si>
    <t>00099021001 DEP.DE CHEQ.AJENOS,RET.DE CAM.,CONCEPTO: MOJICA PANOZO EMETERIO,DEP.: BANCO UNION S.A. , PROCEDENCIA: BANCO UNION S.A., CHEQUE: 163098, FECHA DE EMISION:29/03/2019</t>
  </si>
  <si>
    <t>00099021001 DEP.DE CHEQ.AJENOS,RET.DE CAM.,CONCEPTO: VALDA AMELLER GREGORIO ELOY,DEP.: BANCO UNION S.A. , PROCEDENCIA: BANCO UNION S.A., CHEQUE: 163096, FECHA DE EMISION:29/03/2019</t>
  </si>
  <si>
    <t>00590012001 DEPOSITO DE EFECTIVO, DEPOSITANTE: NELSON J. JUANES PACO, CONCEPTO: DEVOLUCION VIATICOS NELSON JESUS JUANES PACO, CUENTA DE DEPOSITO: CUENTA UNICA DEL TESORO</t>
  </si>
  <si>
    <t>REGULARIZACION DE TRANSFERENCIA DEL EXTERIOR SEGUN SWIFT NO.3865 DE FECHA 29/03/2019 ORDENANTE: CONSULADO GENERAL DE BOLVIIA EN MILAN REF.: DEVOLUCION SALDOS NO EJECUTADOS DEL PROGRAMA DE DOCUMENTACION GESTION 2018 LIB. 00099021001 TGN-RECURSOS ORDINARIOS (3987)</t>
  </si>
  <si>
    <t>A:00041014101 Débito Automático por incumplimiento del Gobierno Autónomo Municipal de Baures (GAM BAU), al Convenio Intergubernativo de fecha 10 de octubre de 2017, suscrito entre el Ministerio de Desarrollo Productivo y Economía Plural y el GAM BAU para el programa “Educación con Revolución Tecnológica”.</t>
  </si>
  <si>
    <t>COBRO COSTOS DE PAPELERIA SEGUN TRANSFERENCIA DEL EXTERIOR POR ORDEN DE HERCO COMBUSTIBLES S.A. REF:CONT.DE COND DE GAS EMB 21 19 LIB. 00513062001 YPFB-OPERACIONES PLANTA DE SEPARACION DE LIQUIDOS RIO GRANDE</t>
  </si>
  <si>
    <t>PROVISION DE FONDOS A SOLICITUD DE YACIMIENTOS PETROLIFEROS FISCALES BOLIVIANOS SEGUN SOLICITUD YPFB-0061-2019 REF: PAGO A YPFB TRANSPORTE SA FEBRERO 2019 POR TRANSPORTE GN MI FIRM E INTERRUMPIBLE Y ME FIRME LIB. 00513012007 YPFB - RECURSOS NACIONALIZACIÓN</t>
  </si>
  <si>
    <t>A:00099021001 DEVOLUCION RETENCION DE DESCUENTOS EFECTUADOS POR CONVENIOS DE COMPENSACION DE COTIZACIONES CON LA VITALICIA SEGUROS Y REASEGUROS DE VIDA S.A. CORRESPONDIENTE AL MES DE ENERO/2019 Y AGUINALDO 2016. S/G. CITE SENASIR UAF-TTES N° 0018/2019, DE FECHA 25/03/2019</t>
  </si>
  <si>
    <t>A:00099021001 DEVOLUCION RETENCION DE DESCUENTOS EFECTUADOS POR COBROS Y PAGOS INDEBIDOS, CORRESPONDIENTE AL MES DE FEBRERO/2019, S/G. CITE SENASIR UAF-TTES N° 0021/2019, DE FECHA 25/03/2019.</t>
  </si>
  <si>
    <t>A:00099021001 DEVOLUCION RETENCION DE DESCUENTOS EFECTUADOS POR CONVENIOS DE COMPENSACION DE COTIZACIONES CON FUTURO DE BOLIVIA S.A. AFP, CORRESPONDIENTE AL MES DE ENERO/2019 Y AGUINALDO 2010 AL 2018. S/G. CITE SENASIR UAF-TTES N° 0019/2019, DE FECHA 25/03/2019.</t>
  </si>
  <si>
    <t>NUMERO DE LIBRETA CUT: 00099021001 OPERACIÓN E75 TRANSFERENCIA DE LA CUENTA FISCAL BUN A LA CUT EN MN TRANSF. DE FDOS. A SOL. G.A.M. DE TIRAQUE SG.NOTA G.A.M.T.CITE NÂ°0133/2019 A LA CTA. CUT 3987 LIBRETA 00099021001</t>
  </si>
  <si>
    <t>A:00099021001 DEVOLUCION RETENCION DE DESCUENTOS EFECTUADOS POR CONVENIOS DE COMPENSACION DE COTIZACIONES CON SEGUROS PROVIDA S.A. CORRESPONDIENTE AL MES DE ENERO/2019 Y AGUINALDO 2008. S/G. CITE SENASIR UAF-TTES N° 0017/2019, DE FECHA 25/03/2019</t>
  </si>
  <si>
    <t>A:00099021001 DEVOLUCION RETENCION DE DESCUENTOS EFECTUADOS POR CONVENIOS DE COMPENSACION DE COTIZACIONES CON BBVA PREVISION AFP S.A., CORRESPONDIENTE AL MES DE ENERO/2019 Y AGUINALDO 2013 AL 2018. S/G. CITE SENASIR UAF-TTES N° 0020/2019, DE FECHA 25/03/2019.</t>
  </si>
  <si>
    <t>A:00041014101 Débito Automático por incumplimiento del Gobierno Autónomo Municipal de San Pedro de Quemes (GAM PEQ), al Convenio Intergubernativo de fecha 30 de octubre de 2017, suscrito entre el Ministerio de Desarrollo Productivo y Economía Plural y el GAM PEQ para el programa “Educación con Revolución Tecnológica”.</t>
  </si>
  <si>
    <t>NÚMERO DE LIBRETA CUT: 99031009.00 OPERACIÓN T01 TRANSFERENCIA DE FONDOS A LA CUT - TESORO DIRECTO DE BANCO UNION S.A. A CUENTA UNICA DEL TESORO CON NUMERO DE SOLICITUD = 3620776 Y NUMERO CORRELATIVO = 91320029032019770 TRANSFERENCIA POR OPERACIONES DE VENTA BONOS BTX</t>
  </si>
  <si>
    <t>NUMERO DE LIBRETA CUT: 00099021001 OPERACIÓN E18 TRANSFERENCIA DEL SISTEMA FINANCIERO POR CUENTA DE TERCEROS A LA CUT DEVOLUCION PAGOS EN EXCESO GOBIERNO AUTONOMO DEPARTAMENTAL DE TARIJA</t>
  </si>
  <si>
    <t>PAGO A BANCO EUROPEO DE INV PRÉSTAMO FI No 85175 VCTO. 31-03-2019 POR CUENTA DE TGN , NTI. 011957 VALOR 29-03-2019 COMISIONES USD 145.094,44 CTA. 3987 CUENTA UNICA DEL TESORO-3987 LIB. 00099021001 REF.: COMISIONES BANCARIAS</t>
  </si>
  <si>
    <t>VENTA DE DIVISAS CON TRANSFERENCIA DE FONDOS A SOLICITUD DE ADMINISTRACION DE SERVICIOS PORTUARIOS BOLIVIA SEGUN SOLICITUD 7588 REF: H.R. 936 - PAGO DE FACTURA A FAVOR DEALEJANDRO TARA URQUIETA - SERVICIOS E.I.R.L. POR SERVICIO DE LIMPIEZA EN EL PUERTO DE ARICA CORRESPONDIENTE A ENERO/2019, SEGUN OR LIB. 00594012001 ASP-B FONDO DE OPERACIONES</t>
  </si>
  <si>
    <t>VENTA DE DIVISAS CON TRANSFERENCIA DE FONDOS A SOLICITUD DE ADMINISTRACION DE SERVICIOS PORTUARIOS BOLIVIA SEGUN SOLICITUD 7587 REF: H.R. 394-390 - PAGO DE FACTURAS AL TPA POR SERVICIO DE EXPORTACIONES FEBRERO II Y REFRIGERACION EN EL PUERTO DE ARICA, SEGUN COMUNICACION INTERNA ASP-B/DOP-UAP/CI-155- LIB. 00594012001 ASP-B FONDO DE OPERACIONES</t>
  </si>
  <si>
    <t>COBRO COSTOS DE PAPELERIA POR REGULARIZACION DE TRANSFERENCIA DEL EXTERIOR POR ORDEN DE PETROLEOS PARAGUAYOS - PETROPAR LIB. 00513062001 YPFB-OPERACIONES PLANTA DE SEPARACION DE LIQUIDOS RIO GRANDE</t>
  </si>
  <si>
    <t>'TRANSFERENCIA'||RECIBIDA DEL EXTERIOR SEGÚN MENSAJES SWIFT N°3898-3888 (REM.EXT.) DE FECHA 29-03-2019, VALOR 28-03-2019 AYUDA HUMANITARIA LIBRETA N° 00099021001 TGN-RECURSOS ORDINARIOS (3987)</t>
  </si>
  <si>
    <t>AJUSTE COMPLEMENTARIO POR REVALORIZACION SALDOS DE ACTIVOS DE RESERVA Y OBLIGACIONES MONEDA EXTRANJERA (DOLARES) Saldo MO = -474456582.08 ;Bs/Mo: 6.86000000000 ;Saldo Bs: -3254772153.09</t>
  </si>
  <si>
    <t>PAGO A CAF PRÉSTAMO CFA009757 VCTO. 08-03-2019 POR CUENTA DE TGN , NTI. 011948 VALOR 08-03-2019 INTERESES USD 58.187,17 COMISIONES USD 117.235,61 CTA. 5970 CUENTA UNICA DEL TESORO DOLARES AMERICANOS LIB. 00099021001</t>
  </si>
  <si>
    <t>PAGO A CAF PRÉSTAMO CFA009759 VCTO. 08-03-2019 POR CUENTA DE TGN , NTI. 011949 VALOR 08-03-2019 INTERESES USD 50.389,32 COMISIONES USD 102.172,09 CTA. 5970 CUENTA UNICA DEL TESORO DOLARES AMERICANOS LIB. 00099021001</t>
  </si>
  <si>
    <t>AJUSTE COMPLEMENTARIO POR REVALORIZACION SALDOS DE ACTIVOS DE RESERVA Y OBLIGACIONES MONEDA EXTRANJERA (DOLARES) Saldo MO = -438006714.94 ;Bs/Mo: 6.86000000000 ;Saldo Bs: -3004726064.48</t>
  </si>
  <si>
    <t>AJUSTE COMPLEMENTARIO POR REVALORIZACION SALDOS DE ACTIVOS DE RESERVA Y OBLIGACIONES MONEDA EXTRANJERA (DOLARES) Saldo MO = -431726492.78 ;Bs/Mo: 6.86000000000 ;Saldo Bs: -2961643740.50</t>
  </si>
  <si>
    <t>AJUSTE COMPLEMENTARIO POR REVALORIZACION SALDOS DE ACTIVOS DE RESERVA Y OBLIGACIONES MONEDA EXTRANJERA (DOLARES) Saldo MO = -432078797.39 ;Bs/Mo: 6.86000000000 ;Saldo Bs: -2964060550.09</t>
  </si>
  <si>
    <t>PAGO A CAF PRÉSTAMO CFA009545 VCTO. 14-03-2019 POR CUENTA DE TGN , NTI. 011954 VALOR 14-03-2019 INTERESES USD 32.263,06 COMISIONES USD 152.285,38 CTA. 5970 CUENTA UNICA DEL TESORO DOLARES AMERICANOS LIB. 00099021001</t>
  </si>
  <si>
    <t>PAGO A IDA PRÉSTAMO 5454-BO VCTO. 15-03-2019 POR CUENTA DE TGN , NTI. 011891 VALOR 15-03-2019 INTERESES USD 21.264,03 CTA. 5970 CUENTA UNICA DEL TESORO DOLARES AMERICANOS LIB. 00099021001</t>
  </si>
  <si>
    <t>PAGO A CAF PRÉSTAMO CFA009787 VCTO. 15-03-2019 POR CUENTA DE TGN , NTI. 011950 VALOR 15-03-2019 INTERESES USD 285.197,38 COMISIONES USD 29.226,75 CTA. 5970 CUENTA UNICA DEL TESORO DOLARES AMERICANOS LIB. 00099021001</t>
  </si>
  <si>
    <t>PAGO A CAF PRÉSTAMO CFA009784 VCTO. 15-03-2019 POR CUENTA DE TGN , NTI. 011951 VALOR 15-03-2019 INTERESES USD 1.519.993,42 CTA. 5970 CUENTA UNICA DEL TESORO DOLARES AMERICANOS LIB. 00099021001</t>
  </si>
  <si>
    <t>PAGO A BID PRÉSTAMO 3822/BL-BO VCTO. 15-03-2019 POR CUENTA DE TGN , NTI. 011897 VALOR 15-03-2019 INTERESES USD 710,72 CTA. 5970 CUENTA UNICA DEL TESORO DOLARES AMERICANOS LIB. 00099021001</t>
  </si>
  <si>
    <t>AJUSTE COMPLEMENTARIO POR REVALORIZACION SALDOS DE ACTIVOS DE RESERVA Y OBLIGACIONES MONEDA EXTRANJERA (DOLARES) Saldo MO = -432757618.06 ;Bs/Mo: 6.86000000000 ;Saldo Bs: -2968717259.87</t>
  </si>
  <si>
    <t>PAGO A BID PRÉSTAMO 2365/BL-BO VCTO. 17-03-2019 POR CUENTA DE TGN , NTI. 011982 VALOR 18-03-2019 CAPITAL USD 292.935,66 INTERESES USD 255.160,98 LIBRETA N° 00099021001 "TGN RECURSOS ORDINARIOS-DOLARES AMERICANOS (5970)</t>
  </si>
  <si>
    <t>PAGO A BID PRÉSTAMO 2365/BL-BO VCTO. 17-03-2019 POR CUENTA DE TGN , NTI. 011981 VALOR 18-03-2019 INTERESES USD 7.438,36 LIBRETA N° 00099021001 "TGN RECURSOS ORDINARIOS-DOLARES AMERICANOS (5970)</t>
  </si>
  <si>
    <t>||VENTA DE DIVISAS S/G NOTA SEDEM/GG/EB/ORU Nº0051/2019,06/03/19 Y AUT.VTA.DIV.EFECT.P/MEFP DE 18/03/19.REF.:EMISION CARTA DE CREDITO I-2019-07,COMISION EMISION L/C 0,15% S/USD142.940.-POR 33 DIAS,REEMB.GSTS.COMUNICACION BS220.-Y EMISION COMP.CONTABLE BS50.- LIB.00132039201 SEDEM - ECEBOL - FINPRO EN DOLARES - ORURO REF.:COMISIONES EMISION LC I-2019-07</t>
  </si>
  <si>
    <t>PAGO A BID PRÉSTAMO 2771/BL-BO VCTO. 20-03-2019 POR CUENTA DE TGN SG NOTA MEFP/VTPC/DGCP-316/2019 Y NTI. 011900 VALOR 20-03-2019 CAPITAL USD 1.300.000,00 INTERESES USD 1.201.847,94 LIBRETA N° 00099021001 "TGN RECURSOS ORDINARIOS-DOLARES AMERICANOS (5970)</t>
  </si>
  <si>
    <t>PAGO A BID PRÉSTAMO 2771/BL-BO VCTO. 20-03-2019 POR CUENTA DE TGN SEGUN NOTA MEFP/VTPC/DGCP-316/2019 , NTI. 011901 VALOR 20-03-2019 INTERESES USD 19.339,73 LIBRETA N° 00099021001 "TGN RECURSOS ORDINARIOS-DOLARES AMERICANOS (5970)</t>
  </si>
  <si>
    <t>PAGO A EXIMBANK COREA PRÉSTAMO EDCF NO. BOL-1 VCTO. 20-03-2019 POR CUENTA DE TGN SEGUN NOTA MEFP/VTPC/DGCP-316/2019 , NTI. 012002 VALOR 20-03-2019 CAPITAL KRW 593.825.000,00 INTERESES KRW 184.045.070,00 LIBRETA N° 00099021001 "TGN RECURSOS ORDINARIOS-DOLARES AMERICANOS (5970)</t>
  </si>
  <si>
    <t>||TRANSFERENCIA POR COBRO DE COMISIONES QUE EFECTUA EL BANQUERO DE KOREA EXCHANGE BANK, REF.: PAGO PRESTAMO EDCF BOL N° BOL-1 VCTO. 20/03/2019. LIB. N° 00099021001 TGN RECURSOS ORDINARIOS - DOLARES AMERICANOS</t>
  </si>
  <si>
    <t>AJUSTE COMPLEMENTARIO POR REVALORIZACION SALDOS DE ACTIVOS DE RESERVA Y OBLIGACIONES MONEDA EXTRANJERA (DOLARES) Saldo MO = -458573521.13 ;Bs/Mo: 6.86000000000 ;Saldo Bs: -3145814354.94</t>
  </si>
  <si>
    <t>TRANSFERENCIA RECIBIDA DEL EXTERIOR SEGÚN MENSAJES SWIFT Nos. 3492-3487 (REM.EXT.) DE FECHA 21-03-2019 POR DESEMBOLSO DE CAF PRÉSTAMO CFA009757 MI RIEGO II LIBRETA N° 00287104322 FPS-USD-MI RIEGO TECNIFICADO CAF</t>
  </si>
  <si>
    <t>A:00099021001 Transferencia de recursos BI-MONETARIA conforme Art. 53 de RM 153 de 06/04/2016, a requerimiento del Órgano Judicial CITE: UNID./NAL./FINANZAS/DAF-OJ N°189/2019, por concepto de RESTITUCIÓN DE CERTIFICADOS DE DEPOSITOS JUDICIALES N° 483148 Y 484142 (H.R. 6-8036-R)</t>
  </si>
  <si>
    <t>PAGO A EXIMBANK CHINA POPUL PRÉSTAMO GCL 2017 (02) 607 VCTO. 21-03-2019 POR CUENTA DE TGN SEGUN NOTA MEFP/VTCP/DGCP/UODP-316/2019, NTI. 011915 VALOR 21-03-2019 INTERESES RMY 565.833,33 COMISIONES RMY 475.902,78 LIBRETA N° 00099021001 "TGN RECURSOS ORDINARIOS-DOLARES AMERICANOS (5970)</t>
  </si>
  <si>
    <t>PAGO A EXIMBANK CHINA POPUL PRÉSTAMO GCL 2011 (41) 391 VCTO. 21-03-2019 POR CUENTA DE TGN SEGUN NOTA MEFP/VTCP/DGCP/UODP-316/2019 , NTI. 011913 VALOR 21-03-2019 CAPITAL RMY 23.110.550,10 INTERESES RMY 6.506.903,77 LIBRETA N° 00099021001 "TGN RECURSOS ORDINARIOS-DOLARES AMERICANOS (5970)</t>
  </si>
  <si>
    <t>PAGO A EXIMBANK CHINA POPUL PRÉSTAMO GCL 2016 (29) 599 VCTO. 21-03-2019 POR CUENTA DE TGN SEGUN NOTA MEFP/VTCP/DGCP/UODP-316/2019, NTI. 011914 VALOR 21-03-2019 INTERESES RMY 3.167.500,00 COMISIONES RMY 87.986,11 LIBRETA N° 00099021001 "TGN RECURSOS ORDINARIOS-DOLARES AMERICANOS (5970)</t>
  </si>
  <si>
    <t>PAGO A EXIMBANK CHINA POPUL PRÉSTAMO GCL 2009 (43) 294 VCTO. 21-03-2019 POR CUENTA DE TGN SEGUN NOTA MEFP/VTCP/DGCP/UODP-316/2019, NTI. 011910 VALOR 21-03-2019 CAPITAL RMY 9.043.802,00 INTERESES RMY 2.273.511,54 LIBRETA N° 00099021001 "TGN RECURSOS ORDINARIOS-DOLARES AMERICANOS (5970)</t>
  </si>
  <si>
    <t>PAGO A EXIMBANK CHINA POPUL PRÉSTAMO GCL 2007 (13) 184 VCTO. 21-03-2019 POR CUENTA DE TGN AEGUN NOTA MEFP/VTCP/DGCP/UODP-316/2019, NTI. 011909 VALOR 21-03-2019 CAPITAL RMY 12.168.507,60 INTERESES RMY 2.324.860,98 LIBRETA N° 00099021001 "TGN RECURSOS ORDINARIOS-DOLARES AMERICANOS (5970)</t>
  </si>
  <si>
    <t>PAGO A EXIMBANK CHINA POPUL PRÉSTAMO GCL 2004 (04) 114A VCTO. 21-03-2019 POR CUENTA DE TGN MEFP/VTCP/DGCP/UODP-316/2019 , NTI. 011906 VALOR 21-03-2019 CAPITAL RMY 1.910.703,24 INTERESES RMY 249.771,37 LIBRETA N° 00099021001 "TGN RECURSOS ORDINARIOS-DOLARES AMERICANOS (5970)</t>
  </si>
  <si>
    <t>PAGO A BID PRÉSTAMO 2614/BL-BO VCTO. 21-03-2019 POR CUENTA DE TGN MEFP/VTCP/DGCP/UODP-327/2019 , NTI. 011904 VALOR 21-03-2019 INTERESES USD 10.240,14 LIBRETA N° 00099021001 "TGN RECURSOS ORDINARIOS-DOLARES AMERICANOS (5970)</t>
  </si>
  <si>
    <t>PAGO A BID PRÉSTAMO 2614/BL-BO VCTO. 21-03-2019 POR CUENTA DE TGN SEGÚN NOTA MEFP/VTCP/DGCP/UODP-327/2019, NTI. 011903 VALOR 21-03-2019 CAPITAL USD 1.054.468,08 INTERESES USD 434.805,55 COMISIONES USD 3.644,79 LIBRETA N° 00099021001 "TGN RECURSOS ORDINARIOS-DOLARES AMERICANOS (5970)</t>
  </si>
  <si>
    <t>PAGO A BID PRÉSTAMO 2719/BL-BO VCTO. 21-03-2019 POR CUENTA DE TGN NOTA MEFP/VTPC/DGCP-316/2019, NTI. 011911 VALOR 21-03-2019 CAPITAL USD 322.383,23 INTERESES USD 270.639,66 LIBRETA N° 00099021001 "TGN RECURSOS ORDINARIOS-DOLARES AMERICANOS (5970)</t>
  </si>
  <si>
    <t>PAGO A BID PRÉSTAMO 2719/BL-BO VCTO. 21-03-2019 POR CUENTA DE TGN NOTA MEFP/VTPC/DGCP-316/2019 , NTI. 011902 VALOR 21-03-2019 INTERESES USD 4.796,00 LIBRETA N° 00099021001 "TGN RECURSOS ORDINARIOS-DOLARES AMERICANOS (5970)</t>
  </si>
  <si>
    <t>PAGO A CAF PRÉSTAMO CFA004295 VCTO. 21-03-2019 POR CUENTA DE TGN NOTA MEFP/VTPC/DGCP-316/2019 , NTI. 011955 VALOR 21-03-2019 CAPITAL USD 2.532.249,49 INTERESES USD 655.040,19 LIBRETA N° 00099021001 "TGN RECURSOS ORDINARIOS-DOLARES AMERICANOS (5970)</t>
  </si>
  <si>
    <t>PAGO A CAF PRÉSTAMO CFA004274 VCTO. 21-03-2019 POR CUENTA DE TGN NOTA MEFP/VTPC/DGCP-316/2019 , NTI. 011952 VALOR 21-03-2019 CAPITAL USD 750.000,00 INTERESES USD 194.009,38 LIBRETA N° 00099021001 "TGN RECURSOS ORDINARIOS-DOLARES AMERICANOS (5970)</t>
  </si>
  <si>
    <t>PAGO A CAF PRÉSTAMO CFA008340 VCTO. 21-03-2019 POR CUENTA DE TGN NOTA MEFP/VTPC/DGCP-316/2019 , NTI. 011953 VALOR 21-03-2019 CAPITAL USD 1.873.662,70 INTERESES USD 749.233,10 COMISIONES USD 61.478,27 LIBRETA N° 00099021001 "TGN RECURSOS ORDINARIOS-DOLARES AMERICANOS (5970)</t>
  </si>
  <si>
    <t>||COMPLEMENTO A NUESTROS COMPROBANTES G 993873, G 993874, G 993875 Y G 993894, G 993893 Y G 993895 DE LA FECHA, POR PAGO AL EXIMBANK CHINA PTMOS. GCL 2004 (04) 114A, 2007(13)184, 2009(43)294, 2011(41)391, 2016(29)599 Y 2017(02)607 POR CUENTA DEL TGN, COBRO DE COMISIONES DEL BANQUERO USD 10.- LIBRETA N° 00099021001 TGN RECURSOS ORDIANRIOS - DOLARES AMERICANOS</t>
  </si>
  <si>
    <t>PAGO A BID PRÉSTAMO 2786/BL-BO VCTO. 22-03-2019 POR CUENTA DE TGN SEGUN NOTA MEFP/VTCP/DGCP/UODP-328/2019 , NTI. 012092 VALOR 22-03-2019 INTERESES USD 21.777,52 LIBRETA N° 00099021001 "TGN RECURSOS ORDINARIOS-DOLARES AMERICANOS (5970)</t>
  </si>
  <si>
    <t>PAGO A BID PRÉSTAMO 2786/BL-BO VCTO. 22-03-2019 POR CUENTA DE TGN SEGUN NOTA MEFP/VTCP/DGCP/UODP-328/2019 , NTI. 012093 VALOR 22-03-2019 CAPITAL USD 1.667.513,22 INTERESES USD 1.391.750,47 COMISIONES USD 67.774,32 LIBRETA N° 00099021001 "TGN RECURSOS ORDINARIOS-DOLARES AMERICANOS (5970)</t>
  </si>
  <si>
    <t>PAGO A BID PRÉSTAMO 709-SF-BO VCTO. 24-03-2019 POR CUENTA DE YPFB TRANSPORTE SEGÚN NOTA TSC-147/2019 Y SWIFT N° 03572 DE FECHA 15-03-2019, VALOR 25-03-2019 CAPITAL USD 603.992,17 INTERESES USD 110727,49 LIBRETA NRO. 00099021001 TGN-RECURSOS ORDINARIOS - 3987 - ALIVIO MDRI</t>
  </si>
  <si>
    <t>PAGO A CAF PRÉSTAMO CFA007725 VCTO. 25-03-2019 POR CUENTA DE TGN SEGUN NOTA MEFP/VTCP/DGCP/UODP-328/2019 , NTI. 011998 VALOR 25-03-2019 CAPITAL USD 1.150.162,59 INTERESES USD 393.907,70 LIBRETA N° 00099021001 "TGN RECURSOS ORDINARIOS-DOLARES AMERICANOS (5970)</t>
  </si>
  <si>
    <t>PAGO PRÉSTAMO BID 815-SF-BO VCTO. 23-03-2019 POR CUENTA DE TGN SEGUN NOTA MEFP/VTCP/DGCP/UODP-328/2019, NTI. 011986 VALOR 25-03-2019 CAPITAL USD 52.524,13 INTERESES USD 9.979,59 LIBRETA N° 00099021001 "TGN RECURSOS ORDINARIOS-DOLARES AMERICANOS (5970)</t>
  </si>
  <si>
    <t>PAGO PRÉSTAMO BID 733-SF-BO VCTO. 24-03-2019 POR CUENTA DE TGN SEGUN NOTA MEFP/VTCP/DGCP/UODP-328/2019 , NTI. 011990 VALOR 25-03-2019 CAPITAL USD 21.666,67 INTERESES USD 2.383,33 LIBRETA N° 00099021001 "TGN RECURSOS ORDINARIOS-DOLARES AMERICANOS (5970)</t>
  </si>
  <si>
    <t>PAGO A BID PRÉSTAMO 964/SF-BO VCTO. 23-03-2019 POR CUENTA DE TGN SEGUN NOTA MEFP/VTCP/DGCP/UODP-328/2019 , NTI. 011989 VALOR 25-03-2019 CAPITAL USD 14.659,52 INTERESES USD 5.088,66 LIBRETA N° 00099021001 "TGN RECURSOS ORDINARIOS-DOLARES AMERICANOS (5970)</t>
  </si>
  <si>
    <t>||REGULARIZACIÓN DE NUESTRO CPBTE S 0949291 DEL 15/03/2019 POR COBRO DE COMISIONES EFECTUADO POR EL MUFG BANK LTD. POR EL DESEMBOLSO DEL PTMO. JICA BV-P5, SEGUN NOTA MEFP/VTCP/DGCP/UODP-355/2019 DEL 25/03/2019 LIB. N° 00099021001 TGN RECURSOS ORDINARIOS - DOLARES AMERICANOS (5970)</t>
  </si>
  <si>
    <t>AJUSTE COMPLEMENTARIO POR REVALORIZACION SALDOS DE ACTIVOS DE RESERVA Y OBLIGACIONES MONEDA EXTRANJERA (DOLARES) Saldo MO = -443407981.78 ;Bs/Mo: 6.86000000000 ;Saldo Bs: -3041778755.00</t>
  </si>
  <si>
    <t>PAGO A BID PRÉSTAMO 2498/BL-BO VCTO. 26-03-2019 POR CUENTA DE TGN SEGUN NOTA MEFP/VTCP/DGCP/UODP-344/2019 , NTI. 011960 VALOR 26-03-2019 INTERESES USD 5.861,52 LIBRETA N° 00099021001 "TGN RECURSOS ORDINARIOS-DOLARES AMERICANOS (5970)</t>
  </si>
  <si>
    <t>PAGO A BID PRÉSTAMO 2498/BL-BO VCTO. 26-03-2019 POR CUENTA DE TGN SEGUN NOTA MEFP/VTCP/DGCP/UODP-344/2019 , NTI. 012097 VALOR 26-03-2019 CAPITAL USD 230.168,31 INTERESES USD 192.356,61 LIBRETA N° 00099021001 "TGN RECURSOS ORDINARIOS-DOLARES AMERICANOS (5970)</t>
  </si>
  <si>
    <t>PAGO A BID PRÉSTAMO 2061/BL-BO VCTO. 27-03-2019 POR CUENTA DE TGN , NTI. 011995 VALOR 27-03-2019 CAPITAL USD 145.833,33 INTERESES USD 105.243,16 CTA. 5970 CUENTA UNICA DEL TESORO DOLARES AMERICANOS LIB. 00099021001</t>
  </si>
  <si>
    <t>PAGO A BID PRÉSTAMO 1038 SF-BO VCTO. 27-03-2019 POR CUENTA DE TGN , NTI. 011991 VALOR 27-03-2019 CAPITAL USD 3.907,46 INTERESES USD 1.627,64 CTA. 5970 CUENTA UNICA DEL TESORO DOLARES AMERICANOS LIB. 00099021001</t>
  </si>
  <si>
    <t>PAGO A BID PRÉSTAMO 2061/BL-BO VCTO. 27-03-2019 POR CUENTA DE TGN , NTI. 011994 VALOR 27-03-2019 INTERESES USD 3.719,18 CTA. 5970 CUENTA UNICA DEL TESORO DOLARES AMERICANOS LIB. 00099021001</t>
  </si>
  <si>
    <t>PAGO A BID PRÉSTAMO 1039/SF-BO VCTO. 27-03-2019 POR CUENTA DE TGN , NTI. 011992 VALOR 27-03-2019 CAPITAL USD 265.929,87 INTERESES USD 110.772,54 CTA. 5970 CUENTA UNICA DEL TESORO DOLARES AMERICANOS LIB. 00099021001</t>
  </si>
  <si>
    <t>PAGO A BID PRÉSTAMO 2082/BL - BO VCTO. 27-03-2019 POR CUENTA DE TGN , NTI. 011972 VALOR 27-03-2019 CAPITAL USD 233.766,57 INTERESES USD 168.701,71 CTA. 5970 CUENTA UNICA DEL TESORO DOLARES AMERICANOS LIB. 00099021001</t>
  </si>
  <si>
    <t>PAGO A BID PRÉSTAMO 2082/ BL-BO VCTO. 27-03-2019 POR CUENTA DE TGN , NTI. 011973 VALOR 27-03-2019 INTERESES USD 5.961,73 CTA. 5970 CUENTA UNICA DEL TESORO DOLARES AMERICANOS LIB. 00099021001</t>
  </si>
  <si>
    <t>PAGO A BID PRÉSTAMO 2057/BL-BO VCTO. 27-03-2019 POR CUENTA DE TGN , NTI. 011970 VALOR 27-03-2019 CAPITAL USD 479.246,28 INTERESES USD 345.856,42 CTA. 5970 CUENTA UNICA DEL TESORO DOLARES AMERICANOS LIB. 00099021001</t>
  </si>
  <si>
    <t>PAGO A BID PRÉSTAMO 2057/BL-BO VCTO. 27-03-2019 POR CUENTA DE TGN , NTI. 011961 VALOR 27-03-2019 INTERESES USD 12.248,71 CTA. 5970 CUENTA UNICA DEL TESORO DOLARES AMERICANOS LIB. 00099021001</t>
  </si>
  <si>
    <t>PAGO A CAF PRÉSTAMO CFA004616 VCTO. 27-03-2019 POR CUENTA DE TGN , NTI. 011984 VALOR 27-03-2019 CAPITAL USD 971.372,93 INTERESES USD 160.232,19 CTA. 5970 CUENTA UNICA DEL TESORO DOLARES AMERICANOS LIB. 00099021001</t>
  </si>
  <si>
    <t>PAGO A CAF PRÉSTAMO CFA003805 VCTO. 27-03-2019 POR CUENTA DE TGN , NTI. 011956 VALOR 27-03-2019 CAPITAL USD 2.687.382,37 INTERESES USD 706.992,45 CTA. 5970 CUENTA UNICA DEL TESORO DOLARES AMERICANOS LIB. 00099021001</t>
  </si>
  <si>
    <t>PAGO A CAF PRÉSTAMO CFA003807 VCTO. 27-03-2019 POR CUENTA DE TGN , NTI. 011974 VALOR 27-03-2019 CAPITAL USD 4.380.611,57 INTERESES USD 1.152.444,60 CTA. 5970 CUENTA UNICA DEL TESORO DOLARES AMERICANOS LIB. 00099021001</t>
  </si>
  <si>
    <t>||REGULARIZACION DE NUESTRO CPBTE S 0949513 DEL 20/03/2019 POR COBRO DE COMISIONES EFECTUADO POR EL MUFG BANK LTD. POR EL DESEMBOLSO DEL PTMO. JICA BV-P5, SEGUN NOTA MEFP/VTCP/DGCP/UODP-354/2019 DEL 27/03/2019 DEL MEFP LIB. N° 00099021001 "TGN RECURSOS ORDINARIOS - DOLARES AMERICANOS (5970)"</t>
  </si>
  <si>
    <t>AJUSTE COMPLEMENTARIO POR REVALORIZACION SALDOS DE ACTIVOS DE RESERVA Y OBLIGACIONES MONEDA EXTRANJERA (DOLARES) Saldo MO = -422831854.33 ;Bs/Mo: 6.86000000000 ;Saldo Bs: -2900626520.73</t>
  </si>
  <si>
    <t>TRANSFERENCIA RECIBIDA DEL EXTERIOR SEGÚN MENSAJES SWIFT Nos. 03828-03823 (REM.EXT.) DE FECHA 28-03-2019 POR DESEMBOLSO DE BID PRÉSTAMO 2614/BL-BO REQ 00029 BO OPS0201912969A LIBRETA N° 00287104311 FPS-US-BID 2614/BL-BO PROG. REDES INT. DE SALUD PTS</t>
  </si>
  <si>
    <t>AJUSTE COMPLEMENTARIO POR REVALORIZACION SALDOS DE ACTIVOS DE RESERVA Y OBLIGACIONES MONEDA EXTRANJERA (DOLARES) Saldo MO = -428094712.24 ;Bs/Mo: 6.86000000000 ;Saldo Bs: -2936729725.96</t>
  </si>
  <si>
    <t>'TRANSFERENCIA'||RECIBIDA DEL EXTERIOR SEGÚN MENSAJES SWIFT N°3898-3888 (REM.EXT.) DE FECHA 29-03-2019, VALOR 28-03-2019 AYUDA HUMANITARIA LIBRETA N° 00099021001 TGN-RECURSOS ORDINARIOS-DOLARES (5970)</t>
  </si>
  <si>
    <t>TRANSFERENCIA RECIBIDA DEL EXTERIOR SEGÚN MENSAJES SWIFT Nos. 03899-03889 (REM.EXT.) DE FECHA 29-03-2019 POR DESEMBOLSO DE IDA PRÉSTAMO 5454-BO 28 LIBRETA N° 00085024301 MEN USD PROY IDTR II GOB CHUQ CONVENIO 5454 BO</t>
  </si>
  <si>
    <t>TRANSFERENCIA RECIBIDA DEL EXTERIOR SEGÚN MENSAJES SWIFT Nos. 03900-03890 (REM.EXT.) DE FECHA 29-03-2019 POR DESEMBOLSO DE IDA PRÉSTAMO 5454-BO 32 LIBRETA N° 00085027001 ME-USD-PROY. IDTR II - TGN-PEVD-CONVENIO 5454-BO</t>
  </si>
  <si>
    <t>PAGO A BANCO EUROPEO DE INV PRÉSTAMO FI No 85175 VCTO. 31-03-2019 POR CUENTA DE TGN , NTI. 011957 VALOR 29-03-2019 COMISIONES USD 145.094,44 CTA. 5970 CUENTA UNICA DEL TESORO DOLARES AMERICANOS LIB. 00099021001</t>
  </si>
  <si>
    <t>TRANSFERENCIA RECIBIDA DEL EXTERIOR SEGÚN MENSAJES SWIFT Nos. 03899-03889 (REM.EXT.) DE FECHA 29-03-2019 POR DESEMBOLSO DE IDA PRÉSTAMO 5454-BO 28 LIBRETA N° 00085024301 MEN USD PROY IDTR II GOB CHUQ CONVENIO 5454 BO REF.: UTILES DE ESCRITORIO</t>
  </si>
  <si>
    <t>TRANSFERENCIA RECIBIDA DEL EXTERIOR SEGÚN MENSAJES SWIFT Nos. 03900-03890 (REM.EXT.) DE FECHA 29-03-2019 POR DESEMBOLSO DE IDA PRÉSTAMO 5454-BO 32 LIBRETA N° 00085027001 ME-USD-PROY. IDTR II - TGN-PEVD-CONVENIO 5454-BO REF.: UTILES DE ESCRITORIO</t>
  </si>
  <si>
    <t>AJUSTE COMPLEMENTARIO POR REVALORIZACION SALDOS DE ACTIVOS DE RESERVA Y OBLIGACIONES MONEDA EXTRANJERA (DOLARES) Saldo MO = -423096917.05 ;Bs/Mo: 6.86000000000 ;Saldo Bs: -2902444850.95</t>
  </si>
  <si>
    <t>00047081101</t>
  </si>
  <si>
    <t>De: 00047081101 A:00099018008 Transferencia que realizamos a solicitud del Ministerio de Desarrollo Rural y Tierras mediante nota CITE: MDRYT/DGAA/CONTA/TES/0065-2019 por concepto de devolución de saldos observados de acuerdo a auditoria ex</t>
  </si>
  <si>
    <t>De: 00047081101 A:00099018008 Transferencia que realizamos a solicitud del Ministerio de Desarrollo Rural y Tierras mediante nota CITE: MDRYT/DGAA/CONTA/TES/0066-2019 por concepto de devolución de saldos observados de acuerdo a auditoria ex</t>
  </si>
  <si>
    <t>De: 00047081101 A:00099017001 Transferencia que realizamos a solicitud del Ministerio de Desarrollo Rural y Tierras mediante nota CITE: MDRYT/DGAA/CONTA/TES/0064-2019 por concepto de devolución de saldos observados de acuerdo a auditoria ex</t>
  </si>
  <si>
    <t>De: 00047081101 A:00099018008 A requerimiento del Ministerio de Desarrollo Rural y Tierra, con nota CITE: MDRyT/DGAA/CONTA/TES/ 0063-2019, en la cual solicita traspaso entre Libretas por devolución de saldos observados de acuerdo a auditori</t>
  </si>
  <si>
    <t>De: 00015010001 A:00099021001 Transferencia de recursos BI-MONETARIA conforme Art. 53 de RM 153 de 06/04/2016, a requerimiento del Ministerio de Gobierno CITE: MG/DGAA/UF/T/N°079/2019, por concepto de 15% MINISTERIO PÚBLICO correspondiente</t>
  </si>
  <si>
    <t>De: 00099021001 A:00015011107 Transferencia de recursos BI-MONETARIA conforme Art. 53 de RM 153 de 06/04/2016, a requerimiento del Ministerio de Gobierno CITE: MG/DGAA/UF/T/N°079/2019, por concepto de 15% MINISTERIO PÚBLICO correspondiente</t>
  </si>
  <si>
    <t>De: 00015010001 A:00099021001 Transferencia de recursos BI-MONETARIA conforme Art. 53 de RM 153 de 06/04/2016, a requerimiento del Ministerio de Gobierno CITE: MG/DGAA/UF/T/N°079/2019, por concepto de 55% UELICN correspondiente a la distri</t>
  </si>
  <si>
    <t>De: 00099021001 A:00015011107 Transferencia de recursos BI-MONETARIA conforme Art. 53 de RM 153 de 06/04/2016, a requerimiento del Ministerio de Gobierno CITE: MG/DGAA/UF/T/N°079/2019, por concepto de 55% UELICN correspondiente a la distri</t>
  </si>
  <si>
    <t>De: 00081014202 A:00046024208 TRANSFERENCIA A SOLICITUD DEL MOPSV SG CITE: MOPSV/DGAA. N° 204/2019, EN MARCO DE LO DISPUESTO EN LA LEY N° 1099 DE 17/09/2018, PARA LA EJECUCIÓN DEL PROGRAMA NACIONAL DE TELECOMUNICACIONES DE INCLUSIÓN SOCIAL</t>
  </si>
  <si>
    <t>00099018008</t>
  </si>
  <si>
    <t>00099017001</t>
  </si>
  <si>
    <t>00046024208</t>
  </si>
  <si>
    <t>20000023569847</t>
  </si>
  <si>
    <t>TGN - RECUPERACION DE CREDITO DS 2979 - MONEDA EXTRANJERA</t>
  </si>
  <si>
    <t>TOTAL TCR ME</t>
  </si>
  <si>
    <t>TOTAL TCR MN</t>
  </si>
  <si>
    <t>Elaboración:</t>
  </si>
  <si>
    <t>DIRECCIÓN GENERAL DE CONTABILIDAD FISCAL</t>
  </si>
  <si>
    <t>UNIDAD DE CONTABILIDAD Y CUENTAS FISCALES</t>
  </si>
  <si>
    <t>Área de Conciliación y Recolección de Datos</t>
  </si>
  <si>
    <t>(*)  Para conocer el detalle de cada codigo se debe ingresar a las pestañas del presente archivo previa descarga del FORM. N°9 en el PORTAL de la página del SIGEP.</t>
  </si>
  <si>
    <r>
      <t xml:space="preserve">Estas operaciones deben ser registradas en el SIGEP en los plazos establecidos en normativa vigente (Art. 11 de la Ley 2042 </t>
    </r>
    <r>
      <rPr>
        <b/>
        <sz val="10"/>
        <rFont val="Arial"/>
        <family val="2"/>
      </rPr>
      <t>"al 10 del mes siguiente al de Ejecución"</t>
    </r>
    <r>
      <rPr>
        <sz val="10"/>
        <rFont val="Arial"/>
        <family val="2"/>
      </rPr>
      <t>); por lo que debe considerar este documento con carácter de alerta y se deberá oficializar con nota de respuesta de manera inmediata a la Dirección General de Contabilidad Fiscal, en oficinas del piso 8vo del Edificio del Ministerio de Economía y Finanzas Públicas ubicado en la Av. Mariscal Santa Cruz, Esq. Loayza.</t>
    </r>
  </si>
  <si>
    <t>La siguiente informacion se encuentra desagregada por códigos de operación que afectan a las Cuentas Únicas del Tesoro (CUT) sin regularización por parte de la entidad durante el período evaluado.</t>
  </si>
  <si>
    <t>G10013050003</t>
  </si>
  <si>
    <t>G10013060003</t>
  </si>
  <si>
    <t>G10013190002</t>
  </si>
  <si>
    <t>Q11001700002</t>
  </si>
  <si>
    <t>J03555490002</t>
  </si>
  <si>
    <t>G10017690004</t>
  </si>
  <si>
    <t>G10017700004</t>
  </si>
  <si>
    <t>G10017750004</t>
  </si>
  <si>
    <t>G10017760004</t>
  </si>
  <si>
    <t>G10019150001</t>
  </si>
  <si>
    <t>S09506110003</t>
  </si>
  <si>
    <t>S09506200001</t>
  </si>
  <si>
    <t>S09506200003</t>
  </si>
  <si>
    <t>S09506220001</t>
  </si>
  <si>
    <t>S09506230001</t>
  </si>
  <si>
    <t>S09506240001</t>
  </si>
  <si>
    <t>S09506250001</t>
  </si>
  <si>
    <t>G10025730001</t>
  </si>
  <si>
    <t>S09506620002</t>
  </si>
  <si>
    <t>G10029060004</t>
  </si>
  <si>
    <t>G10029110003</t>
  </si>
  <si>
    <t>J03562630001</t>
  </si>
  <si>
    <t>G10035820003</t>
  </si>
  <si>
    <t>Q11014680002</t>
  </si>
  <si>
    <t>S09507370002</t>
  </si>
  <si>
    <t>S09507000004</t>
  </si>
  <si>
    <t>S09507040004</t>
  </si>
  <si>
    <t>S09507260004</t>
  </si>
  <si>
    <t>S09507270004</t>
  </si>
  <si>
    <t>G10042660001</t>
  </si>
  <si>
    <t>G10042740004</t>
  </si>
  <si>
    <t>G10044040004</t>
  </si>
  <si>
    <t>G10044050004</t>
  </si>
  <si>
    <t>G10044060004</t>
  </si>
  <si>
    <t>G10044070004</t>
  </si>
  <si>
    <t>G10044080004</t>
  </si>
  <si>
    <t>G10044100004</t>
  </si>
  <si>
    <t>G10044120004</t>
  </si>
  <si>
    <t>G10044130004</t>
  </si>
  <si>
    <t>G10044140004</t>
  </si>
  <si>
    <t>G10044150004</t>
  </si>
  <si>
    <t>G10044160004</t>
  </si>
  <si>
    <t>G10044170004</t>
  </si>
  <si>
    <t>G10044180004</t>
  </si>
  <si>
    <t>G10045720001</t>
  </si>
  <si>
    <t>G10051450004</t>
  </si>
  <si>
    <t>S09507630003</t>
  </si>
  <si>
    <t>G10054950004</t>
  </si>
  <si>
    <t>G10054970004</t>
  </si>
  <si>
    <t>G10055010001</t>
  </si>
  <si>
    <t>G10055090001</t>
  </si>
  <si>
    <t>G10058400001</t>
  </si>
  <si>
    <t>G10065400001</t>
  </si>
  <si>
    <t>G10065450002</t>
  </si>
  <si>
    <t>Q11026470002</t>
  </si>
  <si>
    <t>G10065460001</t>
  </si>
  <si>
    <t>G10067470004</t>
  </si>
  <si>
    <t>G10067480005</t>
  </si>
  <si>
    <t>G10067500004</t>
  </si>
  <si>
    <t>G10067510004</t>
  </si>
  <si>
    <t>G10068870003</t>
  </si>
  <si>
    <t>G10070460001</t>
  </si>
  <si>
    <t>G10070480001</t>
  </si>
  <si>
    <t>G10086280002</t>
  </si>
  <si>
    <t>Q11031930002</t>
  </si>
  <si>
    <t>Q11032860002</t>
  </si>
  <si>
    <t>Q11032870002</t>
  </si>
  <si>
    <t>S09509630001</t>
  </si>
  <si>
    <t>S09509650001</t>
  </si>
  <si>
    <t>S09509940001</t>
  </si>
  <si>
    <t>S09509940003</t>
  </si>
  <si>
    <t>G10083690001</t>
  </si>
  <si>
    <t>G10085090001</t>
  </si>
  <si>
    <t>G10086290001</t>
  </si>
  <si>
    <t>G10086310001</t>
  </si>
  <si>
    <t>G10088590003</t>
  </si>
  <si>
    <t>G10091400003</t>
  </si>
  <si>
    <t>Q11035790002</t>
  </si>
  <si>
    <t>F0000936</t>
  </si>
  <si>
    <t>Q11037710002</t>
  </si>
  <si>
    <t>G10096500004</t>
  </si>
  <si>
    <t>G10098180001</t>
  </si>
  <si>
    <t>G10098200001</t>
  </si>
  <si>
    <t>G10098220001</t>
  </si>
  <si>
    <t>G10099180001</t>
  </si>
  <si>
    <t>G10099200001</t>
  </si>
  <si>
    <t>G10099220001</t>
  </si>
  <si>
    <t>G10105390002</t>
  </si>
  <si>
    <t>G10105410002</t>
  </si>
  <si>
    <t>J03573300002</t>
  </si>
  <si>
    <t>Q11044030002</t>
  </si>
  <si>
    <t>Q11044320002</t>
  </si>
  <si>
    <t>S09512390002</t>
  </si>
  <si>
    <t>S09512390003</t>
  </si>
  <si>
    <t>S09512390004</t>
  </si>
  <si>
    <t>S09512430001</t>
  </si>
  <si>
    <t>S09512430004</t>
  </si>
  <si>
    <t>S09514380001</t>
  </si>
  <si>
    <t>G10105500001</t>
  </si>
  <si>
    <t>G10105520001</t>
  </si>
  <si>
    <t>G10107720077</t>
  </si>
  <si>
    <t>G10107850004</t>
  </si>
  <si>
    <t>G10107870002</t>
  </si>
  <si>
    <t>G10102560003</t>
  </si>
  <si>
    <t>G10102610003</t>
  </si>
  <si>
    <t>G10105480001</t>
  </si>
  <si>
    <t>F0000963</t>
  </si>
  <si>
    <t>F0000964</t>
  </si>
  <si>
    <t>F0000974</t>
  </si>
  <si>
    <t>Q11049270002</t>
  </si>
  <si>
    <t>G10121370001</t>
  </si>
  <si>
    <t>S09515020002</t>
  </si>
  <si>
    <t>S09515030002</t>
  </si>
  <si>
    <t>S09515040002</t>
  </si>
  <si>
    <t>S09515050004</t>
  </si>
  <si>
    <t>G10126000067</t>
  </si>
  <si>
    <t>G10127160032</t>
  </si>
  <si>
    <t>G10127160027</t>
  </si>
  <si>
    <t>G10127190004</t>
  </si>
  <si>
    <t>G10127210004</t>
  </si>
  <si>
    <t>G10127280004</t>
  </si>
  <si>
    <t>G10127300004</t>
  </si>
  <si>
    <t>G10127430004</t>
  </si>
  <si>
    <t>G10127450004</t>
  </si>
  <si>
    <t>G10133110003</t>
  </si>
  <si>
    <t>G10133240001</t>
  </si>
  <si>
    <t>Q11054330002</t>
  </si>
  <si>
    <t>Q11054950002</t>
  </si>
  <si>
    <t>Q11055090002</t>
  </si>
  <si>
    <t>Q11055110002</t>
  </si>
  <si>
    <t>I00806600002</t>
  </si>
  <si>
    <t>G10141270003</t>
  </si>
  <si>
    <t>J03577630002</t>
  </si>
  <si>
    <t>Q11057710002</t>
  </si>
  <si>
    <t>Q11057720002</t>
  </si>
  <si>
    <t>G10140040003</t>
  </si>
  <si>
    <t>G10140050003</t>
  </si>
  <si>
    <t>G10140080003</t>
  </si>
  <si>
    <t>G10146950001</t>
  </si>
  <si>
    <t>Q11060490002</t>
  </si>
  <si>
    <t>G10149480003</t>
  </si>
  <si>
    <t>G10149490003</t>
  </si>
  <si>
    <t>Q11065280002</t>
  </si>
  <si>
    <t>Q11065780002</t>
  </si>
  <si>
    <t>S09517120001</t>
  </si>
  <si>
    <t>S09517150001</t>
  </si>
  <si>
    <t>G10158820001</t>
  </si>
  <si>
    <t>G10158840001</t>
  </si>
  <si>
    <t>G10158860001</t>
  </si>
  <si>
    <t>G10158880001</t>
  </si>
  <si>
    <t>G10158910001</t>
  </si>
  <si>
    <t>G10169520001</t>
  </si>
  <si>
    <t>G10169540001</t>
  </si>
  <si>
    <t>G10169600001</t>
  </si>
  <si>
    <t>F0001030</t>
  </si>
  <si>
    <t>G10171940002</t>
  </si>
  <si>
    <t>Q11073160002</t>
  </si>
  <si>
    <t>G10172010001</t>
  </si>
  <si>
    <t>G10176860001</t>
  </si>
  <si>
    <t>G10176910001</t>
  </si>
  <si>
    <t>S09520100001</t>
  </si>
  <si>
    <t>F0001045</t>
  </si>
  <si>
    <t>G10180870003</t>
  </si>
  <si>
    <t>G10182270003</t>
  </si>
  <si>
    <t>G10182280003</t>
  </si>
  <si>
    <t>F0001055</t>
  </si>
  <si>
    <t>G10193360002</t>
  </si>
  <si>
    <t>G10193400002</t>
  </si>
  <si>
    <t>G10193310001</t>
  </si>
  <si>
    <t>G10193330001</t>
  </si>
  <si>
    <t>G10193410001</t>
  </si>
  <si>
    <t>Q11086420002</t>
  </si>
  <si>
    <t>Q11089820002</t>
  </si>
  <si>
    <t>G10197980003</t>
  </si>
  <si>
    <t>Q11093010002</t>
  </si>
  <si>
    <t>Q11094560002</t>
  </si>
  <si>
    <t>Q11094780002</t>
  </si>
  <si>
    <t>S09522390001</t>
  </si>
  <si>
    <t>S09522680004</t>
  </si>
  <si>
    <t>G10205330001</t>
  </si>
  <si>
    <t>G10205350001</t>
  </si>
  <si>
    <t>G10205370001</t>
  </si>
  <si>
    <t>G10208030003</t>
  </si>
  <si>
    <t>S09522530003</t>
  </si>
  <si>
    <t>F0001079</t>
  </si>
  <si>
    <t>G10209540003</t>
  </si>
  <si>
    <t>G10209550003</t>
  </si>
  <si>
    <t>G10209590003</t>
  </si>
  <si>
    <t>G10211020004</t>
  </si>
  <si>
    <t>G10211030004</t>
  </si>
  <si>
    <t>G10211050001</t>
  </si>
  <si>
    <t>G10211070001</t>
  </si>
  <si>
    <t>G10211090001</t>
  </si>
  <si>
    <t>G10213830004</t>
  </si>
  <si>
    <t>Q11097750002</t>
  </si>
  <si>
    <t>G10216200003</t>
  </si>
  <si>
    <t>F0001091</t>
  </si>
  <si>
    <t>G10221630002</t>
  </si>
  <si>
    <t>Q11098650002</t>
  </si>
  <si>
    <t>Q11099200002</t>
  </si>
  <si>
    <t>Q11100290002</t>
  </si>
  <si>
    <t>S09523870002</t>
  </si>
  <si>
    <t>S09523870003</t>
  </si>
  <si>
    <t>G10221640001</t>
  </si>
  <si>
    <t>G10226060004</t>
  </si>
  <si>
    <t>Q11103700002</t>
  </si>
  <si>
    <t>G10229400001</t>
  </si>
  <si>
    <t>Q11106830002</t>
  </si>
  <si>
    <t>Q11107120002</t>
  </si>
  <si>
    <t>G10229510003</t>
  </si>
  <si>
    <t>S09524330001</t>
  </si>
  <si>
    <t>S09524870001</t>
  </si>
  <si>
    <t>S09524870004</t>
  </si>
  <si>
    <t>Q11107650002</t>
  </si>
  <si>
    <t>F0001111</t>
  </si>
  <si>
    <t>Q11109530002</t>
  </si>
  <si>
    <t>Q11109550002</t>
  </si>
  <si>
    <t>G10235690003</t>
  </si>
  <si>
    <t>G10238480001</t>
  </si>
  <si>
    <t>G10238500001</t>
  </si>
  <si>
    <t>Q11112590002</t>
  </si>
  <si>
    <t>G10242470003</t>
  </si>
  <si>
    <t>G10242570001</t>
  </si>
  <si>
    <t>G10242600001</t>
  </si>
  <si>
    <t>G10242630001</t>
  </si>
  <si>
    <t>F0001126</t>
  </si>
  <si>
    <t>Q11114230002</t>
  </si>
  <si>
    <t>G10250440003</t>
  </si>
  <si>
    <t>G10251990003</t>
  </si>
  <si>
    <t>F0001138</t>
  </si>
  <si>
    <t>J03591470002</t>
  </si>
  <si>
    <t>Q11120130002</t>
  </si>
  <si>
    <t>Q11120170002</t>
  </si>
  <si>
    <t>S09528430002</t>
  </si>
  <si>
    <t>S09527870001</t>
  </si>
  <si>
    <t>S09528720001</t>
  </si>
  <si>
    <t>G10256630003</t>
  </si>
  <si>
    <t>G10257990001</t>
  </si>
  <si>
    <t>Q11121260002</t>
  </si>
  <si>
    <t>S09528870001</t>
  </si>
  <si>
    <t>G10259620001</t>
  </si>
  <si>
    <t>S09528800001</t>
  </si>
  <si>
    <t>S09528800003</t>
  </si>
  <si>
    <t>G10263240003</t>
  </si>
  <si>
    <t>Q11123790002</t>
  </si>
  <si>
    <t>G10264710003</t>
  </si>
  <si>
    <t>G10264760003</t>
  </si>
  <si>
    <t>G10264640003</t>
  </si>
  <si>
    <t>Q11126890002</t>
  </si>
  <si>
    <t>G10271220001</t>
  </si>
  <si>
    <t>T03945750001</t>
  </si>
  <si>
    <t>T03945770001</t>
  </si>
  <si>
    <t>T03945790001</t>
  </si>
  <si>
    <t>T03945810001</t>
  </si>
  <si>
    <t>T03945830001</t>
  </si>
  <si>
    <t>T03945850001</t>
  </si>
  <si>
    <t>T03945870001</t>
  </si>
  <si>
    <t>T03945890001</t>
  </si>
  <si>
    <t>T03945910001</t>
  </si>
  <si>
    <t>T03945930001</t>
  </si>
  <si>
    <t>T03945950001</t>
  </si>
  <si>
    <t>T03945970001</t>
  </si>
  <si>
    <t>T03945990001</t>
  </si>
  <si>
    <t>T03946010001</t>
  </si>
  <si>
    <t>T03946030001</t>
  </si>
  <si>
    <t>T03946050001</t>
  </si>
  <si>
    <t>T03946070001</t>
  </si>
  <si>
    <t>T03946090001</t>
  </si>
  <si>
    <t>T03946110001</t>
  </si>
  <si>
    <t>T03946130001</t>
  </si>
  <si>
    <t>T03946150001</t>
  </si>
  <si>
    <t>T03946170001</t>
  </si>
  <si>
    <t>T03946190001</t>
  </si>
  <si>
    <t>T03946210001</t>
  </si>
  <si>
    <t>T03946230001</t>
  </si>
  <si>
    <t>T03946250001</t>
  </si>
  <si>
    <t>T03946270001</t>
  </si>
  <si>
    <t>T03946290001</t>
  </si>
  <si>
    <t>T03946310001</t>
  </si>
  <si>
    <t>T03946330001</t>
  </si>
  <si>
    <t>T03946350001</t>
  </si>
  <si>
    <t>T03946380001</t>
  </si>
  <si>
    <t>T03946400001</t>
  </si>
  <si>
    <t>T03946420001</t>
  </si>
  <si>
    <t>T03946440001</t>
  </si>
  <si>
    <t>T03946460001</t>
  </si>
  <si>
    <t>T03946480001</t>
  </si>
  <si>
    <t>T03946500001</t>
  </si>
  <si>
    <t>T03946520001</t>
  </si>
  <si>
    <t>T03946540001</t>
  </si>
  <si>
    <t>T03946560001</t>
  </si>
  <si>
    <t>T03946580001</t>
  </si>
  <si>
    <t>T03946600001</t>
  </si>
  <si>
    <t>T03946620001</t>
  </si>
  <si>
    <t>T03946640001</t>
  </si>
  <si>
    <t>T03946660001</t>
  </si>
  <si>
    <t>T03946680001</t>
  </si>
  <si>
    <t>T03946700001</t>
  </si>
  <si>
    <t>T03946720001</t>
  </si>
  <si>
    <t>T03946740001</t>
  </si>
  <si>
    <t>T03946760001</t>
  </si>
  <si>
    <t>T03946780001</t>
  </si>
  <si>
    <t>T03946800001</t>
  </si>
  <si>
    <t>T03946820001</t>
  </si>
  <si>
    <t>T03946840001</t>
  </si>
  <si>
    <t>T03946860001</t>
  </si>
  <si>
    <t>T03946880001</t>
  </si>
  <si>
    <t>T03946900001</t>
  </si>
  <si>
    <t>T03946920001</t>
  </si>
  <si>
    <t>T03946940001</t>
  </si>
  <si>
    <t>T03946960001</t>
  </si>
  <si>
    <t>T03946980001</t>
  </si>
  <si>
    <t>T03947000001</t>
  </si>
  <si>
    <t>T03947020001</t>
  </si>
  <si>
    <t>T03947040001</t>
  </si>
  <si>
    <t>T03947060001</t>
  </si>
  <si>
    <t>T03947080001</t>
  </si>
  <si>
    <t>T03947100001</t>
  </si>
  <si>
    <t>T03947120001</t>
  </si>
  <si>
    <t>T03947140001</t>
  </si>
  <si>
    <t>T03947160001</t>
  </si>
  <si>
    <t>T03947180001</t>
  </si>
  <si>
    <t>T03947200001</t>
  </si>
  <si>
    <t>T03947220001</t>
  </si>
  <si>
    <t>T03947240001</t>
  </si>
  <si>
    <t>T03947260001</t>
  </si>
  <si>
    <t>T03947280001</t>
  </si>
  <si>
    <t>T03947300001</t>
  </si>
  <si>
    <t>T03947320001</t>
  </si>
  <si>
    <t>T03947340001</t>
  </si>
  <si>
    <t>T03947360001</t>
  </si>
  <si>
    <t>T03947380001</t>
  </si>
  <si>
    <t>T03947400001</t>
  </si>
  <si>
    <t>T03947420001</t>
  </si>
  <si>
    <t>T03947440001</t>
  </si>
  <si>
    <t>T03947460001</t>
  </si>
  <si>
    <t>T03947480001</t>
  </si>
  <si>
    <t>T03947500001</t>
  </si>
  <si>
    <t>T03947520001</t>
  </si>
  <si>
    <t>T03947540001</t>
  </si>
  <si>
    <t>T03947560001</t>
  </si>
  <si>
    <t>T03947580001</t>
  </si>
  <si>
    <t>T03947600001</t>
  </si>
  <si>
    <t>T03947620001</t>
  </si>
  <si>
    <t>T03947640001</t>
  </si>
  <si>
    <t>T03947660001</t>
  </si>
  <si>
    <t>T03947680001</t>
  </si>
  <si>
    <t>T03947700001</t>
  </si>
  <si>
    <t>T03947720001</t>
  </si>
  <si>
    <t>T03947740001</t>
  </si>
  <si>
    <t>T03947760001</t>
  </si>
  <si>
    <t>T03947780001</t>
  </si>
  <si>
    <t>T03947800001</t>
  </si>
  <si>
    <t>T03947820001</t>
  </si>
  <si>
    <t>T03947840001</t>
  </si>
  <si>
    <t>F0001161</t>
  </si>
  <si>
    <t>S09530110001</t>
  </si>
  <si>
    <t>S09530120001</t>
  </si>
  <si>
    <t>S09530180001</t>
  </si>
  <si>
    <t>S09530540001</t>
  </si>
  <si>
    <t>S09530700001</t>
  </si>
  <si>
    <t>O17247350002</t>
  </si>
  <si>
    <t>O17247210002</t>
  </si>
  <si>
    <t>O17246980002</t>
  </si>
  <si>
    <t>O17246780002</t>
  </si>
  <si>
    <t>O17247360002</t>
  </si>
  <si>
    <t>O17247410002</t>
  </si>
  <si>
    <t>O17247590002</t>
  </si>
  <si>
    <t>O17247730002</t>
  </si>
  <si>
    <t>O17247800002</t>
  </si>
  <si>
    <t>O17247950002</t>
  </si>
  <si>
    <t>O17248190002</t>
  </si>
  <si>
    <t>O17248260002</t>
  </si>
  <si>
    <t>B17245620002</t>
  </si>
  <si>
    <t>B17245990002</t>
  </si>
  <si>
    <t>B17246050002</t>
  </si>
  <si>
    <t>B17246260002</t>
  </si>
  <si>
    <t>B17246270002</t>
  </si>
  <si>
    <t>B17246760002</t>
  </si>
  <si>
    <t>B17246770002</t>
  </si>
  <si>
    <t>B17246790002</t>
  </si>
  <si>
    <t>O17246550002</t>
  </si>
  <si>
    <t>O17246410002</t>
  </si>
  <si>
    <t>O17246380002</t>
  </si>
  <si>
    <t>O17246350002</t>
  </si>
  <si>
    <t>O17245830002</t>
  </si>
  <si>
    <t>O17250880002</t>
  </si>
  <si>
    <t>O17250930002</t>
  </si>
  <si>
    <t>O17251150002</t>
  </si>
  <si>
    <t>O17250840002</t>
  </si>
  <si>
    <t>O17250830002</t>
  </si>
  <si>
    <t>O17250520002</t>
  </si>
  <si>
    <t>O17250510002</t>
  </si>
  <si>
    <t>O17250490002</t>
  </si>
  <si>
    <t>O17252470002</t>
  </si>
  <si>
    <t>O17252450002</t>
  </si>
  <si>
    <t>O17252400002</t>
  </si>
  <si>
    <t>O17252210002</t>
  </si>
  <si>
    <t>B17250050002</t>
  </si>
  <si>
    <t>B17249950002</t>
  </si>
  <si>
    <t>B17249890002</t>
  </si>
  <si>
    <t>B17249850002</t>
  </si>
  <si>
    <t>O17250090002</t>
  </si>
  <si>
    <t>O17250000002</t>
  </si>
  <si>
    <t>O17249980002</t>
  </si>
  <si>
    <t>O17249960002</t>
  </si>
  <si>
    <t>B17250920002</t>
  </si>
  <si>
    <t>O17255730002</t>
  </si>
  <si>
    <t>O17255680002</t>
  </si>
  <si>
    <t>O17256900002</t>
  </si>
  <si>
    <t>O17256830002</t>
  </si>
  <si>
    <t>O17256810002</t>
  </si>
  <si>
    <t>O17256490002</t>
  </si>
  <si>
    <t>O17256170002</t>
  </si>
  <si>
    <t>O17256130002</t>
  </si>
  <si>
    <t>O17256080002</t>
  </si>
  <si>
    <t>O17254670002</t>
  </si>
  <si>
    <t>O17254270002</t>
  </si>
  <si>
    <t>O17254040002</t>
  </si>
  <si>
    <t>O17253970002</t>
  </si>
  <si>
    <t>O17253950002</t>
  </si>
  <si>
    <t>B17255070002</t>
  </si>
  <si>
    <t>B17254570002</t>
  </si>
  <si>
    <t>B17254410002</t>
  </si>
  <si>
    <t>B17253990002</t>
  </si>
  <si>
    <t>B17253850002</t>
  </si>
  <si>
    <t>O17255060002</t>
  </si>
  <si>
    <t>O17255370002</t>
  </si>
  <si>
    <t>O17259750002</t>
  </si>
  <si>
    <t>O17259740002</t>
  </si>
  <si>
    <t>O17259630002</t>
  </si>
  <si>
    <t>O17259620002</t>
  </si>
  <si>
    <t>O17259350002</t>
  </si>
  <si>
    <t>O17260230002</t>
  </si>
  <si>
    <t>O17260210002</t>
  </si>
  <si>
    <t>O17260200002</t>
  </si>
  <si>
    <t>O17260010002</t>
  </si>
  <si>
    <t>O17259940002</t>
  </si>
  <si>
    <t>O17259800002</t>
  </si>
  <si>
    <t>O17259760002</t>
  </si>
  <si>
    <t>O17258480002</t>
  </si>
  <si>
    <t>O17258320002</t>
  </si>
  <si>
    <t>O17258310002</t>
  </si>
  <si>
    <t>O17258280002</t>
  </si>
  <si>
    <t>O17258260002</t>
  </si>
  <si>
    <t>O17258210002</t>
  </si>
  <si>
    <t>O17258200002</t>
  </si>
  <si>
    <t>B17259010002</t>
  </si>
  <si>
    <t>B17258620002</t>
  </si>
  <si>
    <t>B17258470002</t>
  </si>
  <si>
    <t>B17258450002</t>
  </si>
  <si>
    <t>O17259260002</t>
  </si>
  <si>
    <t>O17259240002</t>
  </si>
  <si>
    <t>O17258540002</t>
  </si>
  <si>
    <t>O17258600002</t>
  </si>
  <si>
    <t>O17258630002</t>
  </si>
  <si>
    <t>O17258680002</t>
  </si>
  <si>
    <t>O17264080002</t>
  </si>
  <si>
    <t>O17264180002</t>
  </si>
  <si>
    <t>O17264410002</t>
  </si>
  <si>
    <t>O17264550002</t>
  </si>
  <si>
    <t>O17264070002</t>
  </si>
  <si>
    <t>O17263850002</t>
  </si>
  <si>
    <t>O17263330002</t>
  </si>
  <si>
    <t>O17263250002</t>
  </si>
  <si>
    <t>O17263220002</t>
  </si>
  <si>
    <t>O17263210002</t>
  </si>
  <si>
    <t>O17263200002</t>
  </si>
  <si>
    <t>O17265940002</t>
  </si>
  <si>
    <t>O17265910002</t>
  </si>
  <si>
    <t>O17265890002</t>
  </si>
  <si>
    <t>O17265860002</t>
  </si>
  <si>
    <t>O17265840002</t>
  </si>
  <si>
    <t>O17265710002</t>
  </si>
  <si>
    <t>O17265540002</t>
  </si>
  <si>
    <t>O17265330002</t>
  </si>
  <si>
    <t>O17265300002</t>
  </si>
  <si>
    <t>O17265160002</t>
  </si>
  <si>
    <t>O17264950002</t>
  </si>
  <si>
    <t>O17264860002</t>
  </si>
  <si>
    <t>O17264820002</t>
  </si>
  <si>
    <t>O17264740002</t>
  </si>
  <si>
    <t>B17263780002</t>
  </si>
  <si>
    <t>B17263770002</t>
  </si>
  <si>
    <t>B17263710002</t>
  </si>
  <si>
    <t>B17263630002</t>
  </si>
  <si>
    <t>B17263620002</t>
  </si>
  <si>
    <t>B17263610002</t>
  </si>
  <si>
    <t>B17263540002</t>
  </si>
  <si>
    <t>B17263410002</t>
  </si>
  <si>
    <t>B17263180002</t>
  </si>
  <si>
    <t>B17263160002</t>
  </si>
  <si>
    <t>B17263150002</t>
  </si>
  <si>
    <t>B17263070002</t>
  </si>
  <si>
    <t>B17262750002</t>
  </si>
  <si>
    <t>B17262740002</t>
  </si>
  <si>
    <t>B17262420002</t>
  </si>
  <si>
    <t>B17262410002</t>
  </si>
  <si>
    <t>O17263040002</t>
  </si>
  <si>
    <t>O17262990002</t>
  </si>
  <si>
    <t>O17262980002</t>
  </si>
  <si>
    <t>O17262940002</t>
  </si>
  <si>
    <t>O17262930002</t>
  </si>
  <si>
    <t>O17262860002</t>
  </si>
  <si>
    <t>O17262700002</t>
  </si>
  <si>
    <t>O17262000002</t>
  </si>
  <si>
    <t>O17262040002</t>
  </si>
  <si>
    <t>O17262050002</t>
  </si>
  <si>
    <t>O17262430002</t>
  </si>
  <si>
    <t>O17262460002</t>
  </si>
  <si>
    <t>O17262470002</t>
  </si>
  <si>
    <t>O17262490002</t>
  </si>
  <si>
    <t>O17262500002</t>
  </si>
  <si>
    <t>O17262510002</t>
  </si>
  <si>
    <t>O17262590002</t>
  </si>
  <si>
    <t>O17262610002</t>
  </si>
  <si>
    <t>O17262670002</t>
  </si>
  <si>
    <t>O17269850002</t>
  </si>
  <si>
    <t>O17269740002</t>
  </si>
  <si>
    <t>O17269650002</t>
  </si>
  <si>
    <t>O17269280002</t>
  </si>
  <si>
    <t>O17269260002</t>
  </si>
  <si>
    <t>O17268880002</t>
  </si>
  <si>
    <t>O17268840002</t>
  </si>
  <si>
    <t>O17268830002</t>
  </si>
  <si>
    <t>O17268810002</t>
  </si>
  <si>
    <t>O17268800002</t>
  </si>
  <si>
    <t>O17268790002</t>
  </si>
  <si>
    <t>O17270310002</t>
  </si>
  <si>
    <t>O17270270002</t>
  </si>
  <si>
    <t>O17270140002</t>
  </si>
  <si>
    <t>O17267880002</t>
  </si>
  <si>
    <t>O17267740002</t>
  </si>
  <si>
    <t>O17267730002</t>
  </si>
  <si>
    <t>O17267620002</t>
  </si>
  <si>
    <t>O17267390002</t>
  </si>
  <si>
    <t>B17268630002</t>
  </si>
  <si>
    <t>B17268120002</t>
  </si>
  <si>
    <t>B17268110002</t>
  </si>
  <si>
    <t>B17268080002</t>
  </si>
  <si>
    <t>O17268770002</t>
  </si>
  <si>
    <t>O17268760002</t>
  </si>
  <si>
    <t>O17268300002</t>
  </si>
  <si>
    <t>O17273710002</t>
  </si>
  <si>
    <t>O17274070002</t>
  </si>
  <si>
    <t>O17274110002</t>
  </si>
  <si>
    <t>O17273530002</t>
  </si>
  <si>
    <t>O17275010002</t>
  </si>
  <si>
    <t>O17274990002</t>
  </si>
  <si>
    <t>O17274630002</t>
  </si>
  <si>
    <t>O17274370002</t>
  </si>
  <si>
    <t>O17274280002</t>
  </si>
  <si>
    <t>O17274180002</t>
  </si>
  <si>
    <t>B17272640002</t>
  </si>
  <si>
    <t>B17272540002</t>
  </si>
  <si>
    <t>B17272420002</t>
  </si>
  <si>
    <t>B17272410002</t>
  </si>
  <si>
    <t>B17272380002</t>
  </si>
  <si>
    <t>O17273050002</t>
  </si>
  <si>
    <t>O17272320002</t>
  </si>
  <si>
    <t>O17272260002</t>
  </si>
  <si>
    <t>O17272240002</t>
  </si>
  <si>
    <t>O17271980002</t>
  </si>
  <si>
    <t>O17271920002</t>
  </si>
  <si>
    <t>O17271910002</t>
  </si>
  <si>
    <t>O17278290002</t>
  </si>
  <si>
    <t>O17278300002</t>
  </si>
  <si>
    <t>O17278320002</t>
  </si>
  <si>
    <t>O17277880002</t>
  </si>
  <si>
    <t>O17277870002</t>
  </si>
  <si>
    <t>O17277850002</t>
  </si>
  <si>
    <t>O17277830002</t>
  </si>
  <si>
    <t>O17277810002</t>
  </si>
  <si>
    <t>O17277800002</t>
  </si>
  <si>
    <t>O17277790002</t>
  </si>
  <si>
    <t>O17277760002</t>
  </si>
  <si>
    <t>O17277750002</t>
  </si>
  <si>
    <t>O17277740002</t>
  </si>
  <si>
    <t>O17279580002</t>
  </si>
  <si>
    <t>O17279280002</t>
  </si>
  <si>
    <t>O17279210002</t>
  </si>
  <si>
    <t>O17279040002</t>
  </si>
  <si>
    <t>O17278860002</t>
  </si>
  <si>
    <t>B17277500002</t>
  </si>
  <si>
    <t>B17276740002</t>
  </si>
  <si>
    <t>B17276730002</t>
  </si>
  <si>
    <t>B17276720002</t>
  </si>
  <si>
    <t>B17276710002</t>
  </si>
  <si>
    <t>B17276700002</t>
  </si>
  <si>
    <t>B17276690002</t>
  </si>
  <si>
    <t>B17276670002</t>
  </si>
  <si>
    <t>O17277730002</t>
  </si>
  <si>
    <t>O17277720002</t>
  </si>
  <si>
    <t>O17277690002</t>
  </si>
  <si>
    <t>O17277670002</t>
  </si>
  <si>
    <t>O17277640002</t>
  </si>
  <si>
    <t>O17277630002</t>
  </si>
  <si>
    <t>O17276780002</t>
  </si>
  <si>
    <t>O17276610002</t>
  </si>
  <si>
    <t>B17278310002</t>
  </si>
  <si>
    <t>O17283230002</t>
  </si>
  <si>
    <t>O17283240002</t>
  </si>
  <si>
    <t>O17283270002</t>
  </si>
  <si>
    <t>O17283280002</t>
  </si>
  <si>
    <t>O17282540002</t>
  </si>
  <si>
    <t>O17282380002</t>
  </si>
  <si>
    <t>O17282190002</t>
  </si>
  <si>
    <t>O17282180002</t>
  </si>
  <si>
    <t>O17282070002</t>
  </si>
  <si>
    <t>O17284580002</t>
  </si>
  <si>
    <t>O17284250002</t>
  </si>
  <si>
    <t>O17284240002</t>
  </si>
  <si>
    <t>O17284170002</t>
  </si>
  <si>
    <t>O17283940002</t>
  </si>
  <si>
    <t>O17283620002</t>
  </si>
  <si>
    <t>O17283580002</t>
  </si>
  <si>
    <t>O17283520002</t>
  </si>
  <si>
    <t>B17282280002</t>
  </si>
  <si>
    <t>B17282270002</t>
  </si>
  <si>
    <t>B17282250002</t>
  </si>
  <si>
    <t>B17282020002</t>
  </si>
  <si>
    <t>B17281990002</t>
  </si>
  <si>
    <t>B17281970002</t>
  </si>
  <si>
    <t>B17281180002</t>
  </si>
  <si>
    <t>B17281160002</t>
  </si>
  <si>
    <t>O17281780002</t>
  </si>
  <si>
    <t>O17281750002</t>
  </si>
  <si>
    <t>O17281650002</t>
  </si>
  <si>
    <t>O17281610002</t>
  </si>
  <si>
    <t>O17281420002</t>
  </si>
  <si>
    <t>B17282820002</t>
  </si>
  <si>
    <t>B17282910002</t>
  </si>
  <si>
    <t>O17281120002</t>
  </si>
  <si>
    <t>O17281130002</t>
  </si>
  <si>
    <t>O17281240002</t>
  </si>
  <si>
    <t>O17281250002</t>
  </si>
  <si>
    <t>O17281260002</t>
  </si>
  <si>
    <t>O17281270002</t>
  </si>
  <si>
    <t>O17293760002</t>
  </si>
  <si>
    <t>O17293360002</t>
  </si>
  <si>
    <t>O17291810002</t>
  </si>
  <si>
    <t>O17291800002</t>
  </si>
  <si>
    <t>O17291740002</t>
  </si>
  <si>
    <t>O17291560002</t>
  </si>
  <si>
    <t>O17291340002</t>
  </si>
  <si>
    <t>O17294180002</t>
  </si>
  <si>
    <t>O17294190002</t>
  </si>
  <si>
    <t>O17294290002</t>
  </si>
  <si>
    <t>O17295760002</t>
  </si>
  <si>
    <t>O17296930002</t>
  </si>
  <si>
    <t>O17296990002</t>
  </si>
  <si>
    <t>O17297060002</t>
  </si>
  <si>
    <t>O17297100002</t>
  </si>
  <si>
    <t>B17286500002</t>
  </si>
  <si>
    <t>B17286540002</t>
  </si>
  <si>
    <t>B17286570002</t>
  </si>
  <si>
    <t>B17286630002</t>
  </si>
  <si>
    <t>O17290670002</t>
  </si>
  <si>
    <t>O17287390002</t>
  </si>
  <si>
    <t>O17287110002</t>
  </si>
  <si>
    <t>O17287100002</t>
  </si>
  <si>
    <t>O17286830002</t>
  </si>
  <si>
    <t>O17304040002</t>
  </si>
  <si>
    <t>O17303850002</t>
  </si>
  <si>
    <t>O17304570002</t>
  </si>
  <si>
    <t>O17304630002</t>
  </si>
  <si>
    <t>O17304660002</t>
  </si>
  <si>
    <t>O17304670002</t>
  </si>
  <si>
    <t>O17304680002</t>
  </si>
  <si>
    <t>O17304720002</t>
  </si>
  <si>
    <t>O17304730002</t>
  </si>
  <si>
    <t>O17304770002</t>
  </si>
  <si>
    <t>O17304830002</t>
  </si>
  <si>
    <t>O17305020002</t>
  </si>
  <si>
    <t>O17306350002</t>
  </si>
  <si>
    <t>B17299180002</t>
  </si>
  <si>
    <t>B17299960002</t>
  </si>
  <si>
    <t>B17299980002</t>
  </si>
  <si>
    <t>B17300470002</t>
  </si>
  <si>
    <t>B17300930002</t>
  </si>
  <si>
    <t>B17300960002</t>
  </si>
  <si>
    <t>B17301980002</t>
  </si>
  <si>
    <t>B17302370002</t>
  </si>
  <si>
    <t>O17299380002</t>
  </si>
  <si>
    <t>O17302740002</t>
  </si>
  <si>
    <t>O17301880002</t>
  </si>
  <si>
    <t>O17301130002</t>
  </si>
  <si>
    <t>O17301100002</t>
  </si>
  <si>
    <t>O17300560002</t>
  </si>
  <si>
    <t>O17312280002</t>
  </si>
  <si>
    <t>O17312330002</t>
  </si>
  <si>
    <t>O17312180002</t>
  </si>
  <si>
    <t>O17311830002</t>
  </si>
  <si>
    <t>O17311600002</t>
  </si>
  <si>
    <t>O17311500002</t>
  </si>
  <si>
    <t>O17311060002</t>
  </si>
  <si>
    <t>O17313350002</t>
  </si>
  <si>
    <t>O17313320002</t>
  </si>
  <si>
    <t>O17313290002</t>
  </si>
  <si>
    <t>B17309900002</t>
  </si>
  <si>
    <t>B17309830002</t>
  </si>
  <si>
    <t>O17310810002</t>
  </si>
  <si>
    <t>O17310770002</t>
  </si>
  <si>
    <t>O17309500002</t>
  </si>
  <si>
    <t>O17309170002</t>
  </si>
  <si>
    <t>B17310450002</t>
  </si>
  <si>
    <t>B17310470002</t>
  </si>
  <si>
    <t>B17310490002</t>
  </si>
  <si>
    <t>O17308090002</t>
  </si>
  <si>
    <t>O17308500002</t>
  </si>
  <si>
    <t>O17308820002</t>
  </si>
  <si>
    <t>O17308850002</t>
  </si>
  <si>
    <t>O17308990002</t>
  </si>
  <si>
    <t>O17309040002</t>
  </si>
  <si>
    <t>O17317830002</t>
  </si>
  <si>
    <t>O17317740002</t>
  </si>
  <si>
    <t>O17317380002</t>
  </si>
  <si>
    <t>O17317060002</t>
  </si>
  <si>
    <t>O17317040002</t>
  </si>
  <si>
    <t>O17319910002</t>
  </si>
  <si>
    <t>O17319780002</t>
  </si>
  <si>
    <t>O17318990002</t>
  </si>
  <si>
    <t>O17318730002</t>
  </si>
  <si>
    <t>B17317480002</t>
  </si>
  <si>
    <t>B17317400002</t>
  </si>
  <si>
    <t>B17317090002</t>
  </si>
  <si>
    <t>B17316700002</t>
  </si>
  <si>
    <t>B17316670002</t>
  </si>
  <si>
    <t>B17316640002</t>
  </si>
  <si>
    <t>B17316600002</t>
  </si>
  <si>
    <t>B17316590002</t>
  </si>
  <si>
    <t>B17316300002</t>
  </si>
  <si>
    <t>B17315740002</t>
  </si>
  <si>
    <t>O17317010002</t>
  </si>
  <si>
    <t>O17316940002</t>
  </si>
  <si>
    <t>O17316910002</t>
  </si>
  <si>
    <t>O17316620002</t>
  </si>
  <si>
    <t>O17316560002</t>
  </si>
  <si>
    <t>O17316470002</t>
  </si>
  <si>
    <t>O17315950002</t>
  </si>
  <si>
    <t>O17315860002</t>
  </si>
  <si>
    <t>B17317590002</t>
  </si>
  <si>
    <t>B17317530002</t>
  </si>
  <si>
    <t>O17324120002</t>
  </si>
  <si>
    <t>O17324110002</t>
  </si>
  <si>
    <t>O17324090002</t>
  </si>
  <si>
    <t>O17324080002</t>
  </si>
  <si>
    <t>O17324060002</t>
  </si>
  <si>
    <t>O17324040002</t>
  </si>
  <si>
    <t>O17324000002</t>
  </si>
  <si>
    <t>O17325940002</t>
  </si>
  <si>
    <t>O17325930002</t>
  </si>
  <si>
    <t>O17325920002</t>
  </si>
  <si>
    <t>O17325910002</t>
  </si>
  <si>
    <t>O17325790002</t>
  </si>
  <si>
    <t>O17325570002</t>
  </si>
  <si>
    <t>O17325220002</t>
  </si>
  <si>
    <t>O17325060002</t>
  </si>
  <si>
    <t>O17325050002</t>
  </si>
  <si>
    <t>O17325030002</t>
  </si>
  <si>
    <t>O17325000002</t>
  </si>
  <si>
    <t>O17324970002</t>
  </si>
  <si>
    <t>O17324960002</t>
  </si>
  <si>
    <t>O17322270002</t>
  </si>
  <si>
    <t>O17322160002</t>
  </si>
  <si>
    <t>B17323720002</t>
  </si>
  <si>
    <t>B17323630002</t>
  </si>
  <si>
    <t>B17323620002</t>
  </si>
  <si>
    <t>B17323570002</t>
  </si>
  <si>
    <t>B17323530002</t>
  </si>
  <si>
    <t>B17323470002</t>
  </si>
  <si>
    <t>B17323430002</t>
  </si>
  <si>
    <t>B17323390002</t>
  </si>
  <si>
    <t>B17323090002</t>
  </si>
  <si>
    <t>B17322730002</t>
  </si>
  <si>
    <t>B17322540002</t>
  </si>
  <si>
    <t>B17322480002</t>
  </si>
  <si>
    <t>O17323990002</t>
  </si>
  <si>
    <t>O17323980002</t>
  </si>
  <si>
    <t>O17323970002</t>
  </si>
  <si>
    <t>O17323940002</t>
  </si>
  <si>
    <t>O17323890002</t>
  </si>
  <si>
    <t>O17323860002</t>
  </si>
  <si>
    <t>O17323840002</t>
  </si>
  <si>
    <t>O17323830002</t>
  </si>
  <si>
    <t>O17323380002</t>
  </si>
  <si>
    <t>O17323300002</t>
  </si>
  <si>
    <t>O17323240002</t>
  </si>
  <si>
    <t>O17323230002</t>
  </si>
  <si>
    <t>O17322720002</t>
  </si>
  <si>
    <t>O17322670002</t>
  </si>
  <si>
    <t>O17322650002</t>
  </si>
  <si>
    <t>O17329590002</t>
  </si>
  <si>
    <t>O17329880002</t>
  </si>
  <si>
    <t>O17329890002</t>
  </si>
  <si>
    <t>O17329190002</t>
  </si>
  <si>
    <t>O17328980002</t>
  </si>
  <si>
    <t>O17328500002</t>
  </si>
  <si>
    <t>O17328450002</t>
  </si>
  <si>
    <t>O17328000002</t>
  </si>
  <si>
    <t>O17331910002</t>
  </si>
  <si>
    <t>O17331740002</t>
  </si>
  <si>
    <t>O17331650002</t>
  </si>
  <si>
    <t>O17330860002</t>
  </si>
  <si>
    <t>O17330820002</t>
  </si>
  <si>
    <t>O17330810002</t>
  </si>
  <si>
    <t>O17330800002</t>
  </si>
  <si>
    <t>O17330790002</t>
  </si>
  <si>
    <t>O17330730002</t>
  </si>
  <si>
    <t>O17330410002</t>
  </si>
  <si>
    <t>B17328820002</t>
  </si>
  <si>
    <t>B17328070002</t>
  </si>
  <si>
    <t>B17328050002</t>
  </si>
  <si>
    <t>B17328010002</t>
  </si>
  <si>
    <t>B17327870002</t>
  </si>
  <si>
    <t>B17327680002</t>
  </si>
  <si>
    <t>B17327650002</t>
  </si>
  <si>
    <t>O17327790002</t>
  </si>
  <si>
    <t>O17327760002</t>
  </si>
  <si>
    <t>O17327510002</t>
  </si>
  <si>
    <t>O17327500002</t>
  </si>
  <si>
    <t>O17327370002</t>
  </si>
  <si>
    <t>O17327350002</t>
  </si>
  <si>
    <t>O17327280002</t>
  </si>
  <si>
    <t>B17329000002</t>
  </si>
  <si>
    <t>B17329050002</t>
  </si>
  <si>
    <t>B17329130002</t>
  </si>
  <si>
    <t>B17329170002</t>
  </si>
  <si>
    <t>O17335610002</t>
  </si>
  <si>
    <t>O17335790002</t>
  </si>
  <si>
    <t>O17336400002</t>
  </si>
  <si>
    <t>O17335250002</t>
  </si>
  <si>
    <t>O17334990002</t>
  </si>
  <si>
    <t>O17334640002</t>
  </si>
  <si>
    <t>O17337650002</t>
  </si>
  <si>
    <t>O17337200002</t>
  </si>
  <si>
    <t>O17337180002</t>
  </si>
  <si>
    <t>O17337150002</t>
  </si>
  <si>
    <t>O17337130002</t>
  </si>
  <si>
    <t>O17337090002</t>
  </si>
  <si>
    <t>O17337030002</t>
  </si>
  <si>
    <t>O17336900002</t>
  </si>
  <si>
    <t>O17336850002</t>
  </si>
  <si>
    <t>O17336600002</t>
  </si>
  <si>
    <t>B17334750002</t>
  </si>
  <si>
    <t>B17334740002</t>
  </si>
  <si>
    <t>B17334500002</t>
  </si>
  <si>
    <t>B17335450002</t>
  </si>
  <si>
    <t>B17335440002</t>
  </si>
  <si>
    <t>B17334820002</t>
  </si>
  <si>
    <t>B17334840002</t>
  </si>
  <si>
    <t>B17334850002</t>
  </si>
  <si>
    <t>B17335150002</t>
  </si>
  <si>
    <t>B17335380002</t>
  </si>
  <si>
    <t>O17341360002</t>
  </si>
  <si>
    <t>O17341440002</t>
  </si>
  <si>
    <t>O17341670002</t>
  </si>
  <si>
    <t>O17341800002</t>
  </si>
  <si>
    <t>O17341260002</t>
  </si>
  <si>
    <t>O17341090002</t>
  </si>
  <si>
    <t>O17340960002</t>
  </si>
  <si>
    <t>O17340290002</t>
  </si>
  <si>
    <t>O17343430002</t>
  </si>
  <si>
    <t>O17343410002</t>
  </si>
  <si>
    <t>O17343080002</t>
  </si>
  <si>
    <t>O17342990002</t>
  </si>
  <si>
    <t>O17342620002</t>
  </si>
  <si>
    <t>O17342500002</t>
  </si>
  <si>
    <t>O17342420002</t>
  </si>
  <si>
    <t>O17342250002</t>
  </si>
  <si>
    <t>O17342080002</t>
  </si>
  <si>
    <t>B17340440002</t>
  </si>
  <si>
    <t>B17340400002</t>
  </si>
  <si>
    <t>B17340300002</t>
  </si>
  <si>
    <t>B17340270002</t>
  </si>
  <si>
    <t>B17340230002</t>
  </si>
  <si>
    <t>B17340220002</t>
  </si>
  <si>
    <t>B17340200002</t>
  </si>
  <si>
    <t>O17340240002</t>
  </si>
  <si>
    <t>O17339830002</t>
  </si>
  <si>
    <t>O17339770002</t>
  </si>
  <si>
    <t>B17341170002</t>
  </si>
  <si>
    <t>O17346150002</t>
  </si>
  <si>
    <t>O17346260002</t>
  </si>
  <si>
    <t>O17346350002</t>
  </si>
  <si>
    <t>O17345810002</t>
  </si>
  <si>
    <t>O17345740002</t>
  </si>
  <si>
    <t>O17348300002</t>
  </si>
  <si>
    <t>O17347610002</t>
  </si>
  <si>
    <t>O17347550002</t>
  </si>
  <si>
    <t>O17347150002</t>
  </si>
  <si>
    <t>O17347040002</t>
  </si>
  <si>
    <t>B17345930002</t>
  </si>
  <si>
    <t>B17345890002</t>
  </si>
  <si>
    <t>B17345850002</t>
  </si>
  <si>
    <t>B17345510002</t>
  </si>
  <si>
    <t>B17345490002</t>
  </si>
  <si>
    <t>B17345480002</t>
  </si>
  <si>
    <t>B17345460002</t>
  </si>
  <si>
    <t>B17345430002</t>
  </si>
  <si>
    <t>O17345720002</t>
  </si>
  <si>
    <t>O17345710002</t>
  </si>
  <si>
    <t>O17345680002</t>
  </si>
  <si>
    <t>O17345660002</t>
  </si>
  <si>
    <t>O17345620002</t>
  </si>
  <si>
    <t>O17345610002</t>
  </si>
  <si>
    <t>O17344710002</t>
  </si>
  <si>
    <t>O17345410002</t>
  </si>
  <si>
    <t>O17345540002</t>
  </si>
  <si>
    <t>O17345560002</t>
  </si>
  <si>
    <t>O17352210002</t>
  </si>
  <si>
    <t>O17352080002</t>
  </si>
  <si>
    <t>O17351340002</t>
  </si>
  <si>
    <t>O17351270002</t>
  </si>
  <si>
    <t>O17350990002</t>
  </si>
  <si>
    <t>O17350840002</t>
  </si>
  <si>
    <t>O17350340002</t>
  </si>
  <si>
    <t>O17350150002</t>
  </si>
  <si>
    <t>O17354920002</t>
  </si>
  <si>
    <t>O17354830002</t>
  </si>
  <si>
    <t>O17353770002</t>
  </si>
  <si>
    <t>O17353150002</t>
  </si>
  <si>
    <t>O17352980002</t>
  </si>
  <si>
    <t>O17352960002</t>
  </si>
  <si>
    <t>O17352770002</t>
  </si>
  <si>
    <t>B17351500002</t>
  </si>
  <si>
    <t>B17351380002</t>
  </si>
  <si>
    <t>B17351240002</t>
  </si>
  <si>
    <t>B17351230002</t>
  </si>
  <si>
    <t>B17351210002</t>
  </si>
  <si>
    <t>B17351100002</t>
  </si>
  <si>
    <t>B17349730002</t>
  </si>
  <si>
    <t>O17349990002</t>
  </si>
  <si>
    <t>B17351980002</t>
  </si>
  <si>
    <t>B17351940002</t>
  </si>
  <si>
    <t>B17351930002</t>
  </si>
  <si>
    <t>B17351920002</t>
  </si>
  <si>
    <t>B17351640002</t>
  </si>
  <si>
    <t>B17351610002</t>
  </si>
  <si>
    <t>O17358870002</t>
  </si>
  <si>
    <t>O17358990002</t>
  </si>
  <si>
    <t>O17358560002</t>
  </si>
  <si>
    <t>O17358460002</t>
  </si>
  <si>
    <t>O17358440002</t>
  </si>
  <si>
    <t>O17360110002</t>
  </si>
  <si>
    <t>O17360090002</t>
  </si>
  <si>
    <t>O17360070002</t>
  </si>
  <si>
    <t>O17359410002</t>
  </si>
  <si>
    <t>O17359330002</t>
  </si>
  <si>
    <t>O17356500002</t>
  </si>
  <si>
    <t>O17356480002</t>
  </si>
  <si>
    <t>O17356460002</t>
  </si>
  <si>
    <t>B17357650002</t>
  </si>
  <si>
    <t>B17357530002</t>
  </si>
  <si>
    <t>B17357310002</t>
  </si>
  <si>
    <t>B17357250002</t>
  </si>
  <si>
    <t>B17357240002</t>
  </si>
  <si>
    <t>B17357220002</t>
  </si>
  <si>
    <t>B17357200002</t>
  </si>
  <si>
    <t>B17356990002</t>
  </si>
  <si>
    <t>B17356960002</t>
  </si>
  <si>
    <t>B17356930002</t>
  </si>
  <si>
    <t>B17356390002</t>
  </si>
  <si>
    <t>B17356380002</t>
  </si>
  <si>
    <t>O17358280002</t>
  </si>
  <si>
    <t>O17357260002</t>
  </si>
  <si>
    <t>O17357190002</t>
  </si>
  <si>
    <t>O17356700002</t>
  </si>
  <si>
    <t>O17356760002</t>
  </si>
  <si>
    <t>O17356840002</t>
  </si>
  <si>
    <t>O17357090002</t>
  </si>
  <si>
    <t>O17357180002</t>
  </si>
  <si>
    <t>O17361660002</t>
  </si>
  <si>
    <t>O17361690002</t>
  </si>
  <si>
    <t>O17362280002</t>
  </si>
  <si>
    <t>O17362770002</t>
  </si>
  <si>
    <t>O17362780002</t>
  </si>
  <si>
    <t>O17362790002</t>
  </si>
  <si>
    <t>O17363380002</t>
  </si>
  <si>
    <t>O17363790002</t>
  </si>
  <si>
    <t>O17364080002</t>
  </si>
  <si>
    <t>O17364560002</t>
  </si>
  <si>
    <t>O17364720002</t>
  </si>
  <si>
    <t>B17361980002</t>
  </si>
  <si>
    <t>B17361990002</t>
  </si>
  <si>
    <t>B17362020002</t>
  </si>
  <si>
    <t>B17362080002</t>
  </si>
  <si>
    <t>B17362510002</t>
  </si>
  <si>
    <t>B17362560002</t>
  </si>
  <si>
    <t>B17362680002</t>
  </si>
  <si>
    <t>B17362760002</t>
  </si>
  <si>
    <t>B17363190002</t>
  </si>
  <si>
    <t>00099021001 DEP.DE CHEQ.AJENOS,RET.DE CAM.,CONCEPTO: PAGO INCAPACIDADES TEMPORALES (REEMBOLSO) MINISTERIO DE ECONOMIA FINANZAS PUBLICAS,DEP.: CAJA NACIONAL DE SALUD , PROCEDENCIA: BANCO UNION S.A., CHEQUE: 18163, FECHA DE EMISION:19/03/2019
NOTA MEFP/VTCP/DGPOT/UAIS/N°1958/2019  DE 05/04/2019</t>
  </si>
  <si>
    <t>00099021001 DEP.DE CHEQ.AJENOS,RET.DE CAM.,CONCEPTO: PAGO INCAPACIDADES TEMPORALES (REEMBOLSO) MINISTERIO DE ECONOMIA FINANZAS PUBLICAS,DEP.: CAJA NACIONAL DE SALUD , PROCEDENCIA: BANCO UNION S.A., CHEQUE: 18162, FECHA DE EMISION:19/03/2019
NOTA MEFP/VTCP/DGPOT/UAIS/N°1958/2019  DE 05/04/2019</t>
  </si>
  <si>
    <t>00099021001 DEP.DE CHEQ.AJENOS,RET.DE CAM.,CONCEPTO: PAGO INCAPACIDADES TEMPORALES (REEMBOLSO) MINISTERIO DE ECONOMIA FINANZAS PUBLICAS,DEP.: CAJA NACIONAL DE SALUD , PROCEDENCIA: BANCO UNION S.A., CHEQUE: 18164, FECHA DE EMISION:19/03/2019
NOTA MEFP/VTCP/DGPOT/UAIS/N°1958/2019  DE 05/04/2019</t>
  </si>
  <si>
    <t>PAGO A NATIXIS FRANCIA PRÉSTAMO 931-OA1 VCTO. 31-03-2019 POR CUENTA DE GMSCZ , VALOR 01-04-2019 CAPITAL EUR 14.000,40 INTERESES EUR 2.179,18 LIB. 00099031002 RECUP.DIFERENCIALES CAPITAL E INTERES-CRED.EXT.</t>
  </si>
  <si>
    <t>PAGO A NATIXIS FRANCIA PRÉSTAMO 931-OB1 VCTO. 31-03-2019 POR CUENTA DE SEMAPA , VALOR 01-04-2019 CAPITAL EUR 32.274,00 INTERESES EUR 1.606,16 LIB. 00099031002 RECUP.DIFERENCIALES CAPITAL E INTERES-CRED.EXT.</t>
  </si>
  <si>
    <t>PAGO PRÉSTAMO IDA 948-BO VCTO. 01-04-2019 POR CUENTA DE SAGUAPAC , VALOR 01-04-2019 CAPITAL USD 135.000,00 INTERESES USD 10.631,25 LIB. 00099021001 - RECURSOS ORDINARIOS (3987) - MDRI</t>
  </si>
  <si>
    <t>NUMERO DE LIBRETA CUT: 00046058003 OPERACIÓN E75 TRANSFERENCIA DE LA CUENTA FISCAL BUN A LA CUT EN MN TRANSF. DE FDOS.A SOL. DEL GAM DE TOTORA SG.NOTA GAMT-DAF-NÂ°024/2019 A LA CTA 3987 CUT LIBRETA 00046058003</t>
  </si>
  <si>
    <t>A:00099021001 A requerimiento de la Unidad de Administración e Información Salarial (UAIS), con notas internas CITE: MEFP/VTCP/DGPOT/UAIS/Nos. 1557 y 1556/2019, en la cual solicita reversión definitiva de lasa boletas de pago solicitado por el SENASIR, consignadas en los Comprobantes de Pago Nos. 71721 Y 71721, H.R. 6-5812-R/1596.</t>
  </si>
  <si>
    <t>VENTA DE DIVISAS CON TRANSFERENCIA DE FONDOS A SOLICITUD DE ADMINISTRACION DE SERVICIOS PORTUARIOS BOLIVIA SEGUN SOLICITUD 7604 REF: H.R. 1303 - PAGO ALEJANDRO TARA URQUIETA - SERVICIOS E.I.R.L. POR SERVICIO DE LIMPIEZA OFICINAS PUERTO DE ARICA CORRESPONDIENTE A FEBRERO/2019, SEGUN ORDEN DE COMPRA A LIB. 00594012001 ASP-B FONDO DE OPERACIONES</t>
  </si>
  <si>
    <t>VENTA DE DIVISAS CON TRANSFERENCIA DE FONDOS A SOLICITUD DE ADMINISTRACION DE SERVICIOS PORTUARIOS BOLIVIA SEGUN SOLICITUD 7603 REF: H.R. 894 - 1275 - PAGO A LA EMPRESA ATI Y ESONKA FAUNDEZ POR SERVICIO DE FAENAS EN EL PUERTO DE ANTOFAGASTA, SEGUN INFORME ASP-B/DOP-UAP/INF-35-46/2019 Y DEMAS DOCUMEN LIB. 00594012001 ASP-B FONDO DE OPERACIONES</t>
  </si>
  <si>
    <t>VENTA DE DIVISAS CON TRANSFERENCIA DE FONDOS A SOLICITUD DE BOLIVIA TV SEGUN SOLICITUD 7609 REF: INTELSAT: PAGO SERVICIO SATELITAL BANDA C, CORRESPONDIENTE AL MES DE FEBRERO DE 2019. SEGUN INFORME CITE: CONTABILIDAD 163/2019, COMUNICACION INTERNA BTV/GT. CITE: 133/2019, ACTA DE CONFORMIDAD BTV/GT. 0 LIB. 00526012001 BOLIVIA TV - RECAUDACIONES</t>
  </si>
  <si>
    <t>VENTA DE DIVISAS CON TRANSFERENCIA DE FONDOS A SOLICITUD DE ADMINISTRACION DE SERVICIOS PORTUARIOS BOLIVIA SEGUN SOLICITUD 7605 REF: H.R. 1273 - ENVIO DE RECURSOS AL PUERTO DE ARICA POR GASTOS GATE OUT, CORRESPONDIENTE A LA REPOSICION DE MARZO/2019, SEGUN COMUNICACION INTERNA ASP-B/DOP-UAP/CI-164/20 LIB. 00594012001 ASP-B FONDO DE OPERACIONES</t>
  </si>
  <si>
    <t>COBRO COSTOS DE PAPELERIA SEGUN TRANSFERENCIA DEL EXTERIOR POR ORDEN DE HERCO COMBUSTIBLES S.A. (LIMA PERU) REF.: CONT DE COND DE GAS EMB 2019 LIB. 00513062001 YPFB-OPERACIONES PLANTA DE SEPARACION DE LIQUIDOS RIO GRANDE</t>
  </si>
  <si>
    <t>||TRANSFERENCIA DE FONDOS S/G. MENSAJE SWIFT NRO. 03974 Y CORREO ELECTRÓNICO DE LA UMSA DE LA FECHA. (SECTOR PÚBLICO - DONACIONES). DE LA CTA. 1-4696388 CUENTA UNICA UNIVERSITARIA - C.U.U. - UMSA; COBRO UTILES DE ESCRITORIO.</t>
  </si>
  <si>
    <t>'TRANSFERENCIA DE FONDOS||S/G. NOTA CITE MEFP/VTCP/DGCP/UF-222/2019 DE LA FECHA, DEL MIN.DE ECONOMIA Y FINANZAS PUBLICAS(HRE-TSO-2019-1451), RECURSOS FIDEICOMISO "ACCESOS SEGUROS PARA VIVIR BIEN", CONSTITUIDO CON EL FONDO NACIONAL DE DESARROLLO REGIONAL. DEBITO DE LA LIBRETA N° 00099021001 TGN-RECURSOS ORDINARIOS MN.</t>
  </si>
  <si>
    <t>'TRANSFERENCIA DE FONDOS||S/G. NOTA CITE MEFP/VTCP/DGCP/UF-222/2019 DE LA FECHA, DEL MIN.DE ECONOMIA Y FINANZAS PUBLICAS(HRE-TSO-2019-1451), RECURSOS FIDEICOMISO "ACCESOS SEGUROS PARA VIVIR BIEN", CONSTITUIDO CON EL FONDO NACIONAL DE DESARROLLO REGIONAL. DEBITO DE LA LIBRETA N° 00099021001, REPOSICION UTILES DE ESCRITORIO.</t>
  </si>
  <si>
    <t>||TRANSFERENCIA DE FONDOS S/G. NOTA CITE: MEFP/VTCP/DGCP/UF-217/2019 DE LA FECHA, DEL MIN.DE ECONOMIA Y FINANZAS PUBLICAS.(HRE-TSO-2019-1450), DEBITO AUTOMATICO A EBA - PROMIEL EN FAVOR DEL FIDEICOMISO FINPRO. DEBITO DE LA LIBRETA 00599042001 EBA-ENDULZANTES ADMINISTRACION Y OPERATIVO.</t>
  </si>
  <si>
    <t>'COBRO DE'||UTILES DE ESCRITORIO POR EL COMPROBANTE CONTABLE NRO. 0950617 DE LA FECHA, SEGÚN CORREO ELECTRÓNICO DE YPFB DE F. 23/01/2018. DEBITO DE LA LIBRETA 00513022001 YPFB  OPERACIONES.</t>
  </si>
  <si>
    <t>'COBRO DE'||UTILES DE ESCRITORIO POR EL COMPROBANTE CONTABLE NRO. 0950618 DE LA FECHA, SEGÚN CORREO ELECTRÓNICO DE YPFB DE F. 23/01/2018. DEBITO DE LA LIBRETA 00513022001 YPFB  OPERACIONES.</t>
  </si>
  <si>
    <t>'COBRO DE'||UTILES DE ESCRITORIO S/G. NOTA CITE: MEFP/VTCP/DGCP/UF-217/2019 DE LA FECHA, DEL MIN.DE ECONOMIA Y FINANZAS PUBLICAS.(HRE-TSO-2019-1450), DEBITO AUTOMATICO A EBA - PROMIEL EN FAVOR DEL FIDEICOMISO FINPRO. DEBITO DE LA LIBRETA 00599042001 EBA-ENDULZANTES ADM. Y OPERT.(COMPL.COMPROB.0950622 DE LA FECHA)</t>
  </si>
  <si>
    <t>COBRO COSTOS DE PAPELERIA SEGUN TRANSFERENCIA DEL EXTERIOR POR ORDEN DE CORPORACION PETROLERA S.A. (ASUNCION PARAGUAY) REF.: PAGO SEGUN PRE FACTURA NRO.121/2019 LIB. 00513062001 YPFB-OPERACIONES PLANTA DE SEPARACION DE LIQUIDOS RIO GRANDE</t>
  </si>
  <si>
    <t>||REGULARIZACIÓN DE LA OPERACIÓN NRO. 0950611 DE F. 01/04/2019 POR ERROR EN APROPIACIÓN DE LA CUENTA DE DÉBITO.</t>
  </si>
  <si>
    <t>VENTA DE DIVISAS CON TRANSFERENCIA DE FONDOS A SOLICITUD DE BOLIVIA TV SEGUN SOLICITUD 7608 REF: INTELSAT: PAGO SERVICIO SATELITAL BANDA KU IS-14 CORRESPONDIENTE AL MES DE FEBRERO DE 2019. SEGUN INFORME CITE: CONTABILIDAD 155/2019, COMUNICACION INTERNA BTV/GT. CITE: 134/2019, ACTA DE CONFORMIDAD BTV LIB. 00526012001 BOLIVIA TV - RECAUDACIONES</t>
  </si>
  <si>
    <t>TRANSFERENCIA DE FONDOS AL EXTERIOR A SOLICITUD DE AGENCIA BOLIVIANA DE ENERGIA SEGUN SOLICITUD 7630 REF: INVAP SERVICIO DE ORIGEN ESPECIALIZADO EN EL EXTRAJERO CORRESPONDIENTE AL CERTIFICADO DE AVANCE 6 DEL CONTRATO PROYECTO DE CENTROS DE MEDICINA Y RADIOTERAPIA SEGUN AUTORIZACION DE PAGO INFORME LIB. 00099021001 TGN-RECURSOS ORDINARIOS (3987)</t>
  </si>
  <si>
    <t>De: 00163012002 TRANSFERENCIA A SOLICITUD DE ANH S/G NOTA ANH 05593 DAFUFI 0435/2019, EN CUMPLIMIENTO A LA LEY N° 3058 ART. 112 Y 142 (Fondo de Ayuda Interna al Desarrollo Nacional) HR 6-9688-R.</t>
  </si>
  <si>
    <t>PROVISION DE FONDOS A SOLICITUD DE YACIMIENTOS PETROLIFEROS FISCALES BOLIVIANOS SEGUN SOLICITUD YPFB-0063-2019 REF: PAGO A YPFB CHACO SA DE FEBRERO 2019 POR TRANSPORTE DE GN MI DUCTO MENOR CARRASCO BULO BULO LIB. 00513012007 YPFB - RECURSOS NACIONALIZACIÓN</t>
  </si>
  <si>
    <t>NÚMERO DE LIBRETA CUT: 99031009.00 OPERACIÓN T01 TRANSFERENCIA DE FONDOS A LA CUT - TESORO DIRECTO DE BANCO UNION S.A. A CUENTA UNICA DEL TESORO CON NUMERO DE SOLICITUD = 3635344 Y NUMERO CORRELATIVO = 91320003042019965 TRANSFERENCIA POR OPERACIONES DE VENTA BONOS BTX</t>
  </si>
  <si>
    <t>||TRANSFERENCIA DE FONDOS S/G. FORMULARIO CITE: BUN/CF150/19 DE LA FECHA.(HRE-TSO-1469). A SOLICITUD. GOB.AUT.MCPAL.LA PAZ, LIBRETA N°00086011103 MMAA-AUDITORIAS AMBIENTALES-BNB; BUN.</t>
  </si>
  <si>
    <t>||VTA.DE DIVISAS S/G NOTA SEDEM/GG/EV N°0119/2019,01/04/2019 Y ASIG. DIV. EFECT. P/MEFP DE 02/04/2019 REF:EMISIÓN L/C I-2019-08 P/C ENVIBOL A/F AGR INTERNATIONAL,INC.,COM. EMISIÓN L/C 0,15% S/USD78.936,30 POR 88 DÍAS, REEMB. GSTS. COM. BS220.- Y EMISIÓN COMP. CONT. BS50.- LIB:00132079201 SEDEM-PLANTA ENV. DE VIDRIO CHUQUISACA-MUN. ZUDAÑEZ REF.:COMIS. EMIS. LC I-2019-08</t>
  </si>
  <si>
    <t>||VTA. DIVISAS S/G NOTA SEDEM/GG/EV N°0121/2019,01/04/19 Y ASIG. DIV. EFECT. P/MEFP, 02/04/19 REF:EMISIÓN L/C I-2019-09 P/C ENVIBOL A/F MATERIALES REFRACTARIOS ESPECIALES S.A.,COM. EMISIÓN L/C 0,15% S/USD48.957.- POR 118 DÍAS,REEMB GSTS COM BS220.- Y EM. COMP CONT BS 50.- LIB.:00132079201SEDEM-PLANTA ENV. DE VIDRIO CHUQUISACA MUN. ZUDAÑEZ REF.:COMIS. EMIS. LC I-2019-09</t>
  </si>
  <si>
    <t>||VENTA DE DIVISAS S/G NOTA SEDEM/GG/EV Nº0120/2019,01/04/19 Y AUT.VTA.DIV.EFECT.P/MEFP DE 02/04/19 REF.:EMISION CARTA DE CREDITO I-2019-10,COMISION EMISION L/C 0,15% S/USD19.420.-POR 58 DIAS,REEMB.GSTS.COMUNICACION BS220.-Y EMISION COMP.CONTABLE BS50.- LIB.00132079201 SEDEM-PLANTA ENVASES DE VIDRIO CHUQ.-MUN.ZUDAÑEZ REF.:COMIS.EMISION LC I-2019-10</t>
  </si>
  <si>
    <t>||VENTA DE DIVISAS S/G NOTA SEDEM/GG/EV Nº0122/2019,01/04/19 Y AUT.VTA.DIV.EFECT.P/MEFP DE 02/04/19 REF.:EMISION CARTA DE CREDITO I-2019-11,COMISION EMISION L/C 0,15% S/USD35.240.-POR 88 DIAS,REEMB.GSTS.COMUNICACION BS220.-Y EMISION COMP.CONTABLE BS50.- LIB.00132079201 SEDEM-PLANTA ENVASES DE VIDRIO CHUQ.-MUN.ZUDAÑEZ REF.:COMIS.EMISION LC I-2019-11</t>
  </si>
  <si>
    <t>VENTA DE DIVISAS CON TRANSFERENCIA DE FONDOS A SOLICITUD DE SERVICIO GENERAL DE IDENTIFICACION PERSONAL - SEGIP SEGUN SOLICITUD 7652 REF: ENTREGA DE FONDOS A LA OFICINA DE SAO PAULO - BRASIL, PARA PAGO DE PLANILLA DE COMPENSACION COSTO DE VIDA CORRESPONDIENTE AL MES DE MARZO, SEGUN INF.TEC.95/2019 Y LIB. 00340012003 RECAUDACION EXTRANJERIA - C.I. -L.C.</t>
  </si>
  <si>
    <t>VENTA DE DIVISAS CON TRANSFERENCIA DE FONDOS A SOLICITUD DE ORGANO ELECTORAL PLURINACIONAL SEGUN SOLICITUD 7646 REF: CORRESPONDE A LA TRASFERENCIA DE COSTO VIDA CORRESPONDIENTE AL MES DE FEBRERO 2019 A FAVOR DEL FUNCIONARIO PUBLICO TUPA LOVERA MARIA CI 2795292 OR CHUQUIMIA QUISPE LIZZETH EUGENIA CI LIB. 00099021001 TGN-RECURSOS ORDINARIOS (3987)</t>
  </si>
  <si>
    <t>VENTA DE DIVISAS CON TRANSFERENCIA DE FONDOS A SOLICITUD DE SERVICIO GENERAL DE IDENTIFICACION PERSONAL - SEGIP SEGUN SOLICITUD 7638 REF: ENTREGA DE FONDOS A LA OFICINA DE CALAMA - CHILE, PARA PAGO DE PLANILLA DE COMPENSACION COSTO DE VIDA CORRESPONDIENTE AL MES DE MARZO, SEGUN INF.TEC.96/2019 Y CER LIB. 00340012003 RECAUDACION EXTRANJERIA - C.I. -L.C.</t>
  </si>
  <si>
    <t>VENTA DE DIVISAS CON TRANSFERENCIA DE FONDOS A SOLICITUD DE ORGANO ELECTORAL PLURINACIONAL SEGUN SOLICITUD 7651 REF: CORRESPONDE A LA TRASFERENCIA DE COSTO VIDA CORRESPONDIENTE AL MES DE FEBRERO 2019 A FAVOR DEL FUNCIONARIO PUBLICO MAMAMI ABAN ROGER CI 7989821 CB Y BUSTILLOS SIRPA NOEL CI 6768306 LP LIB. 00099021001 TGN-RECURSOS ORDINARIOS (3987)</t>
  </si>
  <si>
    <t>VENTA DE DIVISAS CON TRANSFERENCIA DE FONDOS A SOLICITUD DE SERVICIO GENERAL DE IDENTIFICACION PERSONAL - SEGIP SEGUN SOLICITUD 7637 REF: ENTREGA DE FONDOS A LA OFICINA DE MADRID - ESPANA, PARA PAGO DE PLANILLA DE COMPENSACION COSTO DE VIDA CORRESPONDIENTE AL MES DE MARZO, SEGUN INF.TEC.98/2019 Y CE LIB. 00340012003 RECAUDACION EXTRANJERIA - C.I. -L.C.</t>
  </si>
  <si>
    <t>VENTA DE DIVISAS CON TRANSFERENCIA DE FONDOS A SOLICITUD DE SERVICIO GENERAL DE IDENTIFICACION PERSONAL - SEGIP SEGUN SOLICITUD 7635 REF: ENTREGA DE FONDOS A LA OFICINA DE BUENOS AIRES - ARGENTINA PARA PAGO DE PLANILLA DE COMPENSACION COSTO DE VIDA CORRESPONDIENTE AL MES DE MARZO, SEGUN INF. TEC. 94 LIB. 00340012003 RECAUDACION EXTRANJERIA - C.I. -L.C.</t>
  </si>
  <si>
    <t>VENTA DE DIVISAS CON TRANSFERENCIA DE FONDOS A SOLICITUD DE ORGANO ELECTORAL PLURINACIONAL SEGUN SOLICITUD 7648 REF: CORRESPONDE A LA TRASFERENCIA DE COSTO VIDA CORRESPONDIENTE AL MES DE FEBRERO 2019 A FAVOR DEL FUNCIONARIO PUBLICO VARGAS ORTIZ CARLOS JORGE CI 6486831 CB MAMANI FLORES ROSENDA CI 612 LIB. 00099021001 TGN-RECURSOS ORDINARIOS (3987)</t>
  </si>
  <si>
    <t>VENTA DE DIVISAS CON TRANSFERENCIA DE FONDOS A SOLICITUD DE SERVICIO GENERAL DE IDENTIFICACION PERSONAL - SEGIP SEGUN SOLICITUD 7634 REF: ENTREGA DE FONDOS A LA OFICINA DE WASHINGTON - EEUU, PARA PAGO DE PLANILLA DE COMPENSACION COSTO DE VIDA CORRESPONDIENTE AL MES DE MARZO, SEGUN INF.TEC.97/2019 Y LIB. 00340012003 RECAUDACION EXTRANJERIA - C.I. -L.C.</t>
  </si>
  <si>
    <t>VENTA DE DIVISAS CON TRANSFERENCIA DE FONDOS A SOLICITUD DE ORGANO ELECTORAL PLURINACIONAL SEGUN SOLICITUD 7647 REF: CORRESPONDE A LA TRASFERENCIA DE COSTO VIDA CORRESPONDIENTE AL MES DE FEBRERO 2019 A FAVOR DEL FUNCIONARIO PUBLICO OTONDO LOYZA LUPE SARA CI 6609873 PT QUISPE CHANEZ MELQUIADES CI 873 LIB. 00099021001 TGN-RECURSOS ORDINARIOS (3987)</t>
  </si>
  <si>
    <t>VENTA DE DIVISAS CON TRANSFERENCIA DE FONDOS A SOLICITUD DE ORGANO ELECTORAL PLURINACIONAL SEGUN SOLICITUD 7636 REF: CORRESPONDE A LA TRASFERENCIA DE COSTO VIDA CORRESPONDIENTE AL MES DE FEBRERO 2019 A FAVOR DEL FUNCIONARIO PUBLICO CORO ROJAS PERCIVAL CON CARNET DE IDENTIDAD N 6600940 PT MISMO QUE S LIB. 00099021001 TGN-RECURSOS ORDINARIOS (3987)</t>
  </si>
  <si>
    <t>VENTA DE DIVISAS CON TRANSFERENCIA DE FONDOS A SOLICITUD DE ORGANO ELECTORAL PLURINACIONAL SEGUN SOLICITUD 7650 REF: CORRESPONDE A LA TRASFERENCIA DE COSTO VIDA CORRESPONDIENTE AL MES DE FEBRERO 2019 A FAVOR DEL FUNCIONARIO PUBLICO TEJERINA BENITEZ CINTHIA GISELLE CON CARNET DE IDENTIDAD N 8567766 P LIB. 00099021001 TGN-RECURSOS ORDINARIOS (3987)</t>
  </si>
  <si>
    <t>VENTA DE DIVISAS CON TRANSFERENCIA DE FONDOS A SOLICITUD DE ORGANO ELECTORAL PLURINACIONAL SEGUN SOLICITUD 7639 REF: CORRESPONDE A LA TRASFERENCIA DE COSTO VIDA CORRESPONDIENTE AL MES DE FEBRERO 2019 A FAVOR DEL FUNCIONARIO PUBLICO FLORES AGUANTA MARITZA CI 5063180 OR RODRIGUEZ CHIPANA JOSE LUIS CI LIB. 00099021001 TGN-RECURSOS ORDINARIOS (3987)</t>
  </si>
  <si>
    <t>VENTA DE DIVISAS CON TRANSFERENCIA DE FONDOS A SOLICITUD DE ORGANO ELECTORAL PLURINACIONAL SEGUN SOLICITUD 7640 REF: CORRESPONDE A LA TRASFERENCIA DE COSTO VIDA CORRESPONDIENTE AL MES DE FEBRERO 2019 A FAVOR DEL FUNCIONARIO PUBLICO TINTA FLORES BISMARK 7968383 CB PARIHUANCOLLO AJHUACHO ALVARO 879221 LIB. 00099021001 TGN-RECURSOS ORDINARIOS (3987)</t>
  </si>
  <si>
    <t>VENTA DE DIVISAS CON TRANSFERENCIA DE FONDOS A SOLICITUD DE ORGANO ELECTORAL PLURINACIONAL SEGUN SOLICITUD 7649 REF: CORRESPONDE A LA TRASFERENCIA DE COSTO VIDA CORRESPONDIENTE AL MES DE FEBRERO 2019 A FAVOR DEL FUNCIONARIO PUBLICO MACIAS ALVARADO MELANEA CON CARNET DE IDENTIDAD N 5152245 CB MISMO Q LIB. 00099021001 TGN-RECURSOS ORDINARIOS (3987)</t>
  </si>
  <si>
    <t>COBRO COSTOS DE PAPELERIA SEGUN TRANSFERENCIA DEL EXTERIOR POR ORDEN DE INTEGRACION ENERGETICA ARGENTINA SA REF.: B05-PAGO ANTICIPADO IMPO. PA-GJA-002-19 LIB. 00513012007 YPFB - RECURSOS NACIONALIZACIÓN</t>
  </si>
  <si>
    <t>VENTA DE DIVISAS A SOLICITUD DE MINISTERIO DE LA PRESIDENCIA SEGUN SOLICITUD 7660 REF: DIVISAS USD 72,000.00 REQUERIMIENTO DE FONDOS PARA VIAJE AL EXTERIOR QUE REALIZARA EL SR.PRESIDENTE DEL ESTADO PLURINACIONAL A DUBAI Y TURQUIA DEL 6 AL 9 DE ABRIL DE 2019. LOS FONDOS SERAN ENTREGADOS AL SR. OMAR LIB. 00099021001 TGN-RECURSOS ORDINARIOS (3987)</t>
  </si>
  <si>
    <t>||TRANSF. DE FONDOS AL EXTERIOR SG NOTA DGAA DIR FINN.SECC.TSRA NO.218/19 Y SOL.018724-7611, REGISTRADA 01/04/2019 REF:PAGO A F/THALES LAS FRANCE SAS CANCELACION DE 34 FACTURAS POR LA EJECUCION DEL PROYECTO IMPLEMENTACION DEL SIDACTA EQUIV.EUR 8,605,370,50 MENOS COMIS. LIB.00099021001 TGN-RECURSOS ORDINARIOS (UTILES BS50.-, SWIFT BS220.-)</t>
  </si>
  <si>
    <t>VENTA DE DIVISAS CON TRANSFERENCIA DE FONDOS A SOLICITUD DE EMPRESA PUBLICA PRODUCTIVA CARTONES DE BOLIVIA-CARTONBOL SEGUN SOLICITUD 7645 REF: TRANSFERENCIA DE RECURSOS AL BCB PARA PAGO A LA EMPRESA CANUSA PAPER Y POR LA ADQUISICION DE PAPEL KRAFT LINER STOCK SEGUN PROCESO DE CONTRATACION DIRECTA CB LIB. 00576012002 CARTONBOL - RECAUDADORA</t>
  </si>
  <si>
    <t>VENTA DE DIVISAS CON TRANSFERENCIA DE FONDOS A SOLICITUD DE ADMINISTRACION DE SERVICIOS PORTUARIOS BOLIVIA SEGUN SOLICITUD 7644 REF: H.R. 471 - PAGO DE FACTURAS TPA POR SERVICIO DE FAENAS CORRESPONDIENTE A LA PRIMERA QUINCENA DE MARZO/2019 EN EL PUERTO DE ARICA, POR BS. 899.964,89 PAGO ANTICIPO C:31 LIB. 00594012001 ASP-B FONDO DE OPERACIONES</t>
  </si>
  <si>
    <t>COBRO COSTOS DE PAPELERIA SEGUN TRANSFERENCIA DEL EXTERIOR POR ORDEN DE COPAGAS DISTRIBUIDORA DE GAS S.A. LIB. 00513012007 YPFB - RECURSOS NACIONALIZACIÓN</t>
  </si>
  <si>
    <t>COBRO COSTOS DE PAPELERIA SEGUN TRANSFERENCIA DEL EXTERIOR POR ORDEN DE HERCO COMBUSTIBLES S A (LIMA PERU) REF.: CONT DE COND DE GAS EM 21 19 LIB. 00513062001 YPFB-OPERACIONES PLANTA DE SEPARACION DE LIQUIDOS RIO GRANDE</t>
  </si>
  <si>
    <t>TRANSFERENCIA DEL EXTERIOR SEGUN SWIFT NO.4235 DE FECHA 05/04/2019 ORDENANTE: CONSULADO DE BOLIVIA EN CALAMA REF:TRANSFERENCIA RECAUDACIONES MES DE MARZO LIB. 00340012005 SEGIP - RECAUDACION EXTERIOR - CEDULAS DE IDENTIDAD</t>
  </si>
  <si>
    <t>NÚMERO DE LIBRETA CUT: 99031009.00 OPERACIÓN T01 TRANSFERENCIA DE FONDOS A LA CUT - TESORO DIRECTO DE BANCO UNION S.A. A CUENTA UNICA DEL TESORO CON NUMERO DE SOLICITUD = 3644925 Y NUMERO CORRELATIVO = 91320005042019108 TRANSFERENCIA POR OPERACIONES DE VENTA BONOS BTX</t>
  </si>
  <si>
    <t>COBRO COSTOS DE PAPELERIA SEGUN TRANSFERENCIA DEL EXTERIOR POR ORDEN DE CONSULADO DE BOLIVIA EN CALAMA REF:TRANSFERENCIA RECAUDACIONES MES DE MARZO LIB. 00340012003 RECAUDACION EXTRANJERIA - C.I. -L.C.</t>
  </si>
  <si>
    <t>VENTA DE DIVISAS CON TRANSFERENCIA DE FONDOS A SOLICITUD DE YACIMIENTOS PETROLIFEROS FISCALES BOLIVIANOS SEGUN SOLICITUD 7668 REF: PAGO A LA EMPRESA TRAFIGURA PTE LTD POR EL SUMINISTRO DE INSUMOS Y ADITIVOS ORIENTE 2019 POR EL PERIODO DE 14 DE ENERO AL 03 DE MARZO 2019 SEGUN FACTURAS VARIAS INFO LIB. 00513012004 LBP-YPFB-UNICOMERCIAL (4030005415/1-2188907)</t>
  </si>
  <si>
    <t>VENTA DE DIVISAS CON TRANSFERENCIA DE FONDOS A SOLICITUD DE ADMINISTRACION DE SERVICIOS PORTUARIOS BOLIVIA SEGUN SOLICITUD 7664 REF: H.R. 797 - 1170 - PAGO DE FACTURAS A EMPRESAS TISUR Y TRAMARSA POR SERVICIO DE FAENAS EN EL PUERTO DE MATARANI, SEGUN INFORME ASP-B/DOP-UAP/INF-28-42/2019 Y DEMAS DOCU LIB. 00594012001 ASP-B FONDO DE OPERACIONES</t>
  </si>
  <si>
    <t>VENTA DE DIVISAS CON TRANSFERENCIA DE FONDOS A SOLICITUD DE ADMINISTRACION DE SERVICIOS PORTUARIOS BOLIVIA SEGUN SOLICITUD 7663 REF: H.R. 776 - PAGO DE FACTURA A JOSE LUIS FERNANDEZ CASTILLO - GALERIAS FERCAST POR SERVICIO DE ALQUILER OFICINAS PUERTO ILO, CORRESPONDIENTE A FEBRERO/2019 SEGUN ORDEN D LIB. 00594012001 ASP-B FONDO DE OPERACIONES</t>
  </si>
  <si>
    <t>VENTA DE DIVISAS CON TRANSFERENCIA DE FONDOS A SOLICITUD DE EMPRESA PUBLICA PRODUCTIVA CARTONES DE BOLIVIA-CARTONBOL SEGUN SOLICITUD 7656 REF: POR LA TRANSFERENCIA AL BCB, PARA EL PAGO A PG PAPER ADQUISICION DE PAPEL TESTLINER STOK SEGUN PROCESO CB/RPCD/SE/027/2018 SEGUN NI/GG/CB/ N 363/2019 HOJA DE LIB. 00576012002 CARTONBOL - RECAUDADORA</t>
  </si>
  <si>
    <t>PAGO A BID PRÉSTAMO 2664/BL-BO VCTO. 05-04-2019 POR CUENTA DE TGN , NTI. 012067 VALOR 05-04-2019 INTERESES USD 1.869,87 CTA. 3987 CUENTA UNICA DEL TESORO-3987 LIB. 00099021001 REF.: COMISIONES BANCARIAS</t>
  </si>
  <si>
    <t>COBRO COSTOS DE PAPELERIA SEGUN TRANSFERENCIA DEL EXTERIOR POR ORDEN DE PETROLEOS PARAGUAYOS LIB. 00513062001 YPFB-OPERACIONES PLANTA DE SEPARACION DE LIQUIDOS RIO GRANDE</t>
  </si>
  <si>
    <t>REGULARIZACION DE TRANSFERENCIA DEL EXTERIOR SEGUN SWIFT 04060 DE FECHA 08/04/2019 ORDENANTE: CONSULADO GENERAL DE BOLIVIA EN SAO PAULO BR LIB. 00340012005 SEGIP - RECAUDACION EXTERIOR - CEDULAS DE IDENTIDAD</t>
  </si>
  <si>
    <t>NÚMERO DE LIBRETA CUT: 99031009.00 OPERACIÓN T01 TRANSFERENCIA DE FONDOS A LA CUT - TESORO DIRECTO DE BANCO UNION S.A. A CUENTA UNICA DEL TESORO CON NUMERO DE SOLICITUD = 3648841 Y NUMERO CORRELATIVO = 91320008042019181 TRANSFERENCIA POR OPERACIOPNES DE VENTA BONOS BTX</t>
  </si>
  <si>
    <t>NUMERO DE LIBRETA CUT: 00099021001 OPERACIÓN E18 TRANSFERENCIA DEL SISTEMA FINANCIERO POR CUENTA DE TERCEROS A LA CUT PAGO INDEBIDO RP PERIODO MARZO LIBRETA 00099021001 CASO 5540 A SOLICITUD FUTURO DE BOLIVIA S.A.</t>
  </si>
  <si>
    <t>NUMERO DE LIBRETA CUT: 0099021001 OPERACIÓN E18 TRANSFERENCIA DEL SISTEMA FINANCIERO POR CUENTA DE TERCEROS A LA CUT PAGO ADELANTO P.R.A. RP PERIODO MARZO 2019 A SOLICITUD DE FUTURO DE BOLIVIA S.A.</t>
  </si>
  <si>
    <t>'COBRO DE'||UTILES DE ESCRITORIO POR EL COMPROBANTE CONTABLE NRO. 0950962 DE LA FECHA, SEGÚN CORREO ELECTRÓNICO DE YPFB. DEBITO DE LA LIBRETA 00513022001 YPFB  OPERACIONES.</t>
  </si>
  <si>
    <t>'COBRO DE'||UTILES DE ESCRITORIO POR EL COMPROBANTE CONTABLE NRO. 0950964 DE LA FECHA, SEGÚN CORREO ELECTRÓNICO DE YFPB. DEBITO DE LA LIBRETA 00513022001 YPFB  OPERACIONES.</t>
  </si>
  <si>
    <t>'TRANSFERENCIA DE FONDOS||S/G. NOTA CITE MEFP/VTCP/DGCP/UF-243/2019 DE LA FECHA, DEL MIN.DE ECONOMIA Y FINANZAS PUBLICAS(HRE-TSO-2019-1497), RECURSOS FIDEICOMISO "ACCESOS SEGUROS PARA VIVIR BIEN", CONSTITUIDO CON EL FONDO NACIONAL DE DESARROLLO REGIONAL. DEBITO DE LA LIBRETA N° 00099021001 TGN-RECURSOS ORDINARIOS MN.</t>
  </si>
  <si>
    <t>'TRANSFERENCIA DE FONDOS||S/G. NOTA CITE MEFP/VTCP/DGCP/UF-243/2019 DE LA FECHA, DEL MIN.DE ECONOMIA Y FINANZAS PUBLICAS(HRE-TSO-2019-1497), RECURSOS FIDEICOMISO "ACCESOS SEGUROS PARA VIVIR BIEN", CONSTITUIDO CON EL FONDO NACIONAL DE DESARROLLO REGIONAL. DEBITO DE LA LIBRETA N° 00099021001, REPOSICION UTILES DE ESCRITORIO.</t>
  </si>
  <si>
    <t>COBRO COSTOS DE PAPELERIA POR REGULARIZACION DE TRANSFERENCIA DEL EXTERIOR POR ORDEN DE CONSULADO GENERAL DE BOLIVIA EN SAO PAULO BR LIB. 00340012003 RECAUDACION EXTRANJERIA - C.I. -L.C.</t>
  </si>
  <si>
    <t>COBRO COSTOS DE PAPELERIA POR REGULARIZACION DE TRANSFERENCIA DEL EXTERIOR POR ORDEN DE MINGA GAS S.A. LIB. 00513062001 YPFB-OPERACIONES PLANTA DE SEPARACION DE LIQUIDOS RIO GRANDE</t>
  </si>
  <si>
    <t>PAGO A BID PRÉSTAMO 3151/BL-BO VCTO. 09-04-2019 POR CUENTA DE TGN , NTI. 012081 VALOR 09-04-2019 INTERESES USD 485.390,19 COMISIONES USD 19.608,56 CTA. 3987 CUENTA UNICA DEL TESORO-3987 LIB. 00099021001 REF.: COMISIONES BANCARIAS</t>
  </si>
  <si>
    <t>TRANSFERENCIA RECIBIDA DEL EXTERIOR SEGÚN MENSAJES SWIFT Nos. 4336-4329 (REM.EXT.) DE FECHA 09-04-2019 POR DESEMBOLSO DE CAF PRÉSTAMO CFA009272 PROY.CARR.DOBLE VÍA SANTA CRUZ WARNES LIBRETA N° 00291012002 ABC-RECURSOS PROPIOS REF.: UTILES DE ESCRITORIO</t>
  </si>
  <si>
    <t>NUMERO DE LIBRETA CUT: 00086088705 OPERACIÓN E18 TRANSFERENCIA DEL SISTEMA FINANCIERO POR CUENTA DE TERCEROS A LA CUT TRANSFERENCIA DESEMBOLSO NO 3 FONABOSQUE SOLICITUD BDP SAM FIDEICOMISO NO 20 FONABOSQUE</t>
  </si>
  <si>
    <t>A:00099021001 Pago de capital e interés corriente a favor del TGN, adeudado por el GAD Santa Cruz, correspondiente al Préstamo Convenio Subsidiario CAF 2324, Proyecto Sistema de Electrificación Rural la Planchada.</t>
  </si>
  <si>
    <t>NÚMERO DE LIBRETA CUT: 99031009.00 OPERACIÓN T01 TRANSFERENCIA DE FONDOS A LA CUT - TESORO DIRECTO DE BANCO UNION S.A. A CUENTA UNICA DEL TESORO CON NUMERO DE SOLICITUD = 3653726 Y NUMERO CORRELATIVO = 91320009042019239 TRANSFERENCIA POR OPERACIONES DE VENTA BONOS BTX</t>
  </si>
  <si>
    <t>VENTA DE DIVISAS CON TRANSFERENCIA DE FONDOS A SOLICITUD DE SERVICIO GENERAL DE IDENTIFICACION PERSONAL - SEGIP SEGUN SOLICITUD 7691 REF: ENTREGA DE FONDOS A LA OFICINA DE MADRID - ESPANA, PARA GASTOS EN MATERIALES Y SUMINISTROS, SEGUN NOTA 031/2019, SOLICITUD 1 Y CERT. 1418. LIB. 00340012003 RECAUDACION EXTRANJERIA - C.I. -L.C.</t>
  </si>
  <si>
    <t>COBRO COSTOS DE PAPELERIA SEGUN TRANSFERENCIA DEL EXTERIOR POR ORDEN DE YPF EXPLORACION Y PRODUCCION DE HIDROCARBUROS DE BOLIVIA S.A. LIB. 00513012007 YPFB - RECURSOS NACIONALIZACIÓN</t>
  </si>
  <si>
    <t>TRANSFERENCIA DEL EXTERIOR SEGUN SWIFT NO.4418 DE FECHA 10/04/2019 ORDENANTE: CONSULADO GENERAL DE BOLIVIA-BARCELONA-ESPAÑA REF:DEVOLUCIN SALDOS PROGRAMA DOCUMENTACION LIB. 00010011102 MIN.RELACIONES EXTERIORES - GESTORIA CONSULAR LEY Nº 3108</t>
  </si>
  <si>
    <t>TRANSFERENCIA DEL EXTERIOR SEGUN SWIFT NO.4419 DE FECHA 10/04/2019 ORDENANTE: CONSULADO GENERAL DE BOLIVIA-MADRID-ESPAÑA REF:DEVOLUCION GASTOS DE FUNCIONAMIENTO LIB. 00010011102 MIN.RELACIONES EXTERIORES - GESTORIA CONSULAR LEY Nº 3108</t>
  </si>
  <si>
    <t>A:00099021001 A requerimiento de la Unidad de Administración e Información Salarial (UAIS), con nota interna CITE: MEFP/VTCP/DGPOT/UAIS/N° 2021/2019, en la cual solicita la reversión definitiva de las boletas de pago solicitados por el SENASIR, consignadas en el Comprobante de Pago N° 71722, H.R. 6-9079-R/1787.</t>
  </si>
  <si>
    <t>NUMERO DE LIBRETA CUT: 00099021001 OPERACIÓN E18 TRANSFERENCIA DEL SISTEMA FINANCIERO POR CUENTA DE TERCEROS A LA CUT Devolucion pagos en exceso Gobierno Autónomo Departamental de Potosí</t>
  </si>
  <si>
    <t>NUMERO DE LIBRETA CUT: 00099021001 OPERACIÓN E18 TRANSFERENCIA DEL SISTEMA FINANCIERO POR CUENTA DE TERCEROS A LA CUT Pago adelantado P.R.A -RP Bs. 4.360,76Pago Indevido - RP Bs.473,66</t>
  </si>
  <si>
    <t>||TRANSFERENCIA A LA CUENTA UNICA DEL TESORO IMPORTES RETENIDOS A WALTER PEREZ, JULIO HUMEREZ Y SERGIO CEREZO POR REMUNERACION MAXIMA CORRESPONDIENTE AL MES DE MARZO/2019 - LIBRETA N° 00099021001, S/G DOCS ADJTS Y ROC N° 484/19 DEL DCR TRANS. POR REMUNERACION MAXIMA DE WALTER ABRAHAM PEREZ ALANDIA MARZO/19 LIBRETA 00099021001</t>
  </si>
  <si>
    <t>||TRANSFERENCIA A LA CUENTA UNICA DEL TESORO IMPORTES RETENIDOS A WALTER PEREZ, JULIO HUMEREZ Y SERGIO CEREZO POR REMUNERACION MAXIMA CORRESPONDIENTE AL MES DE MARZO/2019 - LIBRETA N° 00099021001, S/G DOCS ADJTS Y ROC N° 484/19 DEL DCR TRANS. POR REMUNERACION MAXIMA DE JULIO HUMEREZ QUIROZ MARZO/19 LIBRETA 00099021001</t>
  </si>
  <si>
    <t>||TRANSFERENCIA A LA CUENTA UNICA DEL TESORO IMPORTES RETENIDOS A WALTER PEREZ, JULIO HUMEREZ Y SERGIO CEREZO POR REMUNERACION MAXIMA CORRESPONDIENTE AL MES DE MARZO/2019 - LIBRETA N° 00099021001, S/G DOCS ADJTS Y ROC N° 484/19 DEL DCR TRANS. POR REMUNERACION MAXIMA DE SERGIO MARCELO CEREZO AGUIRRE MARZO/19 LIBRETA 00099021001</t>
  </si>
  <si>
    <t>||REGULARIZACION DEL COMP. S-950928 DEL 8/4/19 POR COBRO COMIS.DE INVESTIGACION DEL BANQUERO REF.: REVERSION DE TRANF.POR USD 12.184,01 DEL 20/2/19 A FAVOR DE UNION INTERNATIONALE DES COMUNICATIONS POR ORDEN DE LA AUT.DE REG.Y FISC.DE TELECOM.Y TRANSP. - ATT LIB.00099021001 TGN-RECURSOS ORDINARIOS POR COBRO COMISIONES DEL BANQUERO EQUIV.A USD 50.-</t>
  </si>
  <si>
    <t>||REGULARIZACION DEL COMP. S-950928 DEL 8/4/19 POR COBRO COMIS.DE INVESTIGACION DEL BANQUERO REF.: REVERSION DE TRANF.POR USD 12.184,01 DEL 20/2/19 A FAVOR DE UNION INTERNATIONALE DES COMUNICATIONS POR ORDEN DE LA AUT.DE REG.Y FISC.DE TELECOM.Y TRANSP. - ATT LIB.00099021001 TGN-RECURSOS ORDINARIOS POR COBRO UTILES DE ESCRITORIO</t>
  </si>
  <si>
    <t>||COBRO DE COMISIONES BCB POR ADMINISTRACIÓN DEL FIDEICOMISO DEL 01/01/2019 AL 31/03/2019, SEGUN CONTRATO DE FIDEICOMISO SANO N° 402/2014 DEL 18/12/2014 Y NOTA YPFB/GAFC 0558 - DFC 0837 - URT 0402/2019 DEL 09/04/2019. USD 4.698,22 LIBRETA N° 00513012007 YPFB-RECURSOS NACIONALIZACION</t>
  </si>
  <si>
    <t>COBRO COSTOS DE PAPELERIA SEGUN TRANSFERENCIA DEL EXTERIOR POR ORDEN DE PETROLEO BRASILEIRO SA PETROBRAS REF.: 07134209342 LIB. 00513012007 YPFB - RECURSOS NACIONALIZACIÓN</t>
  </si>
  <si>
    <t>VENTA DE DIVISAS CON TRANSFERENCIA DE FONDOS A SOLICITUD DE MINISTERIO DE RELACIONES EXTERIORES SEGUN SOLICITUD 7697 REF: REMISION DE GASTOS DE FUNCIONAMIENTO DEL 2DO TRIMESTRE 2019 A FAVOR DE EMBAJADAS, CONSULADOS T REP. ANTE ORG. INTERNACIONALES SEGUN INFORME 37 DEL AREA DE PRESUPUESTO Y DETALLES LIB. 00099021001 TGN-RECURSOS ORDINARIOS (3987)</t>
  </si>
  <si>
    <t>VENTA DE DIVISAS CON TRANSFERENCIA DE FONDOS A SOLICITUD DE YACIMIENTOS PETROLIFEROS FISCALES BOLIVIANOS SEGUN SOLICITUD 7696 REF: PRE PAGO A VITOL SA POR EL SUMINISTRO DE PRODUCTOS MEDIANTE BUQUES DEL MES DE ABRIL 2019 SEGUN INFORME TECNICO DE CONFORMIDAD DE PAGO UPCA 281 Y HOJA DE RUTA DCIM 7777 LIB. 00513012004 LBP-YPFB-UNICOMERCIAL (4030005415/1-2188907)</t>
  </si>
  <si>
    <t>TRANSFERENCIA DE FONDOS A SOLICITUD DE MINISTERIO DE RELACIONES EXTERIORES SEGUN SOLICITUD 7709 REF: PAGO DE GASTOS DE INSTALACION A FAVOR DE LENNA HEIDY UGARTE ALA AUXILIAR II DEL CONSULADO EN MADRID LAS COMISIONES SERAN ASUMIDAS POR LA INTERESADA SEGUN SOLICITUD DEL AREA DE CONTABILIDAD MEDIANTE LIB. 00099021001 TGN-RECURSOS ORDINARIOS (3987)</t>
  </si>
  <si>
    <t>PROVISION DE FONDOS A SOLICITUD DE YACIMIENTOS PETROLIFEROS FISCALES BOLIVIANOS SEGUN SOLICITUD YPFB-0064-2019 REF: PAGO A YPFB TRANSIERRA SA FEBRERO 2019 POR ACUERDO TEMPORAL DE SERVICIO INTERRUMPIBLE PARA EL TRANS GN LIB. 00513012007 YPFB - RECURSOS NACIONALIZACIÓN</t>
  </si>
  <si>
    <t>PROVISION DE FONDOS A SOLICITUD DE YACIMIENTOS PETROLIFEROS FISCALES BOLIVIANOS SEGUN SOLICITUD YPFB-0066-2019 REF: PAGO A YPFB TRANSIERRA SA FEBRERO 2019 POR TRANSPORTE FIRME GN LIB. 00513012007 YPFB - RECURSOS NACIONALIZACIÓN</t>
  </si>
  <si>
    <t>COBRO COSTOS DE PAPELERIA SEGUN TRANSFERENCIA DEL EXTERIOR POR ORDEN DE PETROLEO BRASILEIRO SA PETROBRAS REF.: 07134209177 LIB. 00513012007 YPFB - RECURSOS NACIONALIZACIÓN</t>
  </si>
  <si>
    <t>De: 00290014102 DEVOLUCIÓN DE RECURSOS DEL SERVICIO DE IMPUESTOS NACIONALES DE LA GESTIÓN 2018 S/G NOTA CITE: SIN/GAF/DRF/NOT/00744/2019 (H.R.6-8465-R)</t>
  </si>
  <si>
    <t>A:00099021001 El concepto de la mencionada operación corresponde a la transferencia de capital por el mes de marzo/2019, de Cooperativa Sudamérica al TGN.</t>
  </si>
  <si>
    <t>De: 00099021001 Transferencia de recursos a solicitud del Órgano Judicial, (operación bimonetaria), SG Nota CITE: UNID./NAL./FINANZAS/DAF-OJ N°242/2019, por depósitos judiciales a favor del Ministerio de Educación por restitución del Certificado Deposito Judicial N° 4783. H.R. 6-10518-R.</t>
  </si>
  <si>
    <t>NÚMERO DE LIBRETA CUT: 99031009.00 OPERACIÓN T01 TRANSFERENCIA DE FONDOS A LA CUT - TESORO DIRECTO DE BANCO UNION S.A. A CUENTA UNICA DEL TESORO CON NUMERO DE SOLICITUD = 3662398 Y NUMERO CORRELATIVO = 91320011042019414 TRANSFERENCIA POR OPERACIONES DE VENTA BONOS BTX</t>
  </si>
  <si>
    <t>||TRANSFERENCIA DE FONDOS S/G. FORMULARIO CITE: BUN/CF163/19 DE LA FECHA.(HRE-TSO-1825), SUSCRIPCION DEL CONVENIO INTERGUBERNATIVO PARA LA ADQUISICION DE EQUIPOS DE COMPUTACION-QUIPUS GOB.AUT.MCPAL.TIAHUANACU. A SOLICITUD GOB.AUT.MCPAL.TIAHUANACU, LIBRETA N° 00041014101 MDPEP-REVOLUCION TECNOLOG.EN EDUC.; BUN</t>
  </si>
  <si>
    <t>||TRANSFERENCIA DE FONDOS S/G. FORMULARIO CITE: BUN/CF164/19 DE LA FECHA.(HRE-TSO-1826), DEVOLUCION DE SALDOS NO EJECUTADOS DEL PROYECTO DE "MANEJO INTEGRAL DE LA SUBCUENTA LURIBAY" - GOB.AUT.DPTAL.LA PAZ. A SOLICITUD GOB.AUT.DPTAL.LA PAZ, LIBRETA N°00086018007 MMAA PAR BSPROY.PLAN NAL.DE CUENCAS; BUN.</t>
  </si>
  <si>
    <t>||TRANSFERENCIA DE FONDOS S/G. FORMULARIO CITE: BUN/CF165/19 DE LA FECHA.(HRE-TSO-1827), DEVOLUCION DE SALDOS NO EJECUTADOS DEL PROYECTO "CONST.SISTEMA ALCANTARILLADO SANITARIO ANACURI" GOB.AUT.MPCPAL.CORIPATA. A SOLICITUD GOB.AUT.MCPAL.CORIPATA, LIBRETA N° 00099021001 TGN-RECURSOS ORDINARIOS; BUN.</t>
  </si>
  <si>
    <t>||VENTA DE DIVISAS S/G NOTA NE-DGE-0280/2019,05/04/19 REF.:EMISION CARTA DE CREDITO I-2019-15,COMISION EMISION L/C 0,15% S/USD160.000.-POR 50 DIAS,REEMB.GSTS.COMUNICACION BS220.-Y EMISION COMP.CONTABLE BS50.- LIB.00378012002 SENATEX - ADMINISTRACION CENTRAL REF.:COMISIONES EMISION LC I-2019-15</t>
  </si>
  <si>
    <t>VENTA DE DIVISAS CON TRANSFERENCIA DE FONDOS A SOLICITUD DE MINISTERIO DE RELACIONES EXTERIORES SEGUN SOLICITUD 7721 REF: PAGO DE HABERES Y COSTO DE VIDA AL PERSONAL DEL SERVICIO DIPLOMATICO CONSULAR Y AGREGADOS COMERCIALES CORRESPONDIENTE AL MES DE MARZO 2019 SEGUN PLANILLA DE RRHH N 031901 Y DOCUM LIB. 00099021001 TGN-RECURSOS ORDINARIOS (3987)</t>
  </si>
  <si>
    <t>VENTA DE DIVISAS CON TRANSFERENCIA DE FONDOS A SOLICITUD DE MINISTERIO DE RELACIONES EXTERIORES SEGUN SOLICITUD 7719 REF: PAGO DE COSTO DE VIDA DEL PERSONAL SERVICIO DIPLOMATICO CONSULAR Y AGREGADOS COMERCIALES DEL MES DE MARZO 2019 SEGUN PLANILLA MIXTA DE RRHH N 031906 Y DOCUMENTACION ADJ. LIB. 00099021001 TGN-RECURSOS ORDINARIOS (3987) POR DIFERENCIAL CAMBIARIO</t>
  </si>
  <si>
    <t>VENTA DE DIVISAS CON TRANSFERENCIA DE FONDOS A SOLICITUD DE MINISTERIO DE RELACIONES EXTERIORES SEGUN SOLICITUD 7719 REF: PAGO DE COSTO DE VIDA DEL PERSONAL SERVICIO DIPLOMATICO CONSULAR Y AGREGADOS COMERCIALES DEL MES DE MARZO 2019 SEGUN PLANILLA MIXTA DE RRHH N 031906 Y DOCUMENTACION ADJ. LIB. 00099021001 TGN-RECURSOS ORDINARIOS (3987)</t>
  </si>
  <si>
    <t>VENTA DE DIVISAS CON TRANSFERENCIA DE FONDOS A SOLICITUD DE MINISTERIO DE RELACIONES EXTERIORES SEGUN SOLICITUD 7722 REF: PAGO DE HABERES Y COSTO DE VIDA AL PERSONAL DE EMIPAS WASHINGTON CORRESPONDIENTE AL MES DE MARZO 2019 SEGUN PLANILLA DE RRHH N 031904 Y DOCUMENTACION ADJ. LIB. 00010011102 MIN.RELACIONES EXTERIORES - GESTORIA CONSULAR LEY Nº 3108</t>
  </si>
  <si>
    <t>VENTA DE DIVISAS CON TRANSFERENCIA DE FONDOS A SOLICITUD DE MINISTERIO DE RELACIONES EXTERIORES SEGUN SOLICITUD 7720 REF: PAGO DE HABERES Y COSTO DE VIDA AL PERSONAL DEL SERVICIO DIPLOMATICO CONSULAR Y AGREGADOS COMERCIALES AUXILIARES II CORRESPONDIENTE AL MES DE MARZO 2019 SEGUN PLANILLA DE RRHH N LIB. 00010011102 MIN.RELACIONES EXTERIORES - GESTORIA CONSULAR LEY Nº 3108</t>
  </si>
  <si>
    <t>VENTA DE DIVISAS A SOLICITUD DE YACIMIENTOS PETROLIFEROS FISCALES BOLIVIANOS SEGUN SOLICITUD 7744 REF: PAGO A SHELL BOLIVIA CORPORATION SUC BOLIVIA POR RETRIBUCIONES AL TITULAR MERCADO INTERNO CORRESPONDIENTE AL MES DE OCTUBRE DE 2018 LIB. 00513012004 LBP-YPFB-UNICOMERCIAL (4030005415/1-2188907)</t>
  </si>
  <si>
    <t>VENTA DE DIVISAS CON TRANSFERENCIA DE FONDOS A SOLICITUD DE MINISTERIO DE RELACIONES EXTERIORES SEGUN SOLICITUD 7715 REF: PAGO DE HABERES Y COSTO DE VIDA AL PERSONAL DE EMIPAS MADRID CORRESPONDIENTE AL MES DE MARZO 2019 SEGUN PLANILLA DE RRHH N 031903 Y DOCUMENTACION ADJ. LIB. 00099021001 TGN-RECURSOS ORDINARIOS (3987)</t>
  </si>
  <si>
    <t>VENTA DE DIVISAS A SOLICITUD DE YACIMIENTOS PETROLIFEROS FISCALES BOLIVIANOS SEGUN SOLICITUD 7731 REF: PAGO A PLUSPETROL BOLIVIA POR RETRIBUCIONES AL TITULAR MERCADO INTERNO CORRESPONDIENTE AL MES DE OCTUBRE DE 2018 LIB. 00513012004 LBP-YPFB-UNICOMERCIAL (4030005415/1-2188907)</t>
  </si>
  <si>
    <t>VENTA DE DIVISAS A SOLICITUD DE YACIMIENTOS PETROLIFEROS FISCALES BOLIVIANOS SEGUN SOLICITUD 7730 REF: PAGO A PLUSPETROL BOLIVIA POR RETRIBUCIONES AL TITULAR MERCADO INTERNO CORRESPONDIENTE AL MES DE OCTUBRE DE 2018 LIB. 00513012004 LBP-YPFB-UNICOMERCIAL (4030005415/1-2188907)</t>
  </si>
  <si>
    <t>TRANSFERENCIA DE FONDOS AL EXTERIOR A SOLICITUD DE TESORO GENERAL DE LA NACION SEGUN SOLICITUD 7754 REF: PAGO A LA EMPRESA IN CONTINU ET SERVICES INCS POR EL TERCER LOTE DE LIBRETAS DE PASAPORTES CON CHIP ELECTRÓNICO LIB. 00099021001 TGN-RECURSOS ORDINARIOS (3987)</t>
  </si>
  <si>
    <t>NUMERO DE LIBRETA CUT: 00046058003 OPERACIÓN E75 TRANSFERENCIA DE LA CUENTA FISCAL BUN A LA CUT EN MN TRANSF.DE FDOS.SG.SOL.G.A.M. DE ARQUE SG.NOTA G.A.M.A. 067/2019 A LA CTA.CUT 3987 LIBRETA 00046058003</t>
  </si>
  <si>
    <t>NÚMERO DE LIBRETA CUT: 99031009.00 OPERACIÓN T01 TRANSFERENCIA DE FONDOS A LA CUT - TESORO DIRECTO DE BANCO UNION S.A. A CUENTA UNICA DEL TESORO CON NUMERO DE SOLICITUD = 3669815 Y NUMERO CORRELATIVO = 91320012042019599 TRANSFERENCIA POR OPERACIONES DE VENTA BONOS BTX</t>
  </si>
  <si>
    <t>NUMERO DE LIBRETA CUT: 00378012002 OPERACIÓN E18 TRANSFERENCIA DEL SISTEMA FINANCIERO POR CUENTA DE TERCEROS A LA CUT TRANSFERENCIA A SOLICITUD DEL MEFP SEGUN NOTA CITE MEFP VTCP DGPOT UAIS CPI NO 0419006 BUN 19</t>
  </si>
  <si>
    <t>NUMERO DE LIBRETA CUT: 00660012002 OPERACIÓN E18 TRANSFERENCIA DEL SISTEMA FINANCIERO POR CUENTA DE TERCEROS A LA CUT TRANSFERENCIA A SOLICITUD DEL MEFP SEGUN NOTA CITE MEFP VTCP DGPOT UAIS CPI NO 0419005 BUN 19</t>
  </si>
  <si>
    <t>PAGO PRÉSTAMO IDA 2565-BO VCTO. 15-04-2019 POR CUENTA DE FNDR , NTI. 012078 VALOR 15-04-2019 CAPITAL USD 361.044,31 INTERESES USD 40.617,49 LIB. 00099021001 - RECURSOS ORDINARIOS (3987) - MDRI</t>
  </si>
  <si>
    <t>A:00099021001 A requerimiento de la Unidad de Administración e Información Salarial (UAIS), con notas internas CITE: MEFP/VTCP/DGPOT/UAIS/Nos. 2098 y 2097/2019, en las cual solicita la reversión definitiva de las boletas de pago solicitadas por el SENASIR, consignadas en los Comprobantes de Pago Nos 71729 y 71728, H.R. 6-9972-R/1811.</t>
  </si>
  <si>
    <t>NUMERO DE LIBRETA CUT: 00046058003 OPERACIÓN E75 TRANSFERENCIA DE LA CUENTA FISCAL BUN A LA CUT EN MN TRANSF. DE FDSO.SG.SOL.GAM. DE VILLA TUNARI SG.NOTA G.A.M.-V.T. NÂ°691/2019 A LA CTA.CUT 3987 LIBRETA 00046058003</t>
  </si>
  <si>
    <t>NUMERO DE LIBRETA CUT: 00046058003 OPERACIÓN E75 TRANSFERENCIA DE LA CUENTA FISCAL BUN A LA CUT EN MN TRANSF.DE FSOS.A SOL. G.A.M. MORO MORO SG.NOTA OF.GAM.MM.MAE.NÂ°31/2019 A LA CTA,CUT 3987 LIBRETA 00046058003</t>
  </si>
  <si>
    <t>PAGO A IDA PRÉSTAMO TF-16083 VCTO. 15-04-2019 POR CUENTA DE TGN , NTI. 012072 VALOR 15-04-2019 INTERESES USD 2.880,53 CTA. 3987 CUENTA UNICA DEL TESORO-3987 LIB. 00099021001 REF.: COMISIONES BANCARIAS</t>
  </si>
  <si>
    <t>PAGO A BIRF PRÉSTAMO BIRF 8648-BO VCTO. 15-04-2019 POR CUENTA DE TGN , NTI. 012074 VALOR 15-04-2019 INTERESES USD 9.959,45 COMISIONES USD 248.691,79 CTA. 3987 CUENTA UNICA DEL TESORO-3987 LIB. 00099021001 REF.: COMISIONES BANCARIAS</t>
  </si>
  <si>
    <t>PAGO A IDA PRÉSTAMO 5903-BO VCTO. 15-04-2019 POR CUENTA DE TGN , NTI. 012069 VALOR 15-04-2019 INTERESES USD 116.060,91 COMISIONES USD 29.924,24 CTA. 3987 CUENTA UNICA DEL TESORO-3987 LIB. 00099021001 REF.: COMISIONES BANCARIAS</t>
  </si>
  <si>
    <t>NÚMERO DE LIBRETA CUT: 99031009.00 OPERACIÓN T01 TRANSFERENCIA DE FONDOS A LA CUT - TESORO DIRECTO DE BANCO UNION S.A. A CUENTA UNICA DEL TESORO CON NUMERO DE SOLICITUD = 3676865 Y NUMERO CORRELATIVO = 91320015042019683 TRANSFERENCIA POR OPERACIONES DE VENTA BONOS BTX</t>
  </si>
  <si>
    <t>PAGO A BID PRÉSTAMO 3725/BL-BO VCTO. 15-04-2019 POR CUENTA DE TGN SEGÚN NOTA MEFP/VTCP/DGCP/UODP-418/2019 , NTI. 012128 VALOR 15-04-2019 INTERESES USD 400,68 LIBRETA N° 00099021001 "TGN RECURSOS ORDINARIOS" (3987)</t>
  </si>
  <si>
    <t>PAGO A BID PRÉSTAMO 3725/BL-BO VCTO. 15-04-2019 POR CUENTA DE TGN SEGÚN NOTA MEFP/VTCP/DGCP/UODP-418/2019, NTI. 012124 VALOR 15-04-2019 INTERESES USD 32.804,88 COMISIONES USD 127.292,97 LIBRETA N° 00099021001 "TGN RECURSOS ORDINARIOS" (3987)</t>
  </si>
  <si>
    <t>NÚMERO DE LIBRETA CUT: 99031009.00 OPERACIÓN T01 TRANSFERENCIA DE FONDOS A LA CUT - TESORO DIRECTO DE BANCO UNION S.A. A CUENTA UNICA DEL TESORO CON NUMERO DE SOLICITUD = 3683355 Y NUMERO CORRELATIVO = 91320016042019860 TRANSFERENCIA POR OPERACIONES DE VENTA BONOS BTX</t>
  </si>
  <si>
    <t>NUMERO DE LIBRETA CUT: 00291012009 OPERACIÓN E18 TRANSFERENCIA DEL SISTEMA FINANCIERO POR CUENTA DE TERCEROS A LA CUT EJECUCION BOLETA GARANTIA BG0049470700</t>
  </si>
  <si>
    <t>'COBRO DE'||UTILES DE ESCRITORIO POR EL COMPROBANTE CONTABLE NRO. 0951710 DE LA FECHA, SEGÚN CORREO ELECTRÓNICO DE YPFB. DEBITO DE LA LIBRETA 00513022001 YPFB  OPERACIONES.</t>
  </si>
  <si>
    <t>'COBRO DE'||UTILES DE ESCRITORIO POR EL COMPROBANTE CONTABLE NRO. 0951714 DE LA FECHA, SEGÚN CORREO ELECTRÓNICO DE YPFB.. DEBITO DE LA LIBRETA 00513022001 YPFB  OPERACIONES.</t>
  </si>
  <si>
    <t>COBRO COSTOS DE PAPELERIA SEGUN TRANSFERENCIA DEL EXTERIOR POR ORDEN DE MINGA GAS S.A. (PARAGUAY) REF.: ORDEN DE VENTA N YPFB-OV-19/2019 LIB. 00513062001 YPFB-OPERACIONES PLANTA DE SEPARACION DE LIQUIDOS RIO GRANDE</t>
  </si>
  <si>
    <t>COBRO COSTOS DE PAPELERIA SEGUN TRANSFERENCIA DEL EXTERIOR POR ORDEN DE CORPORACION PETROLERA S.A. (ASUNCION PARAGUAY) REF.: PAGO A CUENTA PARA RETIRO DE CARGA DE GLP LIB. 00513062001 YPFB-OPERACIONES PLANTA DE SEPARACION DE LIQUIDOS RIO GRANDE</t>
  </si>
  <si>
    <t>COBRO COSTOS DE PAPELERIA SEGUN TRANSFERENCIA DEL EXTERIOR POR ORDEN DE DOLGAS SA (LIMA PERU) REF.: GLP RFB 550 1607225 LIB. 00513062001 YPFB-OPERACIONES PLANTA DE SEPARACION DE LIQUIDOS RIO GRANDE</t>
  </si>
  <si>
    <t>COBRO COSTOS DE PAPELERIA SEGUN TRANSFERENCIA DEL EXTERIOR POR ORDEN DE HERCO COMBUSTIBLES SA REF.: CONT DE COND DE GAS EMB 24/19 LIB. 00513062001 YPFB-OPERACIONES PLANTA DE SEPARACION DE LIQUIDOS RIO GRANDE</t>
  </si>
  <si>
    <t>A:00227012002 Transferencia de recursos a solicitud del ZOFRA COBIJA sg nota CITE: ZFC/DG/N°0166/2019, por implementación del SIGEP WEB y operativizar a través de la CUT en el marco del D.S. 1841. H.R. 6-11508-R.</t>
  </si>
  <si>
    <t>TRANSFERENCIA DEL EXTERIOR SEGUN SWIFT 04911-04907 DE FECHA 17/04/2019 ORDENANTE: VICECONSULADO DE BOLIVIA EN SAN JUESTO - ARGENTINA LIB. 00099021001 TGN-RECURSOS ORDINARIOS (3987)</t>
  </si>
  <si>
    <t>NÚMERO DE LIBRETA CUT: 99031009.00 OPERACIÓN T01 TRANSFERENCIA DE FONDOS A LA CUT - TESORO DIRECTO DE BANCO UNION S.A. A CUENTA UNICA DEL TESORO CON NUMERO DE SOLICITUD = 3689771 Y NUMERO CORRELATIVO = 91320017042019994 TRANSFERENCIA POR OPERACIONES DE VENTA BONOS BTX</t>
  </si>
  <si>
    <t>COBRO COSTOS DE PAPELERIA SEGUN TRANSFERENCIA DEL EXTERIOR POR ORDEN DE INTEGRACION ENERGETICA ARGENTINA SA REF:PAGO EXA-GJA-093-19 LIB. 00513012007 YPFB - RECURSOS NACIONALIZACIÓN</t>
  </si>
  <si>
    <t>COBRO COSTOS DE PAPELERIA POR REGULARIZACION DE TRANSFERENCIA DEL EXTERIOR POR ORDEN DE PETROLEOS PARAGUAYOS - PETROPAR REF.: S069107252F701 LIB. 00513062001 YPFB-OPERACIONES PLANTA DE SEPARACION DE LIQUIDOS RIO GRANDE</t>
  </si>
  <si>
    <t>COBRO COSTOS DE PAPELERIA POR REGULARIZACION DE TRANSFERENCIA DEL EXTERIOR POR ORDEN DE BG BOLIVIA CORPORATION REF.: 01205G501AQV LIB. 00513012007 YPFB - RECURSOS NACIONALIZACIÓN</t>
  </si>
  <si>
    <t>'COBRO DE'||UTILES DE ESCRITORIO POR EL COMPROBANTE CONTABLE NRO. 0952009 DE LA FECHA, SEGÚN CORREO ELECTRÓNICO DE YPFB DE F.23/01/18. DEBITO DE LA LIBRETA 00513022001 YPFB  OPERACIONES.</t>
  </si>
  <si>
    <t>De: 00099021001 Transferencia de recursos a solicitud del Órgano Judicial, (operación bimonetaria), SG Nota CITE: UNID./NAL./FINANZAS/DAF-OJ N°263/2019, por depósitos judiciales a favor de la Caja Nacional de Salud por restitución del Certificados Depósitos Judiciales N° 27209. H.R. 6-11322-R.</t>
  </si>
  <si>
    <t>De: 00099021001 Transferencia de recursos a solicitud del Órgano Judicial, (operación bimonetaria), SG Nota CITE: UNID./NAL./FINANZAS/DAF-OJ N°263/2019, por depósitos judiciales a favor del Ministerio de Educación por restitución del Certificados Depósitos Judiciales N° 21996. H.R. 6-11322-R.</t>
  </si>
  <si>
    <t>De: 00099021001 Transferencia de recursos a solicitud del Órgano Judicial, (operación bimonetaria), SG Nota CITE: UNID./NAL./FINANZAS/DAF-OJ N°263/2019, por depósitos judiciales a favor de la CNS por restitución del Certificados Depósitos Judiciales N° 478769. H.R. 6-11322-R.</t>
  </si>
  <si>
    <t>TRANSFERENCIA DE FONDOS AL EXTERIOR A SOLICITUD DE SERVICIO DESARROLLO EMPRESAS PUBLICAS PRODUCTIVAS SEGUN SOLICITUD 7805 REF: TRANSFERENCIA AL EXTERIOR POR EL PAGO A MP EXPERT S.A.S, POR LA COMPRA DE SOFTWARE MP V9 EMPRESARIAL, DEL CONTRATO SEDEM-UC-CDE ECEBOL NRO 002/2019, MODF.SEDEM-EC-CDE ECEBO LIB. 00132039201 SEDEM-ECEBOL-FINPRO</t>
  </si>
  <si>
    <t>PAGO A BID PRÉSTAMO 2908/BL-BO VCTO. 18-04-2019 POR CUENTA DE TGN SEGÚN NOTA MEFP/VTCP/DGCP/UODP-437/2019 , NTI. 012234 VALOR 18-04-2019 INTERESES USD 854.842,96 LIBRETA N° 00099021001 "TGN RECURSOS ORDINARIOS" (3987)</t>
  </si>
  <si>
    <t>PAGO A BID PRÉSTAMO 2908/BL-BO VCTO. 18-04-2019 POR CUENTA DE TGN SEGÚN NOTA MEFP/VTCP/DGCP/UODP-437/2019 , NTI. 012218 VALOR 18-04-2019 INTERESES USD 13.603,59 LIBRETA N° 00099021001 "TGN RECURSOS ORDINARIOS" (3987)</t>
  </si>
  <si>
    <t>A:00099021001 Pago de capital e interés corriente a favor del TGN, adeudado por el GAD Santa Cruz, correspondiente a los Préstamos Convenios Subsidiarios CAF 2324, Proyectos de Sistemas de Interconexión Eléctrica de la Chiquitanía y de Electrificación San Matías.</t>
  </si>
  <si>
    <t>TRANSFERENCIA DEL EXTERIOR SEGUN SWIFT NO.5048 DE FECHA 22/04/2019 ORDENANTE: CONSULADO GENERAL DE BOLIVIA EN HOUSTON REF.: DEV.SALDOS GAST.FUNCIONAMIENTO LIB. 00099021001 TGN-RECURSOS ORDINARIOS (3987)</t>
  </si>
  <si>
    <t>TRANSFERENCIA DEL EXTERIOR SEGUN SWIFT 05047 DE FECHA 22/04/2019 ORDENANTE: CONSULADO GENERAL DE BOLIVIA EN WASHINGTON DC LIB. 00340012005 SEGIP - RECAUDACION EXTERIOR - CEDULAS DE IDENTIDAD</t>
  </si>
  <si>
    <t>COBRO COSTOS DE PAPELERIA SEGUN TRANSFERENCIA DEL EXTERIOR POR ORDEN DE PETROLEO BRASILERO SA PETROBRAS REF.: INV GCT21518 LIB. 00513012007 YPFB - RECURSOS NACIONALIZACIÓN</t>
  </si>
  <si>
    <t>COBRO COSTOS DE PAPELERIA SEGUN TRANSFERENCIA DEL EXTERIOR POR ORDEN DE COPAGAZ DISTRIBUIDORA DE GAS S.A. LIB. 00513012007 YPFB - RECURSOS NACIONALIZACIÓN</t>
  </si>
  <si>
    <t>COBRO COSTOS DE PAPELERIA SEGUN TRANSFERENCIA DEL EXTERIOR POR ORDEN DE CONSULADO GENERAL DE BOLIVIA EN WASHINGTON DC LIB. 00340012003 RECAUDACION EXTRANJERIA - C.I. -L.C.</t>
  </si>
  <si>
    <t>NÚMERO DE LIBRETA CUT: 99031009.00 OPERACIÓN T01 TRANSFERENCIA DE FONDOS A LA CUT - TESORO DIRECTO DE BANCO UNION S.A. A CUENTA UNICA DEL TESORO CON NUMERO DE SOLICITUD = 3699297 Y NUMERO CORRELATIVO = 91320022042019237 TRANSFERENCIA POR OPERACIONES DE VENTA BONOS BTX</t>
  </si>
  <si>
    <t>NÚMERO DE LIBRETA CUT: 99031009.00 OPERACIÓN T01 TRANSFERENCIA DE FONDOS A LA CUT - TESORO DIRECTO DE BANCO UNION S.A. A CUENTA UNICA DEL TESORO CON NUMERO DE SOLICITUD = 3700075 Y NUMERO CORRELATIVO = 91320022042019238 TRANSFERENCIA POR OPERACIONES DE VENTA BONOS BTX</t>
  </si>
  <si>
    <t>PROVISION DE FONDOS A SOLICITUD DE YACIMIENTOS PETROLIFEROS FISCALES BOLIVIANOS SEGUN SOLICITUD YPFB-0069-2019 REF: PAGO A GAS ORIENTE BOLIVIANO LTDA DE MARZO 2019 POR TRANSPORTE FIRME E INTERRUMPIBLE DE GN MI M LIB. 00513012007 YPFB - RECURSOS NACIONALIZACIÓN</t>
  </si>
  <si>
    <t>NUMERO DE LIBRETA CUT: 00291012009 OPERACIÓN E18 TRANSFERENCIA DEL SISTEMA FINANCIERO POR CUENTA DE TERCEROS A LA CUT EJECUCION BOLETA GARANTIA BG0049460700</t>
  </si>
  <si>
    <t>NUMERO DE LIBRETA CUT: 00155010001 OPERACIÓN E18 TRANSFERENCIA DEL SISTEMA FINANCIERO POR CUENTA DE TERCEROS A LA CUT SOLICITADO POR VILLAVICENCIO SANJINEZ MONICA HAYDEE PARA DIRNOPLU PAGO FIANZA REAL POR NOTARIA NRO 107</t>
  </si>
  <si>
    <t>NÚMERO DE LIBRETA CUT: 99031009.00 OPERACIÓN T01 TRANSFERENCIA DE FONDOS A LA CUT - TESORO DIRECTO DE BANCO UNION S.A. A CUENTA UNICA DEL TESORO CON NUMERO DE SOLICITUD = 3704294 Y NUMERO CORRELATIVO = 91320023042019901 TRANSFERENCIA POR OPERACIONES DE VENTA BONOS BTX</t>
  </si>
  <si>
    <t>'COBRO DE'||UTILES DE ESCRITORIO POR EL COMPROBANTE CONTABLE NRO. 0952236 DE LA FECHA, SEGÚN CORREO ELECTRÓNICO DE YPFB DE F. 23/01/2018. DEBITO DE LA LIBRETA 00513022001 YPFB  OPERACIONES.</t>
  </si>
  <si>
    <t>||VTA. DIVISAS S/G NOTA SEDEM/GG/EV N°0177/2019,12/04/19 Y ASIG. DIV. EFECT. P/MEFP DE 05/04/19 REF:EM. L/C I-2019-31 P/C ENVIBOL A/F STRADA SRL,COM. EMISIÓN L/C 0,15% S/USD676.535,98 (EQUIV A EUR. 600.885,70) P/130 DÍAS, REEMB. GSTS. COM. BS220.- Y EM. COMP. CONT. BS50.- LIB:00132079201 SEDEM-PLANTA ENV VIDRIO CH.-MUNICIPIO ZUDAÑEZ REF.:COM. EM. LC I-2019-31 Y DIF. CAMB</t>
  </si>
  <si>
    <t>TRANSFERENCIA RECIBIDA DEL EXTERIOR SEGÚN MENSAJES SWIFT Nos. 5158-5157 (REM.EXT.) DE FECHA 23-04-2019 POR DESEMBOLSO DE FONPLATA PRÉSTAMO BOL 30/2017 INFRAESTRUCTURA URBANA, DESEMB. N° 17 LIBRETA N° 00287102001 FPS-RECURSOS PROPIOS REF.: UTILES DE ESCRITORIO</t>
  </si>
  <si>
    <t>||PAGO AL BID PRESTAMO 4612/BL-BO (OC) VCTO. 15/04/2019 POR CUENTA DEL TGN, COD. LIQ. 012238 DE FECHA 22/04/2019, VALOR 23/04/2019, COMISIONES 176.113,01 LIB.00099021001-TGN-RECURSOS ORDINARIOS (3987) REF. COMISIONES BANCARIAS.</t>
  </si>
  <si>
    <t>A:00099021001 El concepto de la mencionada operación corresponde a la transferencia de capital al TGN, por el mes de marzo de 2019 del Fideicomiso Programa de Reconversión Productiva y Comercial TGN 9º.</t>
  </si>
  <si>
    <t>PAGO A CAF PRÉSTAMO CFA009609 VCTO. 24-04-2019 POR CUENTA DE TGN , NTI. 012036 VALOR 24-04-2019 INTERESES USD 27.205,17 COMISIONES USD 30.606,19 CTA. 3987 CUENTA UNICA DEL TESORO-3987 LIB. 00099021001 REF.: COMISIONES BANCARIAS</t>
  </si>
  <si>
    <t>PROVISION DE FONDOS A SOLICITUD DE YACIMIENTOS PETROLIFEROS FISCALES BOLIVIANOS SEGUN SOLICITUD YPFB-0070-2019 REF: PAGO A GAS TRANSBOLIVIANO SA DE MARZO 2019 POR SERVICIO INTERRUMPIBLE TRANS GN ME LIB. 00513012007 YPFB - RECURSOS NACIONALIZACIÓN</t>
  </si>
  <si>
    <t>PROVISION DE FONDOS A SOLICITUD DE YACIMIENTOS PETROLIFEROS FISCALES BOLIVIANOS SEGUN SOLICITUD YPFB-0072-2019 REF: PAGO A GAS ORIENTE BOLIVIANO LTDA DE MARZO 2019 POR TRANSPORTE GN ME LIB. 00513012007 YPFB - RECURSOS NACIONALIZACIÓN</t>
  </si>
  <si>
    <t>VENTA DE DIVISAS CON TRANSFERENCIA DE FONDOS A SOLICITUD DE INSTITUTO NACIONAL DE INNOVACION AGROPECUARIA Y FORESTAL (INIAF) SEGUN SOLICITUD 7830 REF: 80101010400 52 02 PAGO ANUAL POR ACREDITACION DEL SISTEMA DE CERTIFICACION DE SEMILLA A LA OECD POR UN MONTO DE 3.001.25 EUROS POR CONCEPTO DE CUOTA LIB. 00222012001 INIAF- A NIVEL NACIONAL POR DIFERENCIAL CAMBIARIO</t>
  </si>
  <si>
    <t>VENTA DE DIVISAS CON TRANSFERENCIA DE FONDOS A SOLICITUD DE MINISTERIO DE GOBIERNO SEGUN SOLICITUD 7831 REF: REFERENCIA 3241811656 PAGO DE NOTA DE ADEUDO NRO 3241811656 EMITIDA POR LA COMISION DE LA UNION EUROPEA CORRESPONDIENTE AL CONVENIO DE FINANCIACION PROGRAMA DE INSTITUCIONALIZACION DEL CONCEJ LIB. 00099021001 TGN-RECURSOS ORDINARIOS (3987) POR DIFERENCIAL CAMBIARIO</t>
  </si>
  <si>
    <t>VENTA DE DIVISAS A SOLICITUD DE YACIMIENTOS PETROLIFEROS FISCALES BOLIVIANOS SEGUN SOLICITUD 7849 REF: PAGO A PLUSPETROL BOLIVIA POR RETRIBUCIONES AL TITULAR MERCADO INTERNO CORRESPONDIENTE AL MES DE NOVIEMBRE DE 2018 LIB. 00513012004 LBP-YPFB-UNICOMERCIAL (4030005415/1-2188907)</t>
  </si>
  <si>
    <t>NUMERO DE LIBRETA CUT: 00099021001 OPERACIÓN E75 TRANSFERENCIA DE LA CUENTA FISCAL BUN A LA CUT EN MN TRANSF.DE FDOS.SG.SOL.G.A.M.SAN PEDRO DE BUENA VISTA SG.NOTA S/N A LA CTA CUT 3987 LIBRETA 00099021001</t>
  </si>
  <si>
    <t>TRANSFERENCIA RECIBIDA DEL EXTERIOR SEGÚN MENSAJES SWIFT Nos. 05177 - 05170 (REM.EXT.) DE FECHA 24-04-2019 POR DESEMBOLSO DE BID PRÉSTAMO 3699/BL-BO REF.: REQ 00012 BO OPS0201916418A LIBRETA N° 00287102001 FPS-RECURSOS PROPIOS REF.: UTILES DE ESCRITORIO</t>
  </si>
  <si>
    <t>A:00099021001 DEVOLUCION RETENCION DE DESCUENTOS EFECTUADOS POR CONVENIOS DE COMPENSACION DE COTIZACIONES CON BBVA PREVISION AFP S.A., CORRESPONDIENTE AL MES DE FEBRERO/2019 Y AGUINALDO 2012 AL 2018. S/G CITE SENASIR UAF TTES N° 0029/2019, DE FECHA 23/04/2019.</t>
  </si>
  <si>
    <t>A:00099021001 DEVOLUCION RETENCION DE DESCUENTOS EFECTUADOS POR CONVENIOS DE COMPENSACION DE COTIZACIONES CON FUTURO DE BOLIVIA S.A. AFP, CORRESPONDIENTE AL MES DE FEBRERO/2019 Y AGUINALDO 2010 AL 2018. S/G CITE SENASIR UAF TTES N° 0028/2019, DE FECHA 23/04/2019.</t>
  </si>
  <si>
    <t>A:00099021001 DEVOLUCION RETENCION DE DESCUENTOS EFECTUADOS POR RECUPERACION DEL P.R.A. (PAGO DE REPARTO ANTICIPADO), CORRESPONDIENTE AL MES DE MARZO/2019. S/G CITE SENASIR UAF TTES N° 0031/2019, DE FECHA 23/04/2019.</t>
  </si>
  <si>
    <t>A:00099021001 DEVOLUCION RETENCION DE DESCUENTOS EFECTUADOS POR CONVENIOS DE COMPENSACION DE COTIZACIONES CON LA VITALICIA SEGUROS Y REASEGUROS DE VIDA S.A., CORRESPONDIENTE AL MES DE FEBRERO/2019 Y AGUINALDO 2014 AL 2018. S/G CITE SENASIR UAF TTES N° 0027/2019, DE FECHA 23/04/2019.</t>
  </si>
  <si>
    <t>A:00099021001 DEVOLUCION RETENCION DE DESCUENTOS EFECTUADOS POR CONVENIOS DE COMPENSACION DE COTIZACIONES CON SEGUROS PROVIDA S.A., CORRESPONDIENTE AL MES DE FEBRERO/2019 Y AGUINALDO 2015 AL 2018. S/G CITE SENASIR UAF TTES N° 0026/2019, DE FECHA 23/04/2019.</t>
  </si>
  <si>
    <t>A:00099021001 DEVOLUCION RETENCION DE DESCUENTOS EFECTUADOS POR COBROS Y PAGOS INDEBIDOS, CORRESPONDIENTE AL MES DE MARZO/2019. S/G CITE SENASIR UAF TTES N° 0030/2019, DE FECHA 23/04/2019.</t>
  </si>
  <si>
    <t>REGULARIZACION DE TRANSFERENCIA DEL EXTERIOR SEGUN SWIFT NO.5102 DE FECHA 24/04/2019 ORDENANTE: CONSULADO GERAL DA BOLIVIA-SAO PAULO LIB. 00340012005 SEGIP - RECAUDACION EXTERIOR - CEDULAS DE IDENTIDAD</t>
  </si>
  <si>
    <t>NUMERO DE LIBRETA CUT: 00099021001 OPERACIÓN E18 TRANSFERENCIA DEL SISTEMA FINANCIERO POR CUENTA DE TERCEROS A LA CUT CUT</t>
  </si>
  <si>
    <t>NUMERO DE LIBRETA CUT: 00099021001 OPERACIÓN E18 TRANSFERENCIA DEL SISTEMA FINANCIERO POR CUENTA DE TERCEROS A LA CUT devolucion en exceso Gobierno Autónomo Departamental de Potosí</t>
  </si>
  <si>
    <t>NÚMERO DE LIBRETA CUT: 99031009.00 OPERACIÓN T01 TRANSFERENCIA DE FONDOS A LA CUT - TESORO DIRECTO DE BANCO UNION S.A. A CUENTA UNICA DEL TESORO CON NUMERO DE SOLICITUD = 3708364 Y NUMERO CORRELATIVO = 91320024042019451 TRANSFERENCIA POR OPERACIONES DE VENTA BONOS BTX</t>
  </si>
  <si>
    <t>||TRANSFERENCIA DE FONDOS S/G. MENSAJE SWIFT NRO. 05213 Y CORREOS ELECTRONICOS DEL MINISTERIO DE EDUCACIÓN DE LA FECHA. (SECTOR PÚBLICO - DONACIONES). A LA LIB.00016078002 MIN.EDUCACION-UNIVERSIDAD PEDAGOGICA-AECID;P/CTA.AG.ESP.COOP.INTERN.PARA DESARR</t>
  </si>
  <si>
    <t>||TRANSFERENCIA DE FONDOS S/G. MENSAJE SWIFT NRO. 05213 Y CORREOS ELECTRONICOS DEL MINISTERIO DE EDUCACIÓN DE LA FECHA. (SECTOR PÚBLICO - DONACIONES). DEBITO DE LA LIBRETA 00016071101 MIN.EDUCACION-UNIVERSIDAD PEDAGOGICA; COBRO UTILES DE ESCRITORIO.</t>
  </si>
  <si>
    <t>COBRO COSTOS DE PAPELERIA POR REGULARIZACION DE TRANSFERENCIA DEL EXTERIOR POR ORDEN DE CONSULADO GERAL DA BOLIVIA-SAO PAULO LIB. 00340012003 RECAUDACION EXTRANJERIA - C.I. -L.C.</t>
  </si>
  <si>
    <t>VENTA DE DIVISAS CON TRANSFERENCIA DE FONDOS A SOLICITUD DE EMPRESA BOLIVIANA DE ALIMENTOS Y DERIVADOS - EBA SEGUN SOLICITUD 7833 REF: PAGO A IPPAN SHADAN HOUJIN LATENAMERICANDO NIHON POR LA PARTICIPACION DE LA EMPRESA BOLIVIANA DE ALIMENTOS Y DERIVADOS EN EL STAND BOLIVIANO DURANTE LA FERIA INTERNA LIB. 00599022001 EBA-COMERCIALIZACION PRODUCTOS MERCADO INTERNO Y EXPORTACION POR DIFERENCIAL CAMBIARIO</t>
  </si>
  <si>
    <t>NUMERO DE LIBRETA CUT: 00047364102 OPERACIÓN E75 TRANSFERENCIA DE LA CUENTA FISCAL BUN A LA CUT EN MN TRANSF.DE FDOS.A SOL.G.A.M.DE SANTIVAÃEZ SG.NOTA CITE:GAMS-MEA/0111/2019 A LA CTA.CUT 3987 LIBRETA 00047364102</t>
  </si>
  <si>
    <t>COBRO COSTOS DE PAPELERIA SEGUN TRANSFERENCIA DEL EXTERIOR POR ORDEN DE AMARILLA GAS SA LIB. 00513062001 YPFB-OPERACIONES PLANTA DE SEPARACION DE LIQUIDOS RIO GRANDE</t>
  </si>
  <si>
    <t>NUMERO DE LIBRETA CUT: 00099021001 OPERACIÓN E18 TRANSFERENCIA DEL SISTEMA FINANCIERO POR CUENTA DE TERCEROS A LA CUT DEVOLUCION DE PAGOS CC NO COBRADOS POR AFILIADOS CIVILES Y MILITARES CORRESPONDIENTE AL PERIODO DE DICIEMBRE 2018</t>
  </si>
  <si>
    <t>NÚMERO DE LIBRETA CUT: 99031009.00 OPERACIÓN T01 TRANSFERENCIA DE FONDOS A LA CUT - TESORO DIRECTO DE BANCO UNION S.A. A CUENTA UNICA DEL TESORO CON NUMERO DE SOLICITUD = 3712724 Y NUMERO CORRELATIVO = 91320025042019590 TRANSFERENCIA POR OPERACIONES DE VENTA BONOS BTX</t>
  </si>
  <si>
    <t>TRANSFERENCIA DE FONDOS AL EXTERIOR A SOLICITUD DE SERVICIO DESARROLLO EMPRESAS PUBLICAS PRODUCTIVAS SEGUN SOLICITUD 7870 REF: TRANSFERENCIA AL EXTERIOR POR EL PAGO A LA EMPRESA CYC INGENIERIA Y PROCESOS SAS. POR EL SERVICIO ESPECIALIZADO EN EL EXTRANJERO DE CONSULTORIA POR PRODUCTO PARA LA ASESORI LIB. 00132039201 SEDEM-ECEBOL-FINPRO</t>
  </si>
  <si>
    <t>||COMISIÓN TRANSFERENCIA FDOS. AL EXTERIOR 0.10% S/USD 68.912.-, REEMB. GSTS. COM. BS. 220.- Y EMISIÓN COMP. CONT. BS. 50.-, REF.: PAGO 4 LC I-2018-22 P/C MIN. HIDROCARBUROS EEC-GNV A/F INPROCIL SA, EN COMP. A COMP. CONT. N°0952438, 25/04/19 LIB.:00078034201 MHE-EEC-GNV FONDO DE CONVERSIÓN DE VEHÍCULOS REF.:COMISIONES PAGO 4 LC- I-2018-22</t>
  </si>
  <si>
    <t>||RESPUESTA DEBITO DEL BANQUERO SG/ SWIFT 05260 DE LA FECHA REF: COBRO COMISION POR TRANSFERENCIA DE JPY 187.263,00 DE LA FECHA SG/ SOLICITUD DE LA EMPRESA BOLIVIANA DE ALIMENTOS Y DERIVADOS - EBA REF.: PAGO A/F IPPAN SHADAN HOUJIN LATENAMERICANDO NIHON LIB.00599022001 EBA-COMERCIALIZACION PRODUCTOS MERCADO INTERNO Y EXPORTACION (COMIS. EQ JPY 2.500,-)</t>
  </si>
  <si>
    <t>||RESPUESTA DEBITO DEL BANQUERO SG/ SWIFT 05260 DE LA FECHA REF: COBRO COMISION POR TRANSFERENCIA DE JPY 187.263,00 DE LA FECHA SG/ SOLICITUD DE LA EMPRESA BOLIVIANA DE ALIMENTOS Y DERIVADOS - EBA REF.: PAGO A/F IPPAN SHADAN HOUJIN LATENAMERICANDO NIHON LIB.00599022001 EBA-COMERCIALIZACION PRODUCTOS MERCADO INTERNO Y EXPORTACION (UTILES DE ESCRITORIO)</t>
  </si>
  <si>
    <t>NUMERO DE LIBRETA CUT: 00130012001 OPERACIÓN E18 TRANSFERENCIA DEL SISTEMA FINANCIERO POR CUENTA DE TERCEROS A LA CUT TRANSFERENCIA DE FONDOS A LA CUENTA UNICA DEL TESORO POR PAGO PRIMERA CUOTA DE PAGO DE INTERESES DE ACUEDO A ACTA DE ENTENDIMIENTO A SOLICITUD DE CENTRAL INTEGARL DE COMERCIALIZAC</t>
  </si>
  <si>
    <t>A:00041014201 A: 00227012002 Transferencia que efectuamos a requerimiento de Zona Franca Cobija, según nota CITE: ZFC-DGE-UAF-ACPyT-172/2019, por concepto de desembolso del 2% en favor del Ministerio de Desarrollo Productivo y Economía Plural, correspondiente al mes de marzo de 2019, en cumplimiento al Decreto Supremo No.1871 modificado por el DS No.2779 de 25 de mayo de 2016.H.R. 6-12128-R.</t>
  </si>
  <si>
    <t>NUMERO DE LIBRETA CUT: 00046054209 OPERACIÓN E75 TRANSFERENCIA DE LA CUENTA FISCAL BUN A LA CUT EN MN TRANSF.DE FDOS.A SOL.G.A.DPTAL. DE POTOSI SG.NOTA GADP/SAF/TES/NÂ°31/2019 A LA CTA CUT 3987 LIBRETA 00046054209</t>
  </si>
  <si>
    <t>NUMERO DE LIBRETA CUT: 00041014101 OPERACIÓN E75 TRANSFERENCIA DE LA CUENTA FISCAL BUN A LA CUT EN MN TRANSF.DE FDOS.SG.SOL.G.A.M. SOROCACHI SG.NOTA GAM.S.0373/2019 A LA CTA CUT 3987 LIBRETA 00041014101</t>
  </si>
  <si>
    <t>PROVISION DE FONDOS A SOLICITUD DE YACIMIENTOS PETROLIFEROS FISCALES BOLIVIANOS SEGUN SOLICITUD YPFB-0074-2019 REF: PAGO A GAS TRANSBOLIVIANO SA DE MARZO 2019 POR TRANSPORTE DE GN MI INTERRUMPIBLE CHIQUITOS MUTUN REDES DE GAS Y YACUSES LIB. 00513012007 YPFB - RECURSOS NACIONALIZACIÓN</t>
  </si>
  <si>
    <t>NÚMERO DE LIBRETA CUT: 99031009.00 OPERACIÓN T01 TRANSFERENCIA DE FONDOS A LA CUT - TESORO DIRECTO DE BANCO UNION S.A. A CUENTA UNICA DEL TESORO CON NUMERO DE SOLICITUD = 3717425 Y NUMERO CORRELATIVO = 91320026042019071 TRANSFERENCIA POR OPERACIONES DE VENTA BONOS BTX</t>
  </si>
  <si>
    <t>PROVISION DE FONDOS A SOLICITUD DE YACIMIENTOS PETROLIFEROS FISCALES BOLIVIANOS SEGUN SOLICITUD YPFB-0076-2019 REF: PAGO A YPFB ANDINA SA MARZO 2019 POR TRANSPORTE DE GN DUCTO MENOR 12 LIB. 00513012007 YPFB - RECURSOS NACIONALIZACIÓN</t>
  </si>
  <si>
    <t>COBRO COSTOS DE PAPELERIA SEGUN TRANSFERENCIA DEL EXTERIOR POR ORDEN DE ENERGIA DEL PARANA S.A. LIB. 00513012007 YPFB - RECURSOS NACIONALIZACIÓN</t>
  </si>
  <si>
    <t>COBRO COSTOS DE PAPELERIA SEGUN TRANSFERENCIA DEL EXTERIOR POR ORDEN DE CORPORACION PARAGUAYA DISTRIBUIDORA DE DERIVADOS DE PETROLEO S.A. REF.: PAGO A PROVEEDORES LIB. 00513062001 YPFB-OPERACIONES PLANTA DE SEPARACION DE LIQUIDOS RIO GRANDE</t>
  </si>
  <si>
    <t>A:00099021001 TRANSFERENCIA DE RECUPERACIONES SEGÚN NOTA GEF-LIN-MCM-0306-NOT/19 PARA PAGO DE INTERESES DE ACUERDO A CONTRATO DE FIDEICOMISO “PROGRAMA APOYO A LA EJECUCION DE LA INVERSION PUBLICA” FIRMADO ENTRE MINISTERIO DE PLANIFICACION Y EL FNDR, CORRESPONDIENTE AL GAM COBIJA.</t>
  </si>
  <si>
    <t>A:00099021001 TRANSFERENCIA DE RECUPERACIONES SEGÚN NOTA GEF-LIN-MCM-0306-NOT/19 PARA PAGO DE INTERESES DE ACUERDO A CONTRATO DE FIDEICOMISO “PROGRAMA APOYO A LA EJECUCION DE LA INVERSION PUBLICA” FIRMADO ENTRE MINISTERIO DE PLANIFICACION Y EL FNDR, CORRESPONDIENTE AL GAM VILLA CHARCAS.</t>
  </si>
  <si>
    <t>A:00099021001 TRANSFERENCIA DE RECUPERACIONES SEGÚN NOTA GEF-LIN-MCM-0306-NOT/19 PARA PAGO DE INTERESES DE ACUERDO A CONTRATO DE FIDEICOMISO “PROGRAMA APOYO A LA EJECUCION DE LA INVERSION PUBLICA” FIRMADO ENTRE MINISTERIO DE PLANIFICACION Y EL FNDR, CORRESPONDIENTE AL GAM LA GUARDIA.</t>
  </si>
  <si>
    <t>A:00099021001 TRANSFERENCIA DE RECUPERACIONES SEGÚN NOTA GEF-LIN-MCM-0306-NOT/19 PARA PAGO DE INTERESES DE ACUERDO A CONTRATO DE FIDEICOMISO “PROGRAMA APOYO A LA EJECUCION DE LA INVERSION PUBLICA” FIRMADO ENTRE MINISTERIO DE PLANIFICACION Y EL FNDR, CORRESPONDIENTE AL GAM YACUIBA.</t>
  </si>
  <si>
    <t>A:00099021001 TRANSFERENCIA DE RECUPERACIONES SEGÚN NOTA GEF-LIN-MCM-0306-NOT/19 PARA PAGO DE INTERESES DE ACUERDO A CONTRATO DE FIDEICOMISO “PROGRAMA APOYO A LA EJECUCION DE LA INVERSION PUBLICA” FIRMADO ENTRE MINISTERIO DE PLANIFICACION Y EL FNDR, CORRESPONDIENTE AL GAM ACHACACHI.</t>
  </si>
  <si>
    <t>A:00099021001 TRANSFERENCIA DE RECUPERACIONES SEGÚN NOTA GEF-LIN-MCM-0306-NOT/19 PARA PAGO DE INTERESES DE ACUERDO A CONTRATO DE FIDEICOMISO “PROGRAMA APOYO A LA EJECUCION DE LA INVERSION PUBLICA” FIRMADO ENTRE MINISTERIO DE PLANIFICACION Y EL FNDR, CORRESPONDIENTE AL GAM CULPINA.</t>
  </si>
  <si>
    <t>A:00099021001 TRANSFERENCIA DE RECUPERACIONES SEGUN NOTA INTERNA GEF-LIN-MCM-0306-NOT/19 PARA PAGO DE INTERESES DE ACUERDO A CONTRARO DE FIDEICOMISO (PROGRAMA APOYO A LA EJECUCION DE LA INVERSION PUBLICA), CORRESPONDIENTE AL GAM ENTRE RIOS (TARIJA)</t>
  </si>
  <si>
    <t>A:00099021001 TRANSFERENCIA DE RECUPERACIONES SEGÚN NOTA GEF-LIN-MCM-0306-NOT/19 PARA PAGO DE INTERESES DE ACUERDO A CONTRATO DE FIDEICOMISO “PROGRAMA APOYO A LA EJECUCION DE LA INVERSION PUBLICA” FIRMADO ENTRE MINISTERIO DE PLANIFICACION Y EL FNDR, CORRESPONDIENTE AL GAD ORURO.</t>
  </si>
  <si>
    <t>A:00099021001 TRANSFERENCIA DE RECUPERACIONES SEGÚN NOTA GEF-LIN-MCM-0306-NOT/19 PARA PAGO DE INTERESES DE ACUERDO A CONTRATO DE FIDEICOMISO “PROGRAMA APOYO A LA EJECUCION DE LA INVERSION PUBLICA” FIRMADO ENTRE MINISTERIO DE PLANIFICACION Y EL FNDR, CORRESPONDIENTE AL GAM PADILLA.</t>
  </si>
  <si>
    <t>A:00099021001 TRANSFERENCIA DE RECUPERACIONES SEGÚN NOTA GEF-LIN-MCM-0306-NOT/19 PARA PAGO DE INTERESES DE ACUERDO A CONTRATO DE FIDEICOMISO “PROGRAMA APOYO A LA EJECUCION DE LA INVERSION PUBLICA” FIRMADO ENTRE MINISTERIO DE PLANIFICACION Y EL FNDR, CORRESPONDIENTE AL GAM VILLA TUNARI.</t>
  </si>
  <si>
    <t>A:00099021001 TRANSFERENCIA DE RECUPERACIONES SEGUN NOTA INTERNA GEF-LIN-MCM-0306-NOT/19 PARA PAGO DE INTERESES DE ACUERDO A CONTRARO DE FIDEICOMISO (PROGRAMA APOYO A LA EJECUCION DE LA INVERSION PUBLICA), CORRESPONDIENTE AL GAM SACABA</t>
  </si>
  <si>
    <t>A:00099021001 TRANSFERENCIA DE RECUPERACIONES SEGÚN NOTA GEF-LIN-MCM-0306-NOT/19 PARA PAGO DE INTERESES DE ACUERDO A CONTRATO DE FIDEICOMISO “PROGRAMA APOYO A LA EJECUCION DE LA INVERSION PUBLICA” FIRMADO ENTRE MINISTERIO DE PLANIFICACION Y EL FNDR, CORRESPONDIENTE AL GAM CHIMORE.</t>
  </si>
  <si>
    <t>A:00099021001 TRANSFERENCIA DE RECUPERACIONES SEGÚN NOTA GEF-LIN-MCM-0306-NOT/19 PARA PAGO DE INTERESES DE ACUERDO A CONTRATO DE FIDEICOMISO “PROGRAMA APOYO A LA EJECUCION DE LA INVERSION PUBLICA” FIRMADO ENTRE MINISTERIO DE PLANIFICACION Y EL FNDR, CORRESPONDIENTE AL GAM TIQUIPAYA.</t>
  </si>
  <si>
    <t>NUMERO DE LIBRETA CUT: 3440108001 OPERACIÓN E18 TRANSFERENCIA DEL SISTEMA FINANCIERO POR CUENTA DE TERCEROS A LA CUT INSTITUTO PLURINACIONAL DE ESTUDIOS DE LENGUAS Y CULTURAS UNICEF PAYMENT NUMBER 3190102598</t>
  </si>
  <si>
    <t>PROVISION DE FONDOS A SOLICITUD DE YACIMIENTOS PETROLIFEROS FISCALES BOLIVIANOS SEGUN SOLICITUD YPFB-0077-2019 REF: PAGO IMPUESTO DIRECTO A LOS HIDROCARBUROS DE ENERO 2019 LIB. 00513012007 YPFB - RECURSOS NACIONALIZACIÓN</t>
  </si>
  <si>
    <t>PROVISION DE FONDOS A SOLICITUD DE YACIMIENTOS PETROLIFEROS FISCALES BOLIVIANOS SEGUN SOLICITUD YPFB-0086-2019 REF: PAGO REGALIAS AL TESORO GENERAL DE LA NACION DE ENERO 2019 LIB. 00099021001 TGN YPFB PARTICIPACION 6% PRODUCCIÓN BRUTA DE HIDROCARBUROS BOCA DE POZO</t>
  </si>
  <si>
    <t>A:00099021001 Pago de capital e interés corriente a favor del TGN, adeudado por el GAD Cochabamba, correspondiente a los Préstamos Convenios Subsidiarios CAF 2324, Proyecto de Electrificación Rural Fase III.</t>
  </si>
  <si>
    <t>A:00099021001 A requerimiento de la Unidad de Administración e Información Salarial (UAIS), con nota interna CITE: MEFP/VTCP/DGPOT/UAIS/N° 2101/2019, en la cual solicita la reversión definitiva de las boletas de pago solicitados por el SENASIR, consignadas en el Comprobante de Pago N° 71730, H.R. 6-10196-R/2031.</t>
  </si>
  <si>
    <t>NUMERO DE LIBRETA CUT: 00046058003 OPERACIÓN E75 TRANSFERENCIA DE LA CUENTA FISCAL BUN A LA CUT EN MN TRANASF.DE FDOS.A SOL. GAM DE TACOPAYA SG.NOTA CITE GAMT NÂ°196/2019 A LA CTA.CUT 3987 LIBRETA 00046058003</t>
  </si>
  <si>
    <t>NÚMERO DE LIBRETA CUT: 99031009.00 OPERACIÓN T01 TRANSFERENCIA DE FONDOS A LA CUT - TESORO DIRECTO DE BANCO UNION S.A. A CUENTA UNICA DEL TESORO CON NUMERO DE SOLICITUD = 3722875 Y NUMERO CORRELATIVO = 91320029042019805 TRANSFERENCIA POR OPERACIONES DE VENTA BONOS BTX</t>
  </si>
  <si>
    <t>||TRANS.FDOS. P/ LA "EMPRESA PUBLICA NACIONAL ESTRATÉGICA BOLIVIANA DE AVIACIÓN - BOA" (PROYECTO INCENTIVO AL DESARROLLO TURÍSTICO A LA MEJORA EN LA DISPONIBILIDAD DE FLOTA DE AERONAVES)-(3°DESEMB) ABONO CUT LIBRETA N° 00578019201, S/G BDP/GOP/CART/1974/2018 DEL 26/04/19 LIBRETA 00578019201 "EMPRESA PUBLICA NACIONAL ESTRATÉGICA BOLIVIANA DE AVIACIÓN - BOA"</t>
  </si>
  <si>
    <t>||RESPUESTA A DEBITO DEL BANQUERO SEGUN SWIFT 05390 DE LA FECHA. REF.: COMISION POR TRANSF. EUR 10,026,70 VALOR 24/04/2019 SEGUN SOLICITUD 019124-7831 DEL 23/04/2019 DEL MIN. GOBIERNO. LIBRETA 00099021001 TGN-RECURSOS ORDINARIOS</t>
  </si>
  <si>
    <t>||AMPLIACION DE VALIDEZ 0,15% S/USD4.876.125.-POR 61 DIAS,REEMB.GSTS.COMUNICACION BS220.-Y EMISION COMP.CONTABLE BS50.-,S/G NOTA MH / EEC-GNV-00431/2019,26/04/19 REF.:I-2018-24 P/C MH-EEC-GNV A/F LANDI RENZO SPA. LIB.00078034201 MHE -EEC-GNV FONDO DE CONVERSION DE VEHICULOS REF.:COMIS.ENMIENDA LC I-2018-24</t>
  </si>
  <si>
    <t>TRANSFERENCIA RECIBIDA DEL EXTERIOR SEGÚN MENSAJES SWIFT Nos. 05381-05374 (REM.EXT.) DE FECHA 29-04-2019 POR DESEMBOLSO DE IDA PRÉSTAMO TF-16083 7 FPS LIBRETA N° 00287102001 FPS-RECURSOS PROPIOS REF.: UTILES DE ESCRITORIO</t>
  </si>
  <si>
    <t>COBRO COSTOS DE PAPELERIA SEGUN TRANSFERENCIA DEL EXTERIOR POR ORDEN DE HERCO COMBUSTIBLES S A (LIMA PERU) REF.: CONT DE COND DE GAS EMB 27/19 LIB. 00513062001 YPFB-OPERACIONES PLANTA DE SEPARACION DE LIQUIDOS RIO GRANDE</t>
  </si>
  <si>
    <t>NUMERO DE LIBRETA CUT: 00513012008 OPERACIÓN E18 TRANSFERENCIA DEL SISTEMA FINANCIERO POR CUENTA DE TERCEROS A LA CUT TRANSFERENCIA DE FONDOS POR PAGO DE DIVIDENDOS POR UTILIDADES 2007-2008 O YPFB DIVIDENDOS NUMERO CTA 3987 A SOLICITUD DE YPFB TRANSPORTE S.A.</t>
  </si>
  <si>
    <t>'COBRO DE'||UTILES DE ESCRITORIO POR EL COMPROBANTE CONTABLE NRO. 0952883 DE LA FECHA, SEGÚN CORREO ELECTRÓNICO DE YPFB. DEBITO DE LA LIBRETA 00513022001 YPFB  OPERACIONES.</t>
  </si>
  <si>
    <t>COBRO COSTOS DE PAPELERIA SEGUN TRANSFERENCIA DEL EXTERIOR POR ORDEN DE VITOL SA REF.: AF191666 REFUND ON 3 CONTRACTS LIB. 00513012007 YPFB - RECURSOS NACIONALIZACIÓN</t>
  </si>
  <si>
    <t>'TRANSFERENCIA DE FONDOS||S/G. NOTA CITE: MEFP/VTCP/DGCP/UODP-468/2019 DE F.26-04-2019, RECIBIDA EN LA FECHA, DEL MIN.DE ECONOMIA Y FINANZAS PUBLICAS(HRE-TSO-2005), EN FAVOR DEL GOBIERNO AUTONOMO MUNICIPAL DE EL ALTO. DEBITO DE LA LIBRETA N°00099037014 "PAR-BID 2908 PROG.MULT.REORD.URBANO DE LA CEJA F1-GAMEA".</t>
  </si>
  <si>
    <t>'TRANSFERENCIA DE FONDOS||S/G. NOTA CITE: MEFP/VTCP/DGCP/UODP-468/2019 DE F.26-04-2019, RECIBIDA EN LA FECHA, DEL MIN.DE ECONOMIA Y FINANZAS PUBLICAS(HRE-TSO-2005), EN FAVOR DEL GOBIERNO AUTONOMO MUNICIPAL DE EL ALTO. DEBITO DE LA LIBRETA N°00099021001, REPOSICION UTILES DE ESCRITORIO.</t>
  </si>
  <si>
    <t>TRANSFERENCIA DE FONDOS AL EXTERIOR A SOLICITUD DE AGENCIA BOLIVIANA DE ENERGIA SEGUN SOLICITUD 7884 REF: JOINT STOCK COMPANY RUSATOME SERVICE PAGO PREVISTO EN EL MARCO DEL CONTARTO PARA EL DESARROLLO DE INFRAESTRUCTURA N DEL ESTADO PLURINACIONAL DE BOLIVIA LIB. 00099021001 TGN-RECURSOS ORDINARIOS (3987)</t>
  </si>
  <si>
    <t>NUMERO DE LIBRETA CUT: 00047364102 OPERACIÓN E75 TRANSFERENCIA DE LA CUENTA FISCAL BUN A LA CUT EN MN TRANSF.DE FDOS.A SOL.G.A.M. DE TARATA SG.NOTA CITE G.A.M.T/E.J/069/2019 A LA CTA.CUT 3987 LIBRETA 00047364102</t>
  </si>
  <si>
    <t>PROVISION DE FONDOS A SOLICITUD DE YACIMIENTOS PETROLIFEROS FISCALES BOLIVIANOS SEGUN SOLICITUD YPFB-0093-2019 REF: PAGO YPFB TRANSIERRA SA MARZO 2019 POR SERVICIO INTERRUMPIBLE ACUERDO TEMPORAL LIB. 00513012007 YPFB - RECURSOS NACIONALIZACIÓN</t>
  </si>
  <si>
    <t>PROVISION DE FONDOS A SOLICITUD DE YACIMIENTOS PETROLIFEROS FISCALES BOLIVIANOS SEGUN SOLICITUD YPFB-0091-2019 REF: PAGO A YPFB TRANSIERRA SA MARZO 2019 POR SERVICIO TRANSPORTE FIRME DE GN LIB. 00513012007 YPFB - RECURSOS NACIONALIZACIÓN</t>
  </si>
  <si>
    <t>PROVISION DE FONDOS A SOLICITUD DE YACIMIENTOS PETROLIFEROS FISCALES BOLIVIANOS SEGUN SOLICITUD YPFB-0088-2019 REF: PAGO A YPFB TRANSPORTE SA MARZO 2019 POR TRANS GN MI FIRME E INTERRUMPIBLE Y ME FIRME LIB. 00513012007 YPFB - RECURSOS NACIONALIZACIÓN</t>
  </si>
  <si>
    <t>NÚMERO DE LIBRETA CUT: 99031009.00 OPERACIÓN T01 TRANSFERENCIA DE FONDOS A LA CUT - TESORO DIRECTO DE BANCO UNION S.A. A CUENTA UNICA DEL TESORO CON NUMERO DE SOLICITUD = 3728543 Y NUMERO CORRELATIVO = 91320030042019901 TRANSFERENCIA POR OPERACIONES DE VENTA BONOS BTX</t>
  </si>
  <si>
    <t>A:00099021001 EN VIRTUD A LA NOTA MMM/193-DGP-076/2019, Y CONVENIO DE PAGO FIDEICOMISO EMPRESA METALURGICA KARACHIPAMPA</t>
  </si>
  <si>
    <t>||AMPLIACION DE VALIDEZ 0,15% S/USD50.580,50.-POR 92 DIAS,COMISION ENMIENDA LC BS220.-REEMBS.GSTS.COMUNICACION BS220.-Y EMISION COMP.CONTABLE BS50.-,S/G NOTA SEDEM/GG/EV Nº0206/2019,29/04/19 REF.: I-2017-054 P/C ENVIBOL A/F CERVE SPA. LIB.00132079201 SEDEM-PLANTA ENV.DE VIDRIO CHUQUISACA - MUN.ZUDAÑEZ REF.:COMIS.ENM.LC I-2017-054</t>
  </si>
  <si>
    <t>||AMPLIACION DE VALIDEZ 0,15% S/USD220.000.-POR 31 DIAS,REEMB.GSTS.COMUNICACION BS220.-Y EMISION COMP.CONTABLE BS50.-,S/G NOTA SEDEM/GG/EV Nº0207/2019,29/04/19 REF.: I-2019-05 P/C ENVIBOL A/F DANYSOR S.A. LIB.00132079201 SEDEM-PLANTA ENV.DE VIDRIO CHUQUISACA - MUN.ZUDAÑEZ REF.:COMIS.ENM.LC I-2019-05</t>
  </si>
  <si>
    <t>||REGISTRO COBRO COMISION AVISO ENMIENDA CARTA DE CREDITO STANDBY BS220.-Y EMISION COMP.CONTABLE BS50.-REF.:R087821860012 (BCB:SB-R-2018-17) A/F MIN.HIDROCABUROS EEC-GNV,S/G SWIFT 5464 ADJ.DE LA FECHA. LIB.00078034201 MHE -EEC-GNV FONDO DE CONVERSION DE VEHICULOS REF.:COMIS.AV.ENM SBLC R087821860012</t>
  </si>
  <si>
    <t>||COMISIÓN TRANSFERENCIA FDOS. AL EXTERIOR 0,10% S/USD 8.844.-, REEMB. GSTS. COM. BS. 220.- Y EMISIÓN COMP. CONT. BS. 50.-, REF.: PAGO 4 LC I-2016-37 P/C EMPRESA PUBLICA PROD. ENVASES DE VIDRIO DE BOLIVIA A/F EIRICH INDUSTRIA EN COMPL A COMP. CONT. N°0953035,30/04/19 LIB.:00132079201 SEDEM-PLANTA ENVASES DE VIDRIO CHUQUISACA BOLIVIA REF.: COM. PAGO N°4 LC I-2016-37</t>
  </si>
  <si>
    <t>||COBRO COMISIÓN AMPLIACIÓN DE VALIDEZ 0.015% S/USD 65.985,91.-, ENMIENDA BS 220.- Y EMISIÓN COMPROBANTE CONTABLE BS 50.- REF:LC-2019-02 SEGÚN NOTA SEDEM/GG/EV N°0208/2019. LIB.:00132079201 SEDEM-PLANTA ENVASES DE VIDRIO CHUQUISACA-MUNICIPIO ZUDAÑEZ LC I-2019-02</t>
  </si>
  <si>
    <t>00099021001 DEPOSITO DE EFECTIVO, DEPOSITANTE: DIRECCION DEPARTAMENTAL DE COCHABAMBA, CONCEPTO: DEVOLUCION DE SALDO NO EJECUTADO C-31 N° 71, CUENTA DE DEPOSITO: CUENTA UNICA DEL TESORO</t>
  </si>
  <si>
    <t>00099031004 DEPOSITO DE EFECTIVO, DEPOSITANTE: MIN DE GOBIERNO, CONCEPTO: DEP POR DEVOLUCION DE NOCRE NO UTILIZADA DEL MIN DE GOBIERNO, CUENTA DE DEPOSITO: CUENTA UNICA DEL TESORO</t>
  </si>
  <si>
    <t>00099021001 DEPOSITO DE EFECTIVO, DEPOSITANTE: OTILIA VELASQUEZ TORREZ, CONCEPTO: DEVOLUCION POR DOBLE PERCEPCION, CUENTA DE DEPOSITO: CUENTA UNICA DEL TESORO</t>
  </si>
  <si>
    <t>00010011101 DEPOSITO DE EFECTIVO, DEPOSITANTE: DIRECCION DEPARTAMENTAL DE COCHABAMBA, CONCEPTO: DEVOLUCION DE SALDO NO EJECUTADO C-31 N° 71, CUENTA DE DEPOSITO: CUENTA UNICA DEL TESORO</t>
  </si>
  <si>
    <t>00041031107 DEPOSITO DE EFECTIVO, DEPOSITANTE: IBMETRO, CONCEPTO: DEVOLUCION DE PASAJES Y TRASLADO DE PATRONES, CUENTA DE DEPOSITO: CUENTA UNICA DEL TESORO</t>
  </si>
  <si>
    <t>00099021001 DEPOSITO DE EFECTIVO, DEPOSITANTE: MERY FLORES MAITA, CONCEPTO: DEVOLUCION A SENASIR DE DICIEMBRE 2018 A ENERO 2019, CUENTA DE DEPOSITO: CUENTA UNICA DEL TESORO</t>
  </si>
  <si>
    <t>00130012002 DEPOSITO DE EFECTIVO, DEPOSITANTE: SANTOS CORNELIO VALENTE CUTI, CONCEPTO: DEVOLUCION POR GASTOS DE PEAJE, CUENTA DE DEPOSITO: CUENTA UNICA DEL TESORO</t>
  </si>
  <si>
    <t>00099021001 DEPOSITO DE EFECTIVO, DEPOSITANTE: ABIGAIL MISHELL LOPEZ ARUQUIPA -TROPICAL TOURS, CONCEPTO: DEVOLUCION DE PASAJE NO UTILIZADO POR EDUARDO LAURA PIZARRO ATT, CUENTA DE DEPOSITO: CUENTA UNICA DEL TESORO</t>
  </si>
  <si>
    <t>00099021001 DEPOSITO DE EFECTIVO, DEPOSITANTE: CAMARA DE SENADORES, CONCEPTO: REVERSION ANTICIPADA, CUENTA DE DEPOSITO: CUENTA UNICA DEL TESORO</t>
  </si>
  <si>
    <t>00016011101 DEPOSITO DE EFECTIVO, DEPOSITANTE: MIGUEL ANGEL ATTO MENCHACA, CONCEPTO: REPOSICION DE SALDO DE PASAJES AEREOS, CUENTA DE DEPOSITO: CUENTA UNICA DEL TESORO</t>
  </si>
  <si>
    <t>00099021001 DEPOSITO DE EFECTIVO, DEPOSITANTE: CAMARA DE DIPUTADOS, CONCEPTO: REVERSION ANTICIPADA CAMARA DE DIPUTADOS, CUENTA DE DEPOSITO: CUENTA UNICA DEL TESORO</t>
  </si>
  <si>
    <t>00099024113 DEP.DE CHEQ.AJENOS,RET.DE CAM.,CONCEPTO: MULTA POR INCUMPLIMIENTO DEL PROY CONSTRUCCION COLISEO VILLA EL CARMEN,DEP.: MIN DE LA PRESIDENCIA UPRE , PROCEDENCIA: BANCO UNION S.A., CHEQUE: 911, FECHA DE EMISION:25/03/2019</t>
  </si>
  <si>
    <t>00099021001 DEP.DE CHEQ.AJENOS,RET.DE CAM.,CONCEPTO: DEV SALDOS NO EJECUTADOS 2018,DEP.: CONSULADO DE BOLIVIA EN LA QUIACA ARGENTINA , PROCEDENCIA: BANCO UNION S.A., CHEQUE: 1390, FECHA DE EMISION:29/03/2019</t>
  </si>
  <si>
    <t>00099021001 DEP.DE CHEQ.AJENOS,RET.DE CAM.,CONCEPTO: DEVOLUCION GASTOS OBS SR. GROVER TERAN ROMA ITALIA,DEP.: EMBAJADA DE BOLIVIA EN ROMA ITALIA , PROCEDENCIA: BANCO UNION S.A., CHEQUE: 1388, FECHA DE EMISION:25/03/2019</t>
  </si>
  <si>
    <t>00099021001 DEP.DE CHEQ.AJENOS,RET.DE CAM.,CONCEPTO: FIORILO MENESES RIVER,DEP.: BANCO UNION SA , PROCEDENCIA: BANCO UNION S.A., CHEQUE: 163102, FECHA DE EMISION:01/04/2019</t>
  </si>
  <si>
    <t>00099021001 DEP.DE CHEQ.AJENOS,RET.DE CAM.,CONCEPTO: FIORILO MENESES RIVER,DEP.: BANCO UNION SA , PROCEDENCIA: BANCO UNION S.A., CHEQUE: 163101, FECHA DE EMISION:01/04/2019</t>
  </si>
  <si>
    <t>00099021001 DEP.DE CHEQ.AJENOS,RET.DE CAM.,CONCEPTO: DEVOLUCION DE RECURSOS DEL PROY PROD Y RENOVACION CULTIVARES CITRICOS COMUN DE MOCORI  YANACACHI,DEP.: GOB AUTONOMO MUNICIPAL DE YANACACHI</t>
  </si>
  <si>
    <t>00212082004 DEP.DE CHEQ.AJENOS,RET.DE CAM.,CONCEPTO: APORTES VOLUNTARIOS MES MARZO 2019 INRA LA PAZ,DEP.: INRA LA PAZ APORTES VOLUNTARIOS MARZO 2019 , PROCEDENCIA: BANCO UNION S.A., CHEQUE: 3881, FECHA DE EMISION:01/04/2019</t>
  </si>
  <si>
    <t>00593012001 DEP.DE CHEQ.AJENOS,RET.DE CAM.,CONCEPTO: VENTA DE INSUMOS,DEP.: EMPRESA ESTATAL YACANA , PROCEDENCIA: BANCO UNION S.A., CHEQUE: 308, FECHA DE EMISION:29/03/2019</t>
  </si>
  <si>
    <t>00099021001 DEPOSITO DE EFECTIVO, DEPOSITANTE: ALVARO MARCO ANTONIO CABA OLIVAREZ CI 2377522LP, CONCEPTO: CITE MEFP/VTCP/DGPOT/UAIS-CPI/N 030/2016 REGULARIZACION :ENERO-FEBRERO 2019, CUENTA DE DEPOSITO: CUENTA UNICA DEL TESORO</t>
  </si>
  <si>
    <t>00099021001 DEPOSITO DE EFECTIVO, DEPOSITANTE: CARLOS SANTOS CALLE CORNEJO, CONCEPTO: REVERSION DE BOLETA DE HABER MENSUAL, CUENTA DE DEPOSITO: CUENTA UNICA DEL TESORO</t>
  </si>
  <si>
    <t>00099021001 DEPOSITO DE EFECTIVO, DEPOSITANTE: ROMUALDO QUISPE MAMANI, CONCEPTO: DEVOLUCION DE RENTA, CUENTA DE DEPOSITO: CUENTA UNICA DEL TESORO</t>
  </si>
  <si>
    <t>00591012001 DEPOSITO DE EFECTIVO, DEPOSITANTE: SIMONA M. YANARICO DE CONDORI, CONCEPTO: PAGO POR SERVICIO DE AGUA POTABLE, CUENTA DE DEPOSITO: CUENTA UNICA DEL TESORO</t>
  </si>
  <si>
    <t>00099021001 DEPOSITO DE EFECTIVO, DEPOSITANTE: ROMMEL UÑO MARTINEZ, CONCEPTO: DEVOLUCION DE VIATICOS, CUENTA DE DEPOSITO: CUENTA UNICA DEL TESORO</t>
  </si>
  <si>
    <t>00041031107 DEPOSITO DE EFECTIVO, DEPOSITANTE: JOSHYMAR ANTONIO ECHEVERRIA ORTIZ, CONCEPTO: DEVOLUCION GASTOS 1 DIA DE VIATICO, CUENTA DE DEPOSITO: CUENTA UNICA DEL TESORO</t>
  </si>
  <si>
    <t>00526012001 DEPOSITO DE EFECTIVO, DEPOSITANTE: FERNANDO QUISPE - BOLIVIA TV, CONCEPTO: DEVOLUCION, CUENTA DE DEPOSITO: CUENTA UNICA DEL TESORO</t>
  </si>
  <si>
    <t>00526012001 DEPOSITO DE EFECTIVO, DEPOSITANTE: RUBEN AUZA - BOLIVIA TV, CONCEPTO: DEVOLUCION, CUENTA DE DEPOSITO: CUENTA UNICA DEL TESORO</t>
  </si>
  <si>
    <t>00526012001 DEPOSITO DE EFECTIVO, DEPOSITANTE: CELSO MAMANI - BOLIVIA TV, CONCEPTO: DEVOLUCION, CUENTA DE DEPOSITO: CUENTA UNICA DEL TESORO</t>
  </si>
  <si>
    <t>00099021001 DEPOSITO DE EFECTIVO, DEPOSITANTE: MARK TERRAZAS BALBOA, CONCEPTO: REVERSION OTROS MATERIALES Y SUMINISTROS PREVENTIVO  842, CUENTA DE DEPOSITO: CUENTA UNICA DEL TESORO</t>
  </si>
  <si>
    <t>00099021001 DEPOSITO DE EFECTIVO, DEPOSITANTE: MARK TERRAZAS BALBOA, CONCEPTO: REVERSION ALQUILER DE MATERIALES PARA EVENTOS PREV. 1177, CUENTA DE DEPOSITO: CUENTA UNICA DEL TESORO</t>
  </si>
  <si>
    <t>00221022001 DEPOSITO DE EFECTIVO, DEPOSITANTE: T. JIMENA RAMOS LUNA, CONCEPTO: DEVOLUCION DE PAGO POR USO DE OTRO PRE FIJO EN LLAMADAS DE TELEFONIA FIJA - DPTAL LA PAZ, CUENTA DE DEPOSITO: CUENTA UNICA DEL TESORO</t>
  </si>
  <si>
    <t>00099021001 DEP.DE CHEQ.AJENOS,RET.DE CAM.,CONCEPTO: REEMBOLSO DE SUBSIDIOS POR INCAPACIDAD TEMPORAL DEL MES DE ENERO /19,DEP.: CAJA BANCARIA ESTATAL DE SALUD , PROCEDENCIA: BANCO UNION S.A., CHEQUE: 31131, FECHA DE EMISION:14/03/2019</t>
  </si>
  <si>
    <t>00670012001 DEP.DE CHEQ.AJENOS,RET.DE CAM.,CONCEPTO: MULTAS ELECTORALES,DEP.: TRIBUNAL ELECTORAL DEPARTAMENTAL DE PANDO , PROCEDENCIA: BANCO UNION S.A., CHEQUE: 1405, FECHA DE EMISION:26/03/2019</t>
  </si>
  <si>
    <t>00099021001 DEP.DE CHEQ.AJENOS,RET.DE CAM.,CONCEPTO: DEVOLUCION A LA CUT POR PASAJES AEREOS LINEA AMAZONAS A TRAVES DE LA AGENCIA BOLTUR,DEP.: MINISTERIO DE COMUNICACION , PROCEDENCIA: BANCO UNION S.A., CHEQUE: 9890, FECHA DE EMISION:29/03/2019</t>
  </si>
  <si>
    <t>00099021001 DEP.DE CHEQ.AJENOS,RET.DE CAM.,CONCEPTO: DEVOLUCION A LA CUT POR PASAJES AEREOS LINEA ECOJET A TRAVES DE LA AGENCIA BOLTUR,DEP.: MINISTERIO DE COMUNICACION , PROCEDENCIA: BANCO UNION S.A., CHEQUE: 9891, FECHA DE EMISION:29/03/2019</t>
  </si>
  <si>
    <t>00099021001 DEPOSITO DE EFECTIVO, DEPOSITANTE: ALEX ISRRAEL BUSTILLOS VARGAS, CONCEPTO: EXCEDENTE POR DOBLE PERCEPCION DEL SECTOR PUBLICO, CUENTA DE DEPOSITO: CUENTA UNICA DEL TESORO</t>
  </si>
  <si>
    <t>00041031107 DEPOSITO DE EFECTIVO, DEPOSITANTE: EDSON DANIEL GOMEZ RAMOS, CONCEPTO: DEVOLUCION DE PASAJES, CUENTA DE DEPOSITO: CUENTA UNICA DEL TESORO</t>
  </si>
  <si>
    <t>00041031107 DEPOSITO DE EFECTIVO, DEPOSITANTE: OMAR CESAR CALLISAYA MAMANI, CONCEPTO: DEVOLUCION DE PASAJES, CUENTA DE DEPOSITO: CUENTA UNICA DEL TESORO</t>
  </si>
  <si>
    <t>00041031107 DEPOSITO DE EFECTIVO, DEPOSITANTE: LUIS ESTEBAN FLORES SAMO, CONCEPTO: DEVOLUCION EXCEDENTE EN PASAJES, CUENTA DE DEPOSITO: CUENTA UNICA DEL TESORO</t>
  </si>
  <si>
    <t>00593012001 DEP.DE CHEQ.AJENOS,RET.DE CAM.,CONCEPTO: VENTA DE INSUMOS,DEP.: EMPRESA ESTATAL YACANA , PROCEDENCIA: BANCO UNION S.A., CHEQUE: 309, FECHA DE EMISION:29/03/2019</t>
  </si>
  <si>
    <t>00099021001 DEPOSITO DE EFECTIVO, DEPOSITANTE: BRUNO ANTONIO RIOS NOYA, CONCEPTO: DEVOLUCION DE PASAJE AEREO DE FECHA 21-03-2019 DEL TRAMO LA PAZ-SUCRE, CUENTA DE DEPOSITO: CUENTA UNICA DEL TESORO</t>
  </si>
  <si>
    <t>00099021001 DEPOSITO DE EFECTIVO, DEPOSITANTE: ARIEL ANDRE ROCHA MUÑOZ, CONCEPTO: DEVOLUCION DE PASAJE AEREO DE FECHA 21-03-2019 DEL TRAMO LA PAZ SUCRE, CUENTA DE DEPOSITO: CUENTA UNICA DEL TESORO</t>
  </si>
  <si>
    <t>00099021001 DEPOSITO DE EFECTIVO, DEPOSITANTE: ORLANDO JORGE MOLINA PALACIOS, CONCEPTO: DEVOLUCION RENTA POR DOBLE PERCEPCION, CUENTA DE DEPOSITO: CUENTA UNICA DEL TESORO</t>
  </si>
  <si>
    <t>00266022001 DEPOSITO DE EFECTIVO, DEPOSITANTE: LIDIA C. BRUNO CASILLA, CONCEPTO: DEVOL DE REFRIGERIO DEL MES DE NOVIEMBRE 2018 DE LA DIRECCION DISTRITALES DE EDUCACION, CUENTA DE DEPOSITO: CUENTA UNICA DEL TESORO</t>
  </si>
  <si>
    <t>00266022001 DEPOSITO DE EFECTIVO, DEPOSITANTE: LIDIA C. BRUNO CASILLA, CONCEPTO: DEVOL DE REFRIGERIO MES DE DICIEMBRE 2018 DE LA DIRECCION DISTRITALES DE EDUCACION, CUENTA DE DEPOSITO: CUENTA UNICA DEL TESORO</t>
  </si>
  <si>
    <t>00512022001 DEPOSITO DE EFECTIVO, DEPOSITANTE: APOLINAR APAZA ADUVIRI, CONCEPTO: DEVOLUCION DE EXCEDENTE PREVENTIVO  N° 116, CUENTA DE DEPOSITO: CUENTA UNICA DEL TESORO</t>
  </si>
  <si>
    <t>00119012001 DEPOSITO DE EFECTIVO, DEPOSITANTE: LIVIA TERAN CLAROS, CONCEPTO: DEVOLUCION DE 1 DIA DE REFRIGERIO DICIEMBRE - 2018, CUENTA DE DEPOSITO: CUENTA UNICA DEL TESORO</t>
  </si>
  <si>
    <t>00099021001 DEPOSITO DE EFECTIVO, DEPOSITANTE: GLADYS ROCIO MAMANI CUSSI, CONCEPTO: DEVOLUCION BONO DE ANTIGUEDAD, SEPTIEMBRE, OCTUBRE Y NOVIEMBRE/18, CUENTA DE DEPOSITO: CUENTA UNICA DEL TESORO</t>
  </si>
  <si>
    <t>00086084202 DEPOSITO DE EFECTIVO, DEPOSITANTE: UNIDAD DESCONCENTRADA SUSTENTAR, CONCEPTO: DEVOLUCION DE FONDOS EN AVANCE PARTIDA 31120 Y PARTIDA 22300, CUENTA DE DEPOSITO: CUENTA UNICA DEL TESORO</t>
  </si>
  <si>
    <t>00283012002 DEPOSITO DE EFECTIVO, DEPOSITANTE: ALIBETH PAMELA MENDOZA VERA, CONCEPTO: DEVOLUCION DE PASAJES AEREOS, CUENTA DE DEPOSITO: CUENTA UNICA DEL TESORO</t>
  </si>
  <si>
    <t>00099021001 DEPOSITO DE EFECTIVO, DEPOSITANTE: LUIS ALBERTO MENDOZA MENDOZA CI. 6123672 LP, CONCEPTO: REVERSION TOTAL: SE USA EN PLANILLAS CASOS DONDE PAGO FUE ABONADO EN CUENTA O EL CHEQUE FUE COBRADO, CUENTA DE DEPOSITO: CUENTA UNICA DEL TESORO</t>
  </si>
  <si>
    <t>00070011102 DEPOSITO DE EFECTIVO, DEPOSITANTE: IVONNE RAQUEL CASTRO MURILLO 2058993 LP, CONCEPTO: DEVOLUCION SALDO POR CONCEPTO REFRIGERIOS ESCUELA DE FORMACION, CUENTA DE DEPOSITO: CUENTA UNICA DEL TESORO</t>
  </si>
  <si>
    <t>00099021001 DEP.DE CHEQ.AJENOS,RET.DE CAM.,CONCEPTO: DEVOLUCION DE CC NO COBRADA DICIEMBRE 2018,DEP.: LA VITALICIA SEGUROS Y REASEGUROS DE VIDA S.A. , PROCEDENCIA: BANCO BISA S.A., CHEQUE: 50614, FECHA DE EMISION:03/04/2019</t>
  </si>
  <si>
    <t>00291012001 DEP.DE CHEQ.AJENOS,RET.DE CAM.,CONCEPTO: REVERSION,DEP.: ABC OFICINA CENTRAL , PROCEDENCIA: BANCO UNION S.A., CHEQUE: 5675, FECHA DE EMISION:28/03/2019</t>
  </si>
  <si>
    <t>00592012001 DEP.DE CHEQ.AJENOS,RET.DE CAM.,CONCEPTO: PAGO NOTAS DEBITO GESTION 2018-MINISTERIO MEDIO AMBIENTE Y AGUA ND:229967,229972,DEP.: MMAYA , PROCEDENCIA: BANCO DE CREDITO DE BOLIVIA S.A., CHEQUE: 950, FECHA DE EMISION:01/04/2019</t>
  </si>
  <si>
    <t>00030014201 DEP.DE CHEQ.AJENOS,RET.DE CAM.,CONCEPTO: DEVOLUCION PASAJES AEREOS C-31 22-3,DEP.: BOLTUR BOA , PROCEDENCIA: BANCO UNION S.A., CHEQUE: 570, FECHA DE EMISION:27/03/2019</t>
  </si>
  <si>
    <t>00287100058 DEP.DE CHEQ.AJENOS,RET.DE CAM.,CONCEPTO: DEVOLUCION POR REVERSION DE DEVENGADO N° 490 DE GESTION 2018 DE FPS-DPTAL.LA PAZ,DEP.: ERIK RIQUEZA CATARI , PROCEDENCIA: BANCO UNION S.A., CHEQUE: 702, FECHA DE EMISION:01/04/2019</t>
  </si>
  <si>
    <t>00099021001 DEPOSITO DE EFECTIVO, DEPOSITANTE: JAVIER LOZA MAMANI, CONCEPTO: DEVOLUCION DE DOBLE PERCEPCION, CUENTA DE DEPOSITO: CUENTA UNICA DEL TESORO</t>
  </si>
  <si>
    <t>00020014203 DEPOSITO DE EFECTIVO, DEPOSITANTE: YESID GARY AMARU PACO, CONCEPTO: REVERSION PREV N 659/19, CUENTA DE DEPOSITO: CUENTA UNICA DEL TESORO</t>
  </si>
  <si>
    <t>00592012001 DEPOSITO DE EFECTIVO, DEPOSITANTE: VIVIAN SALINAS SARAVIA, CONCEPTO: PAGO NOTA DE DEBITO N°221034 BOLETO 9302765596073 MAMANI AIROJA YENNY (GESTION 2018), CUENTA DE DEPOSITO: CUENTA UNICA DEL TESORO</t>
  </si>
  <si>
    <t>00099021001 DEPOSITO DE EFECTIVO, DEPOSITANTE: RITA PAULINA JIMENEZ HUANCOLLO, CONCEPTO: DEVOLUCION POR COBRO INDEBIDO NUEVAS NUPCIAS, CUENTA DE DEPOSITO: CUENTA UNICA DEL TESORO</t>
  </si>
  <si>
    <t>00099021001 DEPOSITO DE EFECTIVO, DEPOSITANTE: CANDIA  SUSANA  BACARREZA VASQUEZ, CONCEPTO: DEVOLUCION DOBLE PERCEPCION, CUENTA DE DEPOSITO: CUENTA UNICA DEL TESORO</t>
  </si>
  <si>
    <t>00099021001 DEPOSITO DE EFECTIVO, DEPOSITANTE: SONIA VILDOZO REYES, CONCEPTO: COBRO INDEBIDO, CUENTA DE DEPOSITO: CUENTA UNICA DEL TESORO</t>
  </si>
  <si>
    <t>00099021001 DEPOSITO DE EFECTIVO, DEPOSITANTE: JOSE DAVID COCHE, CONCEPTO: DEVOLUCION DE SUELDO MES DE MARZO, CUENTA DE DEPOSITO: CUENTA UNICA DEL TESORO</t>
  </si>
  <si>
    <t>00099021001 DEPOSITO DE EFECTIVO, DEPOSITANTE: MIN DE DEPORTES-GRAL ALBERTO DAZA, CONCEPTO: PAGO EN DEMASIA AGUINALDO 2018 GRAL ALBERTO DAZA QUEZADA, CUENTA DE DEPOSITO: CUENTA UNICA DEL TESORO</t>
  </si>
  <si>
    <t>00099021001 DEPOSITO DE EFECTIVO, DEPOSITANTE: JOSE DAVID COCHE, CONCEPTO: DEVOLUCION DE SUELDO MES DE FEBRERO, CUENTA DE DEPOSITO: CUENTA UNICA DEL TESORO</t>
  </si>
  <si>
    <t>00099021001 DEPOSITO DE EFECTIVO, DEPOSITANTE: MINISTERIO DE DEPORTES -RUBEN FLORES QUISPE, CONCEPTO: DEVOLUCION FONDOS EN AVANCE PARTIDO BOLIVIA VS NICARAGUA, CUENTA DE DEPOSITO: CUENTA UNICA DEL TESORO</t>
  </si>
  <si>
    <t>00086084202 DEPOSITO DE EFECTIVO, DEPOSITANTE: GUSTAVO JESUS UZQUIANO ESPINOZA, CONCEPTO: DEVOLUCION POR CONCEPTO DE COMBUSTIBLE Y LUBRICANTES, CUENTA DE DEPOSITO: CUENTA UNICA DEL TESORO</t>
  </si>
  <si>
    <t>00592012001 DEPOSITO DE EFECTIVO, DEPOSITANTE: VIVIAN SALINAS SARAVIA, CONCEPTO: PAGO NOTA DE DEBITO N°221037 BOLETO 9302765596070 SHIGLER PALACIOS JUAN CARLOS (GESTION 2018), CUENTA DE DEPOSITO: CUENTA UNICA DEL TESORO</t>
  </si>
  <si>
    <t>00099021001 DEPOSITO DE EFECTIVO, DEPOSITANTE: CANDIA SUSANA  BACARREZA VASQUEZ, CONCEPTO: DEVOLUCION DE SUELDO, CUENTA DE DEPOSITO: CUENTA UNICA DEL TESORO</t>
  </si>
  <si>
    <t>00099021001 DEPOSITO DE EFECTIVO, DEPOSITANTE: RUTH DANIELA CORTES PAREDES, CONCEPTO: REVERSION DE PAGO DE VIATICOS POR CAMBIO DE DESTINO, CUENTA DE DEPOSITO: CUENTA UNICA DEL TESORO</t>
  </si>
  <si>
    <t>00047347001 DEPOSITO DE EFECTIVO, DEPOSITANTE: ESTACION DE SERVICIO NIÑO SALVADOR, CONCEPTO: DEVOLUCION: ESTACION DE SERVICIO NIÑO SALVADOR, CUENTA DE DEPOSITO: CUENTA UNICA DEL TESORO</t>
  </si>
  <si>
    <t>00099021001 DEPOSITO DE EFECTIVO, DEPOSITANTE: GABRIELA MAMANI CORI  CI. 10008287  LP., CONCEPTO: DEVOLUCION POR DOBLE PERCEPCION DE SUPLENCIA EN EL MES DE OCTUBRE 2018, CUENTA DE DEPOSITO: CUENTA UNICA DEL TESORO</t>
  </si>
  <si>
    <t>00222012001 DEPOSITO DE EFECTIVO, DEPOSITANTE: INIAF - DAYSI MAMANI FERNANDEZ, CONCEPTO: REVERSION, CUENTA DE DEPOSITO: CUENTA UNICA DEL TESORO</t>
  </si>
  <si>
    <t>00070011102 DEPOSITO DE EFECTIVO, DEPOSITANTE: JAVIER OMAR BARRA MORALES, CONCEPTO: DEPÓSITO PARA REIMPRESION DE CREDENCIALES  M.T.E.P.S., CUENTA DE DEPOSITO: CUENTA UNICA DEL TESORO</t>
  </si>
  <si>
    <t>00099021001 DEP.DE CHEQ.AJENOS,RET.DE CAM.,CONCEPTO: DEVOLUCION DE SUBSIDIOS PIL - TARIJA MES DE ENERO 2019,DEP.: ABC , PROCEDENCIA: BANCO UNION S.A., CHEQUE: 3492, FECHA DE EMISION:04/04/2019</t>
  </si>
  <si>
    <t>00099021001 DEP.DE CHEQ.AJENOS,RET.DE CAM.,CONCEPTO: DEVOLUCION DE HABERES DE JAIME QUENTA MARZO /2019,DEP.: UNIDAD DE INVESTIGACIONES FINANCIERAS , PROCEDENCIA: BANCO UNION S.A., CHEQUE: 355, FECHA DE EMISION:02/04/2019</t>
  </si>
  <si>
    <t>00099021001 DEP.DE CHEQ.AJENOS,RET.DE CAM.,CONCEPTO: DEVOLUCION GASTOS OBSERVADOS ANTONIO ABAL OÑA COMODOCO RIVADAVIA ARGENTINA,DEP.: CONSULADO DE BOLIVIA EN COMODOCO RIVADAVIA-ARG , PROCEDENCIA: BANCO UNION S.A., CHEQUE: 1393, FECHA DE EMISION:03/04/2019</t>
  </si>
  <si>
    <t>00302014201 DEP.DE CHEQ.AJENOS,RET.DE CAM.,CONCEPTO: DEPÓSITO PARA EJECUCION DE GASTO CORRIENTE,DEP.: MARIA LOURDES RICALDI MARISCAL , PROCEDENCIA: BANCO UNION S.A., CHEQUE: 259, FECHA DE EMISION:04/04/2019</t>
  </si>
  <si>
    <t>00133012001 DEPOSITO DE EFECTIVO, DEPOSITANTE: LOTERIA NACIONAL DE B Y S, CONCEPTO: VC SALDO PAGO DE PREMIOS MENORES SORTEO MINI LOTERIA 2019, CUENTA DE DEPOSITO: CUENTA UNICA DEL TESORO</t>
  </si>
  <si>
    <t>00099021001 DEPOSITO DE EFECTIVO, DEPOSITANTE: ALEX OSCAR RUIZ MAMANI, CONCEPTO: DEVOLUCION DE BONO A CARGO, CUENTA DE DEPOSITO: CUENTA UNICA DEL TESORO</t>
  </si>
  <si>
    <t>00099021001 DEPOSITO DE EFECTIVO, DEPOSITANTE: IRMA MENESES VDA  ALDUNATE, CONCEPTO: DEVOLUCION A SENASIR, CUENTA DE DEPOSITO: CUENTA UNICA DEL TESORO</t>
  </si>
  <si>
    <t>00047011104 DEPOSITO DE EFECTIVO, DEPOSITANTE: MIGUEL HUMBERTO ALZERRECA BARBERY-CI. 331471  LP., CONCEPTO: DEPÓSITO POR PROCESO JUDICIAL, CUENTA DE DEPOSITO: CUENTA UNICA DEL TESORO</t>
  </si>
  <si>
    <t>00070011102 DEPOSITO DE EFECTIVO, DEPOSITANTE: JUDITH YOLANDA REVOLLO VALDA, CONCEPTO: INF AUDITORIA INTERNA INF. MTEPS/UAI INT 02/2017 POR PAGO MULTA A CAJA NAL D/SALUD DEUDA SOLIDARIA, CUENTA DE DEPOSITO: CUENTA UNICA DEL TESORO</t>
  </si>
  <si>
    <t>00086011102 DEPOSITO DE EFECTIVO, DEPOSITANTE: GUSTAVO REY ORTIZ MIN DE MEDIO AMBIENTE Y AGUA, CONCEPTO: DEVOLUCION POR RETENCION DE IMPUESTOS, CUENTA DE DEPOSITO: CUENTA UNICA DEL TESORO</t>
  </si>
  <si>
    <t>00099021001 DEPOSITO DE EFECTIVO, DEPOSITANTE: MARIANA YASIARA ELIAS CARRAZANA, CONCEPTO: DOBLE PERCEPCION DE RENTA SENASIR, CUENTA DE DEPOSITO: CUENTA UNICA DEL TESORO</t>
  </si>
  <si>
    <t>00190012003 DEPOSITO DE EFECTIVO, DEPOSITANTE: NIEVES NONA CORTES SOTOMAYOR DE RIOS, CONCEPTO: DEVOLUCION DE RETROACTIVO, CUENTA DE DEPOSITO: CUENTA UNICA DEL TESORO</t>
  </si>
  <si>
    <t>00070011102 DEPOSITO DE EFECTIVO, DEPOSITANTE: AYDE DEL PILAR CARRION FLORES, CONCEPTO: INFORME DE AUDITORIA INTERNA INF. MTEPS/UAI INT02/2017 POR PAGO MULTA A LA CAJA NACIONAL DE SALUD, CUENTA DE DEPOSITO: CUENTA UNICA DEL TESORO</t>
  </si>
  <si>
    <t>00070011102 DEPOSITO DE EFECTIVO, DEPOSITANTE: SABINO CHOQUE BALDERRAMA, CONCEPTO: PAGO DE MULTAS A LA CAJA NACIONAL DE SALUD, CUENTA DE DEPOSITO: CUENTA UNICA DEL TESORO</t>
  </si>
  <si>
    <t>00385014201 DEPOSITO DE EFECTIVO, DEPOSITANTE: MARCO PALMA CUELLAR-ASUSS, CONCEPTO: DEVOLUCION  FONDOS EN AVANCE, CUENTA DE DEPOSITO: CUENTA UNICA DEL TESORO</t>
  </si>
  <si>
    <t>00099021001 DEPOSITO DE EFECTIVO, DEPOSITANTE: INSTITUTO NACIONAL DE ESTADISTICA, CONCEPTO: DEVOLUCION HABERES POR EL MES ENERO 2019, CUENTA DE DEPOSITO: CUENTA UNICA DEL TESORO</t>
  </si>
  <si>
    <t>00099021001 DEPOSITO DE EFECTIVO, DEPOSITANTE: INE, CONCEPTO: DEVOLUCION HABERES POR EL MES FEBRERO 2019, CUENTA DE DEPOSITO: CUENTA UNICA DEL TESORO</t>
  </si>
  <si>
    <t>00099021001 DEPOSITO DE EFECTIVO, DEPOSITANTE: ANTONIO ARUQUIPA MALLEA, CONCEPTO: COBRO DE PAGO DE REPART ANTICIPO PRA, CUENTA DE DEPOSITO: CUENTA UNICA DEL TESORO</t>
  </si>
  <si>
    <t>00099021001 DEPOSITO DE EFECTIVO, DEPOSITANTE: MONSERRAT CASTELLANOS APARICIO, CONCEPTO: DEVOLUCION  POR VIATICO VIAJE A TARIJA - VILLAMONTES C31:557, CUENTA DE DEPOSITO: CUENTA UNICA DEL TESORO</t>
  </si>
  <si>
    <t>00592012001 DEPOSITO DE EFECTIVO, DEPOSITANTE: JOSE LUIS MAMANI ESPEJO, CONCEPTO: VENTA RECEPTIVO DE BOLETOS TKT 2019, CUENTA DE DEPOSITO: CUENTA UNICA DEL TESORO</t>
  </si>
  <si>
    <t>00592012001 DEPOSITO DE EFECTIVO, DEPOSITANTE: JOSE LUIS MAMANI ESPEJO, CONCEPTO: VENTA RECEPTIVO DE PAQUETE TURISTICO 2019, CUENTA DE DEPOSITO: CUENTA UNICA DEL TESORO</t>
  </si>
  <si>
    <t>00592012001 DEPOSITO DE EFECTIVO, DEPOSITANTE: JOSE LUIS MAMANI ESPEJO, CONCEPTO: VENTA EMISIVO PARTICULARES DEL 19 AL 29 DE MARZO DEL 2019, CUENTA DE DEPOSITO: CUENTA UNICA DEL TESORO</t>
  </si>
  <si>
    <t>00592012001 DEPOSITO DE EFECTIVO, DEPOSITANTE: M.A Y A., CONCEPTO: EMISIVO ENTIDAD - MIN.MEDIO AMBIENTE Y AGUA PAGO ND. 244135 GESTION 2019, CUENTA DE DEPOSITO: CUENTA UNICA DEL TESORO</t>
  </si>
  <si>
    <t>00590012001 DEPOSITO DE EFECTIVO, DEPOSITANTE: MANUEL ALBERTO LEON SILVA, CONCEPTO: DEVOLUCION SALDO DE FONDOS EN AVANCE, CUENTA DE DEPOSITO: CUENTA UNICA DEL TESORO</t>
  </si>
  <si>
    <t>00287102001 DEPOSITO DE EFECTIVO, DEPOSITANTE: FONDO  NACIONAL DE INVERSION PRODUCTIVA Y SOCIAL, CONCEPTO: DEVOLUCION DE RECURSOS NO UTILIZADOS PARA REVERSION DEL C-31 N 458, CUENTA DE DEPOSITO: CUENTA UNICA DEL TESORO</t>
  </si>
  <si>
    <t>00099021001 DEPOSITO DE EFECTIVO, DEPOSITANTE: PABLO SALAZAR MORALES, CONCEPTO: DEVOLUCION DE FONDOS EN AVANCE, CUENTA DE DEPOSITO: CUENTA UNICA DEL TESORO</t>
  </si>
  <si>
    <t>00016011101 DEPOSITO DE EFECTIVO, DEPOSITANTE: MARIA PAULA ALVESTEGUI ROMERO-MIN. DE EDUCACION, CONCEPTO: DEVOLUCION CARGO A CUENTA, CUENTA DE DEPOSITO: CUENTA UNICA DEL TESORO</t>
  </si>
  <si>
    <t>00099021001 DEPOSITO DE EFECTIVO, DEPOSITANTE: EDITH HUALCO FERNANDEZ VDA DE VILLCA, CONCEPTO: DEVOLUCION, CUENTA DE DEPOSITO: CUENTA UNICA DEL TESORO</t>
  </si>
  <si>
    <t>00099021001 DEPOSITO DE EFECTIVO, DEPOSITANTE: FREDY MOISES FLORES MAMANI, CONCEPTO: COBRO INDEBIDO DEL PRA., CUENTA DE DEPOSITO: CUENTA UNICA DEL TESORO</t>
  </si>
  <si>
    <t>00670192001 DEPOSITO DE EFECTIVO, DEPOSITANTE: SERVICIO DE REGISTRO CIVICO DE PANDO, CONCEPTO: DEVOLUCION DE UN DIA DE REFRIGERIO DE 16 FUNCIONARIOS, CUENTA DE DEPOSITO: CUENTA UNICA DEL TESORO</t>
  </si>
  <si>
    <t>00099021001 DEP.DE CHEQ.AJENOS,RET.DE CAM.,CONCEPTO: TRIBUNAL CONSTITUCIONAL DEVOL INCAP TEMP,DEP.: CAJA PETROLERA DE SALUD SUCRE , PROCEDENCIA: BANCO UNION S.A., CHEQUE: 19321, FECHA DE EMISION:26/03/2019</t>
  </si>
  <si>
    <t>00099021001 DEP.DE CHEQ.AJENOS,RET.DE CAM.,CONCEPTO: MIN COMUNICACION DEVOL INCAP TEMP ENERO/19,DEP.: CAJA PETROLERA DE SALUD , PROCEDENCIA: BANCO UNION S.A., CHEQUE: 15217, FECHA DE EMISION:03/04/2019</t>
  </si>
  <si>
    <t>00099021001 DEP.DE CHEQ.AJENOS,RET.DE CAM.,CONCEPTO: SEDES DEVOL INCAP TEMP ENERO/19,DEP.: CAJA PETROLERA DE SALUD , PROCEDENCIA: BANCO UNION S.A., CHEQUE: 15213, FECHA DE EMISION:03/04/2019</t>
  </si>
  <si>
    <t>00099021001 DEP.DE CHEQ.AJENOS,RET.DE CAM.,CONCEPTO: AUT FISC CONTROL EMPRESAS DEVOL INCAP TEMP MARZO /18,DEP.: CAJA PETROLERA DE SALUD , PROCEDENCIA: BANCO UNION S.A., CHEQUE: 15154, FECHA DE EMISION:03/04/2019</t>
  </si>
  <si>
    <t>00099021001 DEP.DE CHEQ.AJENOS,RET.DE CAM.,CONCEPTO: MIN COMUNICACION DEVOL ICAP TEMP ABRIL /18,DEP.: CAJA PETROLERA DE SALUD , PROCEDENCIA: BANCO UNION S.A., CHEQUE: 15155, FECHA DE EMISION:03/04/2019</t>
  </si>
  <si>
    <t>00373024101 DEP.DE CHEQ.AJENOS,RET.DE CAM.,CONCEPTO: FDI DEVOL  INCAPACIDAD TEMP ABRIL /18,DEP.: CAJA PETROLERA DE SALUD , PROCEDENCIA: BANCO UNION S.A., CHEQUE: 15153, FECHA DE EMISION:03/04/2019</t>
  </si>
  <si>
    <t>00070011102 DEP.DE CHEQ.AJENOS,RET.DE CAM.,CONCEPTO: DEV SALDO NO EJECUTADO CRISTHYAN RODRIGUEZ FERNANDEZ - MONTERO PARA REV C-31 N°187,1,DEP.: MIN DE TRABAJO EMPLEO Y PREVISION SOCIAL</t>
  </si>
  <si>
    <t>00099021001 DEP.DE CHEQ.AJENOS,RET.DE CAM.,CONCEPTO: REEMBOLSO POR BAJAS MEDICAS DE LOS MESES DE OCTUBRE NOVIEMBRE Y DICIEMBRE,DEP.: AGENCIA BOLIVIANA DE CORREOS , PROCEDENCIA: BANCO UNION S.A., CHEQUE: 43, FECHA DE EMISION:04/04/2019</t>
  </si>
  <si>
    <t>00015011108 DEP.DE CHEQ.AJENOS,RET.DE CAM.,CONCEPTO: DEVOLUCION DE FONDOS,DEP.: MIN. GOBIERNO , PROCEDENCIA: BANCO UNION S.A., CHEQUE: 51308, FECHA DE EMISION:29/03/2019</t>
  </si>
  <si>
    <t>00015011108 DEP.DE CHEQ.AJENOS,RET.DE CAM.,CONCEPTO: DEVOLUCION DE FONDOS,DEP.: MIN. GOBIERNO , PROCEDENCIA: BANCO UNION S.A., CHEQUE: 51310, FECHA DE EMISION:29/03/2019</t>
  </si>
  <si>
    <t>00015011108 DEP.DE CHEQ.AJENOS,RET.DE CAM.,CONCEPTO: DEVOLUCION DE FONDOS,DEP.: MIN. GOBIERNO , PROCEDENCIA: BANCO UNION S.A., CHEQUE: 51309, FECHA DE EMISION:29/03/2019</t>
  </si>
  <si>
    <t>00015011108 DEP.DE CHEQ.AJENOS,RET.DE CAM.,CONCEPTO: DEVOLUCION DE FONDOS,DEP.: MIN. GOBIERNO , PROCEDENCIA: BANCO UNION S.A., CHEQUE: 51313, FECHA DE EMISION:02/04/2019</t>
  </si>
  <si>
    <t>00099021001 DEP.DE CHEQ.AJENOS,RET.DE CAM.,CONCEPTO: ACHACOLLO YUCRA MILENA,DEP.: BANCO UNION S.A. , PROCEDENCIA: BANCO UNION S.A., CHEQUE: 163106, FECHA DE EMISION:05/04/2019</t>
  </si>
  <si>
    <t>00099021001 DEP.DE CHEQ.AJENOS,RET.DE CAM.,CONCEPTO: ACHACOLLO YUCRA MILENA,DEP.: BANCO UNION S.A. , PROCEDENCIA: BANCO UNION S.A., CHEQUE: 163105, FECHA DE EMISION:05/04/2019</t>
  </si>
  <si>
    <t>00099021001 DEP.DE CHEQ.AJENOS,RET.DE CAM.,CONCEPTO: PAGO INCAPACIDADES TEMPORALES (REEMBOLSO) MINISTERIO DE ECONOMIA FINANZAS PUBLICAS,DEP.: CAJA NACIONAL DE SALUD , PROCEDENCIA: BANCO UNION S.A., CHEQUE: 18254, FECHA DE EMISION:05/04/2019; NOTA MEFP/VTCP/DGPOT/UAIS/N° 2313/2019.</t>
  </si>
  <si>
    <t>00099021001 DEP.DE CHEQ.AJENOS,RET.DE CAM.,CONCEPTO: PAGO INCAPACIDADES TEMPORALES (REEMBOLSO) MINISTERIO DE ECONOMIA FINANZAS PUBLICAS,DEP.: CAJA NACIONAL DE SALUD , PROCEDENCIA: BANCO UNION S.A., CHEQUE: 18244, FECHA DE EMISION:05/04/2019</t>
  </si>
  <si>
    <t>00099021001 DEPOSITO DE EFECTIVO, DEPOSITANTE: MMAYA - CYNTHIA SILVA M.  CI. 802481, CONCEPTO: DEVOLUCION DE GASTOS DE REPRESENTACION DE LOS DIAS 28,29 Y 30 DE MARZO DE 2019, CUENTA DE DEPOSITO: CUENTA UNICA DEL TESORO</t>
  </si>
  <si>
    <t>00099021001 DEPOSITO DE EFECTIVO, DEPOSITANTE: MMAYA - CYNTHIA SILVA M.  CI. 802481, CONCEPTO: DEVOLUCION DE VIATICOS EXTERIOR DE LOS DIAS 28,29 Y 30 MARZO DE 2019, CUENTA DE DEPOSITO: CUENTA UNICA DEL TESORO</t>
  </si>
  <si>
    <t>00099021001 DEPOSITO DE EFECTIVO, DEPOSITANTE: HUMBERTO FUENTES LOPEZ, CONCEPTO: DEVOLUCION DEUDORES CON CARGO DE CUENTA DOCUMENTADA DE LA GESTION 1995 AL 2002, CUENTA DE DEPOSITO: CUENTA UNICA DEL TESORO</t>
  </si>
  <si>
    <t>00099021001 DEPOSITO DE EFECTIVO, DEPOSITANTE: CECILIA FLORES DE CEÑI, CONCEPTO: COBRO INDEBIDO DE SENACIR DEL MES DE ABRIL, CUENTA DE DEPOSITO: CUENTA UNICA DEL TESORO</t>
  </si>
  <si>
    <t>00099021001 DEPOSITO DE EFECTIVO, DEPOSITANTE: ENDE-EMPRESA NACIONAL DE ELECTRICIDAD, CONCEPTO: CUMPL.DS 3034 REMUNERACION MAX.FEBRERO/ WILFREDO OVANDO ROJAS, CUENTA DE DEPOSITO: CUENTA UNICA DEL TESORO</t>
  </si>
  <si>
    <t>00099021001 DEPOSITO DE EFECTIVO, DEPOSITANTE: YOLANDA BELTRAN CARVALLO, CONCEPTO: DOBLE PERCEPCION, CUENTA DE DEPOSITO: CUENTA UNICA DEL TESORO</t>
  </si>
  <si>
    <t>00099021001 DEPOSITO DE EFECTIVO, DEPOSITANTE: ATT, CONCEPTO: REPOSICION DE FONDOS POR COMISIONES BANCARIAS DE DIVISAS A LA UPAEP, CUENTA DE DEPOSITO: CUENTA UNICA DEL TESORO</t>
  </si>
  <si>
    <t>00099021001 DEPOSITO DE EFECTIVO, DEPOSITANTE: VIRGINIA PUSARICO HUALLPA, CONCEPTO: DEVOLUCION BONO FRONTERA, CUENTA DE DEPOSITO: CUENTA UNICA DEL TESORO</t>
  </si>
  <si>
    <t>00099021001 DEPOSITO DE EFECTIVO, DEPOSITANTE: ROSSMARY BARRERA VDA CONDORI, CONCEPTO: PAGO CUOTA DE CONVENIO CON SENASIR, CUENTA DE DEPOSITO: CUENTA UNICA DEL TESORO</t>
  </si>
  <si>
    <t>00099021001 DEPOSITO DE EFECTIVO, DEPOSITANTE: RONALD JHONNY VARGAS MARTINEZ, CONCEPTO: DEVOLUCION DE FONDOS EN AVANCE, CUENTA DE DEPOSITO: CUENTA UNICA DEL TESORO</t>
  </si>
  <si>
    <t>00099021001 DEPOSITO DE EFECTIVO, DEPOSITANTE: ARMADA BOLIVIANA, CONCEPTO: DEVOLUCION DE COMBUSTIBLE    AV - GAS, CUENTA DE DEPOSITO: CUENTA UNICA DEL TESORO</t>
  </si>
  <si>
    <t>00099021001 DEPOSITO DE EFECTIVO, DEPOSITANTE: VERA AMPUERO MARIA INES, CONCEPTO: SECCION PRA PARA EL REGISTRO EN EL SISTEMA NACIONAL, CUENTA DE DEPOSITO: CUENTA UNICA DEL TESORO</t>
  </si>
  <si>
    <t>00099021001 DEPOSITO DE EFECTIVO, DEPOSITANTE: VICTORIA CARMEN RIVAS VDA DE COCHI, CONCEPTO: COBROS INDEVIDOS POR NUEVAS NUPCIAS, CUENTA DE DEPOSITO: CUENTA UNICA DEL TESORO</t>
  </si>
  <si>
    <t>00099021001 DEPOSITO DE EFECTIVO, DEPOSITANTE: ROSA F. PEÑALOZA RAMIREZ, CONCEPTO: DOBLE PERCEPCION, CUENTA DE DEPOSITO: CUENTA UNICA DEL TESORO</t>
  </si>
  <si>
    <t>00099021001 DEPOSITO DE EFECTIVO, DEPOSITANTE: MARTHA GUTIERREZ DE MARCA, CONCEPTO: NUEVAS NUPCIAS, CUENTA DE DEPOSITO: CUENTA UNICA DEL TESORO</t>
  </si>
  <si>
    <t>00212102001 DEPOSITO DE EFECTIVO, DEPOSITANTE: JORGE BORDA GUTIERREZ, CONCEPTO: DEVOLUCION DE RECURSOS GESTION 2018 SR. JORGE BORDA GUTIERREZ (RETENCION), CUENTA DE DEPOSITO: CUENTA UNICA DEL TESORO</t>
  </si>
  <si>
    <t>00212102001 DEPOSITO DE EFECTIVO, DEPOSITANTE: EDWIN TARQUI MARCA, CONCEPTO: DEVOLUCION DE RECURSOS GESTION 2018 SR. EDWIN TARQUI MARCA (GASOLINA), CUENTA DE DEPOSITO: CUENTA UNICA DEL TESORO</t>
  </si>
  <si>
    <t>00212102001 DEPOSITO DE EFECTIVO, DEPOSITANTE: ALEJANDRO MOREIRA LUNA, CONCEPTO: DEVOLUCION DE RECURSOS GESTION 2018 SR. ALEJANDRO MOREIRA LUNA (RETENCION), CUENTA DE DEPOSITO: CUENTA UNICA DEL TESORO</t>
  </si>
  <si>
    <t>00212102001 DEPOSITO DE EFECTIVO, DEPOSITANTE: ALEJANDRO MOREIRA LUNA, CONCEPTO: DEVOLUCION DE RECURSOS GESTION 2018 SR. ALEJANDRO MOREIRA LUNA (VIATICOS), CUENTA DE DEPOSITO: CUENTA UNICA DEL TESORO</t>
  </si>
  <si>
    <t>00212102001 DEPOSITO DE EFECTIVO, DEPOSITANTE: MIGUEL ISLA ALEJO, CONCEPTO: DEVOLUCION DE RECURSOS GESTION 2018 SR. MIGUEL ISLA ALEJO (RETENCION), CUENTA DE DEPOSITO: CUENTA UNICA DEL TESORO</t>
  </si>
  <si>
    <t>00099021001 DEPOSITO DE EFECTIVO, DEPOSITANTE: LUCIO DELGADILLO VASQUEZ, CONCEPTO: DEVOLUCION DE PERCEPCION INDEBIDA DE AGUINALDO GESTION 2018, CUENTA DE DEPOSITO: CUENTA UNICA DEL TESORO</t>
  </si>
  <si>
    <t>00099021001 DEPOSITO DE EFECTIVO, DEPOSITANTE: ERIKA MAYRA MEDINA TRUJILLO, CONCEPTO: DEVOLUCION DE FONDOS, CUENTA DE DEPOSITO: CUENTA UNICA DEL TESORO</t>
  </si>
  <si>
    <t>00099021001 DEPOSITO DE EFECTIVO, DEPOSITANTE: PAULINO CHURQUI LIMA, CONCEPTO: DEVOLUCION DE SALARIO DEL MES DE MARZO 2019, CUENTA DE DEPOSITO: CUENTA UNICA DEL TESORO</t>
  </si>
  <si>
    <t>00301014201 DEPOSITO DE EFECTIVO, DEPOSITANTE: JARJURI MAMANI KARINA, CONCEPTO: DEVOLUCION SALDO FONDO EN AVANCE COMPRA REFRIGERIO CORRESPONDIENTE AL C31 N18 DE LA PRESENTE GESTION, CUENTA DE DEPOSITO: CUENTA UNICA DEL TESORO</t>
  </si>
  <si>
    <t>00041031107 DEPOSITO DE EFECTIVO, DEPOSITANTE: ERIK GUEVARA IBMETRO, CONCEPTO: DEVOLUCION GASTOS OPERATIVOS YPFB DISTRITAL AMAZONICO, CUENTA DE DEPOSITO: CUENTA UNICA DEL TESORO</t>
  </si>
  <si>
    <t>00099021001 DEPOSITO DE EFECTIVO, DEPOSITANTE: AMELIA APAZA DE APAZA, CONCEPTO: DEVOLUCION POR CONCEPTO SENASIR, CUENTA DE DEPOSITO: CUENTA UNICA DEL TESORO</t>
  </si>
  <si>
    <t>00099021001 DEPOSITO DE EFECTIVO, DEPOSITANTE: ALBERTO ANDRES CHOQUE MAMANI, CONCEPTO: DEVOLUCION DE SUELDO-MES DE MARZO, CUENTA DE DEPOSITO: CUENTA UNICA DEL TESORO</t>
  </si>
  <si>
    <t>00291012005 DEP.DE CHEQ.AJENOS,RET.DE CAM.,CONCEPTO: PAGO SERVICIO PUBLICITARIO TRAMO AUTOPISTA LA PAZ EL ALTO,DEP.: ENTEL SA , PROCEDENCIA: BANCO MERCANTIL SANTA CRUZ SA., CHEQUE: 214823, FECHA DE EMISION:05/04/2019</t>
  </si>
  <si>
    <t>00099021001 DEP.DE CHEQ.AJENOS,RET.DE CAM.,CONCEPTO: SANDRO MELENDRES ALMENDRAS,DEP.: BANCO UNION SA , PROCEDENCIA: BANCO UNION S.A., CHEQUE: 163111, FECHA DE EMISION:08/04/2019</t>
  </si>
  <si>
    <t>00099021001 DEP.DE CHEQ.AJENOS,RET.DE CAM.,CONCEPTO: ELBIA CALI CAPACALLE,DEP.: BANCO UNION SA , PROCEDENCIA: BANCO UNION S.A., CHEQUE: 163110, FECHA DE EMISION:08/04/2019</t>
  </si>
  <si>
    <t>00099021001 DEP.DE CHEQ.AJENOS,RET.DE CAM.,CONCEPTO: VILLANUEVA LUNA ELVIS FERNANDO,DEP.: BANCO UNION SA , PROCEDENCIA: BANCO UNION S.A., CHEQUE: 163108, FECHA DE EMISION:08/04/2019</t>
  </si>
  <si>
    <t>00212102001 DEPOSITO DE EFECTIVO, DEPOSITANTE: MIGUEL ISLA ALEJO, CONCEPTO: DEVOLUCION DE RECURSOS GESTION 2018 SR. MIGUEL ISLA ALEJO (VIATICOS), CUENTA DE DEPOSITO: CUENTA UNICA DEL TESORO</t>
  </si>
  <si>
    <t>00212102001 DEPOSITO DE EFECTIVO, DEPOSITANTE: JAIME FLORES RAMOS, CONCEPTO: DEVOLUCION DE RECURSOS GESTION 2018 SR. JAIME FLORES RAMOS Y MIGUEL ISLA ALEJO, CUENTA DE DEPOSITO: CUENTA UNICA DEL TESORO</t>
  </si>
  <si>
    <t>00099021001 DEPOSITO DE EFECTIVO, DEPOSITANTE: ELVIS RAMIREZ AGUILAR, CONCEPTO: DEVOLUCION SUELDO MARZO 2019, CUENTA DE DEPOSITO: CUENTA UNICA DEL TESORO</t>
  </si>
  <si>
    <t>00526012001 DEPOSITO DE EFECTIVO, DEPOSITANTE: MARIA DE LOS ANGELES VEJARANO GONZALES, CONCEPTO: DEVOLUCION CURSO CENCAP, CUENTA DE DEPOSITO: CUENTA UNICA DEL TESORO</t>
  </si>
  <si>
    <t>00526012001 DEPOSITO DE EFECTIVO, DEPOSITANTE: BOLIVIA  TV- FORTUNATO ALIAGA AGUILAR, CONCEPTO: DEVOLUCION DE PASAJES, CUENTA DE DEPOSITO: CUENTA UNICA DEL TESORO</t>
  </si>
  <si>
    <t>00035031101 DEPOSITO DE EFECTIVO, DEPOSITANTE: UNIDAD DE COORDINACION DE PROGRAMAS Y PROYECTOS, CONCEPTO: DEVOLUCION DE SALDO EN AVANCE - REFACCION DEL MURO PERIMETRAL SALA DE EXPOSICION EL AMARILLO (C31:89, CUENTA DE DEPOSITO: CUENTA UNICA DEL TESORO</t>
  </si>
  <si>
    <t>00212012001 DEPOSITO DE EFECTIVO, DEPOSITANTE: SAUL LUCIO QUISPE CABANA, CONCEPTO: REPOSICION DE CREDENCIAL, CUENTA DE DEPOSITO: CUENTA UNICA DEL TESORO</t>
  </si>
  <si>
    <t>00099021001 DEPOSITO DE EFECTIVO, DEPOSITANTE: MARIO GONZALO ARUQUIPA LASTARIO, CONCEPTO: DEVOLUCION DE VIATICOS, CUENTA DE DEPOSITO: CUENTA UNICA DEL TESORO</t>
  </si>
  <si>
    <t>00046024201 DEPOSITO DE EFECTIVO, DEPOSITANTE: MAXIMA SEGUNDINA ZAMORA RAMOS, CONCEPTO: OBSERVACION FACTURA PRESENTADA NIT QUE NO ES CORRECTO DEL MINISTERIO  FECHA 29/10/2010, CUENTA DE DEPOSITO: CUENTA UNICA DEL TESORO</t>
  </si>
  <si>
    <t>00099021001 DEPOSITO DE EFECTIVO, DEPOSITANTE: REYNA LECOÑA   ALAVI, CONCEPTO: COBRO INDEBIDO, CUENTA DE DEPOSITO: CUENTA UNICA DEL TESORO</t>
  </si>
  <si>
    <t>00099021001 DEPOSITO DE EFECTIVO, DEPOSITANTE: EJERCITO DE BOLIVIA  BAT.LOG.1"HEROICAS RABONAS", CONCEPTO: REVERSION POR GASTOS NO EJECUTADOS PARTIDA DE COMBUSTIBLE CORRESPONDIENTE AL MES DE FEBRERO, CUENTA DE DEPOSITO: CUENTA UNICA DEL TESORO</t>
  </si>
  <si>
    <t>00099021001 DEPOSITO DE EFECTIVO, DEPOSITANTE: JOSE AGUILAR ESPEJO, CONCEPTO: DEVOLUCION DAÑO ECONOMICO SEGUN INFORME AUDITORIA MPD-UAI N° 067/2018, CUENTA DE DEPOSITO: CUENTA UNICA DEL TESORO</t>
  </si>
  <si>
    <t>00070011102 DEP.DE CHEQ.AJENOS,RET.DE CAM.,CONCEPTO: PAGO DE SERVICIOS BOLIVIA LINE SERVICES LTDA MES DE FEB/19,DEP.: MINISTERIO DE TRABAJO EMPLEO Y PREVISION SOCIAL , PROCEDENCIA: BANCO UNION S.A., CHEQUE: 9205, FECHA DE EMISION:04/04/2019</t>
  </si>
  <si>
    <t>00099021001 DEP.DE CHEQ.AJENOS,RET.DE CAM.,CONCEPTO: ALVARADO BRAVO VICTOR HUGO,DEP.: BANCO UNION SA , PROCEDENCIA: BANCO UNION S.A., CHEQUE: 163115, FECHA DE EMISION:09/04/2019</t>
  </si>
  <si>
    <t>00099021001 DEP.DE CHEQ.AJENOS,RET.DE CAM.,CONCEPTO: DEVOLUCION SERVICIOS BASICOS NOVIEMBRE/18 ACADEMIA DIPLOMATICA PLURINACIONAL,DEP.: PROCURADURIA GENERAL DEL ESTADO , PROCEDENCIA: BANCO UNION S.A., CHEQUE: 1957, FECHA DE EMISION:08/04/2019</t>
  </si>
  <si>
    <t>00099021001 DEP.DE CHEQ.AJENOS,RET.DE CAM.,CONCEPTO: DEV SERVICIOS BASICOS DICIEMBRE/18 ACADEMIA DIPLOMATICA PLURINACIONAL,DEP.: PROCURADURIA GENERAL DEL ESTADO , PROCEDENCIA: BANCO UNION S.A., CHEQUE: 1958, FECHA DE EMISION:08/04/2019</t>
  </si>
  <si>
    <t>00099021001 DEP.DE CHEQ.AJENOS,RET.DE CAM.,CONCEPTO: DEV SERVICIOS BASICOS NOVIEMBRE Y DICIEMBRE 18/UMSA FDCP CONSULTORIO JURIDICO,DEP.: PROCURADURIA GENERAL DEL ESTADO , PROCEDENCIA: BANCO UNION S.A., CHEQUE: 1959, FECHA DE EMISION:08/04/2019</t>
  </si>
  <si>
    <t>00099021001 DEPOSITO DE EFECTIVO, DEPOSITANTE: JEANNETT GRUSCHENSKA DE LA FUENTE JERIA, CONCEPTO: DOBLE PERCEPCION PERIODOS FEBRERO 2016 A MARZO 2016 COMPROMISO DE DEVOLUCION DE DEUDA, CUENTA DE DEPOSITO: CUENTA UNICA DEL TESORO</t>
  </si>
  <si>
    <t>00099021001 DEPOSITO DE EFECTIVO, DEPOSITANTE: GREGORIA FERNANDEZ TARQUI, CONCEPTO: DOBLE PERCEPCION, CUENTA DE DEPOSITO: CUENTA UNICA DEL TESORO</t>
  </si>
  <si>
    <t>00099021001 DEPOSITO DE EFECTIVO, DEPOSITANTE: GAM PUERTO VILLARROEL, CONCEPTO: DEVOLUCION PROY FORTALECIMIENTO A LA PRODUCCION AVICOLA MUNICIPIO PUERTO VILLARROEL, CUENTA DE DEPOSITO: CUENTA UNICA DEL TESORO</t>
  </si>
  <si>
    <t>00099021001 DEPOSITO DE EFECTIVO, DEPOSITANTE: TERESA GOMEZ VALENZUELA, CONCEPTO: COBROS INDEBIDOS, CUENTA DE DEPOSITO: CUENTA UNICA DEL TESORO</t>
  </si>
  <si>
    <t>00099021001 DEPOSITO DE EFECTIVO, DEPOSITANTE: LISSETH PATRICIA MONTAÑO VALLEJOS, CONCEPTO: DEVOLUCION  BONO FRONTERA POR 9 MESES, CUENTA DE DEPOSITO: CUENTA UNICA DEL TESORO</t>
  </si>
  <si>
    <t>00117012001 DEPOSITO DE EFECTIVO, DEPOSITANTE: SERGIO ALBERTO PEREZ TORREJON, CONCEPTO: DEVOLUCION DE VIATICO C-31 459, CUENTA DE DEPOSITO: CUENTA UNICA DEL TESORO</t>
  </si>
  <si>
    <t>00099021001 DEPOSITO DE EFECTIVO, DEPOSITANTE: FREDDY IVAN CONDORI CUNO ( HIJO ), CONCEPTO: IMPORTE POR COBRO INDEBIDO DE LA SRA. LOLA CUNO CANASA (Q.E.P.D.), CUENTA DE DEPOSITO: CUENTA UNICA DEL TESORO</t>
  </si>
  <si>
    <t>00099021001 DEPOSITO DE EFECTIVO, DEPOSITANTE: BERNARDINA MEJIA CONDORI, CONCEPTO: DEVOLUCION DE SUELDO, CUENTA DE DEPOSITO: CUENTA UNICA DEL TESORO</t>
  </si>
  <si>
    <t>00099021001 DEPOSITO DE EFECTIVO, DEPOSITANTE: ARTURO MARCIAL ECHALAR RIVERA, CONCEPTO: REVERSION DEL PROYECTO ACTUALIZACION CARTOGRAFICA, CUENTA DE DEPOSITO: CUENTA UNICA DEL TESORO</t>
  </si>
  <si>
    <t>00099021001 DEPOSITO DE EFECTIVO, DEPOSITANTE: ARTURO MARCIAL ECHALAR RIVERA, CONCEPTO: PROYECTO ACTUALIZACION CARTOGRAFICA, CUENTA DE DEPOSITO: CUENTA UNICA DEL TESORO</t>
  </si>
  <si>
    <t>00099021001 DEPOSITO DE EFECTIVO, DEPOSITANTE: MERCEDEZ NOZA MORENO, CONCEPTO: DEVOLUCION DE FONDOS EN AVANCE, CUENTA DE DEPOSITO: CUENTA UNICA DEL TESORO</t>
  </si>
  <si>
    <t>00099021001 DEPOSITO DE EFECTIVO, DEPOSITANTE: MARIA PEÑARANDA TAPIA, CONCEPTO: SEGUN DOC. MPD - UAI-I-N° 169/17 DEP POR RECUPERACIONES EXTRAORDINARIAS MARIA PEÑARNADA TAPIA, CUENTA DE DEPOSITO: CUENTA UNICA DEL TESORO</t>
  </si>
  <si>
    <t>00099021001 DEPOSITO DE EFECTIVO, DEPOSITANTE: ROSARIO LAZARTE DE MUÑOZ, CONCEPTO: DEVOLUCION DE PAGO SALARIO FEB REVERSION, CUENTA DE DEPOSITO: CUENTA UNICA DEL TESORO</t>
  </si>
  <si>
    <t>00099021001 DEP.DE CHEQ.AJENOS,RET.DE CAM.,CONCEPTO: DEVOLUCION PASAJE AEREO DE JOSE LUIS ABASTOFLOR,DEP.: BOLTUR AMAZONAS , PROCEDENCIA: BANCO UNION S.A., CHEQUE: 4278, FECHA DE EMISION:09/04/2019</t>
  </si>
  <si>
    <t>00035031101 DEP.DE CHEQ.AJENOS,RET.DE CAM.,CONCEPTO: ALQUILER DE ESPACIO PARA EL FUNCIONAMIENTO DE UN CAJERO ATM,DEP.: UNIDAD DE COORDINACION DE PROGRAMAS Y PROYECTOS , PROCEDENCIA: BANCO UNION S.A., CHEQUE: 1549, FECHA DE EMISION:09/04/2019</t>
  </si>
  <si>
    <t>00035031101 DEP.DE CHEQ.AJENOS,RET.DE CAM.,CONCEPTO: ALQUILER DE ESPACIO PARA EL DESARROLLO DEL EVENTO NOCHE DE TALENTOS,DEP.: UNIDAD DE COORDINACION DE PROGRAMAS Y PROYECTOS , PROCEDENCIA: BANCO UNION S.A., CHEQUE: 1550, FECHA DE EMISION:09/04/2019</t>
  </si>
  <si>
    <t>00035031101 DEP.DE CHEQ.AJENOS,RET.DE CAM.,CONCEPTO: ALQUILER DE ESPACIO PARA EL DESARROLLO DEL EVENTO CBA 2019,DEP.: UNIDAD DE COORDINACION DE PROGRAMAS Y PROYECTOS , PROCEDENCIA: BANCO UNION S.A., CHEQUE: 1552, FECHA DE EMISION:09/04/2019</t>
  </si>
  <si>
    <t>00035031101 DEP.DE CHEQ.AJENOS,RET.DE CAM.,CONCEPTO: PERDIDA DE CREDENCIAL DE VISITANTE,DEP.: UNIDAD DE COORDINACION DE PROGRAMAS Y PROYECTOS , PROCEDENCIA: BANCO UNION S.A., CHEQUE: 1554, FECHA DE EMISION:09/04/2019</t>
  </si>
  <si>
    <t>00035031101 DEP.DE CHEQ.AJENOS,RET.DE CAM.,CONCEPTO: ALQUILER DE ESPACIO ENTEL SA C21 35,DEP.: UNIDAD DE COORDINACION DE PROGRAMAS Y PROYECTOS , PROCEDENCIA: BANCO UNION S.A., CHEQUE: 1555, FECHA DE EMISION:09/04/2019</t>
  </si>
  <si>
    <t>00035031101 DEP.DE CHEQ.AJENOS,RET.DE CAM.,CONCEPTO: INGRESO POR USO DE PARQUEO MES MARZO 2019,DEP.: UNIDAD DE COORDINACION DE PROGRAMAS Y PROYECTOS , PROCEDENCIA: BANCO UNION S.A., CHEQUE: 1556, FECHA DE EMISION:09/04/2019</t>
  </si>
  <si>
    <t>00035031101 DEP.DE CHEQ.AJENOS,RET.DE CAM.,CONCEPTO: LICENCIA SIN GOCE DE HABER FTE 11 MES MARZO C31 41,DEP.: UNIDAD DE COORDINACION DE PROGRAMAS Y PROYECTOS , PROCEDENCIA: BANCO UNION S.A., CHEQUE: 1557, FECHA DE EMISION:09/04/2019</t>
  </si>
  <si>
    <t>00099021001 DEPOSITO DE EFECTIVO, DEPOSITANTE: LOURDES ALIAGA ZAPATA, CONCEPTO: DOBLE PERCEPCION DEL MES DE ABRIL 2019, CUENTA DE DEPOSITO: CUENTA UNICA DEL TESORO</t>
  </si>
  <si>
    <t>00590012001 DEP.DE CHEQ.AJENOS,RET.DE CAM.,CONCEPTO: REEMBOLSO POR SUBSIDIO DE INCAPACIDAD TEMPORAL PERSONAL QUIPUS CORRESPONDIENTE AL MES DE FEBRERO,DEP.: CAJA DE SALUD DE CAMINOS Y RA</t>
  </si>
  <si>
    <t>00526012001 DEPOSITO DE EFECTIVO, DEPOSITANTE: PABLO GREGORIO SUXO COYA - BOLIVIA TV, CONCEPTO: DEVOLUCION DE PASAJE, CUENTA DE DEPOSITO: CUENTA UNICA DEL TESORO</t>
  </si>
  <si>
    <t>00099021001 DEPOSITO DE EFECTIVO, DEPOSITANTE: FUERTES CALLAPINO BERNARDINO  CI. 1283979, CONCEPTO: DEVOLUCION DE SALARIO EXCEDENTE AL ASIGNADO AL PRESIDENTE MARZO 2019, CUENTA DE DEPOSITO: CUENTA UNICA DEL TESORO</t>
  </si>
  <si>
    <t>00099021001 DEPOSITO DE EFECTIVO, DEPOSITANTE: VENEGAS RAMOS HERNAN  CI. 3663639, CONCEPTO: DEVOLUCION DE SALARIO EXCEDENTE AL ASIGNADO AL PRESIDENTE MARZO 2019, CUENTA DE DEPOSITO: CUENTA UNICA DEL TESORO</t>
  </si>
  <si>
    <t>00099021001 DEPOSITO DE EFECTIVO, DEPOSITANTE: SECKO GONZALES HUGO  CI. 3682597, CONCEPTO: DEVOLUCION DE SALARIO EXCEDENTE AL ASIGNADO AL PRESIDENTE MARZO 2019, CUENTA DE DEPOSITO: CUENTA UNICA DEL TESORO</t>
  </si>
  <si>
    <t>00099021001 DEPOSITO DE EFECTIVO, DEPOSITANTE: AGUIRRE HAUG ROSA  CI. 1616147, CONCEPTO: DEVOLUCION DE SALARIO EXCEDENTE AL ASIGNADO AL PRESIDENTE MARZO 2019, CUENTA DE DEPOSITO: CUENTA UNICA DEL TESORO</t>
  </si>
  <si>
    <t>00099021001 DEPOSITO DE EFECTIVO, DEPOSITANTE: GENARO MOLINA, CONCEPTO: DEVOLUCION, CUENTA DE DEPOSITO: CUENTA UNICA DEL TESORO</t>
  </si>
  <si>
    <t>00099021001 DEPOSITO DE EFECTIVO, DEPOSITANTE: FERNANDO MURILLO ROJAS, CONCEPTO: DEVOLUCION DE PAGO POR COURRIER, CUENTA DE DEPOSITO: CUENTA UNICA DEL TESORO</t>
  </si>
  <si>
    <t>00099021001 DEPOSITO DE EFECTIVO, DEPOSITANTE: CLEOFE JUDITH MENA HUAYTA, CONCEPTO: CONCEPTO REBERSION DE AGUINALDO 2018, CUENTA DE DEPOSITO: CUENTA UNICA DEL TESORO</t>
  </si>
  <si>
    <t>00099021001 DEPOSITO DE EFECTIVO, DEPOSITANTE: CLEOFE JUDITH MENA HUAYTA, CONCEPTO: CONCEPTO REBERSION DE AGUINALDO ESFUERZO POR BOLVIA, CUENTA DE DEPOSITO: CUENTA UNICA DEL TESORO</t>
  </si>
  <si>
    <t>00099021001 DEPOSITO DE EFECTIVO, DEPOSITANTE: CESAR PAUCARA QUISPE, CONCEPTO: DEVOLUCION DEL BENEFICIARIO COLATERAL DE ASIGNACION AL CARGO, CUENTA DE DEPOSITO: CUENTA UNICA DEL TESORO</t>
  </si>
  <si>
    <t>00592012001 DEPOSITO DE EFECTIVO, DEPOSITANTE: PROGRAMA MEJORA GEST MUNICIPAL II, CONCEPTO: ORDEN DE SERVI Y/O COMPRA PROG DE MEJORA GEST MUN II PAGO ND 227399, 227403 Y 227405 GESTION 2018, CUENTA DE DEPOSITO: CUENTA UNICA DEL TESORO</t>
  </si>
  <si>
    <t>00378012002 DEPOSITO DE EFECTIVO, DEPOSITANTE: GERARDO MARTINEZ APAZA (SENATEX), CONCEPTO: DEVOLUCION PREVENTIVO N° 165 (RETENSION), CUENTA DE DEPOSITO: CUENTA UNICA DEL TESORO</t>
  </si>
  <si>
    <t>00378012002 DEPOSITO DE EFECTIVO, DEPOSITANTE: GERARDO MARTINEZ APAZA (SENATEX), CONCEPTO: DEVOLUCION PREVENTIVO N° 165 (SALDO NO EJECUTADO), CUENTA DE DEPOSITO: CUENTA UNICA DEL TESORO</t>
  </si>
  <si>
    <t>00169014101 DEPOSITO DE EFECTIVO, DEPOSITANTE: MARIA COPACABANA TABOADA, CONCEPTO: REVERSION PARCIAL ELAPAS FEBRERO /19, CUENTA DE DEPOSITO: CUENTA UNICA DEL TESORO</t>
  </si>
  <si>
    <t>00099021001 DEPOSITO DE EFECTIVO, DEPOSITANTE: TCNL SERV. JESUS BARBERY VACA, CONCEPTO: DEBOLUCION HABERES ENERO Y FEBRERO 2018, CUENTA DE DEPOSITO: CUENTA UNICA DEL TESORO</t>
  </si>
  <si>
    <t>00283022001 DEPOSITO DE EFECTIVO, DEPOSITANTE: CARGILL BOLIVIA S.A., CONCEPTO: PAGO VOLUNTARIO POR DESTRUCCION DE PRODUCTOS INCAUTADOS POR ADUANA NACIONAL DE BOLIVIA (ANB) CASO UC, CUENTA DE DEPOSITO: CUENTA UNICA DEL TESORO</t>
  </si>
  <si>
    <t>00513012003 DEPOSITO DE EFECTIVO, DEPOSITANTE: LIDIA NINA NINA, CONCEPTO: DEVOLUCION DE RETROACTIVO, CUENTA DE DEPOSITO: CUENTA UNICA DEL TESORO</t>
  </si>
  <si>
    <t>00046181101 DEP.DE CHEQ.AJENOS,RET.DE CAM.,CONCEPTO: REVERSION DE FONDOS,DEP.: MINISTERIO DE SALUD , PROCEDENCIA: BANCO UNION S.A., CHEQUE: 29178, FECHA DE EMISION:29/03/2019</t>
  </si>
  <si>
    <t>00046181101 DEP.DE CHEQ.AJENOS,RET.DE CAM.,CONCEPTO: REVERSION DE FONDOS,DEP.: MINISTERIO DE SALUD , PROCEDENCIA: BANCO UNION S.A., CHEQUE: 29544, FECHA DE EMISION:29/03/2019</t>
  </si>
  <si>
    <t>00046181101 DEP.DE CHEQ.AJENOS,RET.DE CAM.,CONCEPTO: REVERSION   DE FONDOS,DEP.: MINISTERIO DE SALUD , PROCEDENCIA: BANCO UNION S.A., CHEQUE: 28909, FECHA DE EMISION:29/03/2019</t>
  </si>
  <si>
    <t>00099021001 DEP.DE CHEQ.AJENOS,RET.DE CAM.,CONCEPTO: PONCE ALVAREZ LIDIA,DEP.: BANCO UNION SA , PROCEDENCIA: BANCO UNION S.A., CHEQUE: 163120, FECHA DE EMISION:11/04/2019</t>
  </si>
  <si>
    <t>00271022001 DEP.DE CHEQ.AJENOS,RET.DE CAM.,CONCEPTO: SANDRA JULIETA CALLO TANGO,DEP.: BANCO UNION SA , PROCEDENCIA: BANCO UNION S.A., CHEQUE: 163119, FECHA DE EMISION:11/04/2019</t>
  </si>
  <si>
    <t>00099021001 DEP.DE CHEQ.AJENOS,RET.DE CAM.,CONCEPTO: VILLCA HUARACHI MARIO,DEP.: BANCO UNION  SA , PROCEDENCIA: BANCO UNION S.A., CHEQUE: 163118, FECHA DE EMISION:11/04/2019</t>
  </si>
  <si>
    <t>00035031101 DEP.DE CHEQ.AJENOS,RET.DE CAM.,CONCEPTO: ALQUILER DE ESPACIO PARA EL DESARROLLO DEL EVENTO FERIA  INDUSTRIAL Y DE LA CONSTRUCCION,DEP.: UNIDAD DE COORDINACION DE PROGRAMAS Y PROYECTOS</t>
  </si>
  <si>
    <t>00035031101 DEP.DE CHEQ.AJENOS,RET.DE CAM.,CONCEPTO: ALQUILER DE ESPACIO PARA EL DESARROLLO DEL EVENTO KIM HYUNG JUN,DEP.: UNIDAD DE COORDINACION DE PROGRAMAS Y PROYECTOS , PROCEDENCIA: BANCO UNION S.A., CHEQUE: 1560, FECHA DE EMISION:10/04/2019</t>
  </si>
  <si>
    <t>00099021001 DEPOSITO DE EFECTIVO, DEPOSITANTE: SEDES ORURO - GEOVANA QUISPE BAPTISTA, CONCEPTO: DEVOLUCION BONO FRONTERA, CUENTA DE DEPOSITO: CUENTA UNICA DEL TESORO</t>
  </si>
  <si>
    <t>00099021001 DEPOSITO DE EFECTIVO, DEPOSITANTE: LEONILDA LUZ TELLERIA VERA, CONCEPTO: DEVOLUCION DE DOBLE PERCEPCION, CUENTA DE DEPOSITO: CUENTA UNICA DEL TESORO</t>
  </si>
  <si>
    <t>00099021001 DEPOSITO DE EFECTIVO, DEPOSITANTE: ENDE, CONCEPTO: CUMPL DS  3034 RENUMERACION MAX MARZO/2019 WILFREDO OVANDO ROJAS, CUENTA DE DEPOSITO: CUENTA UNICA DEL TESORO</t>
  </si>
  <si>
    <t>00099021001 DEPOSITO DE EFECTIVO, DEPOSITANTE: LUIS FERNANDO ROSALES LOZADA, CONCEPTO: OBSERVACIONES DEL INFORME DE GASTOS DE FUNCIONAMIENTO DE GINEBRA, CUENTA DE DEPOSITO: CUENTA UNICA DEL TESORO</t>
  </si>
  <si>
    <t>00099021001 DEP.DE CHEQ.AJENOS,RET.DE CAM.,CONCEPTO: DEVOLUCION DE CC NO COBRADA DICIEMBRE 2018,DEP.: LA VITALICIA SEGUROS Y REASEGUROS DE VIDA SA , PROCEDENCIA: BANCO BISA S.A., CHEQUE: 50631, FECHA DE EMISION:11/04/2019</t>
  </si>
  <si>
    <t>00513162001 DEP.DE CHEQ.AJENOS,RET.DE CAM.,CONCEPTO: DEVOLUCION DE SALDOS NO EJECUTADOS,DEP.: YPFB , PROCEDENCIA: BANCO UNION S.A., CHEQUE: 1612, FECHA DE EMISION:10/04/2019</t>
  </si>
  <si>
    <t>00378012001 DEPOSITO DE EFECTIVO, DEPOSITANTE: SENATEX - PACHECO SORUCO RAQUEL MARIA, CONCEPTO: DEVOLUCION AL C-31 # 164 POR SALDO NO EJECUTADO, CUENTA DE DEPOSITO: CUENTA UNICA DEL TESORO</t>
  </si>
  <si>
    <t>00099021001 DEPOSITO DE EFECTIVO, DEPOSITANTE: EDGAR RUBEN MAMANI SUNTURA, CONCEPTO: DEVOLUCION DEL BENEFICIO COLATERAL DE ASIGNACION DE CARGO, CUENTA DE DEPOSITO: CUENTA UNICA DEL TESORO</t>
  </si>
  <si>
    <t>00099021001 DEPOSITO DE EFECTIVO, DEPOSITANTE: ISAAC KUKOC PAZ, CONCEPTO: DEVOLUCION DE DE 173 ISAAC KUKOC PAZ PAGO DE MULTA DE PASAJES AEREOS, CUENTA DE DEPOSITO: CUENTA UNICA DEL TESORO</t>
  </si>
  <si>
    <t>00099021001 DEPOSITO DE EFECTIVO, DEPOSITANTE: CLEOFE JUDITH MENA HUAYTA, CONCEPTO: CONCEPTO REBERCION DE BOLETAS DE DICIEMBRE 2018, CUENTA DE DEPOSITO: CUENTA UNICA DEL TESORO</t>
  </si>
  <si>
    <t>00099021001 DEPOSITO DE EFECTIVO, DEPOSITANTE: RUBEN PATTY, CONCEPTO: DEVOLUCION DE 544 DE RUBEN PATTY POR PAGO DE REFRIGERIO AL PERSONAL DEL OPCE, CUENTA DE DEPOSITO: CUENTA UNICA DEL TESORO</t>
  </si>
  <si>
    <t>00099021001 DEPOSITO DE EFECTIVO, DEPOSITANTE: CLEOFE JUDITH MENA HUAYTA, CONCEPTO: CONCEPTO REBERSION DE BOLETAS DE NOVIEMBRE 2018, CUENTA DE DEPOSITO: CUENTA UNICA DEL TESORO</t>
  </si>
  <si>
    <t>00099021001 DEPOSITO DE EFECTIVO, DEPOSITANTE: EUSEBIO MAMANI JAVIER, CONCEPTO: DEVOLUCION POR DOBLE PERCEPCION  N° LIBRETA00099021001, CUENTA DE DEPOSITO: CUENTA UNICA DEL TESORO</t>
  </si>
  <si>
    <t>00099021001 DEPOSITO DE EFECTIVO, DEPOSITANTE: RUBEN CABALLERO BALLESTEROS, CONCEPTO: DEVOLUCION POR DOBLE PERCEPCION, CUENTA DE DEPOSITO: CUENTA UNICA DEL TESORO</t>
  </si>
  <si>
    <t>00099021001 DEPOSITO DE EFECTIVO, DEPOSITANTE: RI 36 SLDO SANTOS PARIAMO, CONCEPTO: DEVOLUCION DE SERVICISO BASICOS, CUENTA DE DEPOSITO: CUENTA UNICA DEL TESORO</t>
  </si>
  <si>
    <t>00099021001 DEPOSITO DE EFECTIVO, DEPOSITANTE: RI 36 SLDO SANTOS PARIAMO, CONCEPTO: DEVOLUCION DE SERVICIOS BASICOS, CUENTA DE DEPOSITO: CUENTA UNICA DEL TESORO</t>
  </si>
  <si>
    <t>00099021001 DEPOSITO DE EFECTIVO, DEPOSITANTE: MINISTERIO DE DEPORTES BETTY FLORES CABEZAS, CONCEPTO: DEVOLUCIÓN SALDOS NO UTILIZADOS EN LA FIRMA DE CONVENIO, CUENTA DE DEPOSITO: CUENTA UNICA DEL TESORO</t>
  </si>
  <si>
    <t>00099021001 DEPOSITO DE EFECTIVO, DEPOSITANTE: JORGE AQUIZE MIRANDA, CONCEPTO: DOBLE PERCEPCIÓN, CUENTA DE DEPOSITO: CUENTA UNICA DEL TESORO</t>
  </si>
  <si>
    <t>00046058003 DEPOSITO DE EFECTIVO, DEPOSITANTE: GOBIERNO AUTONOMO MUNICIPAL DE TOLEDO, CONCEPTO: DEVOLUCION DE SLDO PROYECTO " IMPLEMENTACION DE VIGIÑAS PARA RIEGO Y CONSUMO ANIMAL, CUENTA DE DEPOSITO: CUENTA UNICA DEL TESORO</t>
  </si>
  <si>
    <t>00099021001 DEPOSITO DE EFECTIVO, DEPOSITANTE: FLORA BLACUT BARRON, CONCEPTO: DOBLE PERCEPCION-SENASIR, CUENTA DE DEPOSITO: CUENTA UNICA DEL TESORO</t>
  </si>
  <si>
    <t>00099021001 DEPOSITO DE EFECTIVO, DEPOSITANTE: EDWIN CHALY ACHU ACARAPI, CONCEPTO: REVERSION, CUENTA DE DEPOSITO: CUENTA UNICA DEL TESORO</t>
  </si>
  <si>
    <t>00592012001 DEPOSITO DE EFECTIVO, DEPOSITANTE: MINISTERIO DE LA PRESIDENCIA, CONCEPTO: EMISIVO ENTIDAD MINISTERIO DE LA PRESIDENCIAPAGO ND 242214 GESTIÓN 2019, CUENTA DE DEPOSITO: CUENTA UNICA DEL TESORO</t>
  </si>
  <si>
    <t>00592012001 DEPOSITO DE EFECTIVO, DEPOSITANTE: JOSE LUIS MAMANI ESPEJO, CONCEPTO: VENTA EMISIVO PARTICULARES DEL 01 AL 09 DE ABRIL DE 2019, CUENTA DE DEPOSITO: CUENTA UNICA DEL TESORO</t>
  </si>
  <si>
    <t>00099021001 DEP.DE CHEQ.AJENOS,RET.DE CAM.,CONCEPTO: REEMBOLSO POR BAJAS MEDICAS DE INCAPACIDAD TEMPORAL 2019 CORRESPONDIENTE ESC. COCHABAMBA,DEP.: CAJA BANCARIA ESTATAL DE SALUD , PROCEDENCIA: BANCO UNION S.A., CHEQUE: 31133, FECHA DE EMISION:14/03/2019</t>
  </si>
  <si>
    <t>00099021001 DEP.DE CHEQ.AJENOS,RET.DE CAM.,CONCEPTO: REEMBOLSO POR BAJAS MEDICAS POR INCAPACIDAD TEMPORAL MES ENERO 2019 MINISTERIO DE SALUD,DEP.: CAJA BANCARIA ESTATAL DE SALUD , PROCEDENCIA: BANCO UNION S.A., CHEQUE: 31389, FECHA DE EMISION:08/04/2019</t>
  </si>
  <si>
    <t>00046021109 DEP.DE CHEQ.AJENOS,RET.DE CAM.,CONCEPTO: REEMBOLSO POR BAJAS MEDICAS DE INCAPACIDAD TEMPORAL MES ENERO 2019 DE MINISTERIO DE SALUD,DEP.: CAJA BANCARIA ESTATAL DE SALUD , PROCEDENCIA: BANCO UNION S.A., CHEQUE: 31390, FECHA DE EMISION:08/04/2019</t>
  </si>
  <si>
    <t>00046024204 DEP.DE CHEQ.AJENOS,RET.DE CAM.,CONCEPTO: REEMBOLSO POR BAJAS MEDICAS DE INCAPACIDAD TEMPORAL MES ENERO 2019 MINISTERIO DE SALUD,DEP.: CAJA BANCARIA ESTATAL DE SALUD , PROCEDENCIA: BANCO UNION S.A., CHEQUE: 31391, FECHA DE EMISION:08/04/2019</t>
  </si>
  <si>
    <t>00132039201 DEPOSITO DE EFECTIVO, DEPOSITANTE: GRISEL SOLIZ GARNICA, CONCEPTO: PENALIZACIÓN, CUENTA DE DEPOSITO: CUENTA UNICA DEL TESORO</t>
  </si>
  <si>
    <t>00099021001 DEPOSITO DE EFECTIVO, DEPOSITANTE: MINISTERIO DE DEFENSA, CONCEPTO: REVERSION DE COMBUSTIBLE MES MARZO, CUENTA DE DEPOSITO: CUENTA UNICA DEL TESORO</t>
  </si>
  <si>
    <t>00592012001 DEPOSITO DE EFECTIVO, DEPOSITANTE: EMPRESA ESTATAL BOLIVIANA DE TURISMO, CONCEPTO: REEMBOLSO DE EXAMEN PREOCUPACIONAL, CUENTA DE DEPOSITO: CUENTA UNICA DEL TESORO</t>
  </si>
  <si>
    <t>00099021001 DEPOSITO DE EFECTIVO, DEPOSITANTE: WALTER SALINAS - INSA, CONCEPTO: REVERSION, CUENTA DE DEPOSITO: CUENTA UNICA DEL TESORO</t>
  </si>
  <si>
    <t>00099021001 DEPOSITO DE EFECTIVO, DEPOSITANTE: MARIA FELICIDAD GARCIA DE ACHA, CONCEPTO: DOBLE PERCEPCION, CUENTA DE DEPOSITO: CUENTA UNICA DEL TESORO</t>
  </si>
  <si>
    <t>00099021001 DEPOSITO DE EFECTIVO, DEPOSITANTE: JUAN BRAULIO GONZALES PAREDEZ, CONCEPTO: DOBLE PERCEPCION, CUENTA DE DEPOSITO: CUENTA UNICA DEL TESORO</t>
  </si>
  <si>
    <t>00020011103 DEPOSITO DE EFECTIVO, DEPOSITANTE: VICTORIO RONNIE TERAN RIOJA, CONCEPTO: REVERSION, CUENTA DE DEPOSITO: CUENTA UNICA DEL TESORO</t>
  </si>
  <si>
    <t>00099021001 DEPOSITO DE EFECTIVO, DEPOSITANTE: RILDA GEMIO CORTEZ, CONCEPTO: DEVOLUCION DE SUELDO MES DE ENERO 2019, CUENTA DE DEPOSITO: CUENTA UNICA DEL TESORO</t>
  </si>
  <si>
    <t>00099021001 DEPOSITO DE EFECTIVO, DEPOSITANTE: RILDA GEMIO CORTEZ, CONCEPTO: DEVOLUCION BONO DE FRONTERA MES DICIEMBRE 2018, CUENTA DE DEPOSITO: CUENTA UNICA DEL TESORO</t>
  </si>
  <si>
    <t>00099021001 DEPOSITO DE EFECTIVO, DEPOSITANTE: RILDA GEMIO CORTEZ, CONCEPTO: DEVOLUCION BONO FRONTERA 2° AGUINALDO, CUENTA DE DEPOSITO: CUENTA UNICA DEL TESORO</t>
  </si>
  <si>
    <t>00099021001 DEPOSITO DE EFECTIVO, DEPOSITANTE: RILDA GEMIO CORTEZ, CONCEPTO: DEVOLUCION BONO FRONTERA 1° AGUINALDO, CUENTA DE DEPOSITO: CUENTA UNICA DEL TESORO</t>
  </si>
  <si>
    <t>00099021001 DEPOSITO DE EFECTIVO, DEPOSITANTE: RILDA GEMIO CORTEZ, CONCEPTO: DEVOLUCION BONO FRONTERA NOVIEMBRE 2018, CUENTA DE DEPOSITO: CUENTA UNICA DEL TESORO</t>
  </si>
  <si>
    <t>00099021001 DEPOSITO DE EFECTIVO, DEPOSITANTE: RILDA GEMIO CORTEZ, CONCEPTO: DEVOLUCION BONO FRONTERA MES OCTUBRE 2018, CUENTA DE DEPOSITO: CUENTA UNICA DEL TESORO</t>
  </si>
  <si>
    <t>00099021001 DEPOSITO DE EFECTIVO, DEPOSITANTE: RILDA GEMIO CORTEZ, CONCEPTO: DEVOLUCION BONO FRONTERA SEPTIEMBRE 2018, CUENTA DE DEPOSITO: CUENTA UNICA DEL TESORO</t>
  </si>
  <si>
    <t>00099021001 DEPOSITO DE EFECTIVO, DEPOSITANTE: RILDA GEMIO CORTEZ, CONCEPTO: DEVOLUCION BONO FRONTERA AGOSTO 2018, CUENTA DE DEPOSITO: CUENTA UNICA DEL TESORO</t>
  </si>
  <si>
    <t>00099021001 DEPOSITO DE EFECTIVO, DEPOSITANTE: RILDA GEMIO CORTEZ, CONCEPTO: DEVOLUCION DE BONO FRONTERA MES JULIO 2018, CUENTA DE DEPOSITO: CUENTA UNICA DEL TESORO</t>
  </si>
  <si>
    <t>00099021001 DEPOSITO DE EFECTIVO, DEPOSITANTE: ROMEL EDUARD COLQUE USNAYO, CONCEPTO: REVERSION DE HABERES DE MAYO A DICIEMBRE 2017 Y ENERO Y FEBRERO 2018, CUENTA DE DEPOSITO: CUENTA UNICA DEL TESORO</t>
  </si>
  <si>
    <t>00041031107 DEPOSITO DE EFECTIVO, DEPOSITANTE: IBMETRO - GARY CHAMBI, CONCEPTO: DEVOLUCION GASTOS DE TRANSPORTE, CUENTA DE DEPOSITO: CUENTA UNICA DEL TESORO</t>
  </si>
  <si>
    <t>00591012001 DEP.DE CHEQ.AJENOS,RET.DE CAM.,CONCEPTO: PARA REGISTRAR LOS DEP NO IDENTIFICADOS GESTION 2019 SEGUN MT-2019-02391 RECIBO 783 DEL 24/01/19,DEP.: EMPRESA ESTATAL DE TRANS POR CABLE MI TELEFERICO</t>
  </si>
  <si>
    <t>00041011101 DEP.DE CHEQ.AJENOS,RET.DE CAM.,CONCEPTO: DERECHO DE CONCECION,DEP.: FUNDEMPRESA , PROCEDENCIA: BANCO MERCANTIL SANTA CRUZ SA., CHEQUE: 6389, FECHA DE EMISION:01/04/2019</t>
  </si>
  <si>
    <t>00041011101 DEP.DE CHEQ.AJENOS,RET.DE CAM.,CONCEPTO: GACETA ELECTRONICA,DEP.: FUNDEMPRESA , PROCEDENCIA: BANCO FORTALEZA SOCIEDAD ANONIMA (BANCO FORTALEZA S.A.), CHEQUE: 322, FECHA DE EMISION</t>
  </si>
  <si>
    <t>00099021001 DEP.DE CHEQ.AJENOS,RET.DE CAM.,CONCEPTO: DEVOLUCION DE PASAJES,DEP.: DAVID MARCELO SALAS TORREZ-MINISTERIO DE ENERGIA , PROCEDENCIA: BANCO UNION S.A., CHEQUE: 10582, FECHA DE EMISION:12/04/2019</t>
  </si>
  <si>
    <t>00099021001 DEP.DE CHEQ.AJENOS,RET.DE CAM.,CONCEPTO: ARISPE PANOSO FRANZ MACEDONIO,DEP.: BANCO UNION S.A. , PROCEDENCIA: BANCO UNION S.A., CHEQUE: 163123, FECHA DE EMISION:15/04/2019</t>
  </si>
  <si>
    <t>00099021001 DEP.DE CHEQ.AJENOS,RET.DE CAM.,CONCEPTO: GUERRA LUZMILA ALMARAZ DE,DEP.: BANCO UNION S.A. , PROCEDENCIA: BANCO UNION S.A., CHEQUE: 163124, FECHA DE EMISION:15/04/2019</t>
  </si>
  <si>
    <t>00099021001 DEP.DE CHEQ.AJENOS,RET.DE CAM.,CONCEPTO: POR REEMBOLSO DE INCAPACIDAD TEMPORAL DEL PERSONAL DE LA EMPRESA ABC,DEP.: CAJA DE SALUD DE CAMINOS Y RA , PROCEDENCIA: BANCO UNION S.A., CHEQUE: 10476, FECHA DE EMISION:28/03/2019</t>
  </si>
  <si>
    <t>00591012001 DEP.DE CHEQ.AJENOS,RET.DE CAM.,CONCEPTO: PAGO POR SERVICIO DE AGUA POTABLE,DEP.: KETAL S.A. , PROCEDENCIA: BANCO BISA S.A., CHEQUE: 804, FECHA DE EMISION:09/04/2019</t>
  </si>
  <si>
    <t>00099021001 DEPOSITO DE EFECTIVO, DEPOSITANTE: SAE -2 SANTA CRUZ, CONCEPTO: REVERSION DE AGUA POTABLE DEL MES DE ENERO DE LA SAE -2 SANTA CRUZ, CUENTA DE DEPOSITO: CUENTA UNICA DEL TESORO</t>
  </si>
  <si>
    <t>00099021001 DEPOSITO DE EFECTIVO, DEPOSITANTE: SEVERINO COCHI TRUJILLO, CONCEPTO: DOBLE PERCEPCION, CUENTA DE DEPOSITO: CUENTA UNICA DEL TESORO</t>
  </si>
  <si>
    <t>00099021001 DEPOSITO DE EFECTIVO, DEPOSITANTE: EDIFICIO CONAVI COOPROPIETARIOS, CONCEPTO: PAGO EPSAS - MARZO - 2019, CUENTA DE DEPOSITO: CUENTA UNICA DEL TESORO</t>
  </si>
  <si>
    <t>00099021001 DEPOSITO DE EFECTIVO, DEPOSITANTE: VICENTE CELSO CALLISAYA APAZA, CONCEPTO: DOBLE PERCEPCION, CUENTA DE DEPOSITO: CUENTA UNICA DEL TESORO</t>
  </si>
  <si>
    <t>00099021001 DEPOSITO DE EFECTIVO, DEPOSITANTE: AGENCIA ESTATAL DE VIVIENDA, CONCEPTO: PAGO POR SERVICIO DE AGUA POTABLE POR EL MES DE MARZO 2019 DEL EDIFICIO EX-CONAVI, CUENTA DE DEPOSITO: CUENTA UNICA DEL TESORO</t>
  </si>
  <si>
    <t>00099021001 DEPOSITO DE EFECTIVO, DEPOSITANTE: CARLOS TRIGO, CONCEPTO: DEVOLUCION DE SALDOS, CUENTA DE DEPOSITO: CUENTA UNICA DEL TESORO</t>
  </si>
  <si>
    <t>00047297001 DEPOSITO DE EFECTIVO, DEPOSITANTE: COMUNIDAD ORIGINARIA DE CHIHUO, CONCEPTO: DEVOLUCION DE SALDOS NO EJECUTADOS DEL CONVENIO DE FINANCIAMIENTO I/3989-2018 LEG/023/2018, CUENTA DE DEPOSITO: CUENTA UNICA DEL TESORO</t>
  </si>
  <si>
    <t>00047297001 DEPOSITO DE EFECTIVO, DEPOSITANTE: COMUNIDAD DE LURUMNI, CONCEPTO: DEVOLUCION DE SALDOS NO EJECUTADOS DEL CONVENIO DE FINANCIAMIENTO I/13897-2018 LEG/027/2018, CUENTA DE DEPOSITO: CUENTA UNICA DEL TESORO</t>
  </si>
  <si>
    <t>00047297001 DEPOSITO DE EFECTIVO, DEPOSITANTE: AYLLU SULLCA CALAVILLCA D/PUEBLO ORIG D/ ORINOCA, CONCEPTO: DEVOLUCION DE SALDOS NO EJECUTADOS DEL CONVENIO DE FINANCIAMIENTO I/09482-2018 LEG/120/2018, CUENTA DE DEPOSITO: CUENTA UNICA DEL TESORO</t>
  </si>
  <si>
    <t>00041031107 DEPOSITO DE EFECTIVO, DEPOSITANTE: IBMETRO DAVID SAMUEL LAURA TIÑINI, CONCEPTO: DEVOLUCION DE PASAJES PESAS PATRON 500KG, CUENTA DE DEPOSITO: CUENTA UNICA DEL TESORO</t>
  </si>
  <si>
    <t>00047261101 DEPOSITO DE EFECTIVO, DEPOSITANTE: REYNALDO MAMANI PINTO, CONCEPTO: DEP FONDOS EN AVANCE, CUENTA DE DEPOSITO: CUENTA UNICA DEL TESORO</t>
  </si>
  <si>
    <t>00212012001 DEPOSITO DE EFECTIVO, DEPOSITANTE: MARIA GABRIELA QUISPE JARRO, CONCEPTO: DEVOLUCION DE FONDOS EN AVANCE, CUENTA DE DEPOSITO: CUENTA UNICA DEL TESORO</t>
  </si>
  <si>
    <t>00099021001 DEPOSITO DE EFECTIVO, DEPOSITANTE: LIZZETH ALEJANDRA HUANCA AGUILAR, CONCEPTO: REVERSION OCTUBRE 2018, CUENTA DE DEPOSITO: CUENTA UNICA DEL TESORO</t>
  </si>
  <si>
    <t>00099021001 DEPOSITO DE EFECTIVO, DEPOSITANTE: LIZZETH ALEJANDRA HUANCA AGUILAR, CONCEPTO: REVERSION NOVIEMBRE 2018, CUENTA DE DEPOSITO: CUENTA UNICA DEL TESORO</t>
  </si>
  <si>
    <t>00099021001 DEPOSITO DE EFECTIVO, DEPOSITANTE: LIZZETH ALEJANDRA HUANCA AGUILAR, CONCEPTO: REVERSION DICIEMBRE 2018, CUENTA DE DEPOSITO: CUENTA UNICA DEL TESORO</t>
  </si>
  <si>
    <t>00526012001 DEPOSITO DE EFECTIVO, DEPOSITANTE: HEYDI GUTIERREZ, CONCEPTO: DEVOLUCION DE PASAJES, CUENTA DE DEPOSITO: CUENTA UNICA DEL TESORO</t>
  </si>
  <si>
    <t>00592012001 DEP.DE CHEQ.AJENOS,RET.DE CAM.,CONCEPTO: PAGO ND 231642 DEVOLUCION PARCIAL C/CHEQUE N 10555-AER BOA GESTION 2019,DEP.: ELENA LILIANA CARVALLO , PROCEDENCIA: BANCO UNION S.A., CHEQUE: 10555, FECHA DE EMISION:05/04/2019</t>
  </si>
  <si>
    <t>00099021001 DEP.DE CHEQ.AJENOS,RET.DE CAM.,CONCEPTO: COMPENSACION MENSUAL DE COTIZACIONES,DEP.: FUTURO DE BOLIVIA A AFP , PROCEDENCIA: BANCO DE CREDITO DE BOLIVIA S.A., CHEQUE: 57981, FECHA DE EMISION:16/04/2019</t>
  </si>
  <si>
    <t>00222012001 DEPOSITO DE EFECTIVO, DEPOSITANTE: VICTORIA MAMANI, CONCEPTO: DEVOLUCION DE SALDO DE FONDO DE AVANCE, CUENTA DE DEPOSITO: CUENTA UNICA DEL TESORO</t>
  </si>
  <si>
    <t>00016071101 DEPOSITO DE EFECTIVO, DEPOSITANTE: UNIVERSIDAD PEDAGOGICA ALBERTO DURAN LOMAR, CONCEPTO: DEVOLUCION DE SALDO NO EJECUTADO, CUENTA DE DEPOSITO: CUENTA UNICA DEL TESORO</t>
  </si>
  <si>
    <t>00099021001 DEPOSITO DE EFECTIVO, DEPOSITANTE: ALBERTO JORGE SAINZ HERBAS, CONCEPTO: REVERSION PASAJES LA PAZ SANTA CRUZ ROBORE SANTA CRUZ LA PAZ COMISION CONTROL GANADO BOVINO, CUENTA DE DEPOSITO: CUENTA UNICA DEL TESORO</t>
  </si>
  <si>
    <t>00099021001 DEPOSITO DE EFECTIVO, DEPOSITANTE: LITTO JUNIOR POZO ESPADA C.I.3472111LP, CONCEPTO: DEVOLUCION DE BONO AL CARGO, CUENTA DE DEPOSITO: CUENTA UNICA DEL TESORO</t>
  </si>
  <si>
    <t>00099021001 DEP.DE CHEQ.AJENOS,RET.DE CAM.,CONCEPTO: DEVOLUCION DE RECURSOS AL TGN POR REPOSICION DE CREDENCIALES POR FUNCIONARIOS,DEP.: MIN. COMUNICACION , PROCEDENCIA: BANCO UNION S.A., CHEQUE: 9898, FECHA DE EMISION:10/04/2019</t>
  </si>
  <si>
    <t>00099021001 DEP.DE CHEQ.AJENOS,RET.DE CAM.,CONCEPTO: DEVOLUCION DE RECURSOS AL TGN POR REPOSICION DE CREDENCIALES POR FUNCIONARIOS,DEP.: MIN. COMUNICACION , PROCEDENCIA: BANCO UNION S.A., CHEQUE: 9897, FECHA DE EMISION:10/04/2019</t>
  </si>
  <si>
    <t>00099021001 DEP.DE CHEQ.AJENOS,RET.DE CAM.,CONCEPTO: DEVOLUCION  A LA CUT POR PASAJES AEREOS LINEA AMAZONAS A TRAVES DE LA AG. BOLTUR,DEP.: MIN. COMUNICACION , PROCEDENCIA: BANCO UNION S.A., CHEQUE: 9901, FECHA DE EMISION:10/04/2019</t>
  </si>
  <si>
    <t>00099021001 DEPOSITO DE EFECTIVO, DEPOSITANTE: JOSE LUIS FERNANDEZ CONDE, CONCEPTO: DEVOLUCION DE PASAJE AEREO CHUQUISACA - LA PAZ, CUENTA DE DEPOSITO: CUENTA UNICA DEL TESORO</t>
  </si>
  <si>
    <t>00099021001 DEPOSITO DE EFECTIVO, DEPOSITANTE: JAIME GARECA GONZALES, CONCEPTO: REVERSION CORRESPONDIENTE AL MES DE FEBRERO, CUENTA DE DEPOSITO: CUENTA UNICA DEL TESORO</t>
  </si>
  <si>
    <t>00099021001 DEPOSITO DE EFECTIVO, DEPOSITANTE: RAIMUNDO LAURA MAMANI, CONCEPTO: DEVOLUCION DE PERCEPCION DE BONO AL CARGO, CUENTA DE DEPOSITO: CUENTA UNICA DEL TESORO</t>
  </si>
  <si>
    <t>00099021001 DEPOSITO DE EFECTIVO, DEPOSITANTE: SIMEON  ORLANDO  MONTAÑO  MOLINA, CONCEPTO: DOBLE PERCEPCION SENASIR, CUENTA DE DEPOSITO: CUENTA UNICA DEL TESORO</t>
  </si>
  <si>
    <t>00270024201 DEPOSITO DE EFECTIVO, DEPOSITANTE: DIRECCION DEPARTAMENTAL DE EDUCACION-TARIJA, CONCEPTO: DEP SERVICIOS BASICOS, CUENTA DE DEPOSITO: CUENTA UNICA DEL TESORO</t>
  </si>
  <si>
    <t>00270024201 DEPOSITO DE EFECTIVO, DEPOSITANTE: DIRECCION DEPARTAMENTAL DE EDUCACION-TARIJA, CONCEPTO: DEP DIFERENCIA JORGE DURAN (REFACCION - AMBIENTES), CUENTA DE DEPOSITO: CUENTA UNICA DEL TESORO</t>
  </si>
  <si>
    <t>00020031101 DEPOSITO DE EFECTIVO, DEPOSITANTE: ANTONIO ADUARDO MONASTERIOS CHUI CI.2544629, CONCEPTO: REVERSION, CUENTA DE DEPOSITO: CUENTA UNICA DEL TESORO</t>
  </si>
  <si>
    <t>00099021001 DEPOSITO DE EFECTIVO, DEPOSITANTE: SOFIA R. CHAVEZ CALDERON, CONCEPTO: DEVOLUCION POR DOBLE PERCEPCION AFP FUTURO, CUENTA DE DEPOSITO: CUENTA UNICA DEL TESORO</t>
  </si>
  <si>
    <t>00099021001 DEPOSITO DE EFECTIVO, DEPOSITANTE: GREGORIO ANTEZANA A., CONCEPTO: DOBLE PERCEPCION, CUENTA DE DEPOSITO: CUENTA UNICA DEL TESORO</t>
  </si>
  <si>
    <t>00099021001 DEPOSITO DE EFECTIVO, DEPOSITANTE: DAVID TICONA VINO, CONCEPTO: REFRIGERIOS NO COBRADOS VT ENERO-2018, CUENTA DE DEPOSITO: CUENTA UNICA DEL TESORO</t>
  </si>
  <si>
    <t>00099021001 DEPOSITO DE EFECTIVO, DEPOSITANTE: DAVID TICONA VINO, CONCEPTO: REFRIGERIOS NO COBRADOS VCDI ENERO-2018, CUENTA DE DEPOSITO: CUENTA UNICA DEL TESORO</t>
  </si>
  <si>
    <t>00212012001 DEPOSITO DE EFECTIVO, DEPOSITANTE: OMAR RICHARD MACHICADO VALLE, CONCEPTO: REPOSICION DE CREDENCIAL, CUENTA DE DEPOSITO: CUENTA UNICA DEL TESORO</t>
  </si>
  <si>
    <t>00599022001 DEPOSITO DE EFECTIVO, DEPOSITANTE: ARMANDO CERRON FLORES, CONCEPTO: DEVOLUCION DE VIATICOS POR VIAJE AL INTERIOR DEL PAIS DE ACUERDO AL C-31 N° 656, CUENTA DE DEPOSITO: CUENTA UNICA DEL TESORO</t>
  </si>
  <si>
    <t>00130012001 DEPOSITO DE EFECTIVO, DEPOSITANTE: COOP MINERA 16 DE JULIO RL, CONCEPTO: PAGO CUTA 36 3RA AMPLIACION COOP MINERA 16 DE JULIO RL, CUENTA DE DEPOSITO: CUENTA UNICA DEL TESORO</t>
  </si>
  <si>
    <t>00212012001 DEPOSITO DE EFECTIVO, DEPOSITANTE: DIR.NAL. INRA RAMIRO SABINO ARROYO FERNANDEZ, CONCEPTO: REPOSICION CREDENCIAL, CUENTA DE DEPOSITO: CUENTA UNICA DEL TESORO</t>
  </si>
  <si>
    <t>00099021001 DEP.DE CHEQ.AJENOS,RET.DE CAM.,CONCEPTO: DEVOLUCION DE RECURSOS EMERGENTE DE AUDITORIA ESPECIAL,DEP.: MIN. COMUNICACION , PROCEDENCIA: BANCO UNION S.A., CHEQUE: 9904, FECHA DE EMISION:11/04/2019</t>
  </si>
  <si>
    <t>00287102001 DEP.DE CHEQ.AJENOS,RET.DE CAM.,CONCEPTO: DEVOLUCION DE FONDOS EN AVANCE (PASAJES NO UTILIZADOS) C31-4/2019,DEP.: FPS - OF CENTRAL , PROCEDENCIA: BANCO UNION S.A., CHEQUE: 10558, FECHA DE EMISION:05/04/2019</t>
  </si>
  <si>
    <t>00016141101 DEP.DE CHEQ.AJENOS,RET.DE CAM.,CONCEPTO: DEVOLUCION DE  PASAJES Y VIATICOS,DEP.: MINISTERIO DE EDUCACION , PROCEDENCIA: BANCO UNION S.A., CHEQUE: 24186, FECHA DE EMISION:15/04/2019</t>
  </si>
  <si>
    <t>00099021001 DEP.DE CHEQ.AJENOS,RET.DE CAM.,CONCEPTO: TRIBEÑO BRIGITTE SORAYA REVOLLO DE,DEP.: BANCO UNION SA , PROCEDENCIA: BANCO UNION S.A., CHEQUE: 163134, FECHA DE EMISION:17/04/2019</t>
  </si>
  <si>
    <t>00099021001 DEP.DE CHEQ.AJENOS,RET.DE CAM.,CONCEPTO: VARON CARABALLO ROS MERY,DEP.: BANCO UNION SA , PROCEDENCIA: BANCO UNION S.A., CHEQUE: 163133, FECHA DE EMISION:17/04/2019</t>
  </si>
  <si>
    <t>00099021001 DEP.DE CHEQ.AJENOS,RET.DE CAM.,CONCEPTO: EMILIA VASQUEZ MENECES DE MENDIETA,DEP.: BANCO UNION SA , PROCEDENCIA: BANCO UNION S.A., CHEQUE: 163137, FECHA DE EMISION:17/04/2019</t>
  </si>
  <si>
    <t>00099021001 DEP.DE CHEQ.AJENOS,RET.DE CAM.,CONCEPTO: EMILIA VASQUEZ MENECES DE MENDIETA,DEP.: BANCO UNION SA , PROCEDENCIA: BANCO UNION S.A., CHEQUE: 163136, FECHA DE EMISION:17/04/2019</t>
  </si>
  <si>
    <t>00099021001 DEP.DE CHEQ.AJENOS,RET.DE CAM.,CONCEPTO: EMILIA VASQUEZ MENECES DE MENDIETA,DEP.: BANCO UNION SA , PROCEDENCIA: BANCO UNION S.A., CHEQUE: 163135, FECHA DE EMISION:17/04/2019</t>
  </si>
  <si>
    <t>00099024113 DEP.DE CHEQ.AJENOS,RET.DE CAM.,CONCEPTO: MULTA PROYECTO CONST UNIDAD EDUCATIVA NACIONAL MIAQUE,DEP.: MINISTERIO DE LA PRESIDENCIA -UPRE , PROCEDENCIA: BANCO UNION S.A., CHEQUE: 916, FECHA DE EMISION:10/04/2019</t>
  </si>
  <si>
    <t>00212032002 DEP.DE CHEQ.AJENOS,RET.DE CAM.,CONCEPTO: APORTES VOLUNTARIOS INRA-COCHABAMBA,DEP.: INRA-COCHABAMBA , PROCEDENCIA: BANCO UNION S.A., CHEQUE: 5924, FECHA DE EMISION:29/03/2019</t>
  </si>
  <si>
    <t>00099021001 DEPOSITO DE EFECTIVO, DEPOSITANTE: DAVID TICONA VINO, CONCEPTO: REFRIGERIOS NO COBRADOS  MDRYT ENERO-2018, CUENTA DE DEPOSITO: CUENTA UNICA DEL TESORO</t>
  </si>
  <si>
    <t>00099021001 DEPOSITO DE EFECTIVO, DEPOSITANTE: GUSTAVO MAMANI, CONCEPTO: REVERSION FONDOS NO UTILIZADOS DEL SR GUSTAVO MAMANI PREVENTIVO 219, CUENTA DE DEPOSITO: CUENTA UNICA DEL TESORO</t>
  </si>
  <si>
    <t>00099021001 DEPOSITO DE EFECTIVO, DEPOSITANTE: SERGIO RENGEL, CONCEPTO: REVERSION FONDOS NO UTILIZADOS DEL SR SERGIO RENGEL, CUENTA DE DEPOSITO: CUENTA UNICA DEL TESORO</t>
  </si>
  <si>
    <t>00378012001 DEPOSITO DE EFECTIVO, DEPOSITANTE: SERVICIO NACIONAL TEXTIL SENATEX, CONCEPTO: DEVOLUCION FONDOS EN AVANCE, CUENTA DE DEPOSITO: CUENTA UNICA DEL TESORO</t>
  </si>
  <si>
    <t>00099021001 DEPOSITO DE EFECTIVO, DEPOSITANTE: LUZ NANCY SOLIS VERASTEGUI, CONCEPTO: DOBLE PERCEPCION, CUENTA DE DEPOSITO: CUENTA UNICA DEL TESORO</t>
  </si>
  <si>
    <t>00291012002 DEPOSITO DE EFECTIVO, DEPOSITANTE: VICENTE ALVARO GONZALES CACERES, CONCEPTO: REPOSICION DE CREDENCIAL, CUENTA DE DEPOSITO: CUENTA UNICA DEL TESORO</t>
  </si>
  <si>
    <t>00099021001 DEP.DE CHEQ.AJENOS,RET.DE CAM.,CONCEPTO: DEVOLUCION A LA CUT POR PASAJES AEREOS LINEA AMAZONAS A TRAVES DE LA AGENCIA BOLTUR,DEP.: MIN COMUNICACION , PROCEDENCIA: BANCO UNION S.A., CHEQUE: 9893, FECHA DE EMISION:10/04/2019</t>
  </si>
  <si>
    <t>00099021001 DEP.DE CHEQ.AJENOS,RET.DE CAM.,CONCEPTO: DEVOLUCION DE RECURSOS AL TGN POR REPOSICION DE CREDENCIALES POR FUNCIONARIOS,DEP.: MIN. COMUNICACION , PROCEDENCIA: BANCO UNION S.A., CHEQUE: 9895, FECHA DE EMISION:10/04/2019</t>
  </si>
  <si>
    <t>00526012001 DEPOSITO DE EFECTIVO, DEPOSITANTE: CARLOS VASQUEZ FERNANDEZ, CONCEPTO: DEVOLUCION DE PASAJES, CUENTA DE DEPOSITO: CUENTA UNICA DEL TESORO</t>
  </si>
  <si>
    <t>00099021001 DEPOSITO DE EFECTIVO, DEPOSITANTE: LUIS GABRIEL DEL CARPIO VILLENA -UIF, CONCEPTO: DEVOLUCION PAGO EN DEMASIA REFRIGERIO  DICIEMBRE 2018 PREV 911, CUENTA DE DEPOSITO: CUENTA UNICA DEL TESORO</t>
  </si>
  <si>
    <t>00099021001 DEPOSITO DE EFECTIVO, DEPOSITANTE: JOSE ALBERTO MORALES MAURI -UIF, CONCEPTO: DEVOLUCION PAGO EN DEMASIA REFRIGERIO  DICIEMBRE 2018 PREV 911, CUENTA DE DEPOSITO: CUENTA UNICA DEL TESORO</t>
  </si>
  <si>
    <t>00099021001 DEPOSITO DE EFECTIVO, DEPOSITANTE: JOSE ABRAHAM MALKY APAZA -UIF, CONCEPTO: DEVOLUCION PAGO EN DEMASIA REFRIGERIO DICIEMBRE 2018 PREV 911, CUENTA DE DEPOSITO: CUENTA UNICA DEL TESORO</t>
  </si>
  <si>
    <t>00099021001 DEPOSITO DE EFECTIVO, DEPOSITANTE: LARRY OMAR FERNANDEZ PALMA - UIF, CONCEPTO: DEVOLUCION PAGO EN DEMASIA REFRIGERIO  DICIEMBRE 2018 PREV 911, CUENTA DE DEPOSITO: CUENTA UNICA DEL TESORO</t>
  </si>
  <si>
    <t>00099021001 DEPOSITO DE EFECTIVO, DEPOSITANTE: ANA TERESA MORALES OLIVERA -UIF, CONCEPTO: DEVOLUCION PAGO EN DEMASIA REFRIGERIO DICIEMBRE 2018 PREV 911, CUENTA DE DEPOSITO: CUENTA UNICA DEL TESORO</t>
  </si>
  <si>
    <t>00099021001 DEPOSITO DE EFECTIVO, DEPOSITANTE: PATRICIA ELIZABETH MARTINEZ VILLA -UIF, CONCEPTO: DEVOLUCION PAGO EN DEMASIA REFRIGERIO NOVIEMBRE 2018 PREV 837, CUENTA DE DEPOSITO: CUENTA UNICA DEL TESORO</t>
  </si>
  <si>
    <t>00099021001 DEPOSITO DE EFECTIVO, DEPOSITANTE: GABRIELA ARANCIBIA PEREDO -UIF, CONCEPTO: DEVOLUCION PAGO EN DEMASIA REFRIGERIO SEPTIEMBRE 2018 PREV 612, CUENTA DE DEPOSITO: CUENTA UNICA DEL TESORO</t>
  </si>
  <si>
    <t>00099021001 DEPOSITO DE EFECTIVO, DEPOSITANTE: RAMIRO RUBEN PARY MONTECINOS, CONCEPTO: DEVOLUCION SALARIO MARZO 2019, CUENTA DE DEPOSITO: CUENTA UNICA DEL TESORO</t>
  </si>
  <si>
    <t>00099021001 DEPOSITO DE EFECTIVO, DEPOSITANTE: RAMIRO RUBEN PARY MONTECINOS, CONCEPTO: DEVOLUCION SALARIO FEBRERO 2019, CUENTA DE DEPOSITO: CUENTA UNICA DEL TESORO</t>
  </si>
  <si>
    <t>00099021001 DEPOSITO DE EFECTIVO, DEPOSITANTE: RAMIRO RUBEN PARY MONTECINOS, CONCEPTO: DEVOLUCION SALARIO ENERO 2019, CUENTA DE DEPOSITO: CUENTA UNICA DEL TESORO</t>
  </si>
  <si>
    <t>00099021001 DEPOSITO DE EFECTIVO, DEPOSITANTE: RAMIRO RUBEN PARY MONTECINOS, CONCEPTO: DEVOLUCION SALARIO DICIEMBRE 2018, CUENTA DE DEPOSITO: CUENTA UNICA DEL TESORO</t>
  </si>
  <si>
    <t>00099021001 DEPOSITO DE EFECTIVO, DEPOSITANTE: ZAMIRA DANITZA PACHECO MIRANDA, CONCEPTO: DEVOLUCION DE FONDO EN AVANCE, CUENTA DE DEPOSITO: CUENTA UNICA DEL TESORO</t>
  </si>
  <si>
    <t>00099021001 DEPOSITO DE EFECTIVO, DEPOSITANTE: XAVIER VEGA MARQUEZ, CONCEPTO: COMPROMISO DE DEVOLUCION DE DEUDA, CUENTA DE DEPOSITO: CUENTA UNICA DEL TESORO</t>
  </si>
  <si>
    <t>00099021001 DEPOSITO DE EFECTIVO, DEPOSITANTE: FRANZ REYNALDO QUISPE CASTAÑETA, CONCEPTO: DEVOLUCION DE HABERES DEL MES DE MARZO, CUENTA DE DEPOSITO: CUENTA UNICA DEL TESORO</t>
  </si>
  <si>
    <t>00592012001 DEPOSITO DE EFECTIVO, DEPOSITANTE: JOSE LUIS MAMANI ESPEJO, CONCEPTO: PAGO 2° CUOTA ND 203349 S/SOLICITUD PAGO HR 464 CXC COUNTER 2018 CTA LIA DURAN 1112, CUENTA DE DEPOSITO: CUENTA UNICA DEL TESORO</t>
  </si>
  <si>
    <t>00592012001 DEPOSITO DE EFECTIVO, DEPOSITANTE: JOSE LUIS MAMANI ESPEJO, CONCEPTO: VENTA EMISIVO PARTICULARES DEL 10 AL 15 DE ABRIL DE 2019, CUENTA DE DEPOSITO: CUENTA UNICA DEL TESORO</t>
  </si>
  <si>
    <t>00592012001 DEPOSITO DE EFECTIVO, DEPOSITANTE: MIN DE LA PRESIDENCIA - UPRE, CONCEPTO: EMISIVO ENTIDAD MIN DE LA PRESIDENCIA - UPRE PAGO ND 240607 GESTION 2019, CUENTA DE DEPOSITO: CUENTA UNICA DEL TESORO</t>
  </si>
  <si>
    <t>00592012001 DEPOSITO DE EFECTIVO, DEPOSITANTE: MINISTERIO DE CULTURAS, CONCEPTO: EMISIVO ENTIDAD MINISTERIO DE CULTURAS PAGO ND 247098 GESTION 2019, CUENTA DE DEPOSITO: CUENTA UNICA DEL TESORO</t>
  </si>
  <si>
    <t>00099021001 DEPOSITO DE EFECTIVO, DEPOSITANTE: CAMARA DE DIPUTADOS, CONCEPTO: REVERSION ANTICIPADA, CUENTA DE DEPOSITO: CUENTA UNICA DEL TESORO</t>
  </si>
  <si>
    <t>00099021001 DEP.DE CHEQ.AJENOS,RET.DE CAM.,CONCEPTO: CADARIO FRANCO BERNARDO ALONSO,DEP.: BANCO UNION S.A. , PROCEDENCIA: BANCO UNION S.A., CHEQUE: 163138, FECHA DE EMISION:18/04/2019</t>
  </si>
  <si>
    <t>00099021001 DEP.DE CHEQ.AJENOS,RET.DE CAM.,CONCEPTO: DEVOLUCION DE RECURSOS,DEP.: JOSE LUIS PEREZ RODRIGUEZ , PROCEDENCIA: BANCO UNION S.A., CHEQUE: 5641, FECHA DE EMISION:11/04/2019</t>
  </si>
  <si>
    <t>00099021001 DEP.DE CHEQ.AJENOS,RET.DE CAM.,CONCEPTO: DEVOLUCION DE RECURSOS,DEP.: CLAUDIA ESPINOZA MIRANDA , PROCEDENCIA: BANCO UNION S.A., CHEQUE: 5638, FECHA DE EMISION:11/04/2019</t>
  </si>
  <si>
    <t>00099021001 DEP.DE CHEQ.AJENOS,RET.DE CAM.,CONCEPTO: DEVOLUCION DE RECURSOS,DEP.: AGENCIA NACIONAL DE HIDROCARBUROS , PROCEDENCIA: BANCO UNION S.A., CHEQUE: 5637, FECHA DE EMISION:11/04/2019</t>
  </si>
  <si>
    <t>00099021001 DEP.DE CHEQ.AJENOS,RET.DE CAM.,CONCEPTO: DEVOLUCION DE RECURSOS,DEP.: AGENCIA NACIONAL DE HIDROCARBUROS , PROCEDENCIA: BANCO UNION S.A., CHEQUE: 5642, FECHA DE EMISION:11/04/2019</t>
  </si>
  <si>
    <t>00099021001 DEP.DE CHEQ.AJENOS,RET.DE CAM.,CONCEPTO: DEVOLUCION DE RECURSOS,DEP.: AGENCIA NACIONAL DE HIDROCARBUROS , PROCEDENCIA: BANCO UNION S.A., CHEQUE: 5624, FECHA DE EMISION:05/04/2019</t>
  </si>
  <si>
    <t>00099021001 DEP.DE CHEQ.AJENOS,RET.DE CAM.,CONCEPTO: DEVOLUCION DE RECURSOS,DEP.: AGENCIA NACIONAL DE HIDROCARBUROS , PROCEDENCIA: BANCO UNION S.A., CHEQUE: 5639, FECHA DE EMISION:11/04/2019</t>
  </si>
  <si>
    <t>00099021001 DEP.DE CHEQ.AJENOS,RET.DE CAM.,CONCEPTO: DEVOLUCION DE RECURSOS,DEP.: AGENCIA NACIONAL DE HIDROCARBUROS , PROCEDENCIA: BANCO UNION S.A., CHEQUE: 5640, FECHA DE EMISION:11/04/2019</t>
  </si>
  <si>
    <t>00099021001 DEP.DE CHEQ.AJENOS,RET.DE CAM.,CONCEPTO: DEV DE RECURSOS POR DUPLICIDAD DE DEP (PAGO DE MULTAS A IMPUESTOS NACIONALES (SIN)),DEP.: CAMARA DE SENADORES , PROCEDENCIA: BANCO UNION S.A., CHEQUE: 7330, FECHA DE EMISION:17/04/2019</t>
  </si>
  <si>
    <t>00041014101 DEP.DE CHEQ.AJENOS,RET.DE CAM.,CONCEPTO: DEPÓSITO PARA EQUIPOS DE COMPUTACION KUAAS QUIPUS,DEP.: GOBIERNO AUTONOMO MUNICIPAL DE SANTIAGO DE MACHACA , PROCEDENCIA: BANCO UNION S.A., CHEQUE: 966, FECHA DE EMISION:17/04/2019</t>
  </si>
  <si>
    <t>00099021001 DEP.DE CHEQ.AJENOS,RET.DE CAM.,CONCEPTO: DEVOLUCION DE RECURSOS POR LICENCIA SIN GOCE DE HABER MARZO 2019,DEP.: MIN. DE MINERIA Y METALURGIA , PROCEDENCIA: BANCO UNION S.A., CHEQUE: 3221, FECHA DE EMISION:17/04/2019</t>
  </si>
  <si>
    <t>00099021001 DEP.DE CHEQ.AJENOS,RET.DE CAM.,CONCEPTO: DEVOLUCION DE RECURSOS POR LICENCIA SIN GOCE DE HABER MARZO 2019,DEP.: MIN. DE MINERIA Y METALURGIA , PROCEDENCIA: BANCO UNION S.A., CHEQUE: 3222, FECHA DE EMISION:17/04/2019</t>
  </si>
  <si>
    <t>00099021001 DEPOSITO DE EFECTIVO, DEPOSITANTE: LILY ELVIRA LOAYZA PASTEN -UIF, CONCEPTO: DEVOLUCION PAGO EN DEMASIA REFRIGERIO JULIO 2018 PREV 414, CUENTA DE DEPOSITO: CUENTA UNICA DEL TESORO</t>
  </si>
  <si>
    <t>00099021001 DEPOSITO DE EFECTIVO, DEPOSITANTE: MIGUEL JULIO GARCIA AYALA -UIF, CONCEPTO: DEVOLUCION PAGO EN DEMASIA REFRIGERIO MAYO 2019 PREV 283, CUENTA DE DEPOSITO: CUENTA UNICA DEL TESORO</t>
  </si>
  <si>
    <t>00099021001 DEPOSITO DE EFECTIVO, DEPOSITANTE: BALBINA BETTY QUISPE APAZA -UIF, CONCEPTO: DEVOLUCION PAGO EN DEMASIA REFRIGERIO MARZO 2019 PREV 149, CUENTA DE DEPOSITO: CUENTA UNICA DEL TESORO</t>
  </si>
  <si>
    <t>00099021001 DEPOSITO DE EFECTIVO, DEPOSITANTE: LUIS ORLANDO RODRIGUEZ SANCHEZ, CONCEPTO: REVERSION AL PREV 768, CUENTA DE DEPOSITO: CUENTA UNICA DEL TESORO</t>
  </si>
  <si>
    <t>00592012001 DEPOSITO DE EFECTIVO, DEPOSITANTE: DAYANA ARCE, CONCEPTO: SE REALIZA EL PAGO DE ND 85209 GESTION 2016, CUENTA DE DEPOSITO: CUENTA UNICA DEL TESORO</t>
  </si>
  <si>
    <t>00223012001 DEPOSITO DE EFECTIVO, DEPOSITANTE: MARCO ANTONIO FUNES CONDARCO, CONCEPTO: DEVOLUCION DE REFRIGERIO P/MESES DE JUNIO Y NOVIEMBRE GESTION 2018 POR PAGO EN DEMASIA, CUENTA DE DEPOSITO: CUENTA UNICA DEL TESORO</t>
  </si>
  <si>
    <t>00592012001 DEPOSITO DE EFECTIVO, DEPOSITANTE: DAYANA ARCE, CONCEPTO: SE DEP SALDO DE ND 142537 Y TOTAL DE ND 123074 GESTION 2017, CUENTA DE DEPOSITO: CUENTA UNICA DEL TESORO</t>
  </si>
  <si>
    <t>00592012001 DEPOSITO DE EFECTIVO, DEPOSITANTE: DAYANA ARCE, CONCEPTO: SE REALIZA DEP ND 209805 GESTION 2018, CUENTA DE DEPOSITO: CUENTA UNICA DEL TESORO</t>
  </si>
  <si>
    <t>00670042001 DEPOSITO DE EFECTIVO, DEPOSITANTE: TRIBUNAL SUPREMO ELECTORAL, CONCEPTO: DEVOLUCION DE GASTOS DE COMBUSTIBLE, CUENTA DE DEPOSITO: CUENTA UNICA DEL TESORO</t>
  </si>
  <si>
    <t>00378012002 DEPOSITO DE EFECTIVO, DEPOSITANTE: GALEAN YANA ALURI, CONCEPTO: DEVOLUCION PREVENTIVO N° 162 ( RETENCIONES ), CUENTA DE DEPOSITO: CUENTA UNICA DEL TESORO</t>
  </si>
  <si>
    <t>00378012002 DEPOSITO DE EFECTIVO, DEPOSITANTE: GALEAN YANA ALURI, CONCEPTO: DEVOLUCION PREVENTIVO N° 162, CUENTA DE DEPOSITO: CUENTA UNICA DEL TESORO</t>
  </si>
  <si>
    <t>00291012008 DEPOSITO DE EFECTIVO, DEPOSITANTE: CESAR ANIBAL ZAMBRANA GONZALES, CONCEPTO: ESTUDIO DE SUELOS, CUENTA DE DEPOSITO: CUENTA UNICA DEL TESORO</t>
  </si>
  <si>
    <t>00099021001 DEPOSITO DE EFECTIVO, DEPOSITANTE: LORENZO APAZA MAYTA CI 2085146LP, CONCEPTO: DEVOLUCION DEL HABER DEL MES DE MARZO, CUENTA DE DEPOSITO: CUENTA UNICA DEL TESORO</t>
  </si>
  <si>
    <t>00015021102 DEPOSITO DE EFECTIVO, DEPOSITANTE: DAMIAN CRUZ CHOQUE CI 6515911CBBA, CONCEPTO: DEVOLUCION DEL BENEFICIO COLATERAL DE ASIGNACION AL CARGO, CUENTA DE DEPOSITO: CUENTA UNICA DEL TESORO</t>
  </si>
  <si>
    <t>00041021101 DEPOSITO DE EFECTIVO, DEPOSITANTE: RUDY MAMANI MOLLO, CONCEPTO: DEVOLUCION DE VIATICOS, CUENTA DE DEPOSITO: CUENTA UNICA DEL TESORO</t>
  </si>
  <si>
    <t>00015021102 DEPOSITO DE EFECTIVO, DEPOSITANTE: JUAN CARLOS CONDORI CHOQUE, CONCEPTO: DEVOLUCION DEL BENEFICIO COLATERAL DE ASIGNACION AL CARGO, CUENTA DE DEPOSITO: CUENTA UNICA DEL TESORO</t>
  </si>
  <si>
    <t>00099021001 DEPOSITO DE EFECTIVO, DEPOSITANTE: IVAN HILARION ALCALA CRESPO, CONCEPTO: DEVOLUCION DE VIATICOS, CUENTA DE DEPOSITO: CUENTA UNICA DEL TESORO</t>
  </si>
  <si>
    <t>00099021001 DEPOSITO DE EFECTIVO, DEPOSITANTE: LAUREANA QUISPE VDA DE CANAVIRI, CONCEPTO: DEVOLUCION, CUENTA DE DEPOSITO: CUENTA UNICA DEL TESORO</t>
  </si>
  <si>
    <t>00099021001 DEPOSITO DE EFECTIVO, DEPOSITANTE: RICARDO CRISTIAN CHAMBI CHOQUE, CONCEPTO: DEVOLUCION DE FONDOS EN AVANCE, CUENTA DE DEPOSITO: CUENTA UNICA DEL TESORO</t>
  </si>
  <si>
    <t>00047137003 DEPOSITO DE EFECTIVO, DEPOSITANTE: MDRYT - EMPODERAR, CONCEPTO: DEVOLUCION FONDO ROTATIVO MARZO/19 PR 876 (P211-140; P212-101) PR 877 (P 397-0,50; P 254-1275), CUENTA DE DEPOSITO: CUENTA UNICA DEL TESORO</t>
  </si>
  <si>
    <t>00041031107 DEPOSITO DE EFECTIVO, DEPOSITANTE: WILBERG BANTIN, CONCEPTO: DEVOLUCION DE PEAJES, CUENTA DE DEPOSITO: CUENTA UNICA DEL TESORO</t>
  </si>
  <si>
    <t>00041031107 DEPOSITO DE EFECTIVO, DEPOSITANTE: DANIEL PIEROLA, CONCEPTO: DEVOLUCION VIATICO, CUENTA DE DEPOSITO: CUENTA UNICA DEL TESORO</t>
  </si>
  <si>
    <t>00099021001 DEPOSITO DE EFECTIVO, DEPOSITANTE: NATALIO MUÑOZ RIVAS, CONCEPTO: JUBILACION, CUENTA DE DEPOSITO: CUENTA UNICA DEL TESORO</t>
  </si>
  <si>
    <t>00041011101 DEPOSITO DE EFECTIVO, DEPOSITANTE: MDPYEP, CONCEPTO: DEVOLUCION PARCIAL AL COMPROBANTE C31 -132 POR CONCEPTO DE PAGO DE VIATICO, CUENTA DE DEPOSITO: CUENTA UNICA DEL TESORO</t>
  </si>
  <si>
    <t>00070011102 DEPOSITO DE EFECTIVO, DEPOSITANTE: WILLAM CRISTIAN BAPTISTA NOYA, CONCEPTO: PAGO SOLIDARIO PRORRATA-INF MTEPS/UAI INF 02/2017 AUDITORIA INTERNA, CUENTA DE DEPOSITO: CUENTA UNICA DEL TESORO</t>
  </si>
  <si>
    <t>00099021001 DEPOSITO DE EFECTIVO, DEPOSITANTE: ORGANO JUDICIAL, CONCEPTO: REVERSION, CUENTA DE DEPOSITO: CUENTA UNICA DEL TESORO</t>
  </si>
  <si>
    <t>00099021001 DEPOSITO DE EFECTIVO, DEPOSITANTE: JORGE ANDRES MENDIETA ANTEZANA  CI. 5156039, CONCEPTO: REVERSION POR BECA DE ESTUDIO A REPUBLICA DE CHINA, CUENTA DE DEPOSITO: CUENTA UNICA DEL TESORO</t>
  </si>
  <si>
    <t>00099021001 DEPOSITO DE EFECTIVO, DEPOSITANTE: IVONNE SEGALES FLORES, CONCEPTO: DEVOLUCION  POR RETENCION IMPOSITIVA, CUENTA DE DEPOSITO: CUENTA UNICA DEL TESORO</t>
  </si>
  <si>
    <t>00526012001 DEPOSITO DE EFECTIVO, DEPOSITANTE: JOSE LUIS MAMANI AQUISE - BOLIVIA TV, CONCEPTO: DEVOLUCION DE PASAJE, CUENTA DE DEPOSITO: CUENTA UNICA DEL TESORO</t>
  </si>
  <si>
    <t>00041031107 DEPOSITO DE EFECTIVO, DEPOSITANTE: ALEXANDER LIMA CALLPA, CONCEPTO: DEVOLUCION DE PASAJES, CUENTA DE DEPOSITO: CUENTA UNICA DEL TESORO</t>
  </si>
  <si>
    <t>00041031107 DEPOSITO DE EFECTIVO, DEPOSITANTE: ALEXANDER  LIMA CALLPA, CONCEPTO: DEVOLUCION DE PASAJES, CUENTA DE DEPOSITO: CUENTA UNICA DEL TESORO</t>
  </si>
  <si>
    <t>00526012001 DEPOSITO DE EFECTIVO, DEPOSITANTE: J. RIVERO (BOLIVIA TV), CONCEPTO: SALDO DE PASAJES BOLIVIA TV, CUENTA DE DEPOSITO: CUENTA UNICA DEL TESORO</t>
  </si>
  <si>
    <t>00212082004 DEP.DE CHEQ.AJENOS,RET.DE CAM.,CONCEPTO: APORTES VOLUNTARIOS MES ABRIL 2019 INRA LA PAZ,DEP.: INRA LA PAZ APORTES VOLUNTARIOS ABRIL 2019 , PROCEDENCIA: BANCO UNION S.A., CHEQUE: 3885, FECHA DE EMISION:18/04/2019</t>
  </si>
  <si>
    <t>00099021001 DEP.DE CHEQ.AJENOS,RET.DE CAM.,CONCEPTO: PAGO POR SINIESTRO,DEP.: CIA DE SEGUROS Y REASEGUROS FORTALEZA S.A. , PROCEDENCIA: BANCO FORTALEZA SOCIEDAD ANONIMA (BANCO FORTALEZA S.A.), CHEQUE: 10569, FECHA DE EMISI</t>
  </si>
  <si>
    <t>00660072001 DEP.DE CHEQ.AJENOS,RET.DE CAM.,CONCEPTO: EJECUCION BOLETA DE GARANTIA SEGUN RESOLUCION DE CONTRATO JAF -OJ /N° 38/2017 ADQUISICION,DEP.: ORGANO JUDICIAL , PROCEDENCIA: BANCO UNION S.A., CHEQUE: 2374, FECHA DE EMISION:16/04/2019</t>
  </si>
  <si>
    <t>00660072001 DEP.DE CHEQ.AJENOS,RET.DE CAM.,CONCEPTO: DEP POR FALTANTE DE MATERIALES EN INVENTARIO DE ALMACEN AL 22-12-2016,DEP.: ORGANO JUDICIAL , PROCEDENCIA: BANCO UNION S.A., CHEQUE: 2375, FECHA DE EMISION:16/04/2019</t>
  </si>
  <si>
    <t>00099021001 DEP.DE CHEQ.AJENOS,RET.DE CAM.,CONCEPTO: ENCINAS LEDEZMA LUCIA,DEP.: BANCO UNION S.A. , PROCEDENCIA: BANCO UNION S.A., CHEQUE: 163139, FECHA DE EMISION:22/04/2019</t>
  </si>
  <si>
    <t>00225024201 DEP.DE CHEQ.AJENOS,RET.DE CAM.,CONCEPTO: TRANSFERENCIA,DEP.: SENASBA , PROCEDENCIA: BANCO UNION S.A., CHEQUE: 82, FECHA DE EMISION:22/04/2019</t>
  </si>
  <si>
    <t>00342012001 DEP.DE CHEQ.AJENOS,RET.DE CAM.,CONCEPTO: DEVOLUCION PEAJE MES MARZO C-31 N°495,DEP.: AEV REGIONAL PANDO , PROCEDENCIA: BANCO UNION S.A., CHEQUE: 1302, FECHA DE EMISION:11/04/2019</t>
  </si>
  <si>
    <t>00086084202 DEPOSITO DE EFECTIVO, DEPOSITANTE: GUSTAVO UZQUIANO ESPINOZA, CONCEPTO: DEVOLUCION PARTIDAS GASTOS POR ALIMENTACION COMBUSTIBLE Y LUBRICANTES, CUENTA DE DEPOSITO: CUENTA UNICA DEL TESORO</t>
  </si>
  <si>
    <t>00099021001 DEPOSITO DE EFECTIVO, DEPOSITANTE: MARCO A. ESPINOZA LOPEZ, CONCEPTO: PAGO DE LUZ, CUENTA DE DEPOSITO: CUENTA UNICA DEL TESORO</t>
  </si>
  <si>
    <t>00099021001 DEPOSITO DE EFECTIVO, DEPOSITANTE: ARTURO AVILES BENAVIDES, CONCEPTO: DEVOLUCION DEL PAGO UNICO, CUENTA DE DEPOSITO: CUENTA UNICA DEL TESORO</t>
  </si>
  <si>
    <t>00099021001 DEPOSITO DE EFECTIVO, DEPOSITANTE: FELIX OCTAVIO CANAVIRI SIRPA, CONCEPTO: REVERSION PASAJES EJERCITO, CUENTA DE DEPOSITO: CUENTA UNICA DEL TESORO</t>
  </si>
  <si>
    <t>00099021001 DEPOSITO DE EFECTIVO, DEPOSITANTE: FAUSTO JORGE KUNO LIMACHI, CONCEPTO: REVERSION PASAJES EJERCITO, CUENTA DE DEPOSITO: CUENTA UNICA DEL TESORO</t>
  </si>
  <si>
    <t>00041031107 DEPOSITO DE EFECTIVO, DEPOSITANTE: WILLY CRUZ CHOQUE, CONCEPTO: DEVOLUCION POR GASTOS DE COMBUSTIBLE, CUENTA DE DEPOSITO: CUENTA UNICA DEL TESORO</t>
  </si>
  <si>
    <t>00099021001 DEP.DE CHEQ.AJENOS,RET.DE CAM.,CONCEPTO: FRACCION COMPLEMENTARIA MENSUAL,DEP.: FUTURO DE BOLIVIA AFP , PROCEDENCIA: BANCO DE CREDITO DE BOLIVIA S.A., CHEQUE: 58005, FECHA DE EMISION:22/04/2019</t>
  </si>
  <si>
    <t>00099021001 DEP.DE CHEQ.AJENOS,RET.DE CAM.,CONCEPTO: COMPENSACION MENSUAL DE COTIZACIONES,DEP.: FUTURO DE BOLIVIA  AFP , PROCEDENCIA: BANCO DE CREDITO DE BOLIVIA S.A., CHEQUE: 58004, FECHA DE EMISION:22/04/2019</t>
  </si>
  <si>
    <t>00099021001 DEP.DE CHEQ.AJENOS,RET.DE CAM.,CONCEPTO: TRANSFERENCIA DE FONDOS POR DEDUCCIONES PERMISOS SIN GOCE DE HABERES,DEP.: INSUMOS BOLIVIA , PROCEDENCIA: BANCO UNION S.A., CHEQUE: 1245, FECHA DE EMISION:18/04/2019</t>
  </si>
  <si>
    <t>00099021001 DEP.DE CHEQ.AJENOS,RET.DE CAM.,CONCEPTO: DEVOLUCION DE COSTO EXAMEN PREOCUPACIONAL JOSE ANTONIO REVOLLO MURILLO,DEP.: DEFENSORIA DEL PUEBLO , PROCEDENCIA: BANCO UNION S.A., CHEQUE: 1442, FECHA DE EMISION:17/04/2019</t>
  </si>
  <si>
    <t>00099021001 DEPOSITO DE EFECTIVO, DEPOSITANTE: BRUNO EDGAR LUNA QUINTEROS, CONCEPTO: REVERSION PASAJES Y VIATICOS PREV 102,50, CUENTA DE DEPOSITO: CUENTA UNICA DEL TESORO</t>
  </si>
  <si>
    <t>00041031107 DEPOSITO DE EFECTIVO, DEPOSITANTE: WILLY VLADIMIR LAURA SANIZ, CONCEPTO: DEVOLUCION DE GASTOS POR TRANSPORTE DE PESAS SERVICIO DE CALIBRACION RIBERALTA, CUENTA DE DEPOSITO: CUENTA UNICA DEL TESORO</t>
  </si>
  <si>
    <t>00099021001 DEPOSITO DE EFECTIVO, DEPOSITANTE: RUBEN DARIO BALAJAR LLANOS, CONCEPTO: DEVOLUCION DE SUELDOS - REVERSION, CUENTA DE DEPOSITO: CUENTA UNICA DEL TESORO</t>
  </si>
  <si>
    <t>00592012001 DEPOSITO DE EFECTIVO, DEPOSITANTE: M.A.Y.A. VCP CAF, CONCEPTO: EMISIVO ENTIDAD - MIN. MEDIO AMBIENTE Y AGUA VCP, PAGO PARCIAL ND 246000 GESTION 2019, CUENTA DE DEPOSITO: CUENTA UNICA DEL TESORO</t>
  </si>
  <si>
    <t>00099021001 DEPOSITO DE EFECTIVO, DEPOSITANTE: MARCOS GONZALES TRUJILLO, CONCEPTO: DEVOLUCION DE DEUDA, CUENTA DE DEPOSITO: CUENTA UNICA DEL TESORO</t>
  </si>
  <si>
    <t>00099021001 DEPOSITO DE EFECTIVO, DEPOSITANTE: SANDRA BEATRIZ DORIA MEDINA RIVERA, CONCEPTO: EXCESO DE HABERES FEBRERO 2019, CUENTA DE DEPOSITO: CUENTA UNICA DEL TESORO</t>
  </si>
  <si>
    <t>00594012001 DEPOSITO DE EFECTIVO, DEPOSITANTE: JORGE MILLARES MOLINA, CONCEPTO: SALDO FONDOS EN AVANCE (REEMBOLSO), CUENTA DE DEPOSITO: CUENTA UNICA DEL TESORO</t>
  </si>
  <si>
    <t>00047297001 DEPOSITO DE EFECTIVO, DEPOSITANTE: COMUNIDAD TOMAVE, CONCEPTO: DEPÓSITO SALDOS NO EJECUTADOS COMUNIDAD TOMAVE, CUENTA DE DEPOSITO: CUENTA UNICA DEL TESORO</t>
  </si>
  <si>
    <t>00047297001 DEPOSITO DE EFECTIVO, DEPOSITANTE: COMUNIDAD CUCHIPAYA, CONCEPTO: DEPÓSITO SALDOS NO EJECUTADOS COMUNIDAD CUCHIPAYA, CUENTA DE DEPOSITO: CUENTA UNICA DEL TESORO</t>
  </si>
  <si>
    <t>00047297001 DEPOSITO DE EFECTIVO, DEPOSITANTE: COMUNIDAD DE LEONITA AYLLU MAÑU, CONCEPTO: DEPÓSITO SALDOS NO EJECUTADOS COMUNIDAD DE LEONITA AYLLU MAÑU, CUENTA DE DEPOSITO: CUENTA UNICA DEL TESORO</t>
  </si>
  <si>
    <t>00047297001 DEPOSITO DE EFECTIVO, DEPOSITANTE: COMUNIDAD DE ASANTA, CONCEPTO: DEPÓSITO DE SALDOS NO EJECUTADOS COMUNIDAD DE ASANTA, CUENTA DE DEPOSITO: CUENTA UNICA DEL TESORO</t>
  </si>
  <si>
    <t>00047297001 DEPOSITO DE EFECTIVO, DEPOSITANTE: COMUNIDAD CHAQUILLA, CONCEPTO: DEP.DE SALDOS NO EJECUTADOS CONVENIO DE FINANCIAMIENTO I/04913-2018-LEG/009/2018 COMUNIDAD CHAQUILLA, CUENTA DE DEPOSITO: CUENTA UNICA DEL TESORO</t>
  </si>
  <si>
    <t>00047297001 DEPOSITO DE EFECTIVO, DEPOSITANTE: COMUNIDAD CANTON DE TACORA, CONCEPTO: DEPÓSITO SALDOS NO EJECUTADOS COMUNIDAD CANTON DE TACORA, CUENTA DE DEPOSITO: CUENTA UNICA DEL TESORO</t>
  </si>
  <si>
    <t>00046171101 DEPOSITO DE EFECTIVO, DEPOSITANTE: MEDI DENT, CONCEPTO: SANCION POR INCUMPLIMIENTO A LA NORMA, CUENTA DE DEPOSITO: CUENTA UNICA DEL TESORO</t>
  </si>
  <si>
    <t>00212012001 DEPOSITO DE EFECTIVO, DEPOSITANTE: RODRIGO MORALES PAUCARA C-31 148, CONCEPTO: DEVOLUCION DE FONDOS EN AVANCE, CUENTA DE DEPOSITO: CUENTA UNICA DEL TESORO</t>
  </si>
  <si>
    <t>00132039201 DEPOSITO DE EFECTIVO, DEPOSITANTE: EMPRESA PUBLICA PRODUCTIVA CEMENTOS DE BOLIVIA - E, CONCEPTO: DEVOLUCION SALDO FONDO EN AVANCE TRAMITES ADUANERO E IMPORTACION, CUENTA DE DEPOSITO: CUENTA UNICA DEL TESORO</t>
  </si>
  <si>
    <t>00099021001 DEP.DE CHEQ.AJENOS,RET.DE CAM.,CONCEPTO: DEVOLUCION DE RECURSOS POR EXTRAVIO DE CREDENCIALES,DEP.: CAMARA DE SENADORES , PROCEDENCIA: BANCO UNION S.A., CHEQUE: 7348, FECHA DE EMISION:23/04/2019</t>
  </si>
  <si>
    <t>00099021001 DEP.DE CHEQ.AJENOS,RET.DE CAM.,CONCEPTO: DEVOLUCION DEUDA AL TGN POR PARTE DEL SR GUILLERMO ARAMAYO HERRERA DEL MES DE MARZO 2019,DEP.: SENASIR , PROCEDENCIA: BANCO UNION S.A., CHEQUE: 8366, FECHA DE EMISION:17/04/2019</t>
  </si>
  <si>
    <t>00099021001 DEP.DE CHEQ.AJENOS,RET.DE CAM.,CONCEPTO: PAGO POR DESCUENTO MONTOS EXCEDENTES POR DOBLE PERCEPCION DE RECURSOS PUBLICOS,DEP.: CAJA NACIONAL DE SALUD , PROCEDENCIA: BANCO UNION S.A., CHEQUE: 42539, FECHA DE EMISION:23/04/2019</t>
  </si>
  <si>
    <t>00070011102 DEP.DE CHEQ.AJENOS,RET.DE CAM.,CONCEPTO: DEPÓSITO DE GAMER LTDA POR PAGO SERVICIOS BASICOS GESTION 2018 Y ENERO / 19,DEP.: MINISTERIO DE TRABAJO, EMPLEO Y PREVISION SOCIAL</t>
  </si>
  <si>
    <t>00340012003 DEP.DE CHEQ.AJENOS,RET.DE CAM.,CONCEPTO: POR PERMISOS SIN GOCE DE HABERES MES FEBRERO 2019,DEP.: SEGIP -OF NACIONAL DAMIANA FLORES , PROCEDENCIA: BANCO UNION S.A., CHEQUE: 13462, FECHA DE EMISION:25/03/2019</t>
  </si>
  <si>
    <t>00099021001 DEP.DE CHEQ.AJENOS,RET.DE CAM.,CONCEPTO: CHOQUE ROSAS GENARO,DEP.: BANCO UNION S.A. , PROCEDENCIA: BANCO UNION S.A., CHEQUE: 163141, FECHA DE EMISION:23/04/2019</t>
  </si>
  <si>
    <t>00099021001 DEP.DE CHEQ.AJENOS,RET.DE CAM.,CONCEPTO: CERVANTES RAMIREZ YOLANDA IRENE,DEP.: BANCO UNION S.A. , PROCEDENCIA: BANCO UNION S.A., CHEQUE: 163142, FECHA DE EMISION:23/04/2019</t>
  </si>
  <si>
    <t>00099021001 DEP.DE CHEQ.AJENOS,RET.DE CAM.,CONCEPTO: LUCIO PEREZ MARTINEZ,DEP.: BANCO UNION S.A. , PROCEDENCIA: BANCO UNION S.A., CHEQUE: 163143, FECHA DE EMISION:23/04/2019</t>
  </si>
  <si>
    <t>00099021001 DEP.DE CHEQ.AJENOS,RET.DE CAM.,CONCEPTO: PAGO DE REEMBOLSO POR BAJAS MEDICAS MES FEBRERO 2019,DEP.: CAJA DE SALUD DE LA BANCA PRIVADA , PROCEDENCIA: BANCO NACIONAL DE BOLIVIA S.A., CHEQUE: 7319957, FECHA DE EMISION:09/04/2019</t>
  </si>
  <si>
    <t>00070011102 DEP.DE CHEQ.AJENOS,RET.DE CAM.,CONCEPTO: DEVOLUCION POR REPOSICION POR EXTRAVIO PASES VISITA EL MTEPS,DEP.: MINISTERIO DE TRABAJO, EMPLEO Y PREVISION SOCIAL , PROCEDENCIA: BANCO UNION S.A., CHEQUE: 9226, FECHA DE EMISION:22/04/2019</t>
  </si>
  <si>
    <t>00132039201 DEPOSITO DE EFECTIVO, DEPOSITANTE: GRISEL SOLIZ G., CONCEPTO: PAGO DE PENALIZACION, CUENTA DE DEPOSITO: CUENTA UNICA DEL TESORO</t>
  </si>
  <si>
    <t>00526012001 DEPOSITO DE EFECTIVO, DEPOSITANTE: BOLIVIA TV RODRIGO GUIBARRA PARRADO, CONCEPTO: DEVOLUCION DE FONDOS EN AVANCE, CUENTA DE DEPOSITO: CUENTA UNICA DEL TESORO</t>
  </si>
  <si>
    <t>00087014201 DEPOSITO DE EFECTIVO, DEPOSITANTE: MINISTERIO DE COMUNICACION, CONCEPTO: DEVOLUCION PROYECTO EQUIP  VIVIENDA SOCIAL CON VIVIENDA DE TV SATELITAL PRONTIS, CUENTA DE DEPOSITO: CUENTA UNICA DEL TESORO</t>
  </si>
  <si>
    <t>00099021001 DEPOSITO DE EFECTIVO, DEPOSITANTE: MINISTERIO DE EDUCACION MAGISTERIO, CONCEPTO: DEVOLUCION POR DOBLE PERCEPCION, CUENTA DE DEPOSITO: CUENTA UNICA DEL TESORO</t>
  </si>
  <si>
    <t>00099021001 DEPOSITO DE EFECTIVO, DEPOSITANTE: PATRICIA TERESA AYLLON ARGANDOÑA - APS, CONCEPTO: REINTEGRO DE VIATICOS POR MEDIO DIA, CUENTA DE DEPOSITO: CUENTA UNICA DEL TESORO</t>
  </si>
  <si>
    <t>00099021001 DEPOSITO DE EFECTIVO, DEPOSITANTE: MIGUEL ANGEL VELASQUEZ ALBARRACIN, CONCEPTO: DEVOLUCION DEL BENEFICIO COLATERAL DE ASIGNACION AL CARGO, CUENTA DE DEPOSITO: CUENTA UNICA DEL TESORO</t>
  </si>
  <si>
    <t>00599042001 DEPOSITO DE EFECTIVO, DEPOSITANTE: MARYBEL MORALES RODRIGUEZ, CONCEPTO: DEVOLUCION DE RECURSOS ASIGNADOS PARA COMPRA DE AZUCAR FONDOS EN AVANCE, CUENTA DE DEPOSITO: CUENTA UNICA DEL TESORO</t>
  </si>
  <si>
    <t>00192014101 DEPOSITO DE EFECTIVO, DEPOSITANTE: ROSA ARTEAGA  ARIAS, CONCEPTO: RECURSOS NO UTILIZADOS DEL PREV 86 MTT GRUA MOVIL, CUENTA DE DEPOSITO: CUENTA UNICA DEL TESORO</t>
  </si>
  <si>
    <t>00266022001 DEPOSITO DE EFECTIVO, DEPOSITANTE: LIDIA CIRA BRUNO CASILLA, CONCEPTO: DEVOLUCION DE REFRIGERIO DEL MES DE FEBRERO -2019 DE LA DIRECCION DISTRITAL DE EDUCACION, CUENTA DE DEPOSITO: CUENTA UNICA DEL TESORO</t>
  </si>
  <si>
    <t>00266022001 DEPOSITO DE EFECTIVO, DEPOSITANTE: LIDIA C. BRUNO CASILLA, CONCEPTO: DEVOLUCION DE REFIRGERIO DEL MES DE ENERO 2019 DE LA DIRECCION DISTRITAL DE EDUCACION, CUENTA DE DEPOSITO: CUENTA UNICA DEL TESORO</t>
  </si>
  <si>
    <t>00592012001 DEPOSITO DE EFECTIVO, DEPOSITANTE: VIAS BOLIVIA, CONCEPTO: ENTIDAD EMISIVO VIAS BOLIVIA PAGO ND 239915 GESTION 2019, CUENTA DE DEPOSITO: CUENTA UNICA DEL TESORO</t>
  </si>
  <si>
    <t>00590012001 DEPOSITO DE EFECTIVO, DEPOSITANTE: LEYDA I. GUACHALLA GUTIERREZ, CONCEPTO: DEVOLUCION NO EJECUTADO, CUENTA DE DEPOSITO: CUENTA UNICA DEL TESORO</t>
  </si>
  <si>
    <t>00378012002 DEPOSITO DE EFECTIVO, DEPOSITANTE: SENATEX GARZOFINO URIA ADHEMAR LEONARDO, CONCEPTO: DEVOLUCION AL C-31 N°187 POR SALDO NO EJECUTADO, CUENTA DE DEPOSITO: CUENTA UNICA DEL TESORO</t>
  </si>
  <si>
    <t>00591012001 DEPOSITO DE EFECTIVO, DEPOSITANTE: COMPAÑIA DE ALIMENTOS LTDA, CONCEPTO: PAGO DE SERVICIOS DE AGUA, CUENTA DE DEPOSITO: CUENTA UNICA DEL TESORO</t>
  </si>
  <si>
    <t>00291012008 DEPOSITO DE EFECTIVO, DEPOSITANTE: MAYRA JACQUELINE MAYTA OROSCO, CONCEPTO: PAGO DE SERVICIOS ENSAYOS DE LABORATORIO, CUENTA DE DEPOSITO: CUENTA UNICA DEL TESORO</t>
  </si>
  <si>
    <t>00099021001 DEP.DE CHEQ.AJENOS,RET.DE CAM.,CONCEPTO: MAXIMA GLADYS BOTELLO CHAIÑA,DEP.: BANCO UNION S.A. , PROCEDENCIA: BANCO UNION S.A., CHEQUE: 163144, FECHA DE EMISION:24/04/2019</t>
  </si>
  <si>
    <t>00099021001 DEP.DE CHEQ.AJENOS,RET.DE CAM.,CONCEPTO: RAMOS ORELLANA DORIS ADELAIDA,DEP.: BANCO UNION S.A. , PROCEDENCIA: BANCO UNION S.A., CHEQUE: 163145, FECHA DE EMISION:24/04/2019</t>
  </si>
  <si>
    <t>00254014101 DEP.DE CHEQ.AJENOS,RET.DE CAM.,CONCEPTO: TRANSFERENCIA DE RECURSOS DEL MUNICIPIO DE ARAMPAMPA,DEP.: INSTITUTO DEL SEGURO AGRARIO , PROCEDENCIA: BANCO UNION S.A., CHEQUE: 1966, FECHA DE EMISION:24/04/2019</t>
  </si>
  <si>
    <t>00254014101 DEP.DE CHEQ.AJENOS,RET.DE CAM.,CONCEPTO: TRANSFERENCIA DE RECURSOS DEL MUNICIPIO DE YOTALA,DEP.: INSTITUTO DEL SEGURO AGRARIO , PROCEDENCIA: BANCO UNION S.A., CHEQUE: 1965, FECHA DE EMISION:24/04/2019</t>
  </si>
  <si>
    <t>00254014101 DEP.DE CHEQ.AJENOS,RET.DE CAM.,CONCEPTO: TRANSFERENCIA DE RECURSOS DEL MUNICIPIO DE SACABAMBA,DEP.: INSTITUTO DEL SEGURO AGRARIO , PROCEDENCIA: BANCO UNION S.A., CHEQUE: 1964, FECHA DE EMISION:24/04/2019</t>
  </si>
  <si>
    <t>00254014101 DEP.DE CHEQ.AJENOS,RET.DE CAM.,CONCEPTO: TRANSFERENCIA DE RECURSOS DEL MUNICIPIO DE QUIABAYA,DEP.: INSTITUTO DEL SEGURO AGRARIO , PROCEDENCIA: BANCO UNION S.A., CHEQUE: 1963, FECHA DE EMISION:24/04/2019</t>
  </si>
  <si>
    <t>00254014101 DEP.DE CHEQ.AJENOS,RET.DE CAM.,CONCEPTO: TRANSFERENCIA DE RECURSOS DEL MUNICIPIO DE SANTIAGO DE HUAYLLAMARCA,DEP.: INSTITUTO DEL SEGURO AGRARIO , PROCEDENCIA: BANCO UNION S.A., CHEQUE: 1962, FECHA DE EMISION:24/04/2019</t>
  </si>
  <si>
    <t>00192012001 DEPOSITO DE EFECTIVO, DEPOSITANTE: ROSA  ARTEAGA  ARIAS, CONCEPTO: RECURSOS NO UTILIZADOS DEL PREV 86 MTT GRUAMOVIL, CUENTA DE DEPOSITO: CUENTA UNICA DEL TESORO</t>
  </si>
  <si>
    <t>00099021001 DEPOSITO DE EFECTIVO, DEPOSITANTE: MARIA ESTHER HINOJOSA GARCIA, CONCEPTO: DEVOLUCION DE ANTICIPO DE VIATICO A LA  CIUDAD DE RIBERALTA, CUENTA DE DEPOSITO: CUENTA UNICA DEL TESORO</t>
  </si>
  <si>
    <t>00099021001 DEPOSITO DE EFECTIVO, DEPOSITANTE: FREDDY PACHECO ZALLES, CONCEPTO: DEVOLUCION DE FONDOS, CUENTA DE DEPOSITO: CUENTA UNICA DEL TESORO</t>
  </si>
  <si>
    <t>00223012001 DEP.DE CHEQ.AJENOS,RET.DE CAM.,CONCEPTO: DEVOLUCION A FONABOSQUE S/G NOTA FONABOSQUE / BGE N° 160/2019,DEP.: EMPRESA BOLIVIANA DE ALIMENTOS Y DERIVADOS , PROCEDENCIA: BANCO UNION S.A., CHEQUE: 110, FECHA DE EMISION:24/04/2019</t>
  </si>
  <si>
    <t>00599042001 DEPOSITO DE EFECTIVO, DEPOSITANTE: GABRIEL ROJAS BORDA, CONCEPTO: DEVOLUCION DE RETROACTIVO, CUENTA DE DEPOSITO: CUENTA UNICA DEL TESORO</t>
  </si>
  <si>
    <t>00526012001 DEPOSITO DE EFECTIVO, DEPOSITANTE: RODRIGO ZACONETA LIMPIAS, CONCEPTO: DEVOLUCION DE PASAJES, CUENTA DE DEPOSITO: CUENTA UNICA DEL TESORO</t>
  </si>
  <si>
    <t>00378012002 DEPOSITO DE EFECTIVO, DEPOSITANTE: ANTONIO TORREZ TINTAYA, CONCEPTO: DEVOLUCION PREVENTIVO N 162,2, CUENTA DE DEPOSITO: CUENTA UNICA DEL TESORO</t>
  </si>
  <si>
    <t>00591012001 DEPOSITO DE EFECTIVO, DEPOSITANTE: VITALIO HUANCA APAZA, CONCEPTO: CONSUMO DE ENERGIA, CUENTA DE DEPOSITO: CUENTA UNICA DEL TESORO</t>
  </si>
  <si>
    <t>00086084202 DEPOSITO DE EFECTIVO, DEPOSITANTE: UD SUSTENTAR - MMAYA, CONCEPTO: DEVOLUCION POR GASTOS DE REFRIGERIO, CUENTA DE DEPOSITO: CUENTA UNICA DEL TESORO</t>
  </si>
  <si>
    <t>00099021001 DEPOSITO DE EFECTIVO, DEPOSITANTE: SIXTO AGUILAR OLIVERA, CONCEPTO: DEVOLUCION DE FONDO DE AVANCE, CUENTA DE DEPOSITO: CUENTA UNICA DEL TESORO</t>
  </si>
  <si>
    <t>00086011101 DEPOSITO DE EFECTIVO, DEPOSITANTE: MINISTERIO DE MEDIO AMBIENTE Y AGUA, CONCEPTO: DEVOLUCION DE FONDOS EN AVANCE, CUENTA DE DEPOSITO: CUENTA UNICA DEL TESORO</t>
  </si>
  <si>
    <t>00099021001 DEPOSITO DE EFECTIVO, DEPOSITANTE: RICARDA NORAH QUISBERT COLLARANA, CONCEPTO: DEVOLUCION DOBLE PERCEPCION, CUENTA DE DEPOSITO: CUENTA UNICA DEL TESORO</t>
  </si>
  <si>
    <t>00225014306 DEPOSITO DE EFECTIVO, DEPOSITANTE: DARBI VALDIVIA COSSIO, CONCEPTO: DEVOLUCION DE FONDOS EN AVANCE, CUENTA DE DEPOSITO: CUENTA UNICA DEL TESORO</t>
  </si>
  <si>
    <t>00099021001 DEP.DE CHEQ.AJENOS,RET.DE CAM.,CONCEPTO: REEMBOLSO DE SUBSIDIO POR INCAPACIDAD TEMPORAL DE FEBRERO/19,DEP.: CAJA BANCARIA ESTATAL DE SALUD , PROCEDENCIA: BANCO UNION S.A., CHEQUE: 31505, FECHA DE EMISION:17/04/2019</t>
  </si>
  <si>
    <t>00035011105 DEP.DE CHEQ.AJENOS,RET.DE CAM.,CONCEPTO: REEMBOLSO DE SUBSIDIOS POR INCAPACIDAD TEMPORAL DE CAS FEBRERO/19,DEP.: CAJA BANCARIA ESTATAL DE SALUD , PROCEDENCIA: BANCO UNION S.A., CHEQUE: 31506, FECHA DE EMISION:17/04/2019</t>
  </si>
  <si>
    <t>00099021001 DEP.DE CHEQ.AJENOS,RET.DE CAM.,CONCEPTO: DEVOLUCION DE PASAJES AEREOS,DEP.: MINISTERIO DE EDUCACION , PROCEDENCIA: BANCO UNION S.A., CHEQUE: 24219, FECHA DE EMISION:24/04/2019</t>
  </si>
  <si>
    <t>00099021001 DEP.DE CHEQ.AJENOS,RET.DE CAM.,CONCEPTO: JUAN CARLOS POQUECHOQUE LOBO,DEP.: BANCO UNION SA , PROCEDENCIA: BANCO UNION S.A., CHEQUE: 163147, FECHA DE EMISION:25/04/2019</t>
  </si>
  <si>
    <t>00291034101 DEP.DE CHEQ.AJENOS,RET.DE CAM.,CONCEPTO: DESEMBOLSO DE LA GOBERNACION DE LA PAZ PARA PAGO DE APORTES LOCALES,DEP.: ABC-OFICINA CENTRAL , PROCEDENCIA: BANCO UNION S.A., CHEQUE: 3504, FECHA DE EMISION:24/04/2019</t>
  </si>
  <si>
    <t>00099021001 DEP.DE CHEQ.AJENOS,RET.DE CAM.,CONCEPTO: SUAREZ ELSA SANCHEZ DE,DEP.: BANCO UNION SA , PROCEDENCIA: BANCO UNION S.A., CHEQUE: 163146, FECHA DE EMISION:25/04/2019</t>
  </si>
  <si>
    <t>00291014203 DEP.DE CHEQ.AJENOS,RET.DE CAM.,CONCEPTO: DEVOLUCION DE SALDOS POR REEMBOLSO,DEP.: ABC-OFICINA CENTRAL , PROCEDENCIA: BANCO UNION S.A., CHEQUE: 3494, FECHA DE EMISION:10/04/2019</t>
  </si>
  <si>
    <t>00291014203 DEP.DE CHEQ.AJENOS,RET.DE CAM.,CONCEPTO: DEVOLUCION DE SALDOS (POR REEMBOLSO),DEP.: ABC-OFICINA CENTRAL , PROCEDENCIA: BANCO UNION S.A., CHEQUE: 3493, FECHA DE EMISION:10/04/2019</t>
  </si>
  <si>
    <t>00591012001 DEPOSITO DE EFECTIVO, DEPOSITANTE: VITALIO HUANCA APAZA, CONCEPTO: CONSUMO DE AGUA, CUENTA DE DEPOSITO: CUENTA UNICA DEL TESORO</t>
  </si>
  <si>
    <t>00099021001 DEPOSITO DE EFECTIVO, DEPOSITANTE: SEPDAVI, CONCEPTO: PAGO SERVICIOS BASICOS DE ENERO, FEBRERO Y MARZO A LA PROCURADURIA GENERAL DEL ESTADO, CUENTA DE DEPOSITO: CUENTA UNICA DEL TESORO</t>
  </si>
  <si>
    <t>00591012001 DEPOSITO DE EFECTIVO, DEPOSITANTE: SOFIA ROQUE CHOQUE, CONCEPTO: CONSUMO DE AGUA, CUENTA DE DEPOSITO: CUENTA UNICA DEL TESORO</t>
  </si>
  <si>
    <t>00591012001 DEPOSITO DE EFECTIVO, DEPOSITANTE: SOFIA ROQUE CHOQUE, CONCEPTO: CONSUMO DE ENERGIA, CUENTA DE DEPOSITO: CUENTA UNICA DEL TESORO</t>
  </si>
  <si>
    <t>00591012001 DEPOSITO DE EFECTIVO, DEPOSITANTE: YARCO VLADIMIR VILLAMOR ORIHUELA, CONCEPTO: CONSUMO DE AGUA, CUENTA DE DEPOSITO: CUENTA UNICA DEL TESORO</t>
  </si>
  <si>
    <t>00099021001 DEPOSITO DE EFECTIVO, DEPOSITANTE: JUAN SIMON VASQUEZ VEGA, CONCEPTO: DEVOLUCION POR DOBLE PERCEPCION, CUENTA DE DEPOSITO: CUENTA UNICA DEL TESORO</t>
  </si>
  <si>
    <t>00378012002 DEPOSITO DE EFECTIVO, DEPOSITANTE: LORENZO ANTONIO TORREZ TINTAYA, CONCEPTO: DEVOLUCION PREVENTIVO N° 162, CUENTA DE DEPOSITO: CUENTA UNICA DEL TESORO</t>
  </si>
  <si>
    <t>00086011102 DEPOSITO DE EFECTIVO, DEPOSITANTE: MIN DE MEDIO AMBIENTE Y AGUA-LUIS LIMACHI TICONA, CONCEPTO: DEVOLUCION, CUENTA DE DEPOSITO: CUENTA UNICA DEL TESORO</t>
  </si>
  <si>
    <t>00099021001 DEPOSITO DE EFECTIVO, DEPOSITANTE: ADELA CUSSI CAMATA CI.5579867PT, CONCEPTO: DEVOLUCION DE PASAJES, CUENTA DE DEPOSITO: CUENTA UNICA DEL TESORO</t>
  </si>
  <si>
    <t>00373024103 DEPOSITO DE EFECTIVO, DEPOSITANTE: EVARISTA SOTO DE RAMIREZ, CONCEPTO: DEVOLUCION DE FONDOS DEL FDPPIIOYCC POR PROYECTOS, CUENTA DE DEPOSITO: CUENTA UNICA DEL TESORO</t>
  </si>
  <si>
    <t>00099021001 DEPOSITO DE EFECTIVO, DEPOSITANTE: RUTH FELICIDAD CALICIA BARRON ARZADUM, CONCEPTO: DOBLE PERCEPCION, CUENTA DE DEPOSITO: CUENTA UNICA DEL TESORO</t>
  </si>
  <si>
    <t>00526012001 DEPOSITO DE EFECTIVO, DEPOSITANTE: BOLIVIA TV - SAMUEL ALEJANDRO ALCAZAR, CONCEPTO: DEVOLUCION DE FONDOS EN AVANCE, CUENTA DE DEPOSITO: CUENTA UNICA DEL TESORO</t>
  </si>
  <si>
    <t>00099021001 DEPOSITO DE EFECTIVO, DEPOSITANTE: ROSA ALBA BARRIENTOS, CONCEPTO: DEVOLUCION DE HABERES, CUENTA DE DEPOSITO: CUENTA UNICA DEL TESORO</t>
  </si>
  <si>
    <t>00086031108 DEPOSITO DE EFECTIVO, DEPOSITANTE: SERVICIO NACIONAL DE AREAS PROTEGIDAS SERNAP, CONCEPTO: REVERSION DE FONDOS, CUENTA DE DEPOSITO: CUENTA UNICA DEL TESORO</t>
  </si>
  <si>
    <t>00099021001 DEPOSITO DE EFECTIVO, DEPOSITANTE: GUIDO CRESPO VALLEJOS, CONCEPTO: PRA, CUENTA DE DEPOSITO: CUENTA UNICA DEL TESORO</t>
  </si>
  <si>
    <t>00099021001 DEPOSITO DE EFECTIVO, DEPOSITANTE: CAP.CAB. MARCOS DAVID VASQUEZ ARTEAGA, CONCEPTO: REVERSION DE SERVICIOS BASICOS(AGUA POTABLE)DEL MES DE FEBRERO DE LA S.A.E.-2"SANTA CRUZ", CUENTA DE DEPOSITO: CUENTA UNICA DEL TESORO</t>
  </si>
  <si>
    <t>00041031107 DEPOSITO DE EFECTIVO, DEPOSITANTE: IYAN RODRIGO GUTIERREZ P., CONCEPTO: DEVOLUCION SERVICIO CALIBRACION YPFB SUCRE POTOSI Y UYUNI, CUENTA DE DEPOSITO: CUENTA UNICA DEL TESORO</t>
  </si>
  <si>
    <t>00592012001 DEPOSITO DE EFECTIVO, DEPOSITANTE: MINISTERIO DE SALUD, CONCEPTO: EMISIVO ENTIDAD MINISTERIO DE SALUD PAGO SALDO ND 230882 GESTION 2018, CUENTA DE DEPOSITO: CUENTA UNICA DEL TESORO</t>
  </si>
  <si>
    <t>00086084202 DEPOSITO DE EFECTIVO, DEPOSITANTE: LINDSAY MENDOZA UD SUSTENTAR, CONCEPTO: DEVOLUCION DE SOBRANTES, CUENTA DE DEPOSITO: CUENTA UNICA DEL TESORO</t>
  </si>
  <si>
    <t>00035031101 DEPOSITO DE EFECTIVO, DEPOSITANTE: TROPICAL TOURS, CONCEPTO: DEPÓSITO POR MULTA POR ALQUILER DE ESPACIO CAMPO FERIAL CHUQUIAGO MARKA, CUENTA DE DEPOSITO: CUENTA UNICA DEL TESORO</t>
  </si>
  <si>
    <t>00047137002 DEPOSITO DE EFECTIVO, DEPOSITANTE: COMUNIDAD TAJOCACHI, CONCEPTO: DEVOLUCION SALDO PROYECTO:CONSTRUCCION DE CORRALES, CUENTA DE DEPOSITO: CUENTA UNICA DEL TESORO</t>
  </si>
  <si>
    <t>00047137002 DEPOSITO DE EFECTIVO, DEPOSITANTE: COMUNIDAD TAJOCACHI, CONCEPTO: DEVOLUCION SALDO DEL PROY.:CONT.SISTEMAS FAMILIARES COSECHA DE AGUA, CUENTA DE DEPOSITO: CUENTA UNICA DEL TESORO</t>
  </si>
  <si>
    <t>00099021001 DEPOSITO DE EFECTIVO, DEPOSITANTE: ARIEL PRADO Z., CONCEPTO: DEVOLUCION VIATICOS VIAJE AL DEPARTAMENTO DE PANDO-COBIJA, CUENTA DE DEPOSITO: CUENTA UNICA DEL TESORO</t>
  </si>
  <si>
    <t>00099021001 DEP.DE CHEQ.AJENOS,RET.DE CAM.,CONCEPTO: DESCUENTO LICENCIA SIN GOCE DE HABERES,DEP.: CONTRALORIA GENERAL DEL ESTADO , PROCEDENCIA: BANCO UNION S.A., CHEQUE: 6348, FECHA DE EMISION:22/04/2019</t>
  </si>
  <si>
    <t>00099021001 DEP.DE CHEQ.AJENOS,RET.DE CAM.,CONCEPTO: BAJAS TEMPORALES MES FEBRERO 2019,DEP.: UNIDAD DE INVESTIGACIONES FINANCIERAS UIF , PROCEDENCIA: BANCO UNION S.A., CHEQUE: 31504, FECHA DE EMISION:17/04/2019</t>
  </si>
  <si>
    <t>00291014342 DEP.DE CHEQ.AJENOS,RET.DE CAM.,CONCEPTO: DEVOLUCION DE SALDOS,DEP.: ABC-OFICINA CENTRAL , PROCEDENCIA: BANCO UNION S.A., CHEQUE: 5677, FECHA DE EMISION:12/04/2019</t>
  </si>
  <si>
    <t>00291014342 DEP.DE CHEQ.AJENOS,RET.DE CAM.,CONCEPTO: DEVOLUCION DE SALDOS,DEP.: ABC-OFICINA CENTRAL , PROCEDENCIA: BANCO UNION S.A., CHEQUE: 5676, FECHA DE EMISION:12/04/2019</t>
  </si>
  <si>
    <t>00291012006 DEP.DE CHEQ.AJENOS,RET.DE CAM.,CONCEPTO: 1RA CUOTA USO DERECHO DE VIAS GEST/2019,DEP.: AXS BOLIVIA  S.A. , PROCEDENCIA: BANCO BISA S.A., CHEQUE: 36587, FECHA DE EMISION:25/04/2019</t>
  </si>
  <si>
    <t>00099021001 DEP.DE CHEQ.AJENOS,RET.DE CAM.,CONCEPTO: ROSSO GAMARRA SANTIAGO,DEP.: BANCO UNION S.A. , PROCEDENCIA: BANCO UNION S.A., CHEQUE: 163149, FECHA DE EMISION:26/04/2019</t>
  </si>
  <si>
    <t>00572012001 DEP.DE CHEQ.AJENOS,RET.DE CAM.,CONCEPTO: PAGO POR SINIESTRO,DEP.: CIA DE SEGUROS Y REASEGUROS FORTALEZA S.A. , PROCEDENCIA: BANCO NACIONAL DE BOLIVIA S.A., CHEQUE: 7208, FECHA DE EMISION:25/04/2019</t>
  </si>
  <si>
    <t>00070011102 DEPOSITO DE EFECTIVO, DEPOSITANTE: JUAN MARCOS MORALES ZARATE, CONCEPTO: INF DE AUDITORIA INTERNA INF MTEPS/UAI INT 02/2017 POR PAGO MULTA A LA CNS PRORRATEO SOLIDARIO, CUENTA DE DEPOSITO: CUENTA UNICA DEL TESORO</t>
  </si>
  <si>
    <t>00099021001 DEP.DE CHEQ.AJENOS,RET.DE CAM.,CONCEPTO: DEVOLUCION DE PASAJES NO UTILIZADOS DE CLAUDIA BARRIONUEVO ROMERO,DEP.: DEFENSORIA DEL PUEBLO , PROCEDENCIA: BANCO UNION S.A., CHEQUE: 1455, FECHA DE EMISION:24/04/2019</t>
  </si>
  <si>
    <t>00682018003 DEP.DE CHEQ.AJENOS,RET.DE CAM.,CONCEPTO: DEVOLUCION POR DOBLE PAGO DE PENALIDAD CAMBIO DE FECHA DE PASAJE BOLTUR,DEP.: DEFENSORIA DEL PUEBLO , PROCEDENCIA: BANCO UNION S.A., CHEQUE: 1460, FECHA DE EMISION:24/04/2019</t>
  </si>
  <si>
    <t>00099021001 DEP.DE CHEQ.AJENOS,RET.DE CAM.,CONCEPTO: BOLTUR DEVOLUCION DE PASAJES NO UTILIZADOS,DEP.: DEFENSORIA DEL PUEBLO , PROCEDENCIA: BANCO UNION S.A., CHEQUE: 1461, FECHA DE EMISION:24/04/2019</t>
  </si>
  <si>
    <t>00099021001 DEP.DE CHEQ.AJENOS,RET.DE CAM.,CONCEPTO: DEVOLUCION DE EXAMEN PREOCUPACIONAL REALIZADO POR LA SRA CRISTINA VELARDE LAMPAS,DEP.: DEFENSORIA DEL PUEBLO , PROCEDENCIA: BANCO UNION S.A., CHEQUE: 1464, FECHA DE EMISION:24/04/2019</t>
  </si>
  <si>
    <t>00099024113 DEP.DE CHEQ.AJENOS,RET.DE CAM.,CONCEPTO: MULTA PROYECTO CENTRO GENERAL TALLER MANTENIMIENTO Y REPARACION DE EQUIPO PESADO FERRECO,DEP.: MINISTERIO DE LA PRESIDENCIA - UPRE</t>
  </si>
  <si>
    <t>00099024113 DEP.DE CHEQ.AJENOS,RET.DE CAM.,CONCEPTO: MULTA PROYECTO SEDE SOCIAL DE LA FEDERACION DEPARTAMENTAL DEL AUTOTRANSPORTE 11 DE OCTUBRE DE PANDO,DEP.: MINISTERIO DE LA PRESIDENCIA - UPRE</t>
  </si>
  <si>
    <t>00099021001 DEPOSITO DE EFECTIVO, DEPOSITANTE: ASFI-MARCO ANTONIO ALCAZAR BALLESTEROS, CONCEPTO: DEVOLUCION DE FONDOS ASIGNACION DE VIATICOS, CUENTA DE DEPOSITO: CUENTA UNICA DEL TESORO</t>
  </si>
  <si>
    <t>00099021001 DEPOSITO DE EFECTIVO, DEPOSITANTE: VICTOR BENITO PACHECO QUENTA, CONCEPTO: DEVOLUCION POR DOBLE PERCEPCION, CUENTA DE DEPOSITO: CUENTA UNICA DEL TESORO</t>
  </si>
  <si>
    <t>00599032003 DEPOSITO DE EFECTIVO, DEPOSITANTE: EBA - OSCAR HUGO FERNANDEZ MENESES, CONCEPTO: DEVOLUCION DE FONDOS ASIGNADOS NO EJECUTADOS PREVENTIVO N° 1348, CUENTA DE DEPOSITO: CUENTA UNICA DEL TESORO</t>
  </si>
  <si>
    <t>00212012001 DEPOSITO DE EFECTIVO, DEPOSITANTE: INRA NACIONAL-ABRAHAM ABEL ATORA ZEGARRA C31 -430, CONCEPTO: DEVOLUCION FONDOS EN AVANCE, CUENTA DE DEPOSITO: CUENTA UNICA DEL TESORO</t>
  </si>
  <si>
    <t>00290012001 DEPOSITO DE EFECTIVO, DEPOSITANTE: PATRICIA SELAEZ JAUNA, CONCEPTO: DEVOLUCION DE PASAJE AEREO, CUENTA DE DEPOSITO: CUENTA UNICA DEL TESORO</t>
  </si>
  <si>
    <t>00592012001 DEPOSITO DE EFECTIVO, DEPOSITANTE: JOSE LUIS MAMANI ESPEJO, CONCEPTO: VENTA RECEPTIVO-BOLETOS TKT 2019, CUENTA DE DEPOSITO: CUENTA UNICA DEL TESORO</t>
  </si>
  <si>
    <t>00592012001 DEPOSITO DE EFECTIVO, DEPOSITANTE: JOSE LUIS MAMANI ESPEJO, CONCEPTO: VENTA EMISIVO PARTICULARES DEL 16 AL 24 DE ABRIL DE 2019, CUENTA DE DEPOSITO: CUENTA UNICA DEL TESORO</t>
  </si>
  <si>
    <t>00099021001 DEPOSITO DE EFECTIVO, DEPOSITANTE: MARIA LUISA INES COLODRO BORDA DE TORREZ, CONCEPTO: DEVOLUCION COBRO INDEVIDO NUEVAS NUPCIAS, CUENTA DE DEPOSITO: CUENTA UNICA DEL TESORO</t>
  </si>
  <si>
    <t>00234014202 DEPOSITO DE EFECTIVO, DEPOSITANTE: JUAN ROQUE LOBATON, CONCEPTO: DEVOLUCION AL C-31 N° 448 PARTIDA 34110, CUENTA DE DEPOSITO: CUENTA UNICA DEL TESORO</t>
  </si>
  <si>
    <t>00234014202 DEPOSITO DE EFECTIVO, DEPOSITANTE: JUAN ROQUE LOBATON, CONCEPTO: DEVOLUCION AL C-31 N° 449 PARTIDA N° 851, CUENTA DE DEPOSITO: CUENTA UNICA DEL TESORO</t>
  </si>
  <si>
    <t>00099021001 DEPOSITO DE EFECTIVO, DEPOSITANTE: JUSTINA BLANCO SANCHEZ, CONCEPTO: DEVOLUCION DE HABER, CUENTA DE DEPOSITO: CUENTA UNICA DEL TESORO</t>
  </si>
  <si>
    <t>00593012001 DEP.DE CHEQ.AJENOS,RET.DE CAM.,CONCEPTO: VENTA DE PRODUCTOS,DEP.: EMPRESA ESTATAL YACANA , PROCEDENCIA: BANCO UNION S.A., CHEQUE: 313, FECHA DE EMISION:26/04/2019</t>
  </si>
  <si>
    <t>00099021001 DEP.DE CHEQ.AJENOS,RET.DE CAM.,CONCEPTO: DEV.PAGO PROCESO SUMARIO ADM.INTERNO RUTAS AEREAS NO ESTABLESIDAS EN CONTRATO BOLTUR GESTION 2018,DEP.: CAMARA DE SENADORES , PROCEDENCIA: BANCO UNION S.A., CHEQUE: 7361, FECHA DE EMISION:29/04/2019</t>
  </si>
  <si>
    <t>00099021001 DEP.DE CHEQ.AJENOS,RET.DE CAM.,CONCEPTO: ESPINOZA PEREYRA INGRID NORKA,DEP.: BANCO UNION S.A. , PROCEDENCIA: BANCO UNION S.A., CHEQUE: 163153, FECHA DE EMISION:29/04/2019</t>
  </si>
  <si>
    <t>00099021001 DEP.DE CHEQ.AJENOS,RET.DE CAM.,CONCEPTO: LIZARAZU CORTEZ ZENOBIO,DEP.: BANCO UNION S.A. , PROCEDENCIA: BANCO UNION S.A., CHEQUE: 163154, FECHA DE EMISION:29/04/2019</t>
  </si>
  <si>
    <t>00099021001 DEP.DE CHEQ.AJENOS,RET.DE CAM.,CONCEPTO: JIMENEZ SANTOS JULIAN,DEP.: BANCO UNION S.A. , PROCEDENCIA: BANCO UNION S.A., CHEQUE: 163151, FECHA DE EMISION:29/04/2019</t>
  </si>
  <si>
    <t>00099021001 DEP.DE CHEQ.AJENOS,RET.DE CAM.,CONCEPTO: MARCELINO CORIA MACIAS,DEP.: BANCO UNION S.A. , PROCEDENCIA: BANCO UNION S.A., CHEQUE: 163152, FECHA DE EMISION:29/04/2019</t>
  </si>
  <si>
    <t>00592012001 DEP.DE CHEQ.AJENOS,RET.DE CAM.,CONCEPTO: PAGO ND 118813 POR DEVOLUCION PARCIAL AER.BOA CHEQUE N 10569-CTA LIA  DURAN CXC GESTION 2017,DEP.: LIA DURAN , PROCEDENCIA: BANCO UNION S.A., CHEQUE: 10569, FECHA DE EMISION:11/04/2019</t>
  </si>
  <si>
    <t>00015021104 DEP.DE CHEQ.AJENOS,RET.DE CAM.,CONCEPTO: MINISTERIO DE GOBIERNO DIRECCION NAL DE SALUD Y BIENESTAR SOCIAL,DEP.: DIRECCION NAL DE SALUD Y BIENESTAR SOCIAL , PROCEDENCIA: BANCO UNION S.A., CHEQUE: 2928, FECHA DE EMISION:23/04/2019</t>
  </si>
  <si>
    <t>00015021101 DEP.DE CHEQ.AJENOS,RET.DE CAM.,CONCEPTO: POLICIA NACIONAL RECAUDACIONES,DEP.: DIRECCION NAL DE SALUD Y BIENESTAR SOCIAL , PROCEDENCIA: BANCO UNION S.A., CHEQUE: 2927, FECHA DE EMISION:18/04/2019</t>
  </si>
  <si>
    <t>00099021001 DEP.DE CHEQ.AJENOS,RET.DE CAM.,CONCEPTO: DEPÓSITO A LA CUT CORRESPONDIENTE AL 10% DE LA DEVOLUCION DPF LA PRIMERA SEGUN RESOL ASFI/176/2019,DEP.: AUTORIDAD DE SERVICIOS DEL SISTEMA FINANCIERO</t>
  </si>
  <si>
    <t>00212032002 DEP.DE CHEQ.AJENOS,RET.DE CAM.,CONCEPTO: APORTES VOLUNTARIOS INRA - COCHABAMBA,DEP.: INRA - COCHABAMBA , PROCEDENCIA: BANCO UNION S.A., CHEQUE: 5920, FECHA DE EMISION:24/04/2019</t>
  </si>
  <si>
    <t>00212032002 DEP.DE CHEQ.AJENOS,RET.DE CAM.,CONCEPTO: APORTES VOLUNTARIOS INRA - COCHABAMBA,DEP.: INRA - COCHABAMBA , PROCEDENCIA: BANCO UNION S.A., CHEQUE: 5919, FECHA DE EMISION:24/04/2019</t>
  </si>
  <si>
    <t>00099021001 DEPOSITO DE EFECTIVO, DEPOSITANTE: CAROLA MAGDA SAAVEDRA VARGAS, CONCEPTO: DEVOLUCION POR 16 HRS NO TRABAJADAS EN EL MES DE AGOSTO DEL 2017, CUENTA DE DEPOSITO: CUENTA UNICA DEL TESORO</t>
  </si>
  <si>
    <t>00526012001 DEPOSITO DE EFECTIVO, DEPOSITANTE: BOLIVIA TV FRANCISCO GONZALO DUARTE VILLARREAL, CONCEPTO: DEVOLUCION FONDOS EN AVANCE, CUENTA DE DEPOSITO: CUENTA UNICA DEL TESORO</t>
  </si>
  <si>
    <t>00099021001 DEPOSITO DE EFECTIVO, DEPOSITANTE: CARLOS CRISPIN QUISPE LIMA, CONCEPTO: CONSUMO EXCEDENTE LINEA MOVIL - MES ENERO, CUENTA DE DEPOSITO: CUENTA UNICA DEL TESORO</t>
  </si>
  <si>
    <t>00041031107 DEPOSITO DE EFECTIVO, DEPOSITANTE: ROGER FERNANDO RAMIREZ CALLE, CONCEPTO: DEVOLUCION DE VIATICOS Y PASAJE, CUENTA DE DEPOSITO: CUENTA UNICA DEL TESORO</t>
  </si>
  <si>
    <t>00099021001 DEPOSITO DE EFECTIVO, DEPOSITANTE: JUAN EDWIN DURAN, CONCEPTO: DOBLE PERCEPCION, CUENTA DE DEPOSITO: CUENTA UNICA DEL TESORO</t>
  </si>
  <si>
    <t>00099021001 DEPOSITO DE EFECTIVO, DEPOSITANTE: ANGELA PATRICIA SEVILLA LOLA, CONCEPTO: REVERSION POR SERVICIOS BASICOS ENERGIA ELECTRICA ENE/19 P-200, CUENTA DE DEPOSITO: CUENTA UNICA DEL TESORO</t>
  </si>
  <si>
    <t>00099021001 DEPOSITO DE EFECTIVO, DEPOSITANTE: TEOFILO POMACUSI MAMANI, CONCEPTO: DEVOLUCION DE PASAJES POR PRESENTACION FUERA DE PLAZO, CUENTA DE DEPOSITO: CUENTA UNICA DEL TESORO</t>
  </si>
  <si>
    <t>00099021001 DEPOSITO DE EFECTIVO, DEPOSITANTE: CAMARA DE DIPUTADOS, CONCEPTO: REVERCION ANTICIPADA, CUENTA DE DEPOSITO: CUENTA UNICA DEL TESORO</t>
  </si>
  <si>
    <t>00099021001 DEPOSITO DE EFECTIVO, DEPOSITANTE: JUAN JOSE OLIVERA GARCIA, CONCEPTO: DEVOLUCION DE HABERES, CUENTA DE DEPOSITO: CUENTA UNICA DEL TESORO</t>
  </si>
  <si>
    <t>00099021001 DEPOSITO DE EFECTIVO, DEPOSITANTE: ALBERTINA MIRIAM VASQUEZ QUEZADA, CONCEPTO: REVERSION TOTAL, CUENTA DE DEPOSITO: CUENTA UNICA DEL TESORO</t>
  </si>
  <si>
    <t>00016011101 DEPOSITO DE EFECTIVO, DEPOSITANTE: OLIVIA GUTIERREZ CHAVEZ, CONCEPTO: DEVOLUCION, CUENTA DE DEPOSITO: CUENTA UNICA DEL TESORO</t>
  </si>
  <si>
    <t>00041031107 DEPOSITO DE EFECTIVO, DEPOSITANTE: JOSE LUIS MARCA, CONCEPTO: DEVOLUCION DE TRANSPORTE DE PESAS PATRON, CUENTA DE DEPOSITO: CUENTA UNICA DEL TESORO</t>
  </si>
  <si>
    <t>00016011101 DEPOSITO DE EFECTIVO, DEPOSITANTE: LIDIA JULIETA GUARACHI ALCON, CONCEPTO: DEVOLUCION - FORMULARIOS RUDEAL, CUENTA DE DEPOSITO: CUENTA UNICA DEL TESORO</t>
  </si>
  <si>
    <t>00099021001 DEPOSITO DE EFECTIVO, DEPOSITANTE: SOLEDAD ROMERO GUERRERO, CONCEPTO: DEVOLUCION DE REFRIGERIO, CUENTA DE DEPOSITO: CUENTA UNICA DEL TESORO</t>
  </si>
  <si>
    <t>00099021001 DEPOSITO DE EFECTIVO, DEPOSITANTE: EPIFANIO CONDORI BAUTISTA, CONCEPTO: DEVOLUCION AL SENASIR POR COBRO INDEBIDO, CUENTA DE DEPOSITO: CUENTA UNICA DEL TESORO</t>
  </si>
  <si>
    <t>00099021001 DEPOSITO DE EFECTIVO, DEPOSITANTE: CARLOS EDWARD ARZE SOLIZ - UE - FNSE, CONCEPTO: DEVOLUCION DE SALDOS NO UTILIZADOS TALLER DE CAPACITACION Y PROGRAMACION DE PROGRAMAS Y PROYECTOS, CUENTA DE DEPOSITO: CUENTA UNICA DEL TESORO</t>
  </si>
  <si>
    <t>00660012006 DEP.DE CHEQ.AJENOS,RET.DE CAM.,CONCEPTO: SOBRANTE DE ARQUEO DE CAJA DEPOSITADO POR EL JUZGADO DE SAN LUCAS GESTION 2017,DEP.: ORGANO JUDICIAL DISTRITO CHUQUISACA , PROCEDENCIA: BANCO UNION S.A., CHEQUE: 1559, FECHA DE EMISION:26/04/2019</t>
  </si>
  <si>
    <t>00660012006 DEP.DE CHEQ.AJENOS,RET.DE CAM.,CONCEPTO: DEPÓSITO DE EDGAR VICTOR GOMEZ CRUZ GESTION 2017,DEP.: ORGANO JUDICIAL DISTRITO CHUQUISACA , PROCEDENCIA: BANCO UNION S.A., CHEQUE: 1558, FECHA DE EMISION:26/04/2019</t>
  </si>
  <si>
    <t>00660012006 DEP.DE CHEQ.AJENOS,RET.DE CAM.,CONCEPTO: RECUPERACION DE ARANCELES NO COBRADOS JUAN PABLO CUETO Y RICARDO PICHA GESTION 2018,DEP.: ORGANO JUDICIAL DISTRITO CHUQUISACA , PROCEDENCIA: BANCO UNION S.A., CHEQUE: 1557, FECHA DE EMISION:26/04/2019</t>
  </si>
  <si>
    <t>00660012006 DEP.DE CHEQ.AJENOS,RET.DE CAM.,CONCEPTO: JUECES CIUDADANOS TEOFILO AVENDAÑO Y JUAN GONZALES GESTION 2016,DEP.: ORGANO JUDICIAL DISTRITO CHUQUISACA , PROCEDENCIA: BANCO UNION S.A., CHEQUE: 1556, FECHA DE EMISION:26/04/2019</t>
  </si>
  <si>
    <t>00291012002 DEP.DE CHEQ.AJENOS,RET.DE CAM.,CONCEPTO: REPOSICION DE DAÑOS,DEP.: ABC GERENCIA REGIONAL CHUQUISACA , PROCEDENCIA: BANCO UNION S.A., CHEQUE: 4778, FECHA DE EMISION:22/04/2019</t>
  </si>
  <si>
    <t>00099021001 DEP.DE CHEQ.AJENOS,RET.DE CAM.,CONCEPTO: PREV 335/2019 DEVOL DE PASAJES AEREO NO UTILIZADOS S/G H.R. N° 5748,DEP.: CAMARA DE DIPUTADOS , PROCEDENCIA: BANCO UNION S.A., CHEQUE: 17728, FECHA DE EMISION:17/04/2019</t>
  </si>
  <si>
    <t>00070011102 DEP.DE CHEQ.AJENOS,RET.DE CAM.,CONCEPTO: DEV. SALDO NO EJECUTADO HERBERT RUIZ FLORES PARA REVERSION C-31 716.1,DEP.: MINISTERIO DE TRABAJO EMPLEO Y PREVISION SOCIAL , PROCEDENCIA: BANCO UNION S.A., CHEQUE: 9252, FECHA DE EMISION:25/04/2019</t>
  </si>
  <si>
    <t>00287102013 DEP.DE CHEQ.AJENOS,RET.DE CAM.,CONCEPTO: PAGO DE FACTURAS SUPERVISION FDI CBB # 837 1005,1006,1011,1012,1014,1026,1062 Y DEV RET,DEP.: FPS/SUPERVISION/FDI/CBA , PROCEDENCIA: BANCO UNION S.A., CHEQUE: 1035, FECHA DE EMISION:04/04/2019</t>
  </si>
  <si>
    <t>00099021001 DEP.DE CHEQ.AJENOS,RET.DE CAM.,CONCEPTO: DEVOLUCION DE SALDOS NO EJECUTADOS,DEP.: PROGRAMA NACIONAL DE POST ALFABETIZACION , PROCEDENCIA: BANCO UNION S.A., CHEQUE: 5687, FECHA DE EMISION:30/04/2019</t>
  </si>
  <si>
    <t>DESCONCILIADO</t>
  </si>
  <si>
    <t>AJUSTE COMPLEMENTARIO POR REVALORIZACION SALDOS DE ACTIVOS DE RESERVA Y OBLIGACIONES MONEDA EXTRANJERA (DOLARES) Saldo MO = -409057533.28 ;Bs/Mo: 6.86000000000 ;Saldo Bs: -2806134678.29</t>
  </si>
  <si>
    <t>AJUSTE COMPLEMENTARIO POR REVALORIZACION SALDOS DE ACTIVOS DE RESERVA Y OBLIGACIONES MONEDA EXTRANJERA (DOLARES) Saldo MO = -459337092.97 ;Bs/Mo: 6.86000000000 ;Saldo Bs: -3151052457.76</t>
  </si>
  <si>
    <t>NUMERO DE LIBRETACUT: 05850102001 OPERACIÓN E46 TRANSFERENCIA DEL SISTEMA FINANCIERO POR CUENTA DE TERCEROS A LA CUT EN DOLARES AMERICANOS PAGO PROVEEDORES PARA ABE EMPRESA PUBLICA NACIONAL ESTRATEGICA BOLIVIANA A SOLICITUD DE YPFB TRANSPORTE S.A.</t>
  </si>
  <si>
    <t>||DEVOLUCION DE IMPORTE POR DIFERENCIAL CAMBIARIO EN COMPLEMENTO AL COMPROBANTE S-950763 DE LA FECHA REF:TRANSF. DE FONDOS A/F THALES LAS FRANCE SAS EQUIV.EUR 8,605,370,50 (MENOS COMISIONES POR TRANSFERNCIA) LIBRETA 00099021001 TGN-RECURSOS ORDINARIOS</t>
  </si>
  <si>
    <t>PAGO A BID PRÉSTAMO 2664/BL-BO VCTO. 05-04-2019 POR CUENTA DE TGN , NTI. 012067 VALOR 05-04-2019 INTERESES USD 1.869,87 CTA. 5970 CUENTA UNICA DEL TESORO DOLARES AMERICANOS LIB. 00099021001</t>
  </si>
  <si>
    <t>AJUSTE COMPLEMENTARIO POR REVALORIZACION SALDOS DE ACTIVOS DE RESERVA Y OBLIGACIONES MONEDA EXTRANJERA (DOLARES) Saldo MO = -425652398.99 ;Bs/Mo: 6.86000000000 ;Saldo Bs: -2919975457.05</t>
  </si>
  <si>
    <t>A:00514012004 DEVOLUCIÓN DE RECURSOS A ENDE POR EJECUCIÓN DE BOL. DE GARANTÍA PROY. MIGUILLAS SOLICITADO CON NOTAS CITE:ENDE-DGFN-6/35-17, ENDE-DGFN-11/2-18, ENDE-DGFN-11/25-18, ENDE-DGFN-1/13-19, ENDE-DGFN-3/19-19 Y CRITERIO LEGAL MEFP/DGAJ/UAJ/N°1354/2018, CRITERIO TÉCNICO DE PRESUPUESTO NOTA CITE:MEFP/VPCF/DGPGP/UEP N°209/18, E INFORME MEFP/VTCP/DGPOT/UPCFTGN/INF/N°29/2019, H.R. 6-440-R; 6-16864-R; 6-33269-R; 6-34350-R, 6-8438-R.</t>
  </si>
  <si>
    <t>AJUSTE COMPLEMENTARIO POR REVALORIZACION SALDOS DE ACTIVOS DE RESERVA Y OBLIGACIONES MONEDA EXTRANJERA (DOLARES) Saldo MO = -464294903.25 ;Bs/Mo: 6.86000000000 ;Saldo Bs: -3185063036.29</t>
  </si>
  <si>
    <t>PAGO A BID PRÉSTAMO 3151/BL-BO VCTO. 09-04-2019 POR CUENTA DE TGN , NTI. 012081 VALOR 09-04-2019 INTERESES USD 485.390,19 COMISIONES USD 19.608,56 CTA. 5970 CUENTA UNICA DEL TESORO DOLARES AMERICANOS LIB. 00099021001</t>
  </si>
  <si>
    <t>AJUSTE COMPLEMENTARIO POR REVALORIZACION SALDOS DE ACTIVOS DE RESERVA Y OBLIGACIONES MONEDA EXTRANJERA (DOLARES) Saldo MO = -467333356.79 ;Bs/Mo: 6.86000000000 ;Saldo Bs: -3205906827.59</t>
  </si>
  <si>
    <t>00291012002 DEP.DE CHEQ.AJENOS,RET.DE CAM.,CONCEPTO: LPZ/ CH-14084 BANCO CENTRAL DE BOLIVIA RECLAMO 78658 ASEGURADO ADMINISTADORA BOLIVIANA DE CARRETERA,DEP.: LA BOLIVIANA CIACRUZ DE SEG Y REASEGUROS SA</t>
  </si>
  <si>
    <t>COBRO COSTOS DE PAPELERIA SEGUN TRANSFERENCIA DEL EXTERIOR POR ORDEN DE UNIVERSAL WEATHER AND AVIATION INC LIB. 00512012001 AASANA CENTRAL-OFICINA NACIONAL</t>
  </si>
  <si>
    <t>AJUSTE COMPLEMENTARIO POR REVALORIZACION SALDOS DE ACTIVOS DE RESERVA Y OBLIGACIONES MONEDA EXTRANJERA (DOLARES) Saldo MO = -466586730.82 ;Bs/Mo: 6.86000000000 ;Saldo Bs: -3200784973.42</t>
  </si>
  <si>
    <t>A:00099021001 Transferencia de recursos a solicitud del Órgano Judicial, (operación bimonetaria), SG Nota CITE: UNID./NAL./FINANZAS/DAF-OJ N°242/2019, por depósitos judiciales a favor del Ministerio de Educación por restitución del Certificado Deposito Judicial N° 4783. H.R. 6-10518-R.</t>
  </si>
  <si>
    <t>AJUSTE COMPLEMENTARIO POR REVALORIZACION SALDOS DE ACTIVOS DE RESERVA Y OBLIGACIONES MONEDA EXTRANJERA (DOLARES) Saldo MO = -463178819.80 ;Bs/Mo: 6.86000000000 ;Saldo Bs: -3177406703.82</t>
  </si>
  <si>
    <t>COBRO COSTOS DE PAPELERIA SEGUN TRANSFERENCIA DEL EXTERIOR POR ORDEN DE UNITED AVIATION SERVICES LIB. 00512012001 AASANA CENTRAL-OFICINA NACIONAL</t>
  </si>
  <si>
    <t>AJUSTE COMPLEMENTARIO POR REVALORIZACION SALDOS DE ACTIVOS DE RESERVA Y OBLIGACIONES MONEDA EXTRANJERA (DOLARES) Saldo MO = -461017881.80 ;Bs/Mo: 6.86000000000 ;Saldo Bs: -3162582669.17</t>
  </si>
  <si>
    <t>PAGO A IDA PRÉSTAMO 5903-BO VCTO. 15-04-2019 POR CUENTA DE TGN , NTI. 012069 VALOR 15-04-2019 INTERESES USD 116.060,91 COMISIONES USD 29.924,24 CTA. 5970 CUENTA UNICA DEL TESORO DOLARES AMERICANOS LIB. 00099021001</t>
  </si>
  <si>
    <t>PAGO A BIRF PRÉSTAMO BIRF 8648-BO VCTO. 15-04-2019 POR CUENTA DE TGN , NTI. 012074 VALOR 15-04-2019 INTERESES USD 9.959,45 COMISIONES USD 248.691,79 CTA. 5970 CUENTA UNICA DEL TESORO DOLARES AMERICANOS LIB. 00099021001</t>
  </si>
  <si>
    <t>PAGO A IDA PRÉSTAMO TF-16083 VCTO. 15-04-2019 POR CUENTA DE TGN , NTI. 012072 VALOR 15-04-2019 INTERESES USD 2.880,53 CTA. 5970 CUENTA UNICA DEL TESORO DOLARES AMERICANOS LIB. 00099021001</t>
  </si>
  <si>
    <t>PAGO A BID PRÉSTAMO 3725/BL-BO VCTO. 15-04-2019 POR CUENTA DE TGN SEGÚN NOTA MEFP/VTCP/DGCP/UODP-418/2019 , NTI. 012128 VALOR 15-04-2019 INTERESES USD 400,68 LIBRETA N° 00099021001 "TGN RECURSOS ORDINARIOS-DOLARES AMERICANOS (5970)</t>
  </si>
  <si>
    <t>PAGO A BID PRÉSTAMO 3725/BL-BO VCTO. 15-04-2019 POR CUENTA DE TGN SEGÚN NOTA MEFP/VTCP/DGCP/UODP-418/2019, NTI. 012124 VALOR 15-04-2019 INTERESES USD 32.804,88 COMISIONES USD 127.292,97 LIBRETA N° 00099021001 "TGN RECURSOS ORDINARIOS-DOLARES AMERICANOS (5970)</t>
  </si>
  <si>
    <t>AJUSTE COMPLEMENTARIO POR REVALORIZACION SALDOS DE ACTIVOS DE RESERVA Y OBLIGACIONES MONEDA EXTRANJERA (DOLARES) Saldo MO = -447735999.17 ;Bs/Mo: 6.86000000000 ;Saldo Bs: -3071468954.30</t>
  </si>
  <si>
    <t>TRANSFERENCIA RECIBIDA DEL EXTERIOR SEGÚN MENSAJES SWIFT Nos. 4922-4904 (REM.EXT.) DE FECHA 17-04-2019 POR DESEMBOLSO DE CAF PRÉSTAMO CFA008604 CARR.EPIZANA-COMARAPA-EL TORNO LIBRETA N° 00291014346 ABC-USD-CAF8604 PROY.REHAB F07- EPIZANA-COMARAPA PTE EL TORNO</t>
  </si>
  <si>
    <t>AJUSTE COMPLEMENTARIO POR REVALORIZACION SALDOS DE ACTIVOS DE RESERVA Y OBLIGACIONES MONEDA EXTRANJERA (DOLARES) Saldo MO = -468314391.22 ;Bs/Mo: 6.86000000000 ;Saldo Bs: -3212636723.78</t>
  </si>
  <si>
    <t>TRANSFERENCIA RECIBIDA DEL EXTERIOR SEGÚN MENSAJES SWIFT Nos. 04997-04993 (REM.EXT.) DE FECHA 18-04-2019 POR DESEMBOLSO DE BID PRÉSTAMO 2908/BL-BO REQ 00003 BO OPS0201917095A LIBRETA N° 00099037016 PAR BID 2908 PROG.MULT.REORD.URBANO DE LA CEJA F1-GAMEA</t>
  </si>
  <si>
    <t>A:00099021001 Transferencia de recursos a solicitud del Órgano Judicial, (operación bimonetaria), SG Nota CITE: UNID./NAL./FINANZAS/DAF-OJ N°263/2019, por depósitos judiciales a favor de diferentes beneficiarios por restitución del Certificados Depósitos Judiciales N° 27209, 478769 y 21996. H.R. 6-11322-R.</t>
  </si>
  <si>
    <t>PAGO A BID PRÉSTAMO 2908/BL-BO VCTO. 18-04-2019 POR CUENTA DE TGN SEGÚN NOTA MEFP/VTCP/DGCP/UODP-437/2019 , NTI. 012234 VALOR 18-04-2019 INTERESES USD 854.842,96 LIBRETA N° 00099021001 "TGN RECURSOS ORDINARIOS-DOLARES AMERICANOS (5970)</t>
  </si>
  <si>
    <t>PAGO A BID PRÉSTAMO 2908/BL-BO VCTO. 18-04-2019 POR CUENTA DE TGN SEGÚN NOTA MEFP/VTCP/DGCP/UODP-437/2019 , NTI. 012218 VALOR 18-04-2019 INTERESES USD 13.603,59 LIBRETA N° 00099021001 "TGN RECURSOS ORDINARIOS-DOLARES AMERICANOS (5970)</t>
  </si>
  <si>
    <t>||COMISION TRANSFERENCIA FDOS.AL EXTERIOR 0,10% S/USD102.440.-,REEMB.GSTS.COMUNICACION BS220.-Y EMISION COMP.CONTABLE BS50.-REF.:PAGO 1 LC I-2019-07 P/C EMPRESA PUBLICA PRODUCTIVA CEMENTOS DE BOLIVIA-ECEBOL-SEDEM A/F URANEL S. A.,EN COMPL.A COMP.952011,18/04/19. LIB.00132039201 SEDEM-ECEBOL-FINPRO EN DOLARES-ORURO REF.:COMIS.PAGO 1 LC I-2019-07</t>
  </si>
  <si>
    <t>TRANSFERENCIA DE FONDOS PARA LA "EMPRESA SEDEM (ECEBOL) PROYECTO IMPLEMENTACIÓN PLANTA DE CEMENTO EN EL DEPTO. DE ORURO" (12° DESEMBOLSO), ABONO DE USD 20.755.919,00 A LA CUT LIBRETA N° 00132039201. S/G NOTA CITE: BDP/GO/CART/1874/2019 DEL 17/04/19 LIBRETA N° 00132039201 - SEDEM ECEBOL IMPLEMENTACIÓN PLANTA CEMENTO DEPARTAMENTO DE ORURO</t>
  </si>
  <si>
    <t>AJUSTE COMPLEMENTARIO POR REVALORIZACION SALDOS DE ACTIVOS DE RESERVA Y OBLIGACIONES MONEDA EXTRANJERA (DOLARES) Saldo MO = -469031652.14 ;Bs/Mo: 6.86000000000 ;Saldo Bs: -3217557133.69</t>
  </si>
  <si>
    <t>TRANSFERENCIA RECIBIDA DEL EXTERIOR SEGÚN MENSAJES SWIFT Nos. 5158-5157 (REM.EXT.) DE FECHA 23-04-2019 POR DESEMBOLSO DE FONPLATA PRÉSTAMO BOL 30/2017 INFRAESTRUCTURA URBANA, DESEMB. N° 17 LIBRETA N° 00287104320 FPS-USD-BOL 30 - PIU - 180</t>
  </si>
  <si>
    <t>||PAGO AL BID PRESTAMO 4612/BL-BO (OC) VCTO. 15/04/2019 POR CUENTA DEL TGN, COD. LIQ. 012238 DE FECHA 22/04/2019, VALOR 23/04/2019, COMISIONES 176.113,01 LIB.00099021001-TGN-RECURSOS ORDINARIOS DOLARES AMERICANOS (5970)</t>
  </si>
  <si>
    <t>PAGO A CAF PRÉSTAMO CFA009609 VCTO. 24-04-2019 POR CUENTA DE TGN , NTI. 012036 VALOR 24-04-2019 INTERESES USD 27.205,17 COMISIONES USD 30.606,19 CTA. 5970 CUENTA UNICA DEL TESORO DOLARES AMERICANOS LIB. 00099021001</t>
  </si>
  <si>
    <t>TRANSFERENCIA RECIBIDA DEL EXTERIOR SEGÚN MENSAJES SWIFT Nos. 05177 - 05170 (REM.EXT.) DE FECHA 24-04-2019 POR DESEMBOLSO DE BID PRÉSTAMO 3699/BL-BO REF.: REQ 00012 BO OPS0201916418A LIBRETA N° 00287104317 FPS-US-BID 3699/BL-BO PROG.NAL. DE RIEGO-PRONAREC III</t>
  </si>
  <si>
    <t>AJUSTE COMPLEMENTARIO POR REVALORIZACION SALDOS DE ACTIVOS DE RESERVA Y OBLIGACIONES MONEDA EXTRANJERA (DOLARES) Saldo MO = -466449985.42 ;Bs/Mo: 6.86000000000 ;Saldo Bs: -3199846899.97</t>
  </si>
  <si>
    <t>TRANSFERENCIA RECIBIDA DEL EXTERIOR SEGÚN MENSAJES SWIFT Nos. 05231-05225 (REM.EXT.) DE FECHA 25-04-2019 POR DESEMBOLSO DE BID PRÉSTAMO 4612/BL-BO REQ 00001 BO OPS0201918038A LIBRETA N° 00382014303 AISEM-USD.PROG. MEJOR. ACC. SERV. SALUD MAT.BOL.-BID 4612-BO</t>
  </si>
  <si>
    <t>TRANSFERENCIA RECIBIDA DEL EXTERIOR SEGÚN MENSAJES SWIFT Nos. 05231-05225 (REM.EXT.) DE FECHA 25-04-2019 POR DESEMBOLSO DE BID PRÉSTAMO 4612/BL-BO REQ 00001 BO OPS0201918038A LIBRETA N° 00382014303 AISEM-USD.PROG. MEJOR. ACC. SERV. SALUD MAT.BOL.-BID 4612-BO REF.: UTILES DE ESCRITORIO</t>
  </si>
  <si>
    <t>AJUSTE COMPLEMENTARIO POR REVALORIZACION SALDOS DE ACTIVOS DE RESERVA Y OBLIGACIONES MONEDA EXTRANJERA (DOLARES) Saldo MO = -523559224.79 ;Bs/Mo: 6.86000000000 ;Saldo Bs: -3591616282.05</t>
  </si>
  <si>
    <t>TRANSFERENCIA RECIBIDA DEL EXTERIOR SEGÚN MENSAJES SWIFT Nos. 05380-05373 (REM.EXT.) DE FECHA 29-04-2019 POR DESEMBOLSO DE BIRF PRÉSTAMO BIRF 8868-BO AISEM-01 LIBRETA N° 00382014302 AISEM-USD PROYECTO DE REDES DE SERVICIOS DE SALUD BIRF Nº 8868-BO</t>
  </si>
  <si>
    <t>TRANSFERENCIA RECIBIDA DEL EXTERIOR SEGÚN MENSAJES SWIFT Nos. 05381-05374 (REM.EXT.) DE FECHA 29-04-2019 POR DESEMBOLSO DE IDA PRÉSTAMO TF-16083 7 FPS LIBRETA N° 00287104318 FPS-U$-PPCR AIF TF016083</t>
  </si>
  <si>
    <t>TRANSFERENCIA RECIBIDA DEL EXTERIOR SEGÚN MENSAJES SWIFT Nos. 05380-05373 (REM.EXT.) DE FECHA 29-04-2019 POR DESEMBOLSO DE BIRF PRÉSTAMO BIRF 8868-BO AISEM-01 LIBRETA N° 00382014302 AISEM-USD PROYECTO DE REDES DE SERVICIOS DE SALUD BIRF Nº 8868-BO REF.: UTILES DE ESCRITORIO</t>
  </si>
  <si>
    <t>AJUSTE COMPLEMENTARIO POR REVALORIZACION SALDOS DE ACTIVOS DE RESERVA Y OBLIGACIONES MONEDA EXTRANJERA (DOLARES) Saldo MO = -501108967.46 ;Bs/Mo: 6.86000000000 ;Saldo Bs: -3437607516.79</t>
  </si>
  <si>
    <t>TRANSFERENCIA RECIBIDA DEL EXTERIOR SEGÚN MENSAJES SWIFT Nos. 5438-5435 (REM.EXT.) DE FECHA 30-04-2019 POR DESEMBOLSO DE CAF PRÉSTAMO CFA008417 PROY. HIDROELECTRICO SAN JOSÉ LIBRETA N° 00514017004 ENDE-USD PROY. CONST. CENTRAL HIDROELECT. SAN JOSE - CAF</t>
  </si>
  <si>
    <t>TRANSFERENCIA RECIBIDA DEL EXTERIOR SEGÚN MENSAJES SWIFT Nos. 5438-5435 (REM.EXT.) DE FECHA 30-04-2019 POR DESEMBOLSO DE CAF PRÉSTAMO CFA008417 PROY. HIDROELECTRICO SAN JOSÉ LIBRETA N° 00514017004 ENDE-USD PROY. CONST. CENTRAL HIDROELECT. SAN JOSE - CAF REF.: UTILES DE ESCRITORIO</t>
  </si>
  <si>
    <t>COBRO COSTOS DE PAPELERIA SEGUN TRANSFERENCIA DEL EXTERIOR POR ORDEN DE CARLOS AUGUSTO LOPEZ REF:SOBREVUELO REALIZADO EN MARZO 2019 LIB. 00512012001 AASANA CENTRAL-OFICINA NACIONAL</t>
  </si>
  <si>
    <t>De: 00099018038 A:00253018008 A requerimiento del Ministerio de Planificación del Desarrollo con nota CITE: MPD/VIPFE/DGGFE/UAP-NE 0663/2019, en la cual solicita el Desembolso UAP/009/2019 Proyecto “AMPLIACION ALCANTARILLADO SANITARIO DEL D</t>
  </si>
  <si>
    <t>00283024101</t>
  </si>
  <si>
    <t>De: 00283024101 A:00099021001 DEVOLUCIÓN DE RECURSOS AL TGN, A SOLICITUD DE LA ADUANA NACIONAL SG NOTA CITE: AN-GRLGR-UADLR-C-211-2019, POR ERROR DE APROPIACIÓN DE LIBRETA. H.R. 6-9925-R.</t>
  </si>
  <si>
    <t>00225028001</t>
  </si>
  <si>
    <t>De: 00225028001 A:00099021001 TRANSFERENCIA DE RECURSOS A SOLICITUD DE SENASBA DEPENDIENTE DEL MINISTERIO DE MEDIO AMBIENTE Y AGUA SG NOTA CITE: SENASBA/DAF/062/CAR/19, SALDOS DEL PROGRAMA DE AGUA POTABLE Y SANEAMIENTO PARA PEQUEÑAS LOCALID</t>
  </si>
  <si>
    <t>De: 00099014102 A:00293044201 A requerimiento de Casa de Moneda con nota CITE: CNM-UAF-04/2019 y en virtud a la nota interna MEFP/VPCF/DGCF/UCCF N° 358/2019, en la cual solicita la devolución de recuperaciones de reclamos de acreedores a fa</t>
  </si>
  <si>
    <t>De: 00099014102 A:00573012001 A requerimiento de la Empresa Siderúrgica del MUTUN con nota CITE: ESM/FAF/RRHH/N° 025/2019 y en virtud a la nota interna CITE: MEFP/VPCF/DGCF/UCCF N° 359/2019 de la Dirección General de Contabilidad Fiscal, en</t>
  </si>
  <si>
    <t>De: 00099014102 A:00599022001 A requerimiento de la Empresa Boliviana de Alimentos (EBA), con notas CITE: EBA/GAF/JA/RRHH/2019-0043 y 0054, y en virtud a las notas interna MEFP/VPCF/DGCF/UCCF N° 342/2019 de la Dirección General de Contabili</t>
  </si>
  <si>
    <t>De: 00099014102 A:00222012001 A requerimiento del Instituto Nacional de Innovación Agropecuaria y Forestal (INIAF), con nota CITE: MDRyT/INIAF/N°038/2019, y en virtud a las notas interna MEFP/VPCF/DGCF/UCCF N° 343/2019 de la Dirección Gener</t>
  </si>
  <si>
    <t>De: 00099014102 A:00580012001 A requerimiento de Depósitos Aduaneros Bolivianos, con nota CITE:DAB/GG N° 229/2019, y en virtud a las notas interna MEFP/VPCF/DGCF/UCCF N° 354/2019 de la Dirección General de Contabilidad Fiscal y CITE: MEFP/V</t>
  </si>
  <si>
    <t>De: 00099014102 A:00572012001 A requerimiento de la Empresa de Apoyo a la Producción de Alimentos (EMAPA), con nota CITE: CAR/EMAPA/GG/GAF/UF/AC N° 0002/2019, y en virtud a las notas interna MEFP/VPCF/DGCF/UCCF N° 344/2019 de la Dirección G</t>
  </si>
  <si>
    <t>De: 00512012001 A:00099021001 Transferencia que realizamos a solicitud de la Dirección General de Administración y Finanzas Territoriales mediante nota CITE: MEFP/VTCP/DGAFT/USCFT/nO. 0709/19, por concepto de recuperaciones por la deuda eme</t>
  </si>
  <si>
    <t>00099021002</t>
  </si>
  <si>
    <t>De: 00099021002 A:00373024101 A requerimiento del Fondo de Desarrollo Indígena (FDI), con nota CITE: FDI/DAF/EXT/N° 0016/2019, en la cual solicita la transferencia de recursos de acuerdo a las notas interna MEFP/VPCF/DGCF/UCCF N° 291 y 362/</t>
  </si>
  <si>
    <t>00253018008</t>
  </si>
  <si>
    <t>00293044201</t>
  </si>
  <si>
    <t>00573012001</t>
  </si>
  <si>
    <t>00222012001</t>
  </si>
  <si>
    <t>00580012001</t>
  </si>
  <si>
    <t>00373024101</t>
  </si>
  <si>
    <t>00010011102</t>
  </si>
  <si>
    <t>De: 00010011102 A:00099021001 Transferencia que realizamos a solicitud del Ministerio de Relaciones Exteriores mediante notas CITE: VGIC-DGAC-UGEC-Cs-291/2018, GM-DGAA-UFI-T-Cs- Nos. 17 y 27/2019, por concepto de recaudación consular Beijin</t>
  </si>
  <si>
    <t>00047364102</t>
  </si>
  <si>
    <t>De: 00047364102 A:00099021001 Transferencia a solicitud del MDRYT, mediante nota MDRYT/DGAA/CONTA/TES/0086-2019, en atención a nota CITE: FONADIN-DG-UAF-PKV-NOTEXT-055/19, del FONADIN, correspondiente a la diferencia porcentual en la ejecuc</t>
  </si>
  <si>
    <t>De: 00099021001 A:00047364102 Transferencia a solicitud del MDRYT, mediante nota MDRYT/DGAA/CONTA/TES/0087-2019, en atención a nota CITE: FONADIN-DG-UAF-PKV-NOTEXT-056/19, del FONADIN, correspondiente a la diferencia porcentual en la ejecuc</t>
  </si>
  <si>
    <t>00046021109</t>
  </si>
  <si>
    <t>De: 00046021109 A:00099018022 De: 00046021109 A: 00099018022 Débito Automático s/g inf. CITE: MEFP/VTCP/DGPOT/UPCFTGN/N°2313-843/2018-2019 nota CITE: MPD/DGAJ/UAJ-NE 0230-0037/2018-2019, inf. Técnico MPD/VIPFE/DGGFE/UAP-000194/2018 e Inf.</t>
  </si>
  <si>
    <t>00081094201</t>
  </si>
  <si>
    <t>De: 00081094201 A:00099021001 A requerimiento del Ministerio de Obras Públicas, Servicios y Vivienda. con nota CITE: CAR/MOPSV/VMVU/PMGM N° 0273/2019 y en virtud a la nota interna MEFP/VTCP/DGCP/UODP-441/2019, en la cual solicita dar cumpl</t>
  </si>
  <si>
    <t>00099018022</t>
  </si>
  <si>
    <t>Ministerio De Relaciones Exteriores</t>
  </si>
  <si>
    <t>10000028500622</t>
  </si>
  <si>
    <t>10000029705700</t>
  </si>
  <si>
    <t>YPFB- DISTRITO DE REDES DE GAS ORURO</t>
  </si>
  <si>
    <t>SINEC-RECURSOS PROPIOS</t>
  </si>
  <si>
    <t>EMPRESA PUBLICA EDITORIAL DEL ESTADO PLURINACIONAL DE BOLIVIA - PRESTAMO FINPRO</t>
  </si>
  <si>
    <t>ADSIB - PLATAFORMA DE PAGO DE TRAMITES DEL ESTADO - PPTE</t>
  </si>
  <si>
    <t>EBID - MATRICULAS</t>
  </si>
  <si>
    <t>ASUSS - CUENTA CORRIENTE FISCAL - RECAUDADORA</t>
  </si>
  <si>
    <t>MMAYA - SERNAP - PN ANMI KAA IYA</t>
  </si>
  <si>
    <t>MINISTERIO DE EDUCACIÓN -ESFM ÁNGEL MENDOZA JUSTINIANO - CUENTA RECAUDADORA</t>
  </si>
  <si>
    <t>MIN. EDU. - ESFM ENRIQUE FINOT - RECAUDADORA</t>
  </si>
  <si>
    <t>Bolivia TV</t>
  </si>
  <si>
    <t>ACTUALIZADO AL : 6 de Junio de 2019</t>
  </si>
  <si>
    <t>O17368320002</t>
  </si>
  <si>
    <t>O17368310002</t>
  </si>
  <si>
    <t>O17368220002</t>
  </si>
  <si>
    <t>O17368160002</t>
  </si>
  <si>
    <t>O17367940002</t>
  </si>
  <si>
    <t>O17367770002</t>
  </si>
  <si>
    <t>O17368810002</t>
  </si>
  <si>
    <t>O17369010002</t>
  </si>
  <si>
    <t>O17369120002</t>
  </si>
  <si>
    <t>O17369200002</t>
  </si>
  <si>
    <t>O17369450002</t>
  </si>
  <si>
    <t>O17369950002</t>
  </si>
  <si>
    <t>B17366760002</t>
  </si>
  <si>
    <t>B17366780002</t>
  </si>
  <si>
    <t>B17367140002</t>
  </si>
  <si>
    <t>B17367400002</t>
  </si>
  <si>
    <t>B17367410002</t>
  </si>
  <si>
    <t>B17367420002</t>
  </si>
  <si>
    <t>B17367840002</t>
  </si>
  <si>
    <t>O17367340002</t>
  </si>
  <si>
    <t>O17367270002</t>
  </si>
  <si>
    <t>O17367040002</t>
  </si>
  <si>
    <t>O17366950002</t>
  </si>
  <si>
    <t>O17366850002</t>
  </si>
  <si>
    <t>O17366840002</t>
  </si>
  <si>
    <t>B17367860002</t>
  </si>
  <si>
    <t>B17367850002</t>
  </si>
  <si>
    <t>G10278430003</t>
  </si>
  <si>
    <t>G10278460003</t>
  </si>
  <si>
    <t>F0001175</t>
  </si>
  <si>
    <t>F0001176</t>
  </si>
  <si>
    <t>Q11132710002</t>
  </si>
  <si>
    <t>G10284790002</t>
  </si>
  <si>
    <t>G10284810002</t>
  </si>
  <si>
    <t>G10284800001</t>
  </si>
  <si>
    <t>G10284820001</t>
  </si>
  <si>
    <t>S09531260001</t>
  </si>
  <si>
    <t>S09531540003</t>
  </si>
  <si>
    <t>S09531550003</t>
  </si>
  <si>
    <t>S09531560003</t>
  </si>
  <si>
    <t>S09531570003</t>
  </si>
  <si>
    <t>S09531580003</t>
  </si>
  <si>
    <t>S09531590003</t>
  </si>
  <si>
    <t>S09531620003</t>
  </si>
  <si>
    <t>S09531640001</t>
  </si>
  <si>
    <t>O17374110002</t>
  </si>
  <si>
    <t>O17374120002</t>
  </si>
  <si>
    <t>O17374130002</t>
  </si>
  <si>
    <t>O17374140002</t>
  </si>
  <si>
    <t>O17374280002</t>
  </si>
  <si>
    <t>O17373820002</t>
  </si>
  <si>
    <t>O17373490002</t>
  </si>
  <si>
    <t>O17373170002</t>
  </si>
  <si>
    <t>O17372930002</t>
  </si>
  <si>
    <t>O17372860002</t>
  </si>
  <si>
    <t>O17372770002</t>
  </si>
  <si>
    <t>O17375980002</t>
  </si>
  <si>
    <t>O17375930002</t>
  </si>
  <si>
    <t>O17375870002</t>
  </si>
  <si>
    <t>O17375400002</t>
  </si>
  <si>
    <t>O17375350002</t>
  </si>
  <si>
    <t>O17375230002</t>
  </si>
  <si>
    <t>O17375090002</t>
  </si>
  <si>
    <t>B17373440002</t>
  </si>
  <si>
    <t>B17373420002</t>
  </si>
  <si>
    <t>B17373410002</t>
  </si>
  <si>
    <t>B17373390002</t>
  </si>
  <si>
    <t>B17373380002</t>
  </si>
  <si>
    <t>B17373350002</t>
  </si>
  <si>
    <t>B17373040002</t>
  </si>
  <si>
    <t>B17372750002</t>
  </si>
  <si>
    <t>B17372730002</t>
  </si>
  <si>
    <t>B17372630002</t>
  </si>
  <si>
    <t>B17372450002</t>
  </si>
  <si>
    <t>B17372400002</t>
  </si>
  <si>
    <t>B17372390002</t>
  </si>
  <si>
    <t>B17372360002</t>
  </si>
  <si>
    <t>B17372350002</t>
  </si>
  <si>
    <t>B17372140002</t>
  </si>
  <si>
    <t>B17372120002</t>
  </si>
  <si>
    <t>B17371880002</t>
  </si>
  <si>
    <t>O17372760002</t>
  </si>
  <si>
    <t>O17372600002</t>
  </si>
  <si>
    <t>O17372040002</t>
  </si>
  <si>
    <t>O17371920002</t>
  </si>
  <si>
    <t>B17373450002</t>
  </si>
  <si>
    <t>B17373460002</t>
  </si>
  <si>
    <t>O17371320002</t>
  </si>
  <si>
    <t>O17371360002</t>
  </si>
  <si>
    <t>O17371380002</t>
  </si>
  <si>
    <t>O17371430002</t>
  </si>
  <si>
    <t>O17371600002</t>
  </si>
  <si>
    <t>O17371660002</t>
  </si>
  <si>
    <t>O17371700002</t>
  </si>
  <si>
    <t>G10289600003</t>
  </si>
  <si>
    <t>F0001190</t>
  </si>
  <si>
    <t>Q11136230002</t>
  </si>
  <si>
    <t>G10292760004</t>
  </si>
  <si>
    <t>Q11141400002</t>
  </si>
  <si>
    <t>G10292900002</t>
  </si>
  <si>
    <t>G10293000002</t>
  </si>
  <si>
    <t>G10292770004</t>
  </si>
  <si>
    <t>G10292780004</t>
  </si>
  <si>
    <t>G10292790003</t>
  </si>
  <si>
    <t>G10292830003</t>
  </si>
  <si>
    <t>G10292840003</t>
  </si>
  <si>
    <t>G10292910001</t>
  </si>
  <si>
    <t>G10293010001</t>
  </si>
  <si>
    <t>S09532470003</t>
  </si>
  <si>
    <t>G10299030001</t>
  </si>
  <si>
    <t>G10299120004</t>
  </si>
  <si>
    <t>S09532710003</t>
  </si>
  <si>
    <t>S09532720003</t>
  </si>
  <si>
    <t>S09532750001</t>
  </si>
  <si>
    <t>O17379100002</t>
  </si>
  <si>
    <t>O17379120002</t>
  </si>
  <si>
    <t>O17379130002</t>
  </si>
  <si>
    <t>O17379200002</t>
  </si>
  <si>
    <t>O17379280002</t>
  </si>
  <si>
    <t>O17379310002</t>
  </si>
  <si>
    <t>O17379320002</t>
  </si>
  <si>
    <t>O17379680002</t>
  </si>
  <si>
    <t>O17379750002</t>
  </si>
  <si>
    <t>O17379020002</t>
  </si>
  <si>
    <t>O17378940002</t>
  </si>
  <si>
    <t>O17378760002</t>
  </si>
  <si>
    <t>O17378570002</t>
  </si>
  <si>
    <t>O17378440002</t>
  </si>
  <si>
    <t>O17378380002</t>
  </si>
  <si>
    <t>O17378330002</t>
  </si>
  <si>
    <t>O17378300002</t>
  </si>
  <si>
    <t>O17378210002</t>
  </si>
  <si>
    <t>O17381540002</t>
  </si>
  <si>
    <t>O17381120002</t>
  </si>
  <si>
    <t>O17381110002</t>
  </si>
  <si>
    <t>O17381100002</t>
  </si>
  <si>
    <t>O17381090002</t>
  </si>
  <si>
    <t>O17381070002</t>
  </si>
  <si>
    <t>O17381040002</t>
  </si>
  <si>
    <t>O17381030002</t>
  </si>
  <si>
    <t>O17381000002</t>
  </si>
  <si>
    <t>O17380910002</t>
  </si>
  <si>
    <t>O17380790002</t>
  </si>
  <si>
    <t>O17380730002</t>
  </si>
  <si>
    <t>O17380710002</t>
  </si>
  <si>
    <t>O17380360002</t>
  </si>
  <si>
    <t>O17380230002</t>
  </si>
  <si>
    <t>O17380220002</t>
  </si>
  <si>
    <t>O17380200002</t>
  </si>
  <si>
    <t>B17378560002</t>
  </si>
  <si>
    <t>B17378520002</t>
  </si>
  <si>
    <t>B17378510002</t>
  </si>
  <si>
    <t>B17377950002</t>
  </si>
  <si>
    <t>B17377430002</t>
  </si>
  <si>
    <t>B17377400002</t>
  </si>
  <si>
    <t>B17377380002</t>
  </si>
  <si>
    <t>B17377370002</t>
  </si>
  <si>
    <t>B17377350002</t>
  </si>
  <si>
    <t>B17377310002</t>
  </si>
  <si>
    <t>O17378080002</t>
  </si>
  <si>
    <t>O17377850002</t>
  </si>
  <si>
    <t>O17377830002</t>
  </si>
  <si>
    <t>O17377800002</t>
  </si>
  <si>
    <t>O17377710002</t>
  </si>
  <si>
    <t>O17377690002</t>
  </si>
  <si>
    <t>O17377680002</t>
  </si>
  <si>
    <t>B17379300002</t>
  </si>
  <si>
    <t>B17379290002</t>
  </si>
  <si>
    <t>B17378740002</t>
  </si>
  <si>
    <t>B17378770002</t>
  </si>
  <si>
    <t>B17378800002</t>
  </si>
  <si>
    <t>B17378840002</t>
  </si>
  <si>
    <t>B17378850002</t>
  </si>
  <si>
    <t>B17378860002</t>
  </si>
  <si>
    <t>B17378870002</t>
  </si>
  <si>
    <t>B17378880002</t>
  </si>
  <si>
    <t>B17378890002</t>
  </si>
  <si>
    <t>B17378900002</t>
  </si>
  <si>
    <t>B17378910002</t>
  </si>
  <si>
    <t>F0001201</t>
  </si>
  <si>
    <t>F0001202</t>
  </si>
  <si>
    <t>G10306780003</t>
  </si>
  <si>
    <t>G10309030002</t>
  </si>
  <si>
    <t>G10309040001</t>
  </si>
  <si>
    <t>G10311330002</t>
  </si>
  <si>
    <t>G10311340001</t>
  </si>
  <si>
    <t>S09533220003</t>
  </si>
  <si>
    <t>G10311350002</t>
  </si>
  <si>
    <t>Q11148860002</t>
  </si>
  <si>
    <t>G10311360001</t>
  </si>
  <si>
    <t>G10312900001</t>
  </si>
  <si>
    <t>O17385310002</t>
  </si>
  <si>
    <t>O17385450002</t>
  </si>
  <si>
    <t>O17385510002</t>
  </si>
  <si>
    <t>O17385520002</t>
  </si>
  <si>
    <t>O17385600002</t>
  </si>
  <si>
    <t>O17385240002</t>
  </si>
  <si>
    <t>O17385040002</t>
  </si>
  <si>
    <t>O17384970002</t>
  </si>
  <si>
    <t>O17384910002</t>
  </si>
  <si>
    <t>O17384890002</t>
  </si>
  <si>
    <t>O17384750002</t>
  </si>
  <si>
    <t>O17384720002</t>
  </si>
  <si>
    <t>O17386580002</t>
  </si>
  <si>
    <t>O17386550002</t>
  </si>
  <si>
    <t>O17386540002</t>
  </si>
  <si>
    <t>O17386520002</t>
  </si>
  <si>
    <t>O17386500002</t>
  </si>
  <si>
    <t>O17386480002</t>
  </si>
  <si>
    <t>O17386010002</t>
  </si>
  <si>
    <t>O17385980002</t>
  </si>
  <si>
    <t>O17385970002</t>
  </si>
  <si>
    <t>O17385860002</t>
  </si>
  <si>
    <t>O17385790002</t>
  </si>
  <si>
    <t>O17385750002</t>
  </si>
  <si>
    <t>O17385740002</t>
  </si>
  <si>
    <t>B17384000002</t>
  </si>
  <si>
    <t>B17383970002</t>
  </si>
  <si>
    <t>B17383960002</t>
  </si>
  <si>
    <t>B17383920002</t>
  </si>
  <si>
    <t>B17383890002</t>
  </si>
  <si>
    <t>B17383860002</t>
  </si>
  <si>
    <t>B17383840002</t>
  </si>
  <si>
    <t>B17383830002</t>
  </si>
  <si>
    <t>B17383800002</t>
  </si>
  <si>
    <t>B17383790002</t>
  </si>
  <si>
    <t>B17383760002</t>
  </si>
  <si>
    <t>B17383710002</t>
  </si>
  <si>
    <t>B17383650002</t>
  </si>
  <si>
    <t>B17383580002</t>
  </si>
  <si>
    <t>B17383540002</t>
  </si>
  <si>
    <t>B17383380002</t>
  </si>
  <si>
    <t>B17382770002</t>
  </si>
  <si>
    <t>O17384450002</t>
  </si>
  <si>
    <t>O17383950002</t>
  </si>
  <si>
    <t>O17383850002</t>
  </si>
  <si>
    <t>B17384090002</t>
  </si>
  <si>
    <t>O17383270002</t>
  </si>
  <si>
    <t>O17383750002</t>
  </si>
  <si>
    <t>F0001228</t>
  </si>
  <si>
    <t>Q11150610002</t>
  </si>
  <si>
    <t>Q11150810002</t>
  </si>
  <si>
    <t>S09533590001</t>
  </si>
  <si>
    <t>G10317400053</t>
  </si>
  <si>
    <t>S09533580001</t>
  </si>
  <si>
    <t>Q11152800002</t>
  </si>
  <si>
    <t>G10322400002</t>
  </si>
  <si>
    <t>G10322460002</t>
  </si>
  <si>
    <t>G10322510002</t>
  </si>
  <si>
    <t>G10325140002</t>
  </si>
  <si>
    <t>G10326650002</t>
  </si>
  <si>
    <t>Q11154200002</t>
  </si>
  <si>
    <t>S09534180003</t>
  </si>
  <si>
    <t>G10325190001</t>
  </si>
  <si>
    <t>G10326660001</t>
  </si>
  <si>
    <t>G10320120004</t>
  </si>
  <si>
    <t>G10322370004</t>
  </si>
  <si>
    <t>G10322390004</t>
  </si>
  <si>
    <t>G10322410001</t>
  </si>
  <si>
    <t>G10322430001</t>
  </si>
  <si>
    <t>G10322450001</t>
  </si>
  <si>
    <t>G10322470001</t>
  </si>
  <si>
    <t>G10322520001</t>
  </si>
  <si>
    <t>G10325150001</t>
  </si>
  <si>
    <t>G10325170001</t>
  </si>
  <si>
    <t>G10326710002</t>
  </si>
  <si>
    <t>G10326720001</t>
  </si>
  <si>
    <t>G10326760001</t>
  </si>
  <si>
    <t>O17389710002</t>
  </si>
  <si>
    <t>O17389740002</t>
  </si>
  <si>
    <t>O17389830002</t>
  </si>
  <si>
    <t>O17389870002</t>
  </si>
  <si>
    <t>O17389880002</t>
  </si>
  <si>
    <t>O17389900002</t>
  </si>
  <si>
    <t>O17389690002</t>
  </si>
  <si>
    <t>O17389640002</t>
  </si>
  <si>
    <t>O17389610002</t>
  </si>
  <si>
    <t>O17389450002</t>
  </si>
  <si>
    <t>O17389440002</t>
  </si>
  <si>
    <t>O17389320002</t>
  </si>
  <si>
    <t>O17389270002</t>
  </si>
  <si>
    <t>O17389180002</t>
  </si>
  <si>
    <t>O17391310002</t>
  </si>
  <si>
    <t>O17391280002</t>
  </si>
  <si>
    <t>O17391260002</t>
  </si>
  <si>
    <t>O17391250002</t>
  </si>
  <si>
    <t>O17391050002</t>
  </si>
  <si>
    <t>O17390890002</t>
  </si>
  <si>
    <t>O17390540002</t>
  </si>
  <si>
    <t>O17390160002</t>
  </si>
  <si>
    <t>O17390130002</t>
  </si>
  <si>
    <t>O17390080002</t>
  </si>
  <si>
    <t>O17390060002</t>
  </si>
  <si>
    <t>O17389960002</t>
  </si>
  <si>
    <t>O17387810002</t>
  </si>
  <si>
    <t>B17388950002</t>
  </si>
  <si>
    <t>B17388920002</t>
  </si>
  <si>
    <t>B17388890002</t>
  </si>
  <si>
    <t>B17388880002</t>
  </si>
  <si>
    <t>B17388810002</t>
  </si>
  <si>
    <t>B17388760002</t>
  </si>
  <si>
    <t>B17388750002</t>
  </si>
  <si>
    <t>B17388740002</t>
  </si>
  <si>
    <t>B17388700002</t>
  </si>
  <si>
    <t>B17388680002</t>
  </si>
  <si>
    <t>B17388160002</t>
  </si>
  <si>
    <t>B17388140002</t>
  </si>
  <si>
    <t>B17388130002</t>
  </si>
  <si>
    <t>O17389110002</t>
  </si>
  <si>
    <t>O17388030002</t>
  </si>
  <si>
    <t>O17388120002</t>
  </si>
  <si>
    <t>O17388150002</t>
  </si>
  <si>
    <t>F0001242</t>
  </si>
  <si>
    <t>F0001247</t>
  </si>
  <si>
    <t>G10336520004</t>
  </si>
  <si>
    <t>G10336590004</t>
  </si>
  <si>
    <t>G10336600004</t>
  </si>
  <si>
    <t>S09534640003</t>
  </si>
  <si>
    <t>F0001250</t>
  </si>
  <si>
    <t>F0001251</t>
  </si>
  <si>
    <t>G10336720002</t>
  </si>
  <si>
    <t>G10336780002</t>
  </si>
  <si>
    <t>Q11159710002</t>
  </si>
  <si>
    <t>Q11161120002</t>
  </si>
  <si>
    <t>G10336740004</t>
  </si>
  <si>
    <t>G10336760004</t>
  </si>
  <si>
    <t>G10336790001</t>
  </si>
  <si>
    <t>S09534680001</t>
  </si>
  <si>
    <t>O17394870002</t>
  </si>
  <si>
    <t>O17394880002</t>
  </si>
  <si>
    <t>O17394890002</t>
  </si>
  <si>
    <t>O17394900002</t>
  </si>
  <si>
    <t>O17394920002</t>
  </si>
  <si>
    <t>O17394930002</t>
  </si>
  <si>
    <t>O17394940002</t>
  </si>
  <si>
    <t>O17394950002</t>
  </si>
  <si>
    <t>O17394960002</t>
  </si>
  <si>
    <t>O17394980002</t>
  </si>
  <si>
    <t>O17394990002</t>
  </si>
  <si>
    <t>O17394860002</t>
  </si>
  <si>
    <t>O17394850002</t>
  </si>
  <si>
    <t>O17394840002</t>
  </si>
  <si>
    <t>O17394830002</t>
  </si>
  <si>
    <t>O17394820002</t>
  </si>
  <si>
    <t>O17394800002</t>
  </si>
  <si>
    <t>O17394790002</t>
  </si>
  <si>
    <t>O17394780002</t>
  </si>
  <si>
    <t>O17394760002</t>
  </si>
  <si>
    <t>O17394750002</t>
  </si>
  <si>
    <t>O17394740002</t>
  </si>
  <si>
    <t>O17394720002</t>
  </si>
  <si>
    <t>O17396500002</t>
  </si>
  <si>
    <t>O17396460002</t>
  </si>
  <si>
    <t>O17396340002</t>
  </si>
  <si>
    <t>O17396330002</t>
  </si>
  <si>
    <t>O17396300002</t>
  </si>
  <si>
    <t>O17396080002</t>
  </si>
  <si>
    <t>O17395680002</t>
  </si>
  <si>
    <t>O17395590002</t>
  </si>
  <si>
    <t>O17395440002</t>
  </si>
  <si>
    <t>O17395390002</t>
  </si>
  <si>
    <t>O17395360002</t>
  </si>
  <si>
    <t>O17395110002</t>
  </si>
  <si>
    <t>O17395100002</t>
  </si>
  <si>
    <t>O17395040002</t>
  </si>
  <si>
    <t>O17395030002</t>
  </si>
  <si>
    <t>O17395010002</t>
  </si>
  <si>
    <t>O17395000002</t>
  </si>
  <si>
    <t>B17394180002</t>
  </si>
  <si>
    <t>B17394040002</t>
  </si>
  <si>
    <t>B17393800002</t>
  </si>
  <si>
    <t>B17393750002</t>
  </si>
  <si>
    <t>B17393720002</t>
  </si>
  <si>
    <t>B17393700002</t>
  </si>
  <si>
    <t>B17393660002</t>
  </si>
  <si>
    <t>B17393640002</t>
  </si>
  <si>
    <t>B17393550002</t>
  </si>
  <si>
    <t>B17393480002</t>
  </si>
  <si>
    <t>B17393430002</t>
  </si>
  <si>
    <t>B17392940002</t>
  </si>
  <si>
    <t>B17392920002</t>
  </si>
  <si>
    <t>B17392910002</t>
  </si>
  <si>
    <t>O17394710002</t>
  </si>
  <si>
    <t>O17394700002</t>
  </si>
  <si>
    <t>O17394410002</t>
  </si>
  <si>
    <t>O17394380002</t>
  </si>
  <si>
    <t>O17394270002</t>
  </si>
  <si>
    <t>O17394240002</t>
  </si>
  <si>
    <t>O17394220002</t>
  </si>
  <si>
    <t>O17394140002</t>
  </si>
  <si>
    <t>B17394250002</t>
  </si>
  <si>
    <t>O17393000002</t>
  </si>
  <si>
    <t>O17393260002</t>
  </si>
  <si>
    <t>O17393270002</t>
  </si>
  <si>
    <t>O17393290002</t>
  </si>
  <si>
    <t>O17393650002</t>
  </si>
  <si>
    <t>O17393740002</t>
  </si>
  <si>
    <t>O17393880002</t>
  </si>
  <si>
    <t>O17394070002</t>
  </si>
  <si>
    <t>S09535380004</t>
  </si>
  <si>
    <t>F0001265</t>
  </si>
  <si>
    <t>G10348540002</t>
  </si>
  <si>
    <t>G10348560002</t>
  </si>
  <si>
    <t>G10349930002</t>
  </si>
  <si>
    <t>G10350030002</t>
  </si>
  <si>
    <t>G10350050002</t>
  </si>
  <si>
    <t>Q11164870002</t>
  </si>
  <si>
    <t>Q11165320002</t>
  </si>
  <si>
    <t>S09535660002</t>
  </si>
  <si>
    <t>S09535730002</t>
  </si>
  <si>
    <t>S09535190001</t>
  </si>
  <si>
    <t>S09535640003</t>
  </si>
  <si>
    <t>S09536030003</t>
  </si>
  <si>
    <t>S09536070003</t>
  </si>
  <si>
    <t>S09536120001</t>
  </si>
  <si>
    <t>S09536880003</t>
  </si>
  <si>
    <t>S09536890003</t>
  </si>
  <si>
    <t>S09536910001</t>
  </si>
  <si>
    <t>G10348510001</t>
  </si>
  <si>
    <t>G10348530001</t>
  </si>
  <si>
    <t>G10348550001</t>
  </si>
  <si>
    <t>G10348570001</t>
  </si>
  <si>
    <t>G10349920001</t>
  </si>
  <si>
    <t>G10349940001</t>
  </si>
  <si>
    <t>G10350020001</t>
  </si>
  <si>
    <t>G10350040001</t>
  </si>
  <si>
    <t>G10350060001</t>
  </si>
  <si>
    <t>S09535450001</t>
  </si>
  <si>
    <t>S09535760001</t>
  </si>
  <si>
    <t>S09535780004</t>
  </si>
  <si>
    <t>S09535790004</t>
  </si>
  <si>
    <t>S09535800004</t>
  </si>
  <si>
    <t>S09535810004</t>
  </si>
  <si>
    <t>S09536970001</t>
  </si>
  <si>
    <t>S09537020001</t>
  </si>
  <si>
    <t>O17400650002</t>
  </si>
  <si>
    <t>O17400500002</t>
  </si>
  <si>
    <t>O17400380002</t>
  </si>
  <si>
    <t>O17400280002</t>
  </si>
  <si>
    <t>O17400260002</t>
  </si>
  <si>
    <t>O17400250002</t>
  </si>
  <si>
    <t>O17400240002</t>
  </si>
  <si>
    <t>O17400070002</t>
  </si>
  <si>
    <t>O17400050002</t>
  </si>
  <si>
    <t>O17399850002</t>
  </si>
  <si>
    <t>O17401890002</t>
  </si>
  <si>
    <t>O17401360002</t>
  </si>
  <si>
    <t>O17401260002</t>
  </si>
  <si>
    <t>O17401250002</t>
  </si>
  <si>
    <t>O17400950002</t>
  </si>
  <si>
    <t>O17400940002</t>
  </si>
  <si>
    <t>O17400930002</t>
  </si>
  <si>
    <t>O17400890002</t>
  </si>
  <si>
    <t>B17399810002</t>
  </si>
  <si>
    <t>B17399800002</t>
  </si>
  <si>
    <t>B17399790002</t>
  </si>
  <si>
    <t>B17399430002</t>
  </si>
  <si>
    <t>B17399410002</t>
  </si>
  <si>
    <t>B17399370002</t>
  </si>
  <si>
    <t>B17398850002</t>
  </si>
  <si>
    <t>B17398840002</t>
  </si>
  <si>
    <t>B17398770002</t>
  </si>
  <si>
    <t>B17398750002</t>
  </si>
  <si>
    <t>B17398660002</t>
  </si>
  <si>
    <t>B17398650002</t>
  </si>
  <si>
    <t>B17398520002</t>
  </si>
  <si>
    <t>B17398420002</t>
  </si>
  <si>
    <t>B17398130002</t>
  </si>
  <si>
    <t>O17399670002</t>
  </si>
  <si>
    <t>O17399580002</t>
  </si>
  <si>
    <t>O17399190002</t>
  </si>
  <si>
    <t>O17399170002</t>
  </si>
  <si>
    <t>O17399150002</t>
  </si>
  <si>
    <t>O17399040002</t>
  </si>
  <si>
    <t>O17398700002</t>
  </si>
  <si>
    <t>B17399920002</t>
  </si>
  <si>
    <t>B17399930002</t>
  </si>
  <si>
    <t>B17399960002</t>
  </si>
  <si>
    <t>O17397860002</t>
  </si>
  <si>
    <t>O17397870002</t>
  </si>
  <si>
    <t>O17398220002</t>
  </si>
  <si>
    <t>O17398370002</t>
  </si>
  <si>
    <t>O17398390002</t>
  </si>
  <si>
    <t>J03613940002</t>
  </si>
  <si>
    <t>S09537250002</t>
  </si>
  <si>
    <t>S09537250003</t>
  </si>
  <si>
    <t>S09537250004</t>
  </si>
  <si>
    <t>F0001281</t>
  </si>
  <si>
    <t>F0001282</t>
  </si>
  <si>
    <t>F0001284</t>
  </si>
  <si>
    <t>Q11170350002</t>
  </si>
  <si>
    <t>Q11170420002</t>
  </si>
  <si>
    <t>Q11170940002</t>
  </si>
  <si>
    <t>Q11171090002</t>
  </si>
  <si>
    <t>Q11171100002</t>
  </si>
  <si>
    <t>S09538310003</t>
  </si>
  <si>
    <t>G10359500002</t>
  </si>
  <si>
    <t>F0001291</t>
  </si>
  <si>
    <t>G10359510001</t>
  </si>
  <si>
    <t>G10360770001</t>
  </si>
  <si>
    <t>G10360790001</t>
  </si>
  <si>
    <t>G10360810001</t>
  </si>
  <si>
    <t>G10360830001</t>
  </si>
  <si>
    <t>G10360850001</t>
  </si>
  <si>
    <t>S09537720001</t>
  </si>
  <si>
    <t>S09537720004</t>
  </si>
  <si>
    <t>S09538150003</t>
  </si>
  <si>
    <t>S09538270001</t>
  </si>
  <si>
    <t>S09538270004</t>
  </si>
  <si>
    <t>S09538330001</t>
  </si>
  <si>
    <t>S09538370003</t>
  </si>
  <si>
    <t>S09538400001</t>
  </si>
  <si>
    <t>S09538430003</t>
  </si>
  <si>
    <t>O17405980002</t>
  </si>
  <si>
    <t>O17405940002</t>
  </si>
  <si>
    <t>O17405670002</t>
  </si>
  <si>
    <t>O17405650002</t>
  </si>
  <si>
    <t>O17405450002</t>
  </si>
  <si>
    <t>O17404910002</t>
  </si>
  <si>
    <t>O17404660002</t>
  </si>
  <si>
    <t>O17404390002</t>
  </si>
  <si>
    <t>O17407090002</t>
  </si>
  <si>
    <t>O17407070002</t>
  </si>
  <si>
    <t>O17407040002</t>
  </si>
  <si>
    <t>O17407030002</t>
  </si>
  <si>
    <t>O17407010002</t>
  </si>
  <si>
    <t>O17407000002</t>
  </si>
  <si>
    <t>O17406910002</t>
  </si>
  <si>
    <t>O17406620002</t>
  </si>
  <si>
    <t>O17406610002</t>
  </si>
  <si>
    <t>O17406460002</t>
  </si>
  <si>
    <t>O17406250002</t>
  </si>
  <si>
    <t>O17406240002</t>
  </si>
  <si>
    <t>O17406230002</t>
  </si>
  <si>
    <t>B17404860002</t>
  </si>
  <si>
    <t>B17404630002</t>
  </si>
  <si>
    <t>B17404570002</t>
  </si>
  <si>
    <t>B17404160002</t>
  </si>
  <si>
    <t>B17404150002</t>
  </si>
  <si>
    <t>B17404140002</t>
  </si>
  <si>
    <t>B17404130002</t>
  </si>
  <si>
    <t>B17404110002</t>
  </si>
  <si>
    <t>B17404100002</t>
  </si>
  <si>
    <t>B17404060002</t>
  </si>
  <si>
    <t>B17404030002</t>
  </si>
  <si>
    <t>B17404010002</t>
  </si>
  <si>
    <t>B17403980002</t>
  </si>
  <si>
    <t>B17403970002</t>
  </si>
  <si>
    <t>O17404350002</t>
  </si>
  <si>
    <t>O17404320002</t>
  </si>
  <si>
    <t>O17404190002</t>
  </si>
  <si>
    <t>O17404120002</t>
  </si>
  <si>
    <t>O17403930002</t>
  </si>
  <si>
    <t>B17405010002</t>
  </si>
  <si>
    <t>B17404980002</t>
  </si>
  <si>
    <t>B17404940002</t>
  </si>
  <si>
    <t>B17404880002</t>
  </si>
  <si>
    <t>F0001298</t>
  </si>
  <si>
    <t>F0001300</t>
  </si>
  <si>
    <t>G10374130002</t>
  </si>
  <si>
    <t>G10374150002</t>
  </si>
  <si>
    <t>G10374190002</t>
  </si>
  <si>
    <t>G10375480002</t>
  </si>
  <si>
    <t>Q11177540002</t>
  </si>
  <si>
    <t>G10374140001</t>
  </si>
  <si>
    <t>G10374160001</t>
  </si>
  <si>
    <t>G10374200001</t>
  </si>
  <si>
    <t>G10375490001</t>
  </si>
  <si>
    <t>G10375520001</t>
  </si>
  <si>
    <t>G10375540001</t>
  </si>
  <si>
    <t>G10375560001</t>
  </si>
  <si>
    <t>G10374080001</t>
  </si>
  <si>
    <t>G10374120001</t>
  </si>
  <si>
    <t>S09538830002</t>
  </si>
  <si>
    <t>S09539830003</t>
  </si>
  <si>
    <t>S09539860003</t>
  </si>
  <si>
    <t>S09539900003</t>
  </si>
  <si>
    <t>S09540030001</t>
  </si>
  <si>
    <t>G10375580001</t>
  </si>
  <si>
    <t>G10375600001</t>
  </si>
  <si>
    <t>G10375690001</t>
  </si>
  <si>
    <t>S09540630001</t>
  </si>
  <si>
    <t>S09540630004</t>
  </si>
  <si>
    <t>S09540800001</t>
  </si>
  <si>
    <t>S09540800004</t>
  </si>
  <si>
    <t>S09540880001</t>
  </si>
  <si>
    <t>S09540880004</t>
  </si>
  <si>
    <t>S09540950001</t>
  </si>
  <si>
    <t>S09540950004</t>
  </si>
  <si>
    <t>S09541060003</t>
  </si>
  <si>
    <t>O17410270002</t>
  </si>
  <si>
    <t>O17410310002</t>
  </si>
  <si>
    <t>O17410330002</t>
  </si>
  <si>
    <t>O17410360002</t>
  </si>
  <si>
    <t>O17410220002</t>
  </si>
  <si>
    <t>O17409960002</t>
  </si>
  <si>
    <t>O17409950002</t>
  </si>
  <si>
    <t>O17409900002</t>
  </si>
  <si>
    <t>O17409890002</t>
  </si>
  <si>
    <t>O17409720002</t>
  </si>
  <si>
    <t>O17409630002</t>
  </si>
  <si>
    <t>O17411720002</t>
  </si>
  <si>
    <t>O17411710002</t>
  </si>
  <si>
    <t>O17411690002</t>
  </si>
  <si>
    <t>O17411660002</t>
  </si>
  <si>
    <t>O17411630002</t>
  </si>
  <si>
    <t>O17411620002</t>
  </si>
  <si>
    <t>O17411590002</t>
  </si>
  <si>
    <t>O17411390002</t>
  </si>
  <si>
    <t>O17411240002</t>
  </si>
  <si>
    <t>O17410800002</t>
  </si>
  <si>
    <t>O17410610002</t>
  </si>
  <si>
    <t>B17409240002</t>
  </si>
  <si>
    <t>B17409220002</t>
  </si>
  <si>
    <t>B17409210002</t>
  </si>
  <si>
    <t>B17409180002</t>
  </si>
  <si>
    <t>B17409160002</t>
  </si>
  <si>
    <t>B17409140002</t>
  </si>
  <si>
    <t>B17408820002</t>
  </si>
  <si>
    <t>B17408720002</t>
  </si>
  <si>
    <t>O17409250002</t>
  </si>
  <si>
    <t>O17409230002</t>
  </si>
  <si>
    <t>O17409170002</t>
  </si>
  <si>
    <t>O17408680002</t>
  </si>
  <si>
    <t>O17408670002</t>
  </si>
  <si>
    <t>O17408560002</t>
  </si>
  <si>
    <t>B17409310002</t>
  </si>
  <si>
    <t>B17409330002</t>
  </si>
  <si>
    <t>B17409550002</t>
  </si>
  <si>
    <t>O17408470002</t>
  </si>
  <si>
    <t>O17408480002</t>
  </si>
  <si>
    <t>O17408490002</t>
  </si>
  <si>
    <t>J03617050002</t>
  </si>
  <si>
    <t>F0001312</t>
  </si>
  <si>
    <t>Q11180440002</t>
  </si>
  <si>
    <t>Q11180450002</t>
  </si>
  <si>
    <t>F0001323</t>
  </si>
  <si>
    <t>Q11181770002</t>
  </si>
  <si>
    <t>Q11181860002</t>
  </si>
  <si>
    <t>S09541410002</t>
  </si>
  <si>
    <t>S09541440002</t>
  </si>
  <si>
    <t>G10387660002</t>
  </si>
  <si>
    <t>G10387700002</t>
  </si>
  <si>
    <t>G10387720002</t>
  </si>
  <si>
    <t>G10385850002</t>
  </si>
  <si>
    <t>G10385860001</t>
  </si>
  <si>
    <t>G10387670001</t>
  </si>
  <si>
    <t>G10387710001</t>
  </si>
  <si>
    <t>G10387730001</t>
  </si>
  <si>
    <t>S09541410003</t>
  </si>
  <si>
    <t>S09541490003</t>
  </si>
  <si>
    <t>S09541910003</t>
  </si>
  <si>
    <t>S09541940003</t>
  </si>
  <si>
    <t>S09541970001</t>
  </si>
  <si>
    <t>S09542000001</t>
  </si>
  <si>
    <t>O17414630002</t>
  </si>
  <si>
    <t>O17414580002</t>
  </si>
  <si>
    <t>O17414460002</t>
  </si>
  <si>
    <t>O17414430002</t>
  </si>
  <si>
    <t>O17414320002</t>
  </si>
  <si>
    <t>O17414250002</t>
  </si>
  <si>
    <t>O17414110002</t>
  </si>
  <si>
    <t>O17414000002</t>
  </si>
  <si>
    <t>O17416040002</t>
  </si>
  <si>
    <t>O17416020002</t>
  </si>
  <si>
    <t>O17416010002</t>
  </si>
  <si>
    <t>O17415950002</t>
  </si>
  <si>
    <t>O17415920002</t>
  </si>
  <si>
    <t>O17415630002</t>
  </si>
  <si>
    <t>O17415330002</t>
  </si>
  <si>
    <t>O17415140002</t>
  </si>
  <si>
    <t>O17415000002</t>
  </si>
  <si>
    <t>O17414730002</t>
  </si>
  <si>
    <t>B17414030002</t>
  </si>
  <si>
    <t>B17413970002</t>
  </si>
  <si>
    <t>B17413830002</t>
  </si>
  <si>
    <t>B17413810002</t>
  </si>
  <si>
    <t>B17413800002</t>
  </si>
  <si>
    <t>B17413790002</t>
  </si>
  <si>
    <t>B17413770002</t>
  </si>
  <si>
    <t>B17413740002</t>
  </si>
  <si>
    <t>B17413720002</t>
  </si>
  <si>
    <t>B17413670002</t>
  </si>
  <si>
    <t>B17413650002</t>
  </si>
  <si>
    <t>B17413640002</t>
  </si>
  <si>
    <t>B17413440002</t>
  </si>
  <si>
    <t>O17413820002</t>
  </si>
  <si>
    <t>O17413700002</t>
  </si>
  <si>
    <t>O17413520002</t>
  </si>
  <si>
    <t>O17413450002</t>
  </si>
  <si>
    <t>B17414060002</t>
  </si>
  <si>
    <t>B17414080002</t>
  </si>
  <si>
    <t>B17414090002</t>
  </si>
  <si>
    <t>B17414520002</t>
  </si>
  <si>
    <t>O17413260002</t>
  </si>
  <si>
    <t>O17413270002</t>
  </si>
  <si>
    <t>O17413380002</t>
  </si>
  <si>
    <t>G10389880068</t>
  </si>
  <si>
    <t>G10392480006</t>
  </si>
  <si>
    <t>G10392570003</t>
  </si>
  <si>
    <t>G10394140004</t>
  </si>
  <si>
    <t>G10394140005</t>
  </si>
  <si>
    <t>S09542680003</t>
  </si>
  <si>
    <t>S09542690003</t>
  </si>
  <si>
    <t>G10399970002</t>
  </si>
  <si>
    <t>G10399990002</t>
  </si>
  <si>
    <t>J03619720002</t>
  </si>
  <si>
    <t>J03619730002</t>
  </si>
  <si>
    <t>Q11189080002</t>
  </si>
  <si>
    <t>G10397530003</t>
  </si>
  <si>
    <t>G10397560003</t>
  </si>
  <si>
    <t>G10399980001</t>
  </si>
  <si>
    <t>G10400000001</t>
  </si>
  <si>
    <t>G10400030001</t>
  </si>
  <si>
    <t>J03619740001</t>
  </si>
  <si>
    <t>G10397430026</t>
  </si>
  <si>
    <t>G10400050001</t>
  </si>
  <si>
    <t>G10400130003</t>
  </si>
  <si>
    <t>S09543010003</t>
  </si>
  <si>
    <t>S09543050001</t>
  </si>
  <si>
    <t>S09543050003</t>
  </si>
  <si>
    <t>O17418490002</t>
  </si>
  <si>
    <t>O17418220002</t>
  </si>
  <si>
    <t>O17418130002</t>
  </si>
  <si>
    <t>O17418030002</t>
  </si>
  <si>
    <t>O17418010002</t>
  </si>
  <si>
    <t>O17417970002</t>
  </si>
  <si>
    <t>O17417710002</t>
  </si>
  <si>
    <t>O17417700002</t>
  </si>
  <si>
    <t>O17419910002</t>
  </si>
  <si>
    <t>O17419660002</t>
  </si>
  <si>
    <t>O17419550002</t>
  </si>
  <si>
    <t>O17419540002</t>
  </si>
  <si>
    <t>O17419500002</t>
  </si>
  <si>
    <t>O17419030002</t>
  </si>
  <si>
    <t>O17418810002</t>
  </si>
  <si>
    <t>O17418800002</t>
  </si>
  <si>
    <t>O17418780002</t>
  </si>
  <si>
    <t>O17418710002</t>
  </si>
  <si>
    <t>B17418120002</t>
  </si>
  <si>
    <t>B17418110002</t>
  </si>
  <si>
    <t>B17418080002</t>
  </si>
  <si>
    <t>B17417960002</t>
  </si>
  <si>
    <t>B17417240002</t>
  </si>
  <si>
    <t>O17417530002</t>
  </si>
  <si>
    <t>O17417250002</t>
  </si>
  <si>
    <t>B17418410002</t>
  </si>
  <si>
    <t>B17418390002</t>
  </si>
  <si>
    <t>B17418160002</t>
  </si>
  <si>
    <t>B17418200002</t>
  </si>
  <si>
    <t>B17418240002</t>
  </si>
  <si>
    <t>B17418250002</t>
  </si>
  <si>
    <t>B17418270002</t>
  </si>
  <si>
    <t>B17418290002</t>
  </si>
  <si>
    <t>B17418310002</t>
  </si>
  <si>
    <t>B17418350002</t>
  </si>
  <si>
    <t>B17418380002</t>
  </si>
  <si>
    <t>F0001345</t>
  </si>
  <si>
    <t>F0001346</t>
  </si>
  <si>
    <t>G10403410004</t>
  </si>
  <si>
    <t>Q11191310002</t>
  </si>
  <si>
    <t>G10406000002</t>
  </si>
  <si>
    <t>G10405990001</t>
  </si>
  <si>
    <t>G10406010001</t>
  </si>
  <si>
    <t>Q11192890002</t>
  </si>
  <si>
    <t>S09543340004</t>
  </si>
  <si>
    <t>S09543340001</t>
  </si>
  <si>
    <t>Q11193960002</t>
  </si>
  <si>
    <t>S09543610002</t>
  </si>
  <si>
    <t>S09543500001</t>
  </si>
  <si>
    <t>O17423040002</t>
  </si>
  <si>
    <t>O17422960002</t>
  </si>
  <si>
    <t>O17422930002</t>
  </si>
  <si>
    <t>O17422900002</t>
  </si>
  <si>
    <t>O17422880002</t>
  </si>
  <si>
    <t>O17422850002</t>
  </si>
  <si>
    <t>O17422830002</t>
  </si>
  <si>
    <t>O17422800002</t>
  </si>
  <si>
    <t>O17422390002</t>
  </si>
  <si>
    <t>O17422370002</t>
  </si>
  <si>
    <t>O17422300002</t>
  </si>
  <si>
    <t>O17422110002</t>
  </si>
  <si>
    <t>O17422040002</t>
  </si>
  <si>
    <t>O17424980002</t>
  </si>
  <si>
    <t>O17424480002</t>
  </si>
  <si>
    <t>O17424060002</t>
  </si>
  <si>
    <t>O17424010002</t>
  </si>
  <si>
    <t>O17424000002</t>
  </si>
  <si>
    <t>O17423910002</t>
  </si>
  <si>
    <t>O17423860002</t>
  </si>
  <si>
    <t>O17423490002</t>
  </si>
  <si>
    <t>O17423480002</t>
  </si>
  <si>
    <t>O17423470002</t>
  </si>
  <si>
    <t>O17423450002</t>
  </si>
  <si>
    <t>O17423260002</t>
  </si>
  <si>
    <t>B17422310002</t>
  </si>
  <si>
    <t>B17421950002</t>
  </si>
  <si>
    <t>B17421910002</t>
  </si>
  <si>
    <t>B17421890002</t>
  </si>
  <si>
    <t>B17421680002</t>
  </si>
  <si>
    <t>B17421630002</t>
  </si>
  <si>
    <t>B17421350002</t>
  </si>
  <si>
    <t>B17421340002</t>
  </si>
  <si>
    <t>O17422000002</t>
  </si>
  <si>
    <t>O17421990002</t>
  </si>
  <si>
    <t>O17421840002</t>
  </si>
  <si>
    <t>O17421830002</t>
  </si>
  <si>
    <t>O17421800002</t>
  </si>
  <si>
    <t>O17421730002</t>
  </si>
  <si>
    <t>O17421640002</t>
  </si>
  <si>
    <t>O17421620002</t>
  </si>
  <si>
    <t>O17421280002</t>
  </si>
  <si>
    <t>O17421220002</t>
  </si>
  <si>
    <t>O17421080002</t>
  </si>
  <si>
    <t>O17421030002</t>
  </si>
  <si>
    <t>B17422620002</t>
  </si>
  <si>
    <t>B17422490002</t>
  </si>
  <si>
    <t>B17422380002</t>
  </si>
  <si>
    <t>B17422360002</t>
  </si>
  <si>
    <t>G10413310003</t>
  </si>
  <si>
    <t>G10413330004</t>
  </si>
  <si>
    <t>G10414660004</t>
  </si>
  <si>
    <t>G10414670004</t>
  </si>
  <si>
    <t>G10414680004</t>
  </si>
  <si>
    <t>G10414690004</t>
  </si>
  <si>
    <t>G10414700004</t>
  </si>
  <si>
    <t>G10414710004</t>
  </si>
  <si>
    <t>G10416000004</t>
  </si>
  <si>
    <t>G10416030001</t>
  </si>
  <si>
    <t>F0001368</t>
  </si>
  <si>
    <t>Q11196260002</t>
  </si>
  <si>
    <t>G10416080001</t>
  </si>
  <si>
    <t>J03623280001</t>
  </si>
  <si>
    <t>F0001375</t>
  </si>
  <si>
    <t>G10423960002</t>
  </si>
  <si>
    <t>Q11199280002</t>
  </si>
  <si>
    <t>Q11199930002</t>
  </si>
  <si>
    <t>G10423970001</t>
  </si>
  <si>
    <t>S09544740003</t>
  </si>
  <si>
    <t>S09544750003</t>
  </si>
  <si>
    <t>O17428020002</t>
  </si>
  <si>
    <t>O17427780002</t>
  </si>
  <si>
    <t>O17427730002</t>
  </si>
  <si>
    <t>O17427640002</t>
  </si>
  <si>
    <t>O17427620002</t>
  </si>
  <si>
    <t>O17427600002</t>
  </si>
  <si>
    <t>O17427580002</t>
  </si>
  <si>
    <t>O17427550002</t>
  </si>
  <si>
    <t>O17427520002</t>
  </si>
  <si>
    <t>O17427260002</t>
  </si>
  <si>
    <t>O17428230002</t>
  </si>
  <si>
    <t>O17428300002</t>
  </si>
  <si>
    <t>O17428480002</t>
  </si>
  <si>
    <t>O17428720002</t>
  </si>
  <si>
    <t>O17428880002</t>
  </si>
  <si>
    <t>O17428910002</t>
  </si>
  <si>
    <t>O17429090002</t>
  </si>
  <si>
    <t>O17429250002</t>
  </si>
  <si>
    <t>O17429390002</t>
  </si>
  <si>
    <t>B17426750002</t>
  </si>
  <si>
    <t>B17426760002</t>
  </si>
  <si>
    <t>B17426780002</t>
  </si>
  <si>
    <t>B17426920002</t>
  </si>
  <si>
    <t>B17427150002</t>
  </si>
  <si>
    <t>B17427180002</t>
  </si>
  <si>
    <t>O17427190002</t>
  </si>
  <si>
    <t>O17427110002</t>
  </si>
  <si>
    <t>O17426790002</t>
  </si>
  <si>
    <t>O17426690002</t>
  </si>
  <si>
    <t>O17426630002</t>
  </si>
  <si>
    <t>O17426540002</t>
  </si>
  <si>
    <t>O17426390002</t>
  </si>
  <si>
    <t>B17427420002</t>
  </si>
  <si>
    <t>B17427330002</t>
  </si>
  <si>
    <t>B17427320002</t>
  </si>
  <si>
    <t>B17427230002</t>
  </si>
  <si>
    <t>F0001383</t>
  </si>
  <si>
    <t>G10429900002</t>
  </si>
  <si>
    <t>G10429910001</t>
  </si>
  <si>
    <t>Q11205560002</t>
  </si>
  <si>
    <t>G10435640004</t>
  </si>
  <si>
    <t>S09545080003</t>
  </si>
  <si>
    <t>S09545110003</t>
  </si>
  <si>
    <t>S09545140003</t>
  </si>
  <si>
    <t>S09545160003</t>
  </si>
  <si>
    <t>S09545180001</t>
  </si>
  <si>
    <t>S09545510003</t>
  </si>
  <si>
    <t>F0001391</t>
  </si>
  <si>
    <t>J03625140002</t>
  </si>
  <si>
    <t>J03625150002</t>
  </si>
  <si>
    <t>S09545040003</t>
  </si>
  <si>
    <t>S09545580003</t>
  </si>
  <si>
    <t>S09545590003</t>
  </si>
  <si>
    <t>O17430820002</t>
  </si>
  <si>
    <t>O17430960002</t>
  </si>
  <si>
    <t>O17431290002</t>
  </si>
  <si>
    <t>O17431560002</t>
  </si>
  <si>
    <t>O17431930002</t>
  </si>
  <si>
    <t>O17431970002</t>
  </si>
  <si>
    <t>O17431990002</t>
  </si>
  <si>
    <t>O17430620002</t>
  </si>
  <si>
    <t>O17430610002</t>
  </si>
  <si>
    <t>O17430580002</t>
  </si>
  <si>
    <t>B17432070002</t>
  </si>
  <si>
    <t>B17431750002</t>
  </si>
  <si>
    <t>O17433430002</t>
  </si>
  <si>
    <t>O17433400002</t>
  </si>
  <si>
    <t>O17433330002</t>
  </si>
  <si>
    <t>O17432640002</t>
  </si>
  <si>
    <t>O17432560002</t>
  </si>
  <si>
    <t>O17432490002</t>
  </si>
  <si>
    <t>O17432380002</t>
  </si>
  <si>
    <t>O17432280002</t>
  </si>
  <si>
    <t>O17432220002</t>
  </si>
  <si>
    <t>O17432180002</t>
  </si>
  <si>
    <t>O17432170002</t>
  </si>
  <si>
    <t>O17432100002</t>
  </si>
  <si>
    <t>O17432090002</t>
  </si>
  <si>
    <t>O17432080002</t>
  </si>
  <si>
    <t>O17432050002</t>
  </si>
  <si>
    <t>O17432010002</t>
  </si>
  <si>
    <t>O17432000002</t>
  </si>
  <si>
    <t>B17431080002</t>
  </si>
  <si>
    <t>B17431070002</t>
  </si>
  <si>
    <t>B17431050002</t>
  </si>
  <si>
    <t>B17431030002</t>
  </si>
  <si>
    <t>B17430980002</t>
  </si>
  <si>
    <t>B17430970002</t>
  </si>
  <si>
    <t>B17430940002</t>
  </si>
  <si>
    <t>B17430930002</t>
  </si>
  <si>
    <t>B17431700002</t>
  </si>
  <si>
    <t>B17431390002</t>
  </si>
  <si>
    <t>G10441100001</t>
  </si>
  <si>
    <t>F0001407</t>
  </si>
  <si>
    <t>G10445770004</t>
  </si>
  <si>
    <t>S09546240003</t>
  </si>
  <si>
    <t>G10448800001</t>
  </si>
  <si>
    <t>G10448820001</t>
  </si>
  <si>
    <t>S09546160001</t>
  </si>
  <si>
    <t>S09546260001</t>
  </si>
  <si>
    <t>S09546460001</t>
  </si>
  <si>
    <t>S09546840001</t>
  </si>
  <si>
    <t>L00045530004</t>
  </si>
  <si>
    <t>O17436090002</t>
  </si>
  <si>
    <t>O17436120002</t>
  </si>
  <si>
    <t>O17436150002</t>
  </si>
  <si>
    <t>O17436810002</t>
  </si>
  <si>
    <t>O17436060002</t>
  </si>
  <si>
    <t>O17435960002</t>
  </si>
  <si>
    <t>O17435950002</t>
  </si>
  <si>
    <t>O17435770002</t>
  </si>
  <si>
    <t>O17437910002</t>
  </si>
  <si>
    <t>O17437900002</t>
  </si>
  <si>
    <t>O17437880002</t>
  </si>
  <si>
    <t>O17437700002</t>
  </si>
  <si>
    <t>O17437580002</t>
  </si>
  <si>
    <t>O17437560002</t>
  </si>
  <si>
    <t>O17437540002</t>
  </si>
  <si>
    <t>O17437530002</t>
  </si>
  <si>
    <t>O17437500002</t>
  </si>
  <si>
    <t>O17437490002</t>
  </si>
  <si>
    <t>O17437480002</t>
  </si>
  <si>
    <t>O17437330002</t>
  </si>
  <si>
    <t>O17437210002</t>
  </si>
  <si>
    <t>O17437080002</t>
  </si>
  <si>
    <t>O17437070002</t>
  </si>
  <si>
    <t>O17437030002</t>
  </si>
  <si>
    <t>O17437010002</t>
  </si>
  <si>
    <t>O17436980002</t>
  </si>
  <si>
    <t>O17436970002</t>
  </si>
  <si>
    <t>B17435450002</t>
  </si>
  <si>
    <t>B17435350002</t>
  </si>
  <si>
    <t>B17435310002</t>
  </si>
  <si>
    <t>B17435300002</t>
  </si>
  <si>
    <t>B17435050002</t>
  </si>
  <si>
    <t>O17435760002</t>
  </si>
  <si>
    <t>O17435750002</t>
  </si>
  <si>
    <t>O17435740002</t>
  </si>
  <si>
    <t>O17435730002</t>
  </si>
  <si>
    <t>O17435670002</t>
  </si>
  <si>
    <t>O17435590002</t>
  </si>
  <si>
    <t>O17435540002</t>
  </si>
  <si>
    <t>O17435390002</t>
  </si>
  <si>
    <t>B17435870002</t>
  </si>
  <si>
    <t>B17435880002</t>
  </si>
  <si>
    <t>B17436020002</t>
  </si>
  <si>
    <t>G10451320002</t>
  </si>
  <si>
    <t>G10451360002</t>
  </si>
  <si>
    <t>G10451380002</t>
  </si>
  <si>
    <t>G10451350001</t>
  </si>
  <si>
    <t>G10451370001</t>
  </si>
  <si>
    <t>G10451390001</t>
  </si>
  <si>
    <t>G10451300004</t>
  </si>
  <si>
    <t>G10451310004</t>
  </si>
  <si>
    <t>G10451330001</t>
  </si>
  <si>
    <t>F0001420</t>
  </si>
  <si>
    <t>Q11213780002</t>
  </si>
  <si>
    <t>S09547280001</t>
  </si>
  <si>
    <t>S09547230003</t>
  </si>
  <si>
    <t>Q11215390002</t>
  </si>
  <si>
    <t>Q11216020002</t>
  </si>
  <si>
    <t>Q11216140002</t>
  </si>
  <si>
    <t>S09547340004</t>
  </si>
  <si>
    <t>S09547990003</t>
  </si>
  <si>
    <t>S09548010003</t>
  </si>
  <si>
    <t>S09548020003</t>
  </si>
  <si>
    <t>G10459040002</t>
  </si>
  <si>
    <t>G10459100004</t>
  </si>
  <si>
    <t>G10459240001</t>
  </si>
  <si>
    <t>G10459260001</t>
  </si>
  <si>
    <t>G10459300001</t>
  </si>
  <si>
    <t>G10460790001</t>
  </si>
  <si>
    <t>G10460810001</t>
  </si>
  <si>
    <t>O17440560002</t>
  </si>
  <si>
    <t>O17440510002</t>
  </si>
  <si>
    <t>O17440350002</t>
  </si>
  <si>
    <t>O17440280002</t>
  </si>
  <si>
    <t>O17440160002</t>
  </si>
  <si>
    <t>O17440020002</t>
  </si>
  <si>
    <t>O17439970002</t>
  </si>
  <si>
    <t>O17439880002</t>
  </si>
  <si>
    <t>O17439700002</t>
  </si>
  <si>
    <t>O17439670002</t>
  </si>
  <si>
    <t>O17439660002</t>
  </si>
  <si>
    <t>O17441970002</t>
  </si>
  <si>
    <t>O17441830002</t>
  </si>
  <si>
    <t>O17441710002</t>
  </si>
  <si>
    <t>O17441510002</t>
  </si>
  <si>
    <t>O17441150002</t>
  </si>
  <si>
    <t>O17441100002</t>
  </si>
  <si>
    <t>O17440990002</t>
  </si>
  <si>
    <t>O17440950002</t>
  </si>
  <si>
    <t>O17440780002</t>
  </si>
  <si>
    <t>O17440760002</t>
  </si>
  <si>
    <t>O17440600002</t>
  </si>
  <si>
    <t>O17440590002</t>
  </si>
  <si>
    <t>O17440580002</t>
  </si>
  <si>
    <t>O17440570002</t>
  </si>
  <si>
    <t>B17440030002</t>
  </si>
  <si>
    <t>B17440010002</t>
  </si>
  <si>
    <t>B17440000002</t>
  </si>
  <si>
    <t>B17439950002</t>
  </si>
  <si>
    <t>B17439940002</t>
  </si>
  <si>
    <t>B17439900002</t>
  </si>
  <si>
    <t>B17439890002</t>
  </si>
  <si>
    <t>B17439620002</t>
  </si>
  <si>
    <t>B17439340002</t>
  </si>
  <si>
    <t>B17439260002</t>
  </si>
  <si>
    <t>B17439160002</t>
  </si>
  <si>
    <t>B17439150002</t>
  </si>
  <si>
    <t>B17439140002</t>
  </si>
  <si>
    <t>B17439110002</t>
  </si>
  <si>
    <t>B17439100002</t>
  </si>
  <si>
    <t>B17439090002</t>
  </si>
  <si>
    <t>O17439540002</t>
  </si>
  <si>
    <t>O17439520002</t>
  </si>
  <si>
    <t>O17439490002</t>
  </si>
  <si>
    <t>O17439070002</t>
  </si>
  <si>
    <t>B17440040002</t>
  </si>
  <si>
    <t>B17440050002</t>
  </si>
  <si>
    <t>B17440070002</t>
  </si>
  <si>
    <t>B17440090002</t>
  </si>
  <si>
    <t>B17440120002</t>
  </si>
  <si>
    <t>G10462420004</t>
  </si>
  <si>
    <t>G10462410004</t>
  </si>
  <si>
    <t>G10463820002</t>
  </si>
  <si>
    <t>G10463790003</t>
  </si>
  <si>
    <t>G10463830001</t>
  </si>
  <si>
    <t>G10463850001</t>
  </si>
  <si>
    <t>G10463870001</t>
  </si>
  <si>
    <t>F0001434</t>
  </si>
  <si>
    <t>F0001436</t>
  </si>
  <si>
    <t>S09548480003</t>
  </si>
  <si>
    <t>Q11218700002</t>
  </si>
  <si>
    <t>Q11218370002</t>
  </si>
  <si>
    <t>F0001438</t>
  </si>
  <si>
    <t>F0001439</t>
  </si>
  <si>
    <t>F0001441</t>
  </si>
  <si>
    <t>G10473080002</t>
  </si>
  <si>
    <t>J03628820002</t>
  </si>
  <si>
    <t>J03628830002</t>
  </si>
  <si>
    <t>J03628840002</t>
  </si>
  <si>
    <t>J03628850002</t>
  </si>
  <si>
    <t>J03628860002</t>
  </si>
  <si>
    <t>Q11219870002</t>
  </si>
  <si>
    <t>Q11220720002</t>
  </si>
  <si>
    <t>Q11220760002</t>
  </si>
  <si>
    <t>S09548540004</t>
  </si>
  <si>
    <t>S09549310001</t>
  </si>
  <si>
    <t>S09549320001</t>
  </si>
  <si>
    <t>S09549330001</t>
  </si>
  <si>
    <t>S09549330003</t>
  </si>
  <si>
    <t>G10470860004</t>
  </si>
  <si>
    <t>G10470870004</t>
  </si>
  <si>
    <t>G10470880004</t>
  </si>
  <si>
    <t>G10470890004</t>
  </si>
  <si>
    <t>G10470900004</t>
  </si>
  <si>
    <t>G10470910009</t>
  </si>
  <si>
    <t>G10470920003</t>
  </si>
  <si>
    <t>G10470930004</t>
  </si>
  <si>
    <t>G10473070001</t>
  </si>
  <si>
    <t>G10473090001</t>
  </si>
  <si>
    <t>G10470820004</t>
  </si>
  <si>
    <t>G10470830004</t>
  </si>
  <si>
    <t>G10470840004</t>
  </si>
  <si>
    <t>G10470850004</t>
  </si>
  <si>
    <t>O17446020002</t>
  </si>
  <si>
    <t>O17445630002</t>
  </si>
  <si>
    <t>O17445030002</t>
  </si>
  <si>
    <t>O17445000002</t>
  </si>
  <si>
    <t>O17444710002</t>
  </si>
  <si>
    <t>O17444680002</t>
  </si>
  <si>
    <t>O17444490002</t>
  </si>
  <si>
    <t>O17444480002</t>
  </si>
  <si>
    <t>O17444450002</t>
  </si>
  <si>
    <t>O17444430002</t>
  </si>
  <si>
    <t>O17447400002</t>
  </si>
  <si>
    <t>O17447360002</t>
  </si>
  <si>
    <t>O17447340002</t>
  </si>
  <si>
    <t>O17447030002</t>
  </si>
  <si>
    <t>O17446780002</t>
  </si>
  <si>
    <t>O17446740002</t>
  </si>
  <si>
    <t>O17446730002</t>
  </si>
  <si>
    <t>O17446720002</t>
  </si>
  <si>
    <t>O17446500002</t>
  </si>
  <si>
    <t>O17446140002</t>
  </si>
  <si>
    <t>O17446040002</t>
  </si>
  <si>
    <t>B17444940002</t>
  </si>
  <si>
    <t>B17444900002</t>
  </si>
  <si>
    <t>B17444870002</t>
  </si>
  <si>
    <t>B17444860002</t>
  </si>
  <si>
    <t>B17444730002</t>
  </si>
  <si>
    <t>B17444550002</t>
  </si>
  <si>
    <t>B17444500002</t>
  </si>
  <si>
    <t>B17443500002</t>
  </si>
  <si>
    <t>O17444220002</t>
  </si>
  <si>
    <t>O17444190002</t>
  </si>
  <si>
    <t>O17444180002</t>
  </si>
  <si>
    <t>O17443960002</t>
  </si>
  <si>
    <t>O17443760002</t>
  </si>
  <si>
    <t>O17443740002</t>
  </si>
  <si>
    <t>B17445250002</t>
  </si>
  <si>
    <t>B17445230002</t>
  </si>
  <si>
    <t>F0001448</t>
  </si>
  <si>
    <t>F0001450</t>
  </si>
  <si>
    <t>G10476220003</t>
  </si>
  <si>
    <t>Q11224400002</t>
  </si>
  <si>
    <t>Q11224540002</t>
  </si>
  <si>
    <t>S09549790002</t>
  </si>
  <si>
    <t>G10477640001</t>
  </si>
  <si>
    <t>G10477680001</t>
  </si>
  <si>
    <t>S09549790003</t>
  </si>
  <si>
    <t>G10477700001</t>
  </si>
  <si>
    <t>Q11226050002</t>
  </si>
  <si>
    <t>Q11226060002</t>
  </si>
  <si>
    <t>Q11226770002</t>
  </si>
  <si>
    <t>S09550320004</t>
  </si>
  <si>
    <t>S09550350003</t>
  </si>
  <si>
    <t>S09550370001</t>
  </si>
  <si>
    <t>G10481460003</t>
  </si>
  <si>
    <t>G10481480004</t>
  </si>
  <si>
    <t>G10482770001</t>
  </si>
  <si>
    <t>Q11227870002</t>
  </si>
  <si>
    <t>G10482830002</t>
  </si>
  <si>
    <t>F0001457</t>
  </si>
  <si>
    <t>S09550590003</t>
  </si>
  <si>
    <t>S09550600003</t>
  </si>
  <si>
    <t>S09550670003</t>
  </si>
  <si>
    <t>S09550680003</t>
  </si>
  <si>
    <t>O17450830002</t>
  </si>
  <si>
    <t>O17450810002</t>
  </si>
  <si>
    <t>O17450630002</t>
  </si>
  <si>
    <t>O17450620002</t>
  </si>
  <si>
    <t>O17450610002</t>
  </si>
  <si>
    <t>O17450600002</t>
  </si>
  <si>
    <t>O17450590002</t>
  </si>
  <si>
    <t>O17450420002</t>
  </si>
  <si>
    <t>O17450310002</t>
  </si>
  <si>
    <t>O17450250002</t>
  </si>
  <si>
    <t>O17450030002</t>
  </si>
  <si>
    <t>O17450900002</t>
  </si>
  <si>
    <t>O17451040002</t>
  </si>
  <si>
    <t>O17451210002</t>
  </si>
  <si>
    <t>O17451250002</t>
  </si>
  <si>
    <t>O17451260002</t>
  </si>
  <si>
    <t>O17451270002</t>
  </si>
  <si>
    <t>O17451280002</t>
  </si>
  <si>
    <t>O17451290002</t>
  </si>
  <si>
    <t>O17451300002</t>
  </si>
  <si>
    <t>O17451590002</t>
  </si>
  <si>
    <t>B17448580002</t>
  </si>
  <si>
    <t>B17448600002</t>
  </si>
  <si>
    <t>B17449180002</t>
  </si>
  <si>
    <t>B17449210002</t>
  </si>
  <si>
    <t>B17449530002</t>
  </si>
  <si>
    <t>B17449540002</t>
  </si>
  <si>
    <t>B17449680002</t>
  </si>
  <si>
    <t>B17449850002</t>
  </si>
  <si>
    <t>B17449870002</t>
  </si>
  <si>
    <t>O17450010002</t>
  </si>
  <si>
    <t>O17450000002</t>
  </si>
  <si>
    <t>O17449990002</t>
  </si>
  <si>
    <t>O17449300002</t>
  </si>
  <si>
    <t>O17449110002</t>
  </si>
  <si>
    <t>O17449020002</t>
  </si>
  <si>
    <t>O17448990002</t>
  </si>
  <si>
    <t>O17448970002</t>
  </si>
  <si>
    <t>O17448940002</t>
  </si>
  <si>
    <t>O17448910002</t>
  </si>
  <si>
    <t>O17448640002</t>
  </si>
  <si>
    <t>G10488910003</t>
  </si>
  <si>
    <t>F0001469</t>
  </si>
  <si>
    <t>Q11236440002</t>
  </si>
  <si>
    <t>S09551510002</t>
  </si>
  <si>
    <t>S09551580004</t>
  </si>
  <si>
    <t>O17454370002</t>
  </si>
  <si>
    <t>O17454610002</t>
  </si>
  <si>
    <t>O17454650002</t>
  </si>
  <si>
    <t>O17454660002</t>
  </si>
  <si>
    <t>O17454670002</t>
  </si>
  <si>
    <t>O17454690002</t>
  </si>
  <si>
    <t>O17454350002</t>
  </si>
  <si>
    <t>O17454330002</t>
  </si>
  <si>
    <t>O17454200002</t>
  </si>
  <si>
    <t>O17454140002</t>
  </si>
  <si>
    <t>O17454120002</t>
  </si>
  <si>
    <t>O17454040002</t>
  </si>
  <si>
    <t>O17454030002</t>
  </si>
  <si>
    <t>O17454020002</t>
  </si>
  <si>
    <t>O17453990002</t>
  </si>
  <si>
    <t>O17455870002</t>
  </si>
  <si>
    <t>O17455620002</t>
  </si>
  <si>
    <t>O17455590002</t>
  </si>
  <si>
    <t>O17455570002</t>
  </si>
  <si>
    <t>O17455470002</t>
  </si>
  <si>
    <t>O17455320002</t>
  </si>
  <si>
    <t>O17455230002</t>
  </si>
  <si>
    <t>O17455190002</t>
  </si>
  <si>
    <t>O17455160002</t>
  </si>
  <si>
    <t>O17455070002</t>
  </si>
  <si>
    <t>O17455060002</t>
  </si>
  <si>
    <t>O17454970002</t>
  </si>
  <si>
    <t>O17454770002</t>
  </si>
  <si>
    <t>O17454750002</t>
  </si>
  <si>
    <t>O17454730002</t>
  </si>
  <si>
    <t>O17453040002</t>
  </si>
  <si>
    <t>O17453020002</t>
  </si>
  <si>
    <t>O17452940002</t>
  </si>
  <si>
    <t>O17452820002</t>
  </si>
  <si>
    <t>B17453630002</t>
  </si>
  <si>
    <t>B17453610002</t>
  </si>
  <si>
    <t>B17453600002</t>
  </si>
  <si>
    <t>B17453550002</t>
  </si>
  <si>
    <t>B17453530002</t>
  </si>
  <si>
    <t>B17453180002</t>
  </si>
  <si>
    <t>O17453950002</t>
  </si>
  <si>
    <t>O17453930002</t>
  </si>
  <si>
    <t>O17453910002</t>
  </si>
  <si>
    <t>O17453870002</t>
  </si>
  <si>
    <t>O17453620002</t>
  </si>
  <si>
    <t>O17453560002</t>
  </si>
  <si>
    <t>O17453390002</t>
  </si>
  <si>
    <t>O17453360002</t>
  </si>
  <si>
    <t>O17453340002</t>
  </si>
  <si>
    <t>O17453330002</t>
  </si>
  <si>
    <t>G10499430002</t>
  </si>
  <si>
    <t>G10499440001</t>
  </si>
  <si>
    <t>F0001478</t>
  </si>
  <si>
    <t>G10499480003</t>
  </si>
  <si>
    <t>G10499620003</t>
  </si>
  <si>
    <t>G10502340003</t>
  </si>
  <si>
    <t>F0001482</t>
  </si>
  <si>
    <t>Q11239500002</t>
  </si>
  <si>
    <t>Q11240090002</t>
  </si>
  <si>
    <t>G10504670003</t>
  </si>
  <si>
    <t>G10504690004</t>
  </si>
  <si>
    <t>S09551720003</t>
  </si>
  <si>
    <t>S09551730003</t>
  </si>
  <si>
    <t>S09551740003</t>
  </si>
  <si>
    <t>S09552200003</t>
  </si>
  <si>
    <t>S09552220003</t>
  </si>
  <si>
    <t>S09552270001</t>
  </si>
  <si>
    <t>Q11244240002</t>
  </si>
  <si>
    <t>S09552920002</t>
  </si>
  <si>
    <t>S09553390001</t>
  </si>
  <si>
    <t>G10508760001</t>
  </si>
  <si>
    <t>S09553300003</t>
  </si>
  <si>
    <t>S09553360003</t>
  </si>
  <si>
    <t>S09554030002</t>
  </si>
  <si>
    <t>J03635310002</t>
  </si>
  <si>
    <t>S09553850002</t>
  </si>
  <si>
    <t>S09553870002</t>
  </si>
  <si>
    <t>S09553910002</t>
  </si>
  <si>
    <t>S09553940002</t>
  </si>
  <si>
    <t>S09554000002</t>
  </si>
  <si>
    <t>S09552600001</t>
  </si>
  <si>
    <t>S09552680001</t>
  </si>
  <si>
    <t>S09554040002</t>
  </si>
  <si>
    <t>S09553990002</t>
  </si>
  <si>
    <t>S09553920002</t>
  </si>
  <si>
    <t>S09553880002</t>
  </si>
  <si>
    <t>O17458310002</t>
  </si>
  <si>
    <t>O17458400002</t>
  </si>
  <si>
    <t>O17458740002</t>
  </si>
  <si>
    <t>O17458980002</t>
  </si>
  <si>
    <t>O17458990002</t>
  </si>
  <si>
    <t>O17459000002</t>
  </si>
  <si>
    <t>O17459140002</t>
  </si>
  <si>
    <t>O17459150002</t>
  </si>
  <si>
    <t>O17459220002</t>
  </si>
  <si>
    <t>O17458260002</t>
  </si>
  <si>
    <t>O17458240002</t>
  </si>
  <si>
    <t>O17458230002</t>
  </si>
  <si>
    <t>O17458120002</t>
  </si>
  <si>
    <t>O17458110002</t>
  </si>
  <si>
    <t>O17458100002</t>
  </si>
  <si>
    <t>O17458080002</t>
  </si>
  <si>
    <t>O17458070002</t>
  </si>
  <si>
    <t>O17458040002</t>
  </si>
  <si>
    <t>O17457930002</t>
  </si>
  <si>
    <t>O17457790002</t>
  </si>
  <si>
    <t>O17460520002</t>
  </si>
  <si>
    <t>O17460480002</t>
  </si>
  <si>
    <t>O17460460002</t>
  </si>
  <si>
    <t>O17460290002</t>
  </si>
  <si>
    <t>O17460240002</t>
  </si>
  <si>
    <t>O17460230002</t>
  </si>
  <si>
    <t>O17460220002</t>
  </si>
  <si>
    <t>O17460210002</t>
  </si>
  <si>
    <t>O17459910002</t>
  </si>
  <si>
    <t>O17459830002</t>
  </si>
  <si>
    <t>O17459810002</t>
  </si>
  <si>
    <t>O17459790002</t>
  </si>
  <si>
    <t>O17459780002</t>
  </si>
  <si>
    <t>O17459760002</t>
  </si>
  <si>
    <t>O17459670002</t>
  </si>
  <si>
    <t>O17459640002</t>
  </si>
  <si>
    <t>O17459610002</t>
  </si>
  <si>
    <t>O17459570002</t>
  </si>
  <si>
    <t>O17459540002</t>
  </si>
  <si>
    <t>O17459470002</t>
  </si>
  <si>
    <t>O17459260002</t>
  </si>
  <si>
    <t>B17458450002</t>
  </si>
  <si>
    <t>B17458350002</t>
  </si>
  <si>
    <t>B17458190002</t>
  </si>
  <si>
    <t>B17458180002</t>
  </si>
  <si>
    <t>B17458170002</t>
  </si>
  <si>
    <t>B17458140002</t>
  </si>
  <si>
    <t>B17458130002</t>
  </si>
  <si>
    <t>B17457850002</t>
  </si>
  <si>
    <t>B17457830002</t>
  </si>
  <si>
    <t>B17457820002</t>
  </si>
  <si>
    <t>B17457750002</t>
  </si>
  <si>
    <t>B17457730002</t>
  </si>
  <si>
    <t>O17457620002</t>
  </si>
  <si>
    <t>O17457570002</t>
  </si>
  <si>
    <t>O17457560002</t>
  </si>
  <si>
    <t>O17457550002</t>
  </si>
  <si>
    <t>O17457470002</t>
  </si>
  <si>
    <t>O17457400002</t>
  </si>
  <si>
    <t>B17458910002</t>
  </si>
  <si>
    <t>B17458900002</t>
  </si>
  <si>
    <t>B17458890002</t>
  </si>
  <si>
    <t>B17458880002</t>
  </si>
  <si>
    <t>B17458870002</t>
  </si>
  <si>
    <t>G10510340004</t>
  </si>
  <si>
    <t>G10510350004</t>
  </si>
  <si>
    <t>Q11246010002</t>
  </si>
  <si>
    <t>F0001495</t>
  </si>
  <si>
    <t>G10514090001</t>
  </si>
  <si>
    <t>Q11248360002</t>
  </si>
  <si>
    <t>Q11248370002</t>
  </si>
  <si>
    <t>S09554310001</t>
  </si>
  <si>
    <t>F0001500</t>
  </si>
  <si>
    <t>Q11251360002</t>
  </si>
  <si>
    <t>G10520150002</t>
  </si>
  <si>
    <t>G10518730002</t>
  </si>
  <si>
    <t>G10518690002</t>
  </si>
  <si>
    <t>G10518660001</t>
  </si>
  <si>
    <t>G10518680001</t>
  </si>
  <si>
    <t>G10518700001</t>
  </si>
  <si>
    <t>G10518720001</t>
  </si>
  <si>
    <t>G10518740001</t>
  </si>
  <si>
    <t>G10518750003</t>
  </si>
  <si>
    <t>G10520140001</t>
  </si>
  <si>
    <t>G10520160001</t>
  </si>
  <si>
    <t>S09555230001</t>
  </si>
  <si>
    <t>S09555240003</t>
  </si>
  <si>
    <t>S09555450003</t>
  </si>
  <si>
    <t>S09555460003</t>
  </si>
  <si>
    <t>S09555480003</t>
  </si>
  <si>
    <t>S09555520003</t>
  </si>
  <si>
    <t>S09555620004</t>
  </si>
  <si>
    <t>S09555750003</t>
  </si>
  <si>
    <t>T03955720001</t>
  </si>
  <si>
    <t>T03955740001</t>
  </si>
  <si>
    <t>T03955760001</t>
  </si>
  <si>
    <t>T03955780001</t>
  </si>
  <si>
    <t>T03955800001</t>
  </si>
  <si>
    <t>T03955820001</t>
  </si>
  <si>
    <t>T03955840001</t>
  </si>
  <si>
    <t>T03955860001</t>
  </si>
  <si>
    <t>T03955880001</t>
  </si>
  <si>
    <t>T03955900001</t>
  </si>
  <si>
    <t>T03955920001</t>
  </si>
  <si>
    <t>T03955940001</t>
  </si>
  <si>
    <t>T03955960001</t>
  </si>
  <si>
    <t>T03955980001</t>
  </si>
  <si>
    <t>T03956000001</t>
  </si>
  <si>
    <t>T03956020001</t>
  </si>
  <si>
    <t>T03956040001</t>
  </si>
  <si>
    <t>T03956060001</t>
  </si>
  <si>
    <t>T03956080001</t>
  </si>
  <si>
    <t>T03956100001</t>
  </si>
  <si>
    <t>T03956120001</t>
  </si>
  <si>
    <t>T03956140001</t>
  </si>
  <si>
    <t>T03956160001</t>
  </si>
  <si>
    <t>T03956180001</t>
  </si>
  <si>
    <t>T03956200001</t>
  </si>
  <si>
    <t>T03956220001</t>
  </si>
  <si>
    <t>T03956240001</t>
  </si>
  <si>
    <t>T03956260001</t>
  </si>
  <si>
    <t>T03956280001</t>
  </si>
  <si>
    <t>T03956300001</t>
  </si>
  <si>
    <t>T03956320001</t>
  </si>
  <si>
    <t>T03956340001</t>
  </si>
  <si>
    <t>T03956360001</t>
  </si>
  <si>
    <t>T03956380001</t>
  </si>
  <si>
    <t>T03956400001</t>
  </si>
  <si>
    <t>T03956420001</t>
  </si>
  <si>
    <t>T03956440001</t>
  </si>
  <si>
    <t>T03956460001</t>
  </si>
  <si>
    <t>T03956480001</t>
  </si>
  <si>
    <t>T03956500001</t>
  </si>
  <si>
    <t>T03956520001</t>
  </si>
  <si>
    <t>T03956540001</t>
  </si>
  <si>
    <t>T03956560001</t>
  </si>
  <si>
    <t>T03956580001</t>
  </si>
  <si>
    <t>T03956600001</t>
  </si>
  <si>
    <t>T03956620001</t>
  </si>
  <si>
    <t>T03956640001</t>
  </si>
  <si>
    <t>T03956660001</t>
  </si>
  <si>
    <t>T03956680001</t>
  </si>
  <si>
    <t>T03956700001</t>
  </si>
  <si>
    <t>T03956720001</t>
  </si>
  <si>
    <t>T03956740001</t>
  </si>
  <si>
    <t>T03956760001</t>
  </si>
  <si>
    <t>T03956780001</t>
  </si>
  <si>
    <t>T03956800001</t>
  </si>
  <si>
    <t>T03956820001</t>
  </si>
  <si>
    <t>T03956840001</t>
  </si>
  <si>
    <t>T03956860001</t>
  </si>
  <si>
    <t>T03956880001</t>
  </si>
  <si>
    <t>T03956900001</t>
  </si>
  <si>
    <t>T03956920001</t>
  </si>
  <si>
    <t>T03956940001</t>
  </si>
  <si>
    <t>T03956960001</t>
  </si>
  <si>
    <t>T03956980001</t>
  </si>
  <si>
    <t>T03957000001</t>
  </si>
  <si>
    <t>T03957020001</t>
  </si>
  <si>
    <t>T03957040001</t>
  </si>
  <si>
    <t>T03957060001</t>
  </si>
  <si>
    <t>T03957080001</t>
  </si>
  <si>
    <t>T03957100001</t>
  </si>
  <si>
    <t>T03957120001</t>
  </si>
  <si>
    <t>T03957140001</t>
  </si>
  <si>
    <t>T03957160001</t>
  </si>
  <si>
    <t>T03957180001</t>
  </si>
  <si>
    <t>T03957200001</t>
  </si>
  <si>
    <t>T03957220001</t>
  </si>
  <si>
    <t>T03957240001</t>
  </si>
  <si>
    <t>T03957260001</t>
  </si>
  <si>
    <t>T03957280001</t>
  </si>
  <si>
    <t>T03957300001</t>
  </si>
  <si>
    <t>T03957320001</t>
  </si>
  <si>
    <t>T03957340001</t>
  </si>
  <si>
    <t>T03957360001</t>
  </si>
  <si>
    <t>T03957380001</t>
  </si>
  <si>
    <t>T03957400001</t>
  </si>
  <si>
    <t>T03957420001</t>
  </si>
  <si>
    <t>T03957440001</t>
  </si>
  <si>
    <t>T03957460001</t>
  </si>
  <si>
    <t>T03957480001</t>
  </si>
  <si>
    <t>T03957500001</t>
  </si>
  <si>
    <t>T03957520001</t>
  </si>
  <si>
    <t>T03957540001</t>
  </si>
  <si>
    <t>T03957560001</t>
  </si>
  <si>
    <t>T03957580001</t>
  </si>
  <si>
    <t>T03957600001</t>
  </si>
  <si>
    <t>T03957620001</t>
  </si>
  <si>
    <t>T03957640001</t>
  </si>
  <si>
    <t>T03957660001</t>
  </si>
  <si>
    <t>T03957680001</t>
  </si>
  <si>
    <t>T03957700001</t>
  </si>
  <si>
    <t>T03957720001</t>
  </si>
  <si>
    <t>T03957740001</t>
  </si>
  <si>
    <t>T03957760001</t>
  </si>
  <si>
    <t>T03957780001</t>
  </si>
  <si>
    <t>T03957800001</t>
  </si>
  <si>
    <t>O17462780002</t>
  </si>
  <si>
    <t>O17462800002</t>
  </si>
  <si>
    <t>O17462900002</t>
  </si>
  <si>
    <t>O17463000002</t>
  </si>
  <si>
    <t>O17463030002</t>
  </si>
  <si>
    <t>O17463090002</t>
  </si>
  <si>
    <t>O17462730002</t>
  </si>
  <si>
    <t>O17462680002</t>
  </si>
  <si>
    <t>O17462630002</t>
  </si>
  <si>
    <t>O17462500002</t>
  </si>
  <si>
    <t>O17462130002</t>
  </si>
  <si>
    <t>O17462100002</t>
  </si>
  <si>
    <t>O17462000002</t>
  </si>
  <si>
    <t>O17461750002</t>
  </si>
  <si>
    <t>O17464600002</t>
  </si>
  <si>
    <t>O17464400002</t>
  </si>
  <si>
    <t>O17464220002</t>
  </si>
  <si>
    <t>O17464160002</t>
  </si>
  <si>
    <t>O17464130002</t>
  </si>
  <si>
    <t>O17464110002</t>
  </si>
  <si>
    <t>O17464090002</t>
  </si>
  <si>
    <t>O17464030002</t>
  </si>
  <si>
    <t>O17464000002</t>
  </si>
  <si>
    <t>O17463870002</t>
  </si>
  <si>
    <t>O17463780002</t>
  </si>
  <si>
    <t>O17463760002</t>
  </si>
  <si>
    <t>O17463640002</t>
  </si>
  <si>
    <t>O17463620002</t>
  </si>
  <si>
    <t>O17463600002</t>
  </si>
  <si>
    <t>O17463550002</t>
  </si>
  <si>
    <t>O17463450002</t>
  </si>
  <si>
    <t>O17463310002</t>
  </si>
  <si>
    <t>O17463150002</t>
  </si>
  <si>
    <t>B17462420002</t>
  </si>
  <si>
    <t>B17462390002</t>
  </si>
  <si>
    <t>B17462210002</t>
  </si>
  <si>
    <t>B17462140002</t>
  </si>
  <si>
    <t>B17462110002</t>
  </si>
  <si>
    <t>B17462090002</t>
  </si>
  <si>
    <t>B17462060002</t>
  </si>
  <si>
    <t>B17462040002</t>
  </si>
  <si>
    <t>B17462030002</t>
  </si>
  <si>
    <t>B17462020002</t>
  </si>
  <si>
    <t>B17462010002</t>
  </si>
  <si>
    <t>B17461990002</t>
  </si>
  <si>
    <t>B17461980002</t>
  </si>
  <si>
    <t>B17461970002</t>
  </si>
  <si>
    <t>B17461950002</t>
  </si>
  <si>
    <t>B17462910002</t>
  </si>
  <si>
    <t>B17462880002</t>
  </si>
  <si>
    <t>B17462860002</t>
  </si>
  <si>
    <t>B17462850002</t>
  </si>
  <si>
    <t>B17462460002</t>
  </si>
  <si>
    <t>B17462490002</t>
  </si>
  <si>
    <t>F0001507</t>
  </si>
  <si>
    <t>F0001509</t>
  </si>
  <si>
    <t>F0001510</t>
  </si>
  <si>
    <t>G10523250004</t>
  </si>
  <si>
    <t>G10523260004</t>
  </si>
  <si>
    <t>G10523300001</t>
  </si>
  <si>
    <t>G10523320001</t>
  </si>
  <si>
    <t>F0001512</t>
  </si>
  <si>
    <t>G10526160002</t>
  </si>
  <si>
    <t>G10526170001</t>
  </si>
  <si>
    <t>S09556220003</t>
  </si>
  <si>
    <t>S09556180001</t>
  </si>
  <si>
    <t>F0001516</t>
  </si>
  <si>
    <t>Q11257240002</t>
  </si>
  <si>
    <t>Q11257250002</t>
  </si>
  <si>
    <t>Q11257270002</t>
  </si>
  <si>
    <t>Q11257350002</t>
  </si>
  <si>
    <t>Q11257370002</t>
  </si>
  <si>
    <t>F0001521</t>
  </si>
  <si>
    <t>Q11258290002</t>
  </si>
  <si>
    <t>S09556930004</t>
  </si>
  <si>
    <t>S09556930001</t>
  </si>
  <si>
    <t>O17468510002</t>
  </si>
  <si>
    <t>O17468450002</t>
  </si>
  <si>
    <t>O17468440002</t>
  </si>
  <si>
    <t>O17468430002</t>
  </si>
  <si>
    <t>O17468420002</t>
  </si>
  <si>
    <t>O17468390002</t>
  </si>
  <si>
    <t>O17468230002</t>
  </si>
  <si>
    <t>O17468060002</t>
  </si>
  <si>
    <t>O17468000002</t>
  </si>
  <si>
    <t>O17467990002</t>
  </si>
  <si>
    <t>O17467970002</t>
  </si>
  <si>
    <t>O17467950002</t>
  </si>
  <si>
    <t>O17467940002</t>
  </si>
  <si>
    <t>O17467880002</t>
  </si>
  <si>
    <t>O17467860002</t>
  </si>
  <si>
    <t>O17467630002</t>
  </si>
  <si>
    <t>O17469800002</t>
  </si>
  <si>
    <t>O17469780002</t>
  </si>
  <si>
    <t>O17469420002</t>
  </si>
  <si>
    <t>O17469360002</t>
  </si>
  <si>
    <t>O17469290002</t>
  </si>
  <si>
    <t>O17469270002</t>
  </si>
  <si>
    <t>O17469170002</t>
  </si>
  <si>
    <t>O17469150002</t>
  </si>
  <si>
    <t>O17469130002</t>
  </si>
  <si>
    <t>O17469060002</t>
  </si>
  <si>
    <t>O17469050002</t>
  </si>
  <si>
    <t>O17468880002</t>
  </si>
  <si>
    <t>O17468820002</t>
  </si>
  <si>
    <t>O17468680002</t>
  </si>
  <si>
    <t>O17468660002</t>
  </si>
  <si>
    <t>O17468600002</t>
  </si>
  <si>
    <t>O17466090002</t>
  </si>
  <si>
    <t>O17465970002</t>
  </si>
  <si>
    <t>O17465940002</t>
  </si>
  <si>
    <t>B17467700002</t>
  </si>
  <si>
    <t>B17467490002</t>
  </si>
  <si>
    <t>B17467470002</t>
  </si>
  <si>
    <t>B17467460002</t>
  </si>
  <si>
    <t>B17467410002</t>
  </si>
  <si>
    <t>B17467390002</t>
  </si>
  <si>
    <t>B17467370002</t>
  </si>
  <si>
    <t>B17467350002</t>
  </si>
  <si>
    <t>B17467310002</t>
  </si>
  <si>
    <t>B17467110002</t>
  </si>
  <si>
    <t>B17467080002</t>
  </si>
  <si>
    <t>B17466830002</t>
  </si>
  <si>
    <t>B17466820002</t>
  </si>
  <si>
    <t>B17466810002</t>
  </si>
  <si>
    <t>B17466800002</t>
  </si>
  <si>
    <t>B17466320002</t>
  </si>
  <si>
    <t>O17467530002</t>
  </si>
  <si>
    <t>O17467500002</t>
  </si>
  <si>
    <t>O17467440002</t>
  </si>
  <si>
    <t>O17467220002</t>
  </si>
  <si>
    <t>O17467210002</t>
  </si>
  <si>
    <t>O17467070002</t>
  </si>
  <si>
    <t>O17466770002</t>
  </si>
  <si>
    <t>O17466470002</t>
  </si>
  <si>
    <t>O17466450002</t>
  </si>
  <si>
    <t>O17466440002</t>
  </si>
  <si>
    <t>O17466350002</t>
  </si>
  <si>
    <t>O17466260002</t>
  </si>
  <si>
    <t>O17466170002</t>
  </si>
  <si>
    <t>O17466150002</t>
  </si>
  <si>
    <t>O17466140002</t>
  </si>
  <si>
    <t>O17466130002</t>
  </si>
  <si>
    <t>O17466120002</t>
  </si>
  <si>
    <t>G10535810004</t>
  </si>
  <si>
    <t>G10537220003</t>
  </si>
  <si>
    <t>G10537270003</t>
  </si>
  <si>
    <t>G10537750003</t>
  </si>
  <si>
    <t>S09557120003</t>
  </si>
  <si>
    <t>F0001535</t>
  </si>
  <si>
    <t>F0001534</t>
  </si>
  <si>
    <t>Q11263870002</t>
  </si>
  <si>
    <t>Q11263890002</t>
  </si>
  <si>
    <t>Q11263930002</t>
  </si>
  <si>
    <t>Q11264790002</t>
  </si>
  <si>
    <t>G10542910005</t>
  </si>
  <si>
    <t>G10544610004</t>
  </si>
  <si>
    <t>S09557720001</t>
  </si>
  <si>
    <t>S09557720004</t>
  </si>
  <si>
    <t>S09557860003</t>
  </si>
  <si>
    <t>S09557870003</t>
  </si>
  <si>
    <t>S09557890003</t>
  </si>
  <si>
    <t>S09557900003</t>
  </si>
  <si>
    <t>Q11265490002</t>
  </si>
  <si>
    <t>S09558640003</t>
  </si>
  <si>
    <t>S09558650003</t>
  </si>
  <si>
    <t>S09558660003</t>
  </si>
  <si>
    <t>S09558680001</t>
  </si>
  <si>
    <t>00099021001 DEPOSITO DE EFECTIVO, DEPOSITANTE: JOSE  MAURICIO  MANCILLA LARA, CONCEPTO: DEVOLUCION  DOBLE PERCEPCION RENTA SENASIR ABRIL 2019, CUENTA DE DEPOSITO: CUENTA UNICA DEL TESORO</t>
  </si>
  <si>
    <t>00099021001 DEPOSITO DE EFECTIVO, DEPOSITANTE: MINISTERIO DE OBRAS PUBLICAS SERVICIOS Y VIVIENDA, CONCEPTO: PAGO POR CONSUMO DE AGUA MES DE MARZO 2019 EDIFICIO CONAVI, CUENTA DE DEPOSITO: CUENTA UNICA DEL TESORO</t>
  </si>
  <si>
    <t>00526012001 DEPOSITO DE EFECTIVO, DEPOSITANTE: BOLIVIA TV- RODRIGO GUIBARRA  PARRADO, CONCEPTO: DEVOLUCION DE FONDOS EN AVANCE, CUENTA DE DEPOSITO: CUENTA UNICA DEL TESORO</t>
  </si>
  <si>
    <t>00099021001 DEPOSITO DE EFECTIVO, DEPOSITANTE: GENARA LOZA GUTIERREZ, CONCEPTO: DEVOLUCION SENASIR, CUENTA DE DEPOSITO: CUENTA UNICA DEL TESORO</t>
  </si>
  <si>
    <t>00046171101 DEPOSITO DE EFECTIVO, DEPOSITANTE: MILTON FELIX IMPORT EXPORT COSMETICOS, CONCEPTO: MULTAS, CUENTA DE DEPOSITO: CUENTA UNICA DEL TESORO</t>
  </si>
  <si>
    <t>00099021001 DEPOSITO DE EFECTIVO, DEPOSITANTE: JOSE CAETANO BAPTISTA, CONCEPTO: DEVOLUCION DE PAGO POR DOBLE PERCEPCION, CUENTA DE DEPOSITO: CUENTA UNICA DEL TESORO</t>
  </si>
  <si>
    <t>00526012001 DEPOSITO DE EFECTIVO, DEPOSITANTE: MARTHA MIRANDA ROCABADO, CONCEPTO: DEVOLUCION DE SALDO DE FONDOS EN AVANCE, CUENTA DE DEPOSITO: CUENTA UNICA DEL TESORO</t>
  </si>
  <si>
    <t>00599032003 DEPOSITO DE EFECTIVO, DEPOSITANTE: ROBERTO ACOSTA CHAVEZ, CONCEPTO: DEVOLUCION ROBERTO ACOSTA CHAVEZ, CUENTA DE DEPOSITO: CUENTA UNICA DEL TESORO</t>
  </si>
  <si>
    <t>00099021001 DEPOSITO DE EFECTIVO, DEPOSITANTE: MIN DE DES RURAL Y TIERRAS - NESTOR ALANOCA CONDE, CONCEPTO: DEVOLUCION DE FONDOS EN AVANCE, CUENTA DE DEPOSITO: CUENTA UNICA DEL TESORO</t>
  </si>
  <si>
    <t>00206012001 DEPOSITO DE EFECTIVO, DEPOSITANTE: INE, CONCEPTO: DEPÓSITO POR VENTAS LA PAZ FECHA 30/04/2019, CUENTA DE DEPOSITO: CUENTA UNICA DEL TESORO</t>
  </si>
  <si>
    <t>00290012001 DEP.DE CHEQ.AJENOS,RET.DE CAM.,CONCEPTO: DEP POR RETENCION DEL 7% INCUMPLIMIENTO DE CONTRATO DANIEL M Y ARSENIO A C XC GAF/2019 C31 SIP N 151,DEP.: SERVICIO DE IMPUESTOS NACIONALES</t>
  </si>
  <si>
    <t>00290012001 DEP.DE CHEQ.AJENOS,RET.DE CAM.,CONCEPTO: DEP POR RETENCION DEL 7% POR CXP GAF ELENA A GUILLERMO B EDWIN M C31 SIP N. 150,DEP.: SERVICIO DE IMPUESTOS NACIONALES , PROCEDENCIA: BANCO UNION S.A., CHEQUE: 5422, FECHA DE EMISION:23/04/2019</t>
  </si>
  <si>
    <t>00086031101 DEP.DE CHEQ.AJENOS,RET.DE CAM.,CONCEPTO: INGRESO POR MULTAS,DEP.: SERNAP - SAN MATIAS , PROCEDENCIA: BANCO UNION S.A., CHEQUE: 1556, FECHA DE EMISION:25/04/2019</t>
  </si>
  <si>
    <t>00592012001 DEP.DE CHEQ.AJENOS,RET.DE CAM.,CONCEPTO: TRANSFERENCIA DE RECURSOS DEL 01 AL 31 DE ENERO 2019,DEP.: IVAN GONZALES , PROCEDENCIA: BANCO UNION S.A., CHEQUE: 658, FECHA DE EMISION:02/05/2019</t>
  </si>
  <si>
    <t>00592012001 DEP.DE CHEQ.AJENOS,RET.DE CAM.,CONCEPTO: TRANSFERENCIA DE RECURSOS DEL 01 AL 28 DE FEBRERO 2019,DEP.: IVAN GONZALES , PROCEDENCIA: BANCO UNION S.A., CHEQUE: 659, FECHA DE EMISION:02/05/2019</t>
  </si>
  <si>
    <t>00592012001 DEP.DE CHEQ.AJENOS,RET.DE CAM.,CONCEPTO: TRANSFERENCIA DE RECURSOS DEL 01 AL 31 DE MARZO 2019,DEP.: IVAN GONZALES , PROCEDENCIA: BANCO UNION S.A., CHEQUE: 660, FECHA DE EMISION:02/05/2019</t>
  </si>
  <si>
    <t>00599062001 DEP.DE CHEQ.AJENOS,RET.DE CAM.,CONCEPTO: PAGO POR SERVICIO DE DISTRIBUCION ENERO A DICIEMBRE 2018 UNIVERSAL Y PRENATAL,DEP.: EMP BOLIVIANA DE ALIMENTOS Y DERIVADOS EBA , PROCEDENCIA: BANCO UNION S.A., CHEQUE: 122, FECHA DE EMISION:02/05/2019</t>
  </si>
  <si>
    <t>00132039201 DEPOSITO DE EFECTIVO, DEPOSITANTE: EMP PUBLICA PROD  CEMENTOS DE BOLIVIA - ECEBOL, CONCEPTO: DEP SALDO FONDOS EN AVANCE TRAMITES DE ADUANA, CUENTA DE DEPOSITO: CUENTA UNICA DEL TESORO</t>
  </si>
  <si>
    <t>00099021001 DEPOSITO DE EFECTIVO, DEPOSITANTE: IRMA MENESES VDA . ALDUNATE, CONCEPTO: DEVOLUCION A SENASIR, CUENTA DE DEPOSITO: CUENTA UNICA DEL TESORO</t>
  </si>
  <si>
    <t>00099021001 DEPOSITO DE EFECTIVO, DEPOSITANTE: ADMINISTRADORA BOLIVIANA DE CARRETERAS (ABC), CONCEPTO: PREV 79/19 (INDEMINIZACIONES), CUENTA DE DEPOSITO: CUENTA UNICA DEL TESORO</t>
  </si>
  <si>
    <t>00099021001 DEPOSITO DE EFECTIVO, DEPOSITANTE: WALTER VILLARROEL CHUQUIMIA, CONCEPTO: DEVOLUCION COBRO INDEBIDO  SENASIR, CUENTA DE DEPOSITO: CUENTA UNICA DEL TESORO</t>
  </si>
  <si>
    <t>00599032001 DEP.DE CHEQ.AJENOS,RET.DE CAM.,CONCEPTO: PAGO POR CONCEPTO  SERVICIO DE DISTRIBUCION ENERO A DICIEMBRE 2018 UNIVERSAL Y PRENATAL,DEP.: EMP BOLIVIANA DE ALIMENTOS Y DERIVADOS EBA</t>
  </si>
  <si>
    <t>00599032003 DEP.DE CHEQ.AJENOS,RET.DE CAM.,CONCEPTO: PAGO POR SERVICIO DE DISTRIBUCION ENERO A DICIEMBRE 2018 UNIVERSAL Y PRENATAL,DEP.: EMP BOLIVIANA DE ALIMENTOS Y DERIVADOS EBA , PROCEDENCIA: BANCO UNION S.A., CHEQUE: 121, FECHA DE EMISION:02/05/2019</t>
  </si>
  <si>
    <t>PROVISION DE FONDOS A SOLICITUD DE YACIMIENTOS PETROLIFEROS FISCALES BOLIVIANOS SEGUN SOLICITUD YPFB-0094-2019 REF: PAGO YPFB CHACO SA MARZO 2019 TRANSPORTE GN DUCTO MENOR CARRASCO BULO BULO LIB. 00513012007 YPFB - RECURSOS NACIONALIZACIÓN</t>
  </si>
  <si>
    <t>PROVISION DE FONDOS A SOLICITUD DE YACIMIENTOS PETROLIFEROS FISCALES BOLIVIANOS SEGUN SOLICITUD YPFB-0095-2019 REF: PAGO A YPFB TRANSPORTE SA MARZO 2019 POR TRANSPORTE DE GAS NATURAL LINEA 12 LIB. 00513012007 YPFB - RECURSOS NACIONALIZACIÓN</t>
  </si>
  <si>
    <t>A:00099021001 Pago de capital e interés corriente a favor del TGN, adeudado por el GAD Santa Cruz, correspondiente a los Préstamos Convenios Subsidiarios CAF 2324, Proyectos del Sistema de Electrificación: Cordillera PID-1, San Antonio del Lomerío Fase III y Velasco PID-4.</t>
  </si>
  <si>
    <t>De: 00099024113 Transferencia en cumplimiento al DS N°0913 de 15/06/2011 y el Convenio Intergubernativo de Financiamiento UPRE-CIF-IG 0323/2018, suscrito entre la UPRE y el GAM de Cliza, Proyecto “Const. Bloque de Aulas U.E. 21 de Septiembre A (Cliza)”, correspondiente al pago del 20% de anticipo del monto financiado, según la UPRE.</t>
  </si>
  <si>
    <t>De: 00099024113 Transferencia en cumplimiento al DS N°0913 de 15/06/2011 y el Convenio Intergubernativo de Financiamiento UPRE-CIF-IG 049/2019, suscrito entre la UPRE y el GAM de Puerto Villarroel, Proyecto “Const. Centro Municipal Para El Transporte Urbano - Puerto Villarroel”, correspondiente al pago del 20% de anticipo del monto financiado, según la UPRE.</t>
  </si>
  <si>
    <t>De: 00099024113 Transferencia en cumplimiento al DS N°0913 de 15/06/2011 y el Convenio Intergubernativo de Financiamiento UPRE-CIF-IG 0167/2018, suscrito entre la UPRE y el GAM de Mizque, Proyecto “Const. Terminal de Buses Mizque”, correspondiente al pago del 20% de anticipo del monto financiado, según la UPRE.</t>
  </si>
  <si>
    <t>De: 00099024113 Transferencia en cumplimiento al DS N°0913 de 15/06/2011 y el Convenio Intergubernativo de Financiamiento UPRE-CIF-IG/366/2016, suscrito entre la UPRE y el GAM de Pailón, Proyecto “Construcción Modulo Educativo Santa Teresita Secundario”, correspondiente al pago de la planilla Nº9 de cierre, según la UPRE.</t>
  </si>
  <si>
    <t>De: 00099024113 Transferencia en cumplimiento al DS N°0913 de 15/06/2011 y el Convenio Intergubernativo de Financiamiento UPRE-CIF-IG 0255/2018, suscrito entre la UPRE y el GAM de Padilla, Proyecto “Const. Matadero Municipal de Padilla” correspondiente al pago de la planilla Nº2, según la UPRE.</t>
  </si>
  <si>
    <t>De: 00099024113 Transferencia en cumplimiento al DS N°0913 de 15/06/2011 y el Convenio Intergubernativo de Financiamiento UPRE-CIF-IG 022/2018, suscrito entre la UPRE y el GAM de Santiago de Huari, Proyecto “Const. Unidad Educativa Técnico Humanístico Urmiri de Quillacas - Urmiri de Quillacas” correspondiente a saldos no ejecutados 2018, según la UPRE.</t>
  </si>
  <si>
    <t>De: 00099024113 Transferencia en cumplimiento al DS N°0913 de 15/06/2011 y el Convenio Intergubernativo de Financiamiento UPRE-CIF-IG 0173/2018, suscrito entre la UPRE y el GAM de Carapari, Proyecto “Const. Matadero Municipal de Carapari” correspondiente al pago de la planilla Nº3, según la UPRE.</t>
  </si>
  <si>
    <t>De: 00099024113 Transferencia en cumplimiento al DS N°0913 de 15/06/2011 y el Convenio Intergubernativo de Financiamiento UPRE-CIF-IG 0243/2018, suscrito entre la UPRE y el GAM de Camargo, Proyecto “Const. Puente Vehicular Comunidad San José” correspondiente a saldos no ejecutados 2018, según la UPRE.</t>
  </si>
  <si>
    <t>De: 00099024113 Transferencia en cumplimiento al DS N°0913 de 15/06/2011 y el Convenio Intergubernativo de Financiamiento UPRE-CIF-IG 0244/2018, suscrito entre la UPRE y el GAM de Camargo, Proyecto “Const. Tinglado Cancha y Graderías U.E. José Vicente Camargo - D1” correspondiente a saldos no ejecutados 2018, según la UPRE.</t>
  </si>
  <si>
    <t>De: 00099024113 Transferencia en cumplimiento al DS N°0913 de 15/06/2011 y el Convenio Intergubernativo de Financiamiento UPRE-CIF-IG 0353/2018, suscrito entre la UPRE y el GAM de Villa Rivero, Proyecto “Const. Casa de la Cultura Tcnl. Gualberto Villarroel - Villa Rivero”, correspondiente al pago del 20% de anticipo del monto financiado, según la UPRE.</t>
  </si>
  <si>
    <t>De: 00099024113 Transferencia en cumplimiento al DS N°0913 de 15/06/2011 y el Convenio Intergubernativo de Financiamiento UPRE-CIF-IG 025/2019, suscrito entre la UPRE y el GAM de Soracachi, Proyecto “Const. Unidad Educativa Nacional Eduardo Abaroa de Guardaña - Guardaña”, correspondiente al pago del 20% de anticipo del monto financiado, según la UPRE.</t>
  </si>
  <si>
    <t>De: 00099024113 Transferencia en cumplimiento al DS N°0913 de 15/06/2011 y el Convenio Intergubernativo de Financiamiento UPRE-CIF-IG 117/2019, suscrito entre la UPRE y el GAM de Padcaya, Proyecto “Const. Centro de Salud Integral San Roque Padcaya”, correspondiente al pago del 20% de anticipo del monto financiado, según la UPRE.</t>
  </si>
  <si>
    <t>NÚMERO DE LIBRETA CUT: 99031009.00 OPERACIÓN T01 TRANSFERENCIA DE FONDOS A LA CUT - TESORO DIRECTO DE BANCO UNION S.A. A CUENTA UNICA DEL TESORO CON NUMERO DE SOLICITUD = 3733787 Y NUMERO CORRELATIVO = 91320002052019051 TRANSFERENCIA POR OPERACIONES DE VENTA BONOS BTX</t>
  </si>
  <si>
    <t>TRANSFERENCIA DEL EXTERIOR SEGUN SWIFT 05512 DE FECHA 02/05/2019 ORDENANTE: CONSULADO DE BOLIVIA EN ANTOFAGASTA LIB. 00010011102 MIN.RELACIONES EXTERIORES - GESTORIA CONSULAR LEY Nº 3108</t>
  </si>
  <si>
    <t>TRANSFERENCIA DEL EXTERIOR SEGUN SWIFT 05516 DE FECHA 02/05/2019 ORDENANTE: CONSULADO GENERAL DE BOLIVIA EN NEW YORK REF.: GESTORIA CONSULAR LIB. 00010011102 MIN.RELACIONES EXTERIORES - GESTORIA CONSULAR LEY Nº 3108</t>
  </si>
  <si>
    <t>COBRO COSTOS DE PAPELERIA SEGUN TRANSFERENCIA DEL EXTERIOR POR ORDEN DE CONSULADO DE BOLIVIA EN ANTOFAGASTA LIB. 00010011102 MIN.RELACIONES EXTERIORES - GESTORIA CONSULAR LEY Nº 3108</t>
  </si>
  <si>
    <t>COBRO COSTOS DE PAPELERIA SEGUN TRANSFERENCIA DEL EXTERIOR POR ORDEN DE CONSULADO GENERAL DE BOLIVIA EN NEW YORK REF.: GESTORIA CONSULAR LIB. 00010011102 MIN.RELACIONES EXTERIORES - GESTORIA CONSULAR LEY Nº 3108</t>
  </si>
  <si>
    <t>||COMISION TRANSFERENCIA FDOS.AL EXTERIOR 0,10% S/USD32.302,22.-(EQUIV.A EUR28.800),REEMB.GSTS.COMUNICACION BS220.-Y EMISION COMP.CONTABLE BS50.-REF.:PAGO 1 LC I-2019-04 P/C ENVIBOL A/F BOHEMI CHEMICALS,EN COMPL.A COMP.953125,02/05/19. LIB.00132079201 SEDEM-PLANTA ENV.VIDRIO CHUQUISACA-MUN.ZUDAÑEZ REF.:COMIS.PAGO 1 LC I-2019-04</t>
  </si>
  <si>
    <t>||TRANSFERENCIA DE FONDOS S/G.MENSAJES SWIFT NROS. 05526 Y 05499 DE LA FECHA. (SECTOR PÚBLICO - SOBREVUELOS). DEBITO DE LA LIBRETA 00117012001 DGAC, REPOSICION UTILES DE ESCRITORIO.</t>
  </si>
  <si>
    <t>||TRANSFERENCIA DE FONDOS S/G. MENSAJES SWIFT NROS. 05529 Y 05504 DE LA FECHA. (SECTOR PÚBLICO - SERVICIOS). DEBITO DE LA LIBRETA 00119012001 ADSIB, REPOSICION UTILES DE ESCRITORIO.</t>
  </si>
  <si>
    <t>||TRANSFERENCIA DE FONDOS S/G. MENSAJES SWIFT NROS. 05527 Y 05503 DE LA FECHA. (SECTOR PÚBLICO - SERVICIOS). DEBITO DE LA LIBRETA 00119012001 ADSIB, REPOSICION UTILES DE ESCRITORIO.</t>
  </si>
  <si>
    <t>||TRANSFERENCIA DE FONDOS S/G. MENSAJES SWIFT NROS. 05524 Y 05502 DE LA FECHA. (SECTOR PÚBLICO - SERVICIOS). DEBITO DE LA LIBRETA 00119012001 ADSIB, REPOSICION UTILES DE ESCRITORIO.</t>
  </si>
  <si>
    <t>||TRANSFERENCIA DE FONDOS S/G. MENSAJES SWIFT NROS. 05520 Y 05498 DE LA FECHA. (SECTOR PÚBLICO - SERVICIOS). DEBITO DE LA LIBRETA 00119012001 ADSIB, REPOSICION UTILES DE ESCRITORIO.</t>
  </si>
  <si>
    <t>||TRANSFERENCIA DE FONDOS S/G. MENSAJE SWIFT NRO. 05523 DE LA FECHA. (SECTOR PÚBLICO- SOBREVUELOS). DEBITO DE LA LIBRETA 00117012001 DGAC, REPOSICION UTILES DE ESCRITORIO.</t>
  </si>
  <si>
    <t>||TRANSFERENCIA DE FONDOS S/G. MENSAJE SWIFT NRO. 05525 DE LA FECHA. (SECTOR PÚBLICO - SOBREVUELOS). DEBITO DE LA LIBRETA 00117012001 DGAC, REPOSICION UTILES DE ESCRITORIO.</t>
  </si>
  <si>
    <t>'COBRO DE'||UTILES DE ESCRITORIO POR EL COMPROBANTE CONTABLE NRO. 0953163 DE LA FECHA, SEGÚN CORREO ELECTRÓNICO DE YPFB DE LA FECHA. DEBITO DE LA LIBRETA 00513022001 YPFB  OPERACIONES.</t>
  </si>
  <si>
    <t>00099021001 DEPOSITO DE EFECTIVO, DEPOSITANTE: DIEGO MIGUEL RABAZA VALVERDE, CONCEPTO: RESTITUCION POR PAGOS INDEBIDOS CURSOS DE CAPACITACION PERSONAL EVENTUAL GESTION 2016, CUENTA DE DEPOSITO: CUENTA UNICA DEL TESORO</t>
  </si>
  <si>
    <t>00099021001 DEPOSITO DE EFECTIVO, DEPOSITANTE: DIEGO MIGUEL RABAZA VALVERDE, CONCEPTO: RESTITUCION DE PAGOS INDEBIDOS (GASTOS DE FONDO ROTATIVO GESTION 2016), CUENTA DE DEPOSITO: CUENTA UNICA DEL TESORO</t>
  </si>
  <si>
    <t>00099021001 DEPOSITO DE EFECTIVO, DEPOSITANTE: OSCAR FERNANDO ORTIZ POZO, CONCEPTO: DEVOLUCION DE ANTICIPO DE VIATICO A LA CIUDAD DE RIBERALTA, CUENTA DE DEPOSITO: CUENTA UNICA DEL TESORO</t>
  </si>
  <si>
    <t>00099021001 DEPOSITO DE EFECTIVO, DEPOSITANTE: NANCY NAYMA HUANCA CALLE DE AREQUIPA, CONCEPTO: DEVOLUCION DE ANTICIPO DE VIATICO A LA CIUDAD DE RIBERALTA, CUENTA DE DEPOSITO: CUENTA UNICA DEL TESORO</t>
  </si>
  <si>
    <t>00041031107 DEPOSITO DE EFECTIVO, DEPOSITANTE: WILLY VLADIMIR LAURA SANIZ, CONCEPTO: DEVOLUCION DE GASTOS POR TRANSPORTE - SERVICIO  DE CALIBRACION POTOSI, CUENTA DE DEPOSITO: CUENTA UNICA DEL TESORO</t>
  </si>
  <si>
    <t>00099021001 DEPOSITO DE EFECTIVO, DEPOSITANTE: WILSON ATAHUICHI CORI, CONCEPTO: SOBRANTE DE FONDOS EN AVANCE DE TALLER, CUENTA DE DEPOSITO: CUENTA UNICA DEL TESORO</t>
  </si>
  <si>
    <t>00099021001 DEPOSITO DE EFECTIVO, DEPOSITANTE: ROSSMARY BARRERA VDA CONDORI, CONCEPTO: DEVOLUCION DE RETROACTIVO CON SENASIR, CUENTA DE DEPOSITO: CUENTA UNICA DEL TESORO</t>
  </si>
  <si>
    <t>00086084202 DEPOSITO DE EFECTIVO, DEPOSITANTE: UNIDAD DESCONCENTRADA SUSTENTAR, CONCEPTO: DEVOLUCION DE FONDOS EN AVANCE DE CIERRE DE LA CAMPAÑA DE FORESTACION Y REFORESTACION 2018-2019, CUENTA DE DEPOSITO: CUENTA UNICA DEL TESORO</t>
  </si>
  <si>
    <t>00099021001 DEPOSITO DE EFECTIVO, DEPOSITANTE: SENASIR LILI MERY ARISPE RIVERO, CONCEPTO: DEVOLUCION POR DOBLE PERCEPCION, CUENTA DE DEPOSITO: CUENTA UNICA DEL TESORO</t>
  </si>
  <si>
    <t>00099021001 DEPOSITO DE EFECTIVO, DEPOSITANTE: ROBERTO ALVARO GUZMAN DURAN, CONCEPTO: DEVOLUCION DE FONDOS POR PAGO DE AGUINALDOS, CUENTA DE DEPOSITO: CUENTA UNICA DEL TESORO</t>
  </si>
  <si>
    <t>00592012001 DEPOSITO DE EFECTIVO, DEPOSITANTE: M.A.Y.A. VCP, CONCEPTO: ENTIDAD EMISIVO- MIN. MEDIO AMBIENTE Y AGUAS VCP, PAGO ND 249630 GESTION 2019, CUENTA DE DEPOSITO: CUENTA UNICA DEL TESORO</t>
  </si>
  <si>
    <t>00099021001 DEPOSITO DE EFECTIVO, DEPOSITANTE: SHIRLEY ALMA VEIZAGA CABALLERO, CONCEPTO: DEVOLUCION DE VIATICOS POR VIAJES AL INTERIOR DEL PAIS PREVENTIVO 388, CUENTA DE DEPOSITO: CUENTA UNICA DEL TESORO</t>
  </si>
  <si>
    <t>00206012001 DEPOSITO DE EFECTIVO, DEPOSITANTE: INE, CONCEPTO: DEPÓSITO POR VENTA, LA PAZ, FECHA 02/05/2019, CUENTA DE DEPOSITO: CUENTA UNICA DEL TESORO</t>
  </si>
  <si>
    <t>00099021001 DEPOSITO DE EFECTIVO, DEPOSITANTE: JUAN ANTONIO TORRES BENEGAS, CONCEPTO: DEV.PAGO DEVENGADO COOP.DE SERV. PUBLICOS SANTA CRUZ R.L. SERV.DE AGUA POTABLE C-31 N° 3684-4, CUENTA DE DEPOSITO: CUENTA UNICA DEL TESORO</t>
  </si>
  <si>
    <t>00599042001 DEPOSITO DE EFECTIVO, DEPOSITANTE: RAMIRO CARBALLO PAREDES, CONCEPTO: DEVOLUCION DE GASTOS NO EJECUTADOS, CUENTA DE DEPOSITO: CUENTA UNICA DEL TESORO</t>
  </si>
  <si>
    <t>00526012001 DEPOSITO DE EFECTIVO, DEPOSITANTE: JULIO OMAR CANAVIRI ROJAS, CONCEPTO: DEVOLUCION DE VIATICOS, CUENTA DE DEPOSITO: CUENTA UNICA DEL TESORO</t>
  </si>
  <si>
    <t>00291014203 DEP.DE CHEQ.AJENOS,RET.DE CAM.,CONCEPTO: REEMBOLSO,DEP.: ABC OFICINA CENTRAL , PROCEDENCIA: BANCO UNION S.A., CHEQUE: 3516, FECHA DE EMISION:03/05/2019</t>
  </si>
  <si>
    <t>00291014203 DEP.DE CHEQ.AJENOS,RET.DE CAM.,CONCEPTO: REEMBOLSO,DEP.: ABC OFICINA CENTRAL , PROCEDENCIA: BANCO UNION S.A., CHEQUE: 3517, FECHA DE EMISION:03/05/2019</t>
  </si>
  <si>
    <t>00291012002 DEP.DE CHEQ.AJENOS,RET.DE CAM.,CONCEPTO: REEMBOLSO,DEP.: ABC OFICINA CENTRAL , PROCEDENCIA: BANCO UNION S.A., CHEQUE: 3522, FECHA DE EMISION:03/05/2019</t>
  </si>
  <si>
    <t>00070011102 DEP.DE CHEQ.AJENOS,RET.DE CAM.,CONCEPTO: DEPÓSITO BOLIVIA LINE SERVICES LTDA SERVICIOS BASICOS MES MARZO/19,DEP.: MIN DE TRABAJO EMPLEO Y PREVISION SOCIAL , PROCEDENCIA: BANCO UNION S.A., CHEQUE: 9259, FECHA DE EMISION:29/04/2019</t>
  </si>
  <si>
    <t>00099021001 DEP.DE CHEQ.AJENOS,RET.DE CAM.,CONCEPTO: DEDUCCIONES PERMISO SIN GOCE DE HABERES EFEC EN LA PLANILLA DE PAGO DE SUELDOS MAR/2019 PERMA Y CONS,DEP.: ASFI , PROCEDENCIA: BANCO UNION S.A., CHEQUE: 3057, FECHA DE EMISION:02/05/2019</t>
  </si>
  <si>
    <t>00099021001 DEP.DE CHEQ.AJENOS,RET.DE CAM.,CONCEPTO: RETENSION JUDICIAL N/C106/2008 PROCESO COACTIVO FISCAL SEGUIDO POR MEFP C/FELIX SANTOS ZAMBRANA Y OT,DEP.: MINISTERIO DE ECONOMIA Y FINANZAS PUBLICAS</t>
  </si>
  <si>
    <t>00099021001 DEP.DE CHEQ.AJENOS,RET.DE CAM.,CONCEPTO: DEVOLUCION DE FONDOS  NO UTILIZADOS,DEP.: MINISTERIO DE EDUCACION , PROCEDENCIA: BANCO UNION S.A., CHEQUE: 24227, FECHA DE EMISION:30/04/2019</t>
  </si>
  <si>
    <t>00592012001 DEP.DE CHEQ.AJENOS,RET.DE CAM.,CONCEPTO: TRANSFERENCIA DE RECURSOS DEL 01 AL 30 DE ABRIL 2019,DEP.: IVAN GONZALES , PROCEDENCIA: BANCO UNION S.A., CHEQUE: 661, FECHA DE EMISION:03/05/2019</t>
  </si>
  <si>
    <t>00680012001 DEP.DE CHEQ.AJENOS,RET.DE CAM.,CONCEPTO: PAGO ALQUILER ATM CONTRALORIA MES MAYO 2019,DEP.: BANCO UNION SA , PROCEDENCIA: BANCO UNION S.A., CHEQUE: 161785, FECHA DE EMISION:03/05/2019</t>
  </si>
  <si>
    <t>00291014203 DEP.DE CHEQ.AJENOS,RET.DE CAM.,CONCEPTO: DEVOLUCION DE SALDOS POR REMBOLSO,DEP.: ABC-OFICINA CENTRAL , PROCEDENCIA: BANCO UNION S.A., CHEQUE: 3508, FECHA DE EMISION:02/05/2019</t>
  </si>
  <si>
    <t>00253014213 DEP.DE CHEQ.AJENOS,RET.DE CAM.,CONCEPTO: TRANSFERENCIA A LA CUT POR DEPÓSITO GAM COCHABAMBA PARA GASTOS DE INVERSION PROYECTO  ALBARRANCHO,DEP.: GAM COCHABAMBA , PROCEDENCIA: BANCO UNION S.A., CHEQUE: 1354, FECHA DE EMISION:02/05/2019</t>
  </si>
  <si>
    <t>00099021001 DEP.DE CHEQ.AJENOS,RET.DE CAM.,CONCEPTO: DEVOLUCION DE RECURSOS,DEP.: AGENCIA NACIONAL DE HIDROCARBUROS , PROCEDENCIA: BANCO UNION S.A., CHEQUE: 5670, FECHA DE EMISION:26/04/2019</t>
  </si>
  <si>
    <t>00253014115 DEP.DE CHEQ.AJENOS,RET.DE CAM.,CONCEPTO: TRANSFERENCIA ALA CUT GAR GRAN CHACO VILLAMONTES PARA GASTOS ADM. PROYECTO CONSTRUCCION PRESA CAIGUA,DEP.: GAR GRAN CHACO , PROCEDENCIA: BANCO UNION S.A., CHEQUE: 1353, FECHA DE EMISION:02/05/2019</t>
  </si>
  <si>
    <t>00212082004 DEP.DE CHEQ.AJENOS,RET.DE CAM.,CONCEPTO: APORTES VOLUNTARIOS MES ABRIL 2019 INRA LA PAZ,DEP.: INRA LA PAZ APORTES VOLUNTARIOS ABRIL 2019 , PROCEDENCIA: BANCO UNION S.A., CHEQUE: 3893, FECHA DE EMISION:30/04/2019</t>
  </si>
  <si>
    <t>00099021001 DEP.DE CHEQ.AJENOS,RET.DE CAM.,CONCEPTO: DEVOLUCION DE FONDOS EN AVANCE DISTRITAL POTOSI ANH,DEP.: DIRECCION DISTRITAL POTOSI , PROCEDENCIA: BANCO UNION S.A., CHEQUE: 531, FECHA DE EMISION:23/04/2019</t>
  </si>
  <si>
    <t>00099021001 DEP.DE CHEQ.AJENOS,RET.DE CAM.,CONCEPTO: DEV DE RECURSOS POR EXTRAVIO DE CREDENCIAL LILIANA DANIELA TEJERINA,DEP.: CAMARA DE SENADORES , PROCEDENCIA: BANCO UNION S.A., CHEQUE: 7364, FECHA DE EMISION:02/05/2019</t>
  </si>
  <si>
    <t>00099021001 DEP.DE CHEQ.AJENOS,RET.DE CAM.,CONCEPTO: DEPÓSITO POR LA AISEM, POR EJECUCION DE BOLETA DE GARANTIA,DEP.: AISEM , PROCEDENCIA: BANCO UNION S.A., CHEQUE: 29, FECHA DE EMISION:18/04/2019</t>
  </si>
  <si>
    <t>00283012001 DEP.DE CHEQ.AJENOS,RET.DE CAM.,CONCEPTO: DERECHOS DE ARRENDAMIENTO MAYO 2019,DEP.: ALBO SA , PROCEDENCIA: BANCO BISA S.A., CHEQUE: 13893, FECHA DE EMISION:02/05/2019</t>
  </si>
  <si>
    <t>00099021001 DEPOSITO DE EFECTIVO, DEPOSITANTE: JUAN CARLOS LAURA TANCARA  CI.4274220  LP., CONCEPTO: DEVOLUCION DEL BENEFICIO COLATERAL DE ASIGNACION AL CARGO, CUENTA DE DEPOSITO: CUENTA UNICA DEL TESORO</t>
  </si>
  <si>
    <t>00099021001 DEPOSITO DE EFECTIVO, DEPOSITANTE: FPS - CENTRAL, CONCEPTO: DEVOLUCION DE SALDOS EN FONDO EN AVANCE, CON C31-650 Y 651, CUENTA DE DEPOSITO: CUENTA UNICA DEL TESORO</t>
  </si>
  <si>
    <t>00099021001 DEPOSITO DE EFECTIVO, DEPOSITANTE: GERONIMO MAYTA ROMERO, CONCEPTO: CONVENIO DE PAGO POR COBRO INDEBIDO N° 029 - 17, CUENTA DE DEPOSITO: CUENTA UNICA DEL TESORO</t>
  </si>
  <si>
    <t>00099021001 DEPOSITO DE EFECTIVO, DEPOSITANTE: MAXIMA CHOQUE CHAMBI CI 308861, CONCEPTO: DEVOLUCION COBRO INDEBIDO, CUENTA DE DEPOSITO: CUENTA UNICA DEL TESORO</t>
  </si>
  <si>
    <t>00291014203 DEP.DE CHEQ.AJENOS,RET.DE CAM.,CONCEPTO: REEMBOLSO,DEP.: ABC OFICINA CENTRAL , PROCEDENCIA: BANCO UNION S.A., CHEQUE: 3515, FECHA DE EMISION:03/05/2019</t>
  </si>
  <si>
    <t>00291014203 DEP.DE CHEQ.AJENOS,RET.DE CAM.,CONCEPTO: REEMBOLSO,DEP.: ABC OFICINA CENTRAL , PROCEDENCIA: BANCO UNION S.A., CHEQUE: 3514, FECHA DE EMISION:03/05/2019</t>
  </si>
  <si>
    <t>00099021001 DEPOSITO DE EFECTIVO, DEPOSITANTE: SENASIR-ANTONIO ARUQUIPA MALLEA, CONCEPTO: COBRO DE PAGO DE REPARTO ANTICIPO-PRA, CUENTA DE DEPOSITO: CUENTA UNICA DEL TESORO</t>
  </si>
  <si>
    <t>00132022001 DEPOSITO DE EFECTIVO, DEPOSITANTE: EDWIN MAMANI CABRERA PAPELBOL, CONCEPTO: DEVOLUCION DE SUELDO, CUENTA DE DEPOSITO: CUENTA UNICA DEL TESORO</t>
  </si>
  <si>
    <t>00046104203 DEPOSITO DE EFECTIVO, DEPOSITANTE: WILLIAN LEAÑO HERRERA, CONCEPTO: REVERSION, CUENTA DE DEPOSITO: CUENTA UNICA DEL TESORO</t>
  </si>
  <si>
    <t>00046104203 DEPOSITO DE EFECTIVO, DEPOSITANTE: JUAN JOSE MENDEZ TALAVERA, CONCEPTO: REVERSION, CUENTA DE DEPOSITO: CUENTA UNICA DEL TESORO</t>
  </si>
  <si>
    <t>PROVISION DE FONDOS A SOLICITUD DE YACIMIENTOS PETROLIFEROS FISCALES BOLIVIANOS SEGUN SOLICITUD YPFB-0096-2019 REF: DEVOLUCION DE SALDO A FAVOR DE LA EMPRESA BONAFIDE DISTRIBUIDORA IMPORTADORA EXPORTADORA DE PVC LTDA POR TERMINACION DE CONTRATO 00277 LIB. 00513012007 YPFB - RECURSOS NACIONALIZACIÓN</t>
  </si>
  <si>
    <t>De: 00099024113 Transferencia en cumplimiento al DS N°0913 de 15/06/2011 y el Convenio Intergubernativo de Financiamiento UPRE-CIF-IG 001/2016, suscrito entre la UPRE y el GAM de Ayata, Proyecto “Construcción Palacio Consistorial del G.A.M. Ayata” correspondiente a saldos no ejecutados 2016, según la UPRE.</t>
  </si>
  <si>
    <t>De: 00099024113 Transferencia en cumplimiento al DS N°0913 de 15/06/2011 y el Convenio Interinstitucional de Financiamiento UPRE-CIF/0421/13, suscrito entre la UPRE y el GAM de Cocapata, Proyecto “Construcción de 4 Aulas, Dirección 6 Viviendas y Batería de Baños Unidad Educativa Incacasani”, correspondiente a saldos no ejecutados 2016, según la UPRE.</t>
  </si>
  <si>
    <t>NUMERO DE LIBRETA CUT: 00150014201 OPERACIÓN E75 TRANSFERENCIA DE LA CUENTA FISCAL BUN A LA CUT EN MN TRANSF.A SOL.PROY.SUCRE CUIDAD UNIVERSITARIA SG.NOTA PSCU-DAF 79/19 A LA CTA.CUT 3987 LIBRETA 00150014201</t>
  </si>
  <si>
    <t>VENTA DE DIVISAS CON TRANSFERENCIA DE FONDOS A SOLICITUD DE MINISTERIO DE EDUCACION SEGUN SOLICITUD 7914 REF: TRASPASO PARA RAUL CALANI JIMENEZ EQUIVALENTES 2.793,51 USD LIB. 00099021001 TGN-RECURSOS ORDINARIOS (3987) POR DIFERENCIAL CAMBIARIO</t>
  </si>
  <si>
    <t>NÚMERO DE LIBRETA CUT: 99031009.00 OPERACIÓN T01 TRANSFERENCIA DE FONDOS A LA CUT - TESORO DIRECTO DE BANCO UNION S.A. A CUENTA UNICA DEL TESORO CON NUMERO DE SOLICITUD = 3739282 Y NUMERO CORRELATIVO = 91320003052019265 TRANSFERENCIA POR OPERACIONES DE VENTA BONOS BTX</t>
  </si>
  <si>
    <t>TRANSFERENCIA DEL EXTERIOR SEGUN SWIFT NO.5600 DE FECHA 03/05/2019 ORDENANTE: CONSULADO DE BOLIVIA EN MADRID REF.RECAUDACION EXTERIOR CEDULAS DE IDENTIDAD MES DE MARZO 2019 LIB. 00340012005 SEGIP - RECAUDACION EXTERIOR - CEDULAS DE IDENTIDAD</t>
  </si>
  <si>
    <t>TRANSFERENCIA DEL EXTERIOR SEGUN SWIFT 05599 DE FECHA 03/05/2019 ORDENANTE: CONSULADO DE BOLIVIA EN MADRID ESPAÑA REF.: RECAUDACIONES MES DE MARZO 2019 LIB. 00340012004 SEGIP-RECAUDACION EXTERIOR-LICENCIAS DE CONDUCIR</t>
  </si>
  <si>
    <t>VENTA DE DIVISAS CON TRANSFERENCIA DE FONDOS A SOLICITUD DE MINISTERIO DE EDUCACION SEGUN SOLICITUD 7915 REF: TRASPASO PARA ANGELA ISABEL PEDREGAL MONTES EQUIVALENTES 798,94 USD LIB. 00099021001 TGN-RECURSOS ORDINARIOS (3987) POR DIFERENCIAL CAMBIARIO</t>
  </si>
  <si>
    <t>VENTA DE DIVISAS CON TRANSFERENCIA DE FONDOS A SOLICITUD DE EMPRESA PUBLICA DE TRANSPORTE AEREO MILITAR SEGUN SOLICITUD 7897 REF: CURSOS RECURRENTE PARA TRIPULANTES DE LA AERONAVE DE EP TAM A REALIZARSE EN ITALIA EQUIVALENTES 21.214,37 USD LIB. 00596012001 EP-TAM GESTION ADMINISTRATIVA POR DIFERENCIAL CAMBIARIO</t>
  </si>
  <si>
    <t>TRANSFERENCIA DE FONDOS AL EXTERIOR A SOLICITUD DE AGENCIA BOLIVIANA DE ENERGIA SEGUN SOLICITUD 7928 REF: SERVICIO DE ORIGEN ESPECIALIZADO EN EL EXTRANJERO CORRESPONDIENTE AL CERTIFICADO DE AVANCE 7 DEL CONTRATO PROYECTO RES DE CENTROS DE MEDICINA Y RADIOTERAPIA SEGUN AUTORIZACION DE PAGO INFORME LIB. 00099021001 TGN-RECURSOS ORDINARIOS (3987)</t>
  </si>
  <si>
    <t>TRANSFERENCIA DE FONDOS AL EXTERIOR A SOLICITUD DE SERVICIO DESARROLLO EMPRESAS PUBLICAS PRODUCTIVAS SEGUN SOLICITUD 7925 REF: TRANSFERENCIA AL EXTERIOR POR EL PAGO A LA EMPRESA CYC INGENIERIA Y PROCESOS SAS. POR EL SERVICIO ESPECIALIZADO EN EL EXTRANJERO DE CONSULTORIA POR PRODUCTO PARA LA ASESORI LIB. 00132039201 SEDEM-ECEBOL-FINPRO</t>
  </si>
  <si>
    <t>TRANSFERENCIA DE FONDOS AL EXTERIOR A SOLICITUD DE MINISTERIO DE DEFENSA SEGUN SOLICITUD 7921 REF: TRANSFERENCIA VIA BCB A LA EMPRESA AIRPARTS COMPANY INC, PARA LA ADQUISICION DE REPUESTOS, MATERIAL ELECTRICO, PRODUCTOS METALICOS, LLANTAS Y NEUMATICOS PARA LAS AERONAVES DE LA FUERZA AEREA BOLIVIANA, LIB. 00099021001 TGN-RECURSOS ORDINARIOS (3987)</t>
  </si>
  <si>
    <t>COBRO COSTOS DE PAPELERIA SEGUN TRANSFERENCIA DEL EXTERIOR POR ORDEN DE CONSULADO DE BOLIVIA EN MADRID REF.RECAUDACION EXTERIOR CEDULAS DE IDENTIDAD MES DE MARZO 2019 LIB. 00340012003 RECAUDACION EXTRANJERIA - C.I. -L.C.</t>
  </si>
  <si>
    <t>COBRO COSTOS DE PAPELERIA SEGUN TRANSFERENCIA DEL EXTERIOR POR ORDEN DE CONSULADO DE BOLIVIA EN MADRID ESPAÑA REF.: RECAUDACIONES MES DE MARZO 2019 LIB. 00340012003 RECAUDACION EXTRANJERIA - C.I. -L.C.</t>
  </si>
  <si>
    <t>||REGULARIZACIÓN DE NUESTRA OPERACIÓN NRO. 0953069 DE F. 30/04/2019 EN ATENCIÓN A CORREOS ELECTRÓNICOS DE LA DGAC Y AASANA. DEBITO DE LA LIBRETA 00117012001 DGAC, REPOSICION UTILES DE ESCRITORIO.</t>
  </si>
  <si>
    <t>VENTA DE DIVISAS CON TRANSFERENCIA DE FONDOS A SOLICITUD DE AGENCIA BOLIVIANA ESPACIAL - ABE SEGUN SOLICITUD 7892 REF: C31 285 SE AUTORIZA EL PAGO A LA EMPRESA NEWTEC CY N.V POR LA ADQUISICION DE 960 TERMINALES VSAT PARA EL SERVICIO DE INTERNET SATELITAL EN BANDA KA, SEGUN INF - DAF 02/2019, FACTURA LIB. 00585012002 ABE - VENTA DE SERVICIOS COMUNICACIÓN POR DIFERENCIAL CAMBIARIO</t>
  </si>
  <si>
    <t>||TRANSFERENCIA DE FONDOS S/G. MENSAJES SWIFT NROS. 05638 Y 05630 DE LA FECHA. (SECTOR PÚBLICO - SERVICIOS). DEBITO DE LA LIBRETA 00119012001 ADSIB, REPOSICION UTILES DE ESCRITORIO.</t>
  </si>
  <si>
    <t>||TRANSFERENCIA DE FONDOS S/G. MENSAJES SWIFT NROS. 05639 Y 05632 DE LA FECHA. (SECTOR PÚBLICO - SOBREVUELOS). DEBITO DE LA LIBRETA 00117012001 DGAC, REPOSICION UTILES DE ESCRITORIO.</t>
  </si>
  <si>
    <t>'COBRO DE'||UTILES DE ESCRITORIO POR EL COMPROBANTE CONTABLE NRO. 0953274 DE LA FECHA, SEGÚN CORREO ELECTRÓNICO DE YPFB DE F. 23/01/2018. DEBITO DE LA LIBRETA 00513022001 YPFB  OPERACIONES.</t>
  </si>
  <si>
    <t>00099021001 DEPOSITO DE EFECTIVO, DEPOSITANTE: MINISTERIO DE DEFENZA, CONCEPTO: REVERSION DEL CARGO A CUENTA LETICIA ROCHA DE GUTIERREZ POR TRANSPORTE AGO-SEPT / 17 PEDIDO 2272, CUENTA DE DEPOSITO: CUENTA UNICA DEL TESORO</t>
  </si>
  <si>
    <t>00586012001 DEPOSITO DE EFECTIVO, DEPOSITANTE: BORIS ROJAS ACEBEY, CONCEPTO: REVERSION PARCIAL AL PREV 119 CORRESPONDIENTE A FONDOS EN AVANCE, CUENTA DE DEPOSITO: CUENTA UNICA DEL TESORO</t>
  </si>
  <si>
    <t>00099021001 DEPOSITO DE EFECTIVO, DEPOSITANTE: MINISTERIO DE DEFENZA, CONCEPTO: REVERSION DEL CARGO A CUENTA LETICIA ROCHA DE GUTIERREZ POR TRANSPORTE JULIO / 17 PEDIDO PLANILLA 22, CUENTA DE DEPOSITO: CUENTA UNICA DEL TESORO</t>
  </si>
  <si>
    <t>00291012002 DEPOSITO DE EFECTIVO, DEPOSITANTE: WALTER CONDORI CHOQUE, CONCEPTO: REPOSICION DE CREDENCIAL, CUENTA DE DEPOSITO: CUENTA UNICA DEL TESORO</t>
  </si>
  <si>
    <t>00010011102 DEPOSITO DE EFECTIVO, DEPOSITANTE: DIEGO ARIEL RODRIGUEZ CAMACHO- MIN DE REL EXT, CONCEPTO: RECAUDACIONES: NOVIEMBRE, DICIEMBRE 2018, ENERO, FEBRERO Y MARZO 2019, CUENTA DE DEPOSITO: CUENTA UNICA DEL TESORO</t>
  </si>
  <si>
    <t>00526012001 DEPOSITO DE EFECTIVO, DEPOSITANTE: BOLIVIA TV- LUIS CERRUTO MEDINA, CONCEPTO: DEVOLUCION FONDOS EN AVANCE, CUENTA DE DEPOSITO: CUENTA UNICA DEL TESORO</t>
  </si>
  <si>
    <t>00526012001 DEPOSITO DE EFECTIVO, DEPOSITANTE: BOLIVIA TV - LUIS CERRUTO MEDINA, CONCEPTO: DEVOLUCION FONDOS AVANCE, CUENTA DE DEPOSITO: CUENTA UNICA DEL TESORO</t>
  </si>
  <si>
    <t>00016018004 DEPOSITO DE EFECTIVO, DEPOSITANTE: MAGALI PAZ GARCIA, CONCEPTO: DEVOLUCION VIATICOS -MIN EDUCACION, CUENTA DE DEPOSITO: CUENTA UNICA DEL TESORO</t>
  </si>
  <si>
    <t>00586012001 DEPOSITO DE EFECTIVO, DEPOSITANTE: BORIS ROJAS ACEBEY, CONCEPTO: REVERSION PARCIAL AL PREV 118 CORRESPONDIENTE A FONDOS EN AVANCE, CUENTA DE DEPOSITO: CUENTA UNICA DEL TESORO</t>
  </si>
  <si>
    <t>00099021001 DEPOSITO DE EFECTIVO, DEPOSITANTE: JORGE JESUS JULIO GONZALES B, CONCEPTO: DEUDA A SENASIR, CUENTA DE DEPOSITO: CUENTA UNICA DEL TESORO</t>
  </si>
  <si>
    <t>00099021001 DEPOSITO DE EFECTIVO, DEPOSITANTE: MARIANA YASIARA ELIAS CARRAZANA, CONCEPTO: PAGO SENASIR, CUENTA DE DEPOSITO: CUENTA UNICA DEL TESORO</t>
  </si>
  <si>
    <t>00099021001 DEPOSITO DE EFECTIVO, DEPOSITANTE: REYNALDO JAVIER GUTIERREZ BEDREGAL, CONCEPTO: DOBLE PERCEPCION, CUENTA DE DEPOSITO: CUENTA UNICA DEL TESORO</t>
  </si>
  <si>
    <t>00099021001 DEPOSITO DE EFECTIVO, DEPOSITANTE: ROSENDO CALLISAYA ARENAS, CONCEPTO: DOBLE PERCEPCION DE RENTA CORRESPONDIENTE AL MES DE MARZO Y ABRIL, CUENTA DE DEPOSITO: CUENTA UNICA DEL TESORO</t>
  </si>
  <si>
    <t>00212082001 DEPOSITO DE EFECTIVO, DEPOSITANTE: INRA, CONCEPTO: GASTOS OPERATIVOS, CUENTA DE DEPOSITO: CUENTA UNICA DEL TESORO</t>
  </si>
  <si>
    <t>00206012001 DEPOSITO DE EFECTIVO, DEPOSITANTE: INE, CONCEPTO: DEPÓSITO POR VENTAS LA PAZ FECHA 03/05/2019, CUENTA DE DEPOSITO: CUENTA UNICA DEL TESORO</t>
  </si>
  <si>
    <t>00526012001 DEPOSITO DE EFECTIVO, DEPOSITANTE: BORIS CARTAGENA FORONDA - BOLIVIA TV, CONCEPTO: DEVOLUCION DE PASAJES, CUENTA DE DEPOSITO: CUENTA UNICA DEL TESORO</t>
  </si>
  <si>
    <t>00526012001 DEPOSITO DE EFECTIVO, DEPOSITANTE: JUAN CARLOS RADA - BOLIVIA  TV, CONCEPTO: DEVOLUCION DE PASAJES, CUENTA DE DEPOSITO: CUENTA UNICA DEL TESORO</t>
  </si>
  <si>
    <t>00526012001 DEPOSITO DE EFECTIVO, DEPOSITANTE: BENITO PERALTA MACHICAO- BOLIVIA TV, CONCEPTO: DEVOLUCION DE PASAJES, CUENTA DE DEPOSITO: CUENTA UNICA DEL TESORO</t>
  </si>
  <si>
    <t>00526012001 DEPOSITO DE EFECTIVO, DEPOSITANTE: REMBERTO MOLINA JIMENEZ - BOLIVIA TV, CONCEPTO: DEVOLUCION DE PASAJES, CUENTA DE DEPOSITO: CUENTA UNICA DEL TESORO</t>
  </si>
  <si>
    <t>00526012001 DEPOSITO DE EFECTIVO, DEPOSITANTE: BOLIVIA TV - LUIS MARCOS TROCHECANDIA, CONCEPTO: DEVOLUCION DE FONDOS EN AVANCE, CUENTA DE DEPOSITO: CUENTA UNICA DEL TESORO</t>
  </si>
  <si>
    <t>00041031107 DEPOSITO DE EFECTIVO, DEPOSITANTE: MARCOS MIRANDA ALABY, CONCEPTO: DEVOLUCION DE GASTOS DE TRANSPORTE, CUENTA DE DEPOSITO: CUENTA UNICA DEL TESORO</t>
  </si>
  <si>
    <t>00041031107 DEPOSITO DE EFECTIVO, DEPOSITANTE: WILLY CRUZ CHOQUE, CONCEPTO: DEVOLUCION DE UN DIA DE VIATICOS, CUENTA DE DEPOSITO: CUENTA UNICA DEL TESORO</t>
  </si>
  <si>
    <t>00099021001 DEPOSITO DE EFECTIVO, DEPOSITANTE: GERMAN SOLIZ DELGADILLO, CONCEPTO: DEVOLUCION DE REVERSION PARCIAL DEL HABER DEL MES DE ABRIL DE 2011, CUENTA DE DEPOSITO: CUENTA UNICA DEL TESORO</t>
  </si>
  <si>
    <t>00099021001 DEPOSITO DE EFECTIVO, DEPOSITANTE: PAOLA ROSA ARGUATA, CONCEPTO: DEVOLUCION DE FONDOS EN AVANCE ABRIL 2019, CUENTA DE DEPOSITO: CUENTA UNICA DEL TESORO</t>
  </si>
  <si>
    <t>00046171101 DEPOSITO DE EFECTIVO, DEPOSITANTE: JANNETH ROXANA GORDILLO ROJAS, CONCEPTO: SANCION INCUMPLIMIENTO DE NORMA, CUENTA DE DEPOSITO: CUENTA UNICA DEL TESORO</t>
  </si>
  <si>
    <t>00099021001 DEPOSITO DE EFECTIVO, DEPOSITANTE: VICTORIA CARMEN  RIVAS VDA DE COCHI, CONCEPTO: COBROS INDEVIDOS POR NUEVAS NUPCIAS, CUENTA DE DEPOSITO: CUENTA UNICA DEL TESORO</t>
  </si>
  <si>
    <t>00099021001 DEPOSITO DE EFECTIVO, DEPOSITANTE: FERNANDO FRANCISCO IRIGOYEN FIORILO, CONCEPTO: DEVOLUCION POR DOBLE PERCEPCION, CUENTA DE DEPOSITO: CUENTA UNICA DEL TESORO</t>
  </si>
  <si>
    <t>00099021001 DEPOSITO DE EFECTIVO, DEPOSITANTE: CARLOS SANTOS CALLE CORNEJO, CONCEPTO: REVERSION TOTAL, CUENTA DE DEPOSITO: CUENTA UNICA DEL TESORO</t>
  </si>
  <si>
    <t>00591012001 DEPOSITO DE EFECTIVO, DEPOSITANTE: DULCEMANIA, CONCEPTO: SERVICIO DE AGUA, CUENTA DE DEPOSITO: CUENTA UNICA DEL TESORO</t>
  </si>
  <si>
    <t>00099021001 DEP.DE CHEQ.AJENOS,RET.DE CAM.,CONCEPTO: REEMBOLSO SUBSIDIO,DEP.: CONTRALORIA GENERAL DEL ESTADO , PROCEDENCIA: BANCO UNION S.A., CHEQUE: 6359, FECHA DE EMISION:30/04/2019</t>
  </si>
  <si>
    <t>00099021001 DEP.DE CHEQ.AJENOS,RET.DE CAM.,CONCEPTO: DEV. PASAJES PAGADOS NO UTILIZADOS GESTION 2013 (CARLOS SONNENSCHEIN) INF UAI N 009/2014,DEP.: CAMARA DE SENADORES , PROCEDENCIA: BANCO UNION S.A., CHEQUE: 7365, FECHA DE EMISION:06/05/2019</t>
  </si>
  <si>
    <t>00283012002 DEP.DE CHEQ.AJENOS,RET.DE CAM.,CONCEPTO: EXTRAVIO DE CREDENCIAL,DEP.: ADUANA NACIONAL , PROCEDENCIA: BANCO UNION S.A., CHEQUE: 3460, FECHA DE EMISION:03/05/2019</t>
  </si>
  <si>
    <t>00099021001 DEP.DE CHEQ.AJENOS,RET.DE CAM.,CONCEPTO: DEVOLUCION DE CINCO PASAJES AEREOS REALIZADO POR BOLTUR EMPRESA ESTATAL DE TURISMO,DEP.: AUTORIDAD DE SUPERVISION DEL SISTEMA FINACIERO</t>
  </si>
  <si>
    <t>00291014203 DEP.DE CHEQ.AJENOS,RET.DE CAM.,CONCEPTO: REEMBOLSO,DEP.: ABC-OFICINA CENTRAL , PROCEDENCIA: BANCO UNION S.A., CHEQUE: 3519, FECHA DE EMISION:03/05/2019</t>
  </si>
  <si>
    <t>00291014203 DEP.DE CHEQ.AJENOS,RET.DE CAM.,CONCEPTO: REEMBOLSO,DEP.: ABC-OFICINA CENTRAL , PROCEDENCIA: BANCO UNION S.A., CHEQUE: 3513, FECHA DE EMISION:03/05/2019</t>
  </si>
  <si>
    <t>00291014203 DEP.DE CHEQ.AJENOS,RET.DE CAM.,CONCEPTO: REEMBOLSO,DEP.: ABC-OFICINA CENTRAL , PROCEDENCIA: BANCO UNION S.A., CHEQUE: 3509, FECHA DE EMISION:03/05/2019</t>
  </si>
  <si>
    <t>00291014203 DEP.DE CHEQ.AJENOS,RET.DE CAM.,CONCEPTO: REEMBOLSO,DEP.: ABC-OFICINA CENTRAL , PROCEDENCIA: BANCO UNION S.A., CHEQUE: 3510, FECHA DE EMISION:03/05/2019</t>
  </si>
  <si>
    <t>00291014203 DEP.DE CHEQ.AJENOS,RET.DE CAM.,CONCEPTO: REEMBOLSO,DEP.: ABC-OFICINA CENTRAL , PROCEDENCIA: BANCO UNION S.A., CHEQUE: 3511, FECHA DE EMISION:03/05/2019</t>
  </si>
  <si>
    <t>00291014203 DEP.DE CHEQ.AJENOS,RET.DE CAM.,CONCEPTO: REEMBOLSO,DEP.: ABC-OFICINA CENTRAL , PROCEDENCIA: BANCO UNION S.A., CHEQUE: 3512, FECHA DE EMISION:03/05/2019</t>
  </si>
  <si>
    <t>00099021001 DEPOSITO DE EFECTIVO, DEPOSITANTE: CECILIA FLORES DE CEÑI CI. 399548 LP, CONCEPTO: COBRO INDEBIDO DE SENASIR DEL MES DE MAYO, CUENTA DE DEPOSITO: CUENTA UNICA DEL TESORO</t>
  </si>
  <si>
    <t>00099021001 DEPOSITO DE EFECTIVO, DEPOSITANTE: CLEMENTINA GONZALES FLORES, CONCEPTO: DEVOLUCION DE HABER, CUENTA DE DEPOSITO: CUENTA UNICA DEL TESORO</t>
  </si>
  <si>
    <t>00099021001 DEPOSITO DE EFECTIVO, DEPOSITANTE: OTILIA CONDORI CUNO   ( HIJA ), CONCEPTO: IMPORTE POR COBRO INDEBIDO DE LOLA CUNO CANASA (Q.E.P.D.), CUENTA DE DEPOSITO: CUENTA UNICA DEL TESORO</t>
  </si>
  <si>
    <t>00099021001 DEPOSITO DE EFECTIVO, DEPOSITANTE: GERMAN MENA SANTANDER, CONCEPTO: DEVOLUCION DEMASIA HABERES MAXIMA RENUMERACION SECTOR PUBLICO, CUENTA DE DEPOSITO: CUENTA UNICA DEL TESORO</t>
  </si>
  <si>
    <t>00099021001 DEPOSITO DE EFECTIVO, DEPOSITANTE: OSCAR NIGOEVIC HEREDIA, CONCEPTO: DEVOLUCION DEMASIA HABERES MAXIMA RENUMERACION SECTOR PUBLICO, CUENTA DE DEPOSITO: CUENTA UNICA DEL TESORO</t>
  </si>
  <si>
    <t>00099021001 DEPOSITO DE EFECTIVO, DEPOSITANTE: HEBERT CHOQUE TARQUI, CONCEPTO: DEVOLUCION DEMASIA HABERES MAXIMA RENUMERACION SECTOR PUBLICO, CUENTA DE DEPOSITO: CUENTA UNICA DEL TESORO</t>
  </si>
  <si>
    <t>00291012006 DEP.DE CHEQ.AJENOS,RET.DE CAM.,CONCEPTO: PAGO USO DE PUENTES VIADUCTOS DE FIBRA OPTICA,DEP.: ENTEL SA , PROCEDENCIA: BANCO MERCANTIL SANTA CRUZ SA., CHEQUE: 216497, FECHA DE EMISION:29/04/2019</t>
  </si>
  <si>
    <t>00099021001 DEP.DE CHEQ.AJENOS,RET.DE CAM.,CONCEPTO: DEVOLUCION DE CC NO COBRADO ENERO 2019,DEP.: LA VITALICIA SEGUROS Y REASEGUROS DE VIDA SA , PROCEDENCIA: BANCO BISA S.A., CHEQUE: 50738, FECHA DE EMISION:06/05/2019</t>
  </si>
  <si>
    <t>00047257002 DEP.DE CHEQ.AJENOS,RET.DE CAM.,CONCEPTO: DEVOLUCION DE SALDOS NO EJECUTADOS EN LA GESTION 2018,DEP.: ACCESOS UNIDAD OPERATIVA LOCAL RIBERALTA , PROCEDENCIA: BANCO UNION S.A., CHEQUE: 2969, FECHA DE EMISION:06/05/2019</t>
  </si>
  <si>
    <t>00047257001 DEP.DE CHEQ.AJENOS,RET.DE CAM.,CONCEPTO: DEVOLUCION DE SALDOS NO EJECUTADOS GESTION 2018,DEP.: ACCESOS UNIDAD OPERATIVA LOCAL RIBERALTA , PROCEDENCIA: BANCO UNION S.A., CHEQUE: 2967, FECHA DE EMISION:06/05/2019</t>
  </si>
  <si>
    <t>00047257001 DEP.DE CHEQ.AJENOS,RET.DE CAM.,CONCEPTO: DEVOLUCION DE SALDOS NO EJECUTADOS GESTION 2018,DEP.: ACCESOS UNIDAD OPERATIVA LOCAL RIBERALTA , PROCEDENCIA: BANCO UNION S.A., CHEQUE: 2950, FECHA DE EMISION:06/05/2019</t>
  </si>
  <si>
    <t>00047257001 DEP.DE CHEQ.AJENOS,RET.DE CAM.,CONCEPTO: DEVOLUCION DE SALDOS NO EJECUTADOS EN LA GESTION 2018,DEP.: ACCESOS UNIDAD OPERATIVA LOCAL RIBERALTA , PROCEDENCIA: BANCO UNION S.A., CHEQUE: 2973, FECHA DE EMISION:06/05/2019</t>
  </si>
  <si>
    <t>00099021001 DEP.DE CHEQ.AJENOS,RET.DE CAM.,CONCEPTO: JHOVANNA LESLY MARTINEZ FLORES,DEP.: BANCO UNION S.A. , PROCEDENCIA: BANCO UNION S.A., CHEQUE: 163157, FECHA DE EMISION:06/05/2019</t>
  </si>
  <si>
    <t>00047257002 DEP.DE CHEQ.AJENOS,RET.DE CAM.,CONCEPTO: DEVOLUCION DE RECURSOS NO UTILIZADOS  EN LA GESTION 2018,DEP.: ACCESOS UNIDAD OPERATIVA LOCAL SUCRE , PROCEDENCIA: BANCO UNION S.A., CHEQUE: 4476, FECHA DE EMISION:06/05/2019</t>
  </si>
  <si>
    <t>00099021001 DEP.DE CHEQ.AJENOS,RET.DE CAM.,CONCEPTO: AYALA ACHA JULIETA FIDELIA,DEP.: BANCO UNION S.A. , PROCEDENCIA: BANCO UNION S.A., CHEQUE: 163155, FECHA DE EMISION:06/05/2019</t>
  </si>
  <si>
    <t>00047257002 DEP.DE CHEQ.AJENOS,RET.DE CAM.,CONCEPTO: DEVOLUCION DE RECURSOS NO EJECUTADOS GESTION 2018,DEP.: ACCESOS UNIDAD OPERATIVA LOCAL SUCRE , PROCEDENCIA: BANCO UNION S.A., CHEQUE: 4465, FECHA DE EMISION:06/05/2019</t>
  </si>
  <si>
    <t>00099021001 DEP.DE CHEQ.AJENOS,RET.DE CAM.,CONCEPTO: AYAVIRI QUIROZ JOSE ARCENIO,DEP.: BANCO UNION S.A. , PROCEDENCIA: BANCO UNION S.A., CHEQUE: 163158, FECHA DE EMISION:06/05/2019</t>
  </si>
  <si>
    <t>00099021001 DEP.DE CHEQ.AJENOS,RET.DE CAM.,CONCEPTO: VELA RIOS CRISTINA,DEP.: BANCO UNION S.A. , PROCEDENCIA: BANCO UNION S.A., CHEQUE: 163156, FECHA DE EMISION:06/05/2019</t>
  </si>
  <si>
    <t>00047258002 DEP.DE CHEQ.AJENOS,RET.DE CAM.,CONCEPTO: DEVOLUCION DE SALDOS NO EJECUTADOS GESTION 2018,DEP.: ACCESOS UNIDAD OPERATIVA LOCAL SUCRE , PROCEDENCIA: BANCO UNION S.A., CHEQUE: 4498, FECHA DE EMISION:06/05/2019</t>
  </si>
  <si>
    <t>A:00099021001 TRANSFERENCIA DE RECUPERACIONES SEGUN NOTA INTERNA GEF-LIN-MCM-0301-NOT/19 POR CONCEPTO DE INTERES DE ACUERDO A CONTRATO DE FIDEICOMISO "FINANCIAMIENTO UNVERSIDADES PUBLICAS AUTONOMAS" FIRMADO ENTRE EL MPD Y EL FNDR (UNIVERSIDAD TECNICA DE ORURO)</t>
  </si>
  <si>
    <t>A:00099021001 TRANSFERENCIA DE RECUPERACIONES SEGÚN NOTA GEF-LIN-MCM-0306-NOT/19 PARA PAGO DE INTERESES DE ACUERDO A CONTRATO DE FIDEICOMISO “PROGRAMA APOYO A LA EJECUCION DE LA INVERSION PUBLICA” FIRMADO ENTRE MINISTERIO DE PLANIFICACION Y EL FNDR, CORRESPONDIENTE AL GAM SANTOS MERCADO.</t>
  </si>
  <si>
    <t>A:00099021001 TRANSFERENCIA DE RECUPERACIONES SEGUN NOTA INTERNA GEF-LIN-MCM-0301-NOT/19 POR CONCEPTO DE INTERES DE ACUERDO A CONTRATO DE FIDEICOMISO "FINANCIAMIENTO UNVERSIDADES PUBLICAS AUTONOMAS" FIRMADO ENTRE EL MPD Y EL FNDR (UNIVERSIDAD AMAZONICA DE PANDO)</t>
  </si>
  <si>
    <t>A:00099021001 TRANSFERENCIA DE RECUPERACIONES SEGÚN NOTA GEF-LIN-MCM-0306-NOT/19 PARA PAGO DE INTERESES DE ACUERDO A CONTRATO DE FIDEICOMISO “PROGRAMA APOYO A LA EJECUCION DE LA INVERSION PUBLICA” FIRMADO ENTRE MINISTERIO DE PLANIFICACION Y EL FNDR, CORRESPONDIENTE AL GAM BERMEJO.</t>
  </si>
  <si>
    <t>A:00099021001 TRANSFERENCIA DE RECUPERACIONES SEGUN NOTA INTERNA GEF-LIN-MCM-0301-NOT/19 POR CONCEPTO DE INTERES DE ACUERDO A CONTRATO DE FIDEICOMISO "FINANCIAMIENTO UNVERSIDADES PUBLICAS AUTONOMAS" FIRMADO ENTRE EL MPD Y EL FNDR (UNIVERSIDAD SIGLO XX)</t>
  </si>
  <si>
    <t>A:00099021001 TRANSFERENCIA DE RECUPERACIONES SEGÚN NOTA GEF-LIN-MCM-0306-NOT/19 PARA PAGO DE INTERESES DE ACUERDO A CONTRATO DE FIDEICOMISO “PROGRAMA APOYO A LA EJECUCION DE LA INVERSION PUBLICA” FIRMADO ENTRE MINISTERIO DE PLANIFICACION Y EL FNDR, CORRESPONDIENTE AL GAM ICLA.</t>
  </si>
  <si>
    <t>A:00099021001 TRANSFERENCIA DE RECUPERACIONES SEGÚN NOTA GEF-LIN-MCM-0306-NOT/19 PARA PAGO DE INTERESES DE ACUERDO A CONTRATO DE FIDEICOMISO “PROGRAMA APOYO A LA EJECUCION DE LA INVERSION PUBLICA” FIRMADO ENTRE MINISTERIO DE PLANIFICACION Y EL FNDR, CORRESPONDIENTE AL GAM PORTACHUELO.</t>
  </si>
  <si>
    <t>A:00099021001 TRANSFERENCIA DE RECUPERACIONES SEGÚN NOTA GEF-LIN-MCM-0306-NOT/19 PARA PAGO DE INTERESES DE ACUERDO A CONTRATO DE FIDEICOMISO “PROGRAMA APOYO A LA EJECUCION DE LA INVERSION PUBLICA” FIRMADO ENTRE MINISTERIO DE PLANIFICACION Y EL FNDR, CORRESPONDIENTE AL GAM FERNANDEZ ALONZO.</t>
  </si>
  <si>
    <t>A:00099021001 TRANSFERENCIA DE RECUPERACIONES SEGÚN NOTA GEF-LIN-MCM-0306-NOT/19 PARA PAGO DE INTERESES DE ACUERDO A CONTRATO DE FIDEICOMISO “PROGRAMA APOYO A LA EJECUCION DE LA INVERSION PUBLICA” FIRMADO ENTRE MINISTERIO DE PLANIFICACION Y EL FNDR, CORRESPONDIENTE AL GAM MONTEAGUDO.</t>
  </si>
  <si>
    <t>A:00099021001 TRANSFERENCIA DE RECUPERACIONES SEGÚN NOTA GEF-LIN-MCM-0306-NOT/19 PARA PAGO DE INTERESES DE ACUERDO A CONTRATO DE FIDEICOMISO “PROGRAMA APOYO A LA EJECUCION DE LA INVERSION PUBLICA” FIRMADO ENTRE MINISTERIO DE PLANIFICACION Y EL FNDR, CORRESPONDIENTE AL GAM SAN LORENZO.</t>
  </si>
  <si>
    <t>A:00099021001 TRANSFERENCIA DE RECUPERACIONES SEGÚN NOTA GEF-LIN-MCM-0306-NOT/19 PARA PAGO DE INTERESES DE ACUERDO A CONTRATO DE FIDEICOMISO “PROGRAMA APOYO A LA EJECUCION DE LA INVERSION PUBLICA” FIRMADO ENTRE MINISTERIO DE PLANIFICACION Y EL FNDR, CORRESPONDIENTE AL GAM VILLA MOJOCOYA.</t>
  </si>
  <si>
    <t>A:00099021001 TRANSFERENCIA DE RECUPERACIONES SEGÚN NOTA GEF-LIN-MCM-0306-NOT/19 PARA PAGO DE INTERESES DE ACUERDO A CONTRATO DE FIDEICOMISO “PROGRAMA APOYO A LA EJECUCION DE LA INVERSION PUBLICA” FIRMADO ENTRE MINISTERIO DE PLANIFICACION Y EL FNDR, CORRESPONDIENTE AL GAM CARAPARI.</t>
  </si>
  <si>
    <t>A:00099021001 TRANSFERENCIA DE RECUPERACIONES SEGÚN NOTA GEF-LIN-MCM-0306-NOT/19 PARA PAGO DE INTERESES DE ACUERDO A CONTRATO DE FIDEICOMISO “PROGRAMA APOYO A LA EJECUCION DE LA INVERSION PUBLICA” FIRMADO ENTRE MINISTERIO DE PLANIFICACION Y EL FNDR, CORRESPONDIENTE AL GAM WARNES.</t>
  </si>
  <si>
    <t>A:00099021001 TRANSFERENCIA DE RECUPERACIONES SEGÚN NOTA GEF-LIN-MCM-0306-NOT/19 PARA PAGO DE INTERESES DE ACUERDO A CONTRATO DE FIDEICOMISO “PROGRAMA APOYO A LA EJECUCION DE LA INVERSION PUBLICA” FIRMADO ENTRE MINISTERIO DE PLANIFICACION Y EL FNDR, CORRESPONDIENTE AL GAM SAN PABLO DE HUACARETA.</t>
  </si>
  <si>
    <t>A:00099021001 TRANSFERENCIA DE RECUPERACIONES SEGÚN NOTA GEF-LIN-MCM-0306-NOT/19 PARA PAGO DE INTERESES DE ACUERDO A CONTRATO DE FIDEICOMISO “PROGRAMA APOYO A LA EJECUCION DE LA INVERSION PUBLICA” FIRMADO ENTRE MINISTERIO DE PLANIFICACION Y EL FNDR, CORRESPONDIENTE AL GAD TARIJA.</t>
  </si>
  <si>
    <t>A:00099021001 TRANSFERENCIA DE RECUPERACIONES SEGÚN NOTA GEF-LIN-MCM-0306-NOT/19 PARA PAGO DE INTERESES DE ACUERDO A CONTRATO DE FIDEICOMISO “PROGRAMA APOYO A LA EJECUCION DE LA INVERSION PUBLICA” FIRMADO ENTRE MINISTERIO DE PLANIFICACION Y EL FNDR, CORRESPONDIENTE AL GAD CHUQUISACA.</t>
  </si>
  <si>
    <t>A:00099021001 TRANSFERENCIA DE RECUPERACIONES SEGÚN NOTA GEF-LIN-MCM-0306-NOT/19 PARA PAGO DE INTERESES DE ACUERDO A CONTRATO DE FIDEICOMISO “PROGRAMA APOYO A LA EJECUCION DE LA INVERSION PUBLICA” FIRMADO ENTRE MINISTERIO DE PLANIFICACION Y EL FNDR, CORRESPONDIENTE AL GAM SANTA CRUZ.</t>
  </si>
  <si>
    <t>A:00099021001 TRANSFERENCIA DE RECUPERACIONES SEGÚN NOTA GEF-LIN-MCM-0306-NOT/19 PARA PAGO DE INTERESES DE ACUERDO A CONTRATO DE FIDEICOMISO “PROGRAMA APOYO A LA EJECUCION DE LA INVERSION PUBLICA” FIRMADO ENTRE MINISTERIO DE PLANIFICACION Y EL FNDR, CORRESPONDIENTE AL GAM PUCARANI.</t>
  </si>
  <si>
    <t>A:00099021001 TRANSFERENCIA DE RECUPERACIONES SEGÚN NOTA GEF-LIN-MCM-0306-NOT/19 PARA PAGO DE INTERESES DE ACUERDO A CONTRATO DE FIDEICOMISO “PROGRAMA APOYO A LA EJECUCION DE LA INVERSION PUBLICA” FIRMADO ENTRE MINISTERIO DE PLANIFICACION Y EL FNDR, CORRESPONDIENTE AL GAM RIBERALTA.</t>
  </si>
  <si>
    <t>A:00099021001 TRANSFERENCIA DE RECUPERACIONES SEGÚN NOTA GEF-LIN-MCM-0306-NOT/19 PARA PAGO DE INTERESES DE ACUERDO A CONTRATO DE FIDEICOMISO “PROGRAMA APOYO A LA EJECUCION DE LA INVERSION PUBLICA” FIRMADO ENTRE MINISTERIO DE PLANIFICACION Y EL FNDR, CORRESPONDIENTE AL GAM ALALAY.</t>
  </si>
  <si>
    <t>A:00099021001 TRANSFERENCIA DE RECUPERACIONES SEGÚN NOTA GEF-LIN-MCM-0306-NOT/19 PARA PAGO DE INTERESES DE ACUERDO A CONTRATO DE FIDEICOMISO “PROGRAMA APOYO A LA EJECUCION DE LA INVERSION PUBLICA” FIRMADO ENTRE MINISTERIO DE PLANIFICACION Y EL FNDR, CORRESPONDIENTE AL GAD BENI.</t>
  </si>
  <si>
    <t>A:00099021001 TRANSFERENCIA DE RECUPERACIONES SEGÚN NOTA GEF-LIN-MCM-0306-NOT/19 PARA PAGO DE INTERESES DE ACUERDO A CONTRATO DE FIDEICOMISO “PROGRAMA APOYO A LA EJECUCION DE LA INVERSION PUBLICA” FIRMADO ENTRE MINISTERIO DE PLANIFICACION Y EL FNDR, CORRESPONDIENTE AL GAM VILLAMONTES.</t>
  </si>
  <si>
    <t>A:00099021001 TRANSFERENCIA DE RECUPERACIONES SEGÚN NOTA GEF-LIN-MCM-0306-NOT/19 PARA PAGO DE INTERESES DE ACUERDO A CONTRATO DE FIDEICOMISO “PROGRAMA APOYO A LA EJECUCION DE LA INVERSION PUBLICA” FIRMADO ENTRE MINISTERIO DE PLANIFICACION Y EL FNDR, CORRESPONDIENTE AL GAM EL ALTO.</t>
  </si>
  <si>
    <t>TRANSFERENCIA RECIBIDA DEL EXTERIOR SEGÚN MENSAJES SWIFT Nos. 05663-05654 (REM.EXT.) DE FECHA 06-05-2019 POR DESEMBOLSO DE BID PRÉSTAMO 4376/BL-BO 00001 BO LIBRETA N° 00291012002 ABC-RECURSOS PROPIOS REF.: UTILES DE ESCRITORIO</t>
  </si>
  <si>
    <t>TRANSFERENCIA DEL EXTERIOR SEGUN SWIFT 05661 DE FECHA 06/05/2019 ORDENANTE: CONSULADO DE BOLIVIA EN BILBAO LIB. 00010011102 MIN.RELACIONES EXTERIORES - GESTORIA CONSULAR LEY Nº 3108</t>
  </si>
  <si>
    <t>TRANSFERENCIA DEL EXTERIOR SEGUN SWIFT NO.5660 DE FECHA 06/05/2019 ORDENANTE: SEZIONE CONSOLARE AMBASCIATA DI BOLIVIA-ITALIA REF:GESTORIA CONSULAR MES DE ABRIL 2019 LIB. 00010011102 MIN.RELACIONES EXTERIORES - GESTORIA CONSULAR LEY Nº 3108</t>
  </si>
  <si>
    <t>COBRO COSTOS DE PAPELERIA SEGUN TRANSFERENCIA DEL EXTERIOR POR ORDEN DE SEZIONE CONSOLARE AMBASCIATA DI BOLIVIA-ITALIA REF:GESTORIA CONSULAR MES DE ABRIL 2019 LIB. 00010011102 MIN.RELACIONES EXTERIORES - GESTORIA CONSULAR LEY Nº 3108</t>
  </si>
  <si>
    <t>||TRANSFERENCIA DE FONDOS S/G. MENSAJES SWIFT NROS.05664 Y 05653 DE LA FECHA.(SECTOR PUBLICO - SERVICIOS). DEBITO DE LA LIBRETA N° 00119012001 ADSIB, REPOSICION UTILES DSE ESCRITORIO.</t>
  </si>
  <si>
    <t>TRANSFERENCIA DEL EXTERIOR SEGUN SWIFT 05687 DE FECHA 06/05/2019 ORDENANTE: CONSULADO DE BOLIVIA EN VALENCIA LIB. 00010011102 MIN.RELACIONES EXTERIORES - GESTORIA CONSULAR LEY Nº 3108</t>
  </si>
  <si>
    <t>NÚMERO DE LIBRETA CUT: 99031009.00 OPERACIÓN T01 TRANSFERENCIA DE FONDOS A LA CUT - TESORO DIRECTO DE BANCO UNION S.A. A CUENTA UNICA DEL TESORO CON NUMERO DE SOLICITUD = 3744832 Y NUMERO CORRELATIVO = 91320006052019380 TRANSFERENCIA POR OPERACIONES DE VENTA BONOS BTX</t>
  </si>
  <si>
    <t>COBRO COSTOS DE PAPELERIA SEGUN TRANSFERENCIA DEL EXTERIOR POR ORDEN DE CONSULADO DE BOLIVIA EN VALENCIA LIB. 00010011102 MIN.RELACIONES EXTERIORES - GESTORIA CONSULAR LEY Nº 3108</t>
  </si>
  <si>
    <t>00099021001 DEPOSITO DE EFECTIVO, DEPOSITANTE: JANETTE MEDRANO, CONCEPTO: PAGO PARCIAL SENASIR, CUENTA DE DEPOSITO: CUENTA UNICA DEL TESORO</t>
  </si>
  <si>
    <t>00292032001 DEPOSITO DE EFECTIVO, DEPOSITANTE: JUAN JULIO CHUQUIMIA CORDERO, CONCEPTO: DEVOLUCION DE DINERO NO EJECUTADO, CUENTA DE DEPOSITO: CUENTA UNICA DEL TESORO</t>
  </si>
  <si>
    <t>00526012001 DEPOSITO DE EFECTIVO, DEPOSITANTE: BOLIVIA TV- FRANZ LLIULLY CHIPANA, CONCEPTO: DEVOLUCION DE FONDOS EN AVANCE PARA COMPRA DE MATERIAL DE FERRETERIA Y VARIOS, CUENTA DE DEPOSITO: CUENTA UNICA DEL TESORO</t>
  </si>
  <si>
    <t>00041048005 DEPOSITO DE EFECTIVO, DEPOSITANTE: VASQUES SALINAS CLAUDIO ANIBAL, CONCEPTO: DEPÓSITO POR DEVOLUCION EN EXCEDENTE DE PAGO, CUENTA DE DEPOSITO: CUENTA UNICA DEL TESORO</t>
  </si>
  <si>
    <t>00526012001 DEPOSITO DE EFECTIVO, DEPOSITANTE: CARLOS ANDRES CUSI DURAN, CONCEPTO: DEVOLUCION DE PASAJES BOLIVIA TV, CUENTA DE DEPOSITO: CUENTA UNICA DEL TESORO</t>
  </si>
  <si>
    <t>00099021001 DEPOSITO DE EFECTIVO, DEPOSITANTE: TRIBUNAL CONSTITUCIONAL PLURINACIONAL, CONCEPTO: DEVOLUCION DE LICENCIAS SIN GOCE DE HABER MES DE MARZO, CUENTA DE DEPOSITO: CUENTA UNICA DEL TESORO</t>
  </si>
  <si>
    <t>00020031101 DEPOSITO DE EFECTIVO, DEPOSITANTE: OCHOA GIRONDA EDSON VICTOR, CONCEPTO: DEVOLUCION DE SALDO, CUENTA DE DEPOSITO: CUENTA UNICA DEL TESORO</t>
  </si>
  <si>
    <t>00099021001 DEPOSITO DE EFECTIVO, DEPOSITANTE: MARIA MAGDA PAREDES CHOQUE DE RAMOS, CONCEPTO: DEVOLUCION BONO DE FRONTERA, CUENTA DE DEPOSITO: CUENTA UNICA DEL TESORO</t>
  </si>
  <si>
    <t>00046114201 DEPOSITO DE EFECTIVO, DEPOSITANTE: JOSE JOSE CORINI MAMANI, CONCEPTO: DEVOLUCION DE VIATICOS, CUENTA DE DEPOSITO: CUENTA UNICA DEL TESORO</t>
  </si>
  <si>
    <t>00526012001 DEPOSITO DE EFECTIVO, DEPOSITANTE: BOLIVIA TV - JAIME QUISPE MAMANI, CONCEPTO: DEVOLUCION DE FONDOS EN AVANCE, CUENTA DE DEPOSITO: CUENTA UNICA DEL TESORO</t>
  </si>
  <si>
    <t>00099021001 DEPOSITO DE EFECTIVO, DEPOSITANTE: FELIX ROLDAN MENDEZ CI 466513LP, CONCEPTO: ACTUALIZACION DE LA NOTA DE CARGO EN LA CUENTA FISCAL N°3987, CUENTA DE DEPOSITO: CUENTA UNICA DEL TESORO</t>
  </si>
  <si>
    <t>00099021001 DEPOSITO DE EFECTIVO, DEPOSITANTE: ALBERTO URBINA LOZA, CONCEPTO: DEVOLUCION, CUENTA DE DEPOSITO: CUENTA UNICA DEL TESORO</t>
  </si>
  <si>
    <t>00592012001 DEPOSITO DE EFECTIVO, DEPOSITANTE: MINISTERIO DE DEFENSA, CONCEPTO: EMISIVO ENTIDAD MINISTERIO DE DEFENSA 2° PAGO PARCIAL ND 101885 GESTION 2017, CUENTA DE DEPOSITO: CUENTA UNICA DEL TESORO</t>
  </si>
  <si>
    <t>00592012001 DEPOSITO DE EFECTIVO, DEPOSITANTE: JOSE LUIS MAMANI ESPEJO, CONCEPTO: VENTA EMISIVO PARTICULARES DEL 02 AL 06 DE MAYO 2019, CUENTA DE DEPOSITO: CUENTA UNICA DEL TESORO</t>
  </si>
  <si>
    <t>00592012001 DEPOSITO DE EFECTIVO, DEPOSITANTE: JOSE LUIS MAMANI ESPEJO, CONCEPTO: VENTA EMISIVO PARTICULARES DEL 25 AL 30 DE ABRIL 2019, CUENTA DE DEPOSITO: CUENTA UNICA DEL TESORO</t>
  </si>
  <si>
    <t>00070011102 DEPOSITO DE EFECTIVO, DEPOSITANTE: POLICARPIO QUIROZ QUISPE, CONCEPTO: DEV SALDO DE TALLER DE CAPACITACION SINDICAL C/ORGANIZACIONES SINDICALES DE LA UNIV BALLIVIAN TRINID, CUENTA DE DEPOSITO: CUENTA UNICA DEL TESORO</t>
  </si>
  <si>
    <t>00070011102 DEPOSITO DE EFECTIVO, DEPOSITANTE: POLICARPIO QUIROZ QUISPE, CONCEPTO: DEV TOTAL DE TALLER DE CAPACITACION SINDICAL C/TRABAJADORES EN SALUD PUBLICA EL 27 DE ABRIL TRINIDAD, CUENTA DE DEPOSITO: CUENTA UNICA DEL TESORO</t>
  </si>
  <si>
    <t>00099021001 DEPOSITO DE EFECTIVO, DEPOSITANTE: RAMIRO FERNANDO PINILLA LIZARRAGA, CONCEPTO: REGULARIZACION ENERO A DICIEMBRE 2018 LEY FINANCIAL LEY 1135 -DS 3766, CUENTA DE DEPOSITO: CUENTA UNICA DEL TESORO</t>
  </si>
  <si>
    <t>00132039202 DEPOSITO DE EFECTIVO, DEPOSITANTE: JUAN CARLOS SUAREZ CESPEDES, CONCEPTO: DEVOLUCION DE FONDOS EN AVANCE, CUENTA DE DEPOSITO: CUENTA UNICA DEL TESORO</t>
  </si>
  <si>
    <t>00099021001 DEPOSITO DE EFECTIVO, DEPOSITANTE: ELIZABETH R FERNANDEZ CARRILLO, CONCEPTO: DEVOLUCION DE RETROACTIVO, CUENTA DE DEPOSITO: CUENTA UNICA DEL TESORO</t>
  </si>
  <si>
    <t>00046171101 DEPOSITO DE EFECTIVO, DEPOSITANTE: FER Y OKEY, CONCEPTO: SANCION POR INCUMPLIMIENTO A LA NORMA GESTION 2019, CUENTA DE DEPOSITO: CUENTA UNICA DEL TESORO</t>
  </si>
  <si>
    <t>00099021001 DEP.DE CHEQ.AJENOS,RET.DE CAM.,CONCEPTO: PAGO POR INCAPACIDADES TEMPORALES (REEMBOLSO) MINISTERIO DE ECONOMIA Y FINANZAS PUBLICAS,DEP.: CAJA NACIONAL DE SALUD , PROCEDENCIA: BANCO UNION S.A., CHEQUE: 18535, FECHA DE EMISION:07/05/2019</t>
  </si>
  <si>
    <t>00099021001 DEP.DE CHEQ.AJENOS,RET.DE CAM.,CONCEPTO: PAGO POR INCAPACIDADES TEMPORALES (REEMBOLSO) MINISTERIO DE ECONOMIA Y FINANZAS PUBLICAS,DEP.: CAJA NACIONAL DE SALUD , PROCEDENCIA: BANCO UNION S.A., CHEQUE: 18536, FECHA DE EMISION:07/05/2019</t>
  </si>
  <si>
    <t>00099021001 DEP.DE CHEQ.AJENOS,RET.DE CAM.,CONCEPTO: PAGO POR INCAPACIDADES TEMPORALES (REEMBOLSO) MINISTERIO DE ECONOMIA Y FINANZAS PUBLICAS,DEP.: CAJA NACIONAL DE SALUD , PROCEDENCIA: BANCO UNION S.A., CHEQUE: 18537, FECHA DE EMISION:07/05/2019</t>
  </si>
  <si>
    <t>00099021001 DEP.DE CHEQ.AJENOS,RET.DE CAM.,CONCEPTO: PAGO POR INCAPACIDADES TEMPORALES (REEMBOLSO) MINISTERIO DE ECONOMIA Y FINANZAS PUBLICAS,DEP.: CAJA NACIONAL DE SALUD , PROCEDENCIA: BANCO UNION S.A., CHEQUE: 18538, FECHA DE EMISION:07/05/2019</t>
  </si>
  <si>
    <t>00099021001 DEP.DE CHEQ.AJENOS,RET.DE CAM.,CONCEPTO: PAGO POR INCAPACIDADES TEMPORALES (REEMBOLSO) MINISTERIO DE ECONOMIA Y FINANZAS PUBLICAS,DEP.: CAJA NACIONAL DE SALUD , PROCEDENCIA: BANCO UNION S.A., CHEQUE: 18539, FECHA DE EMISION:07/05/2019</t>
  </si>
  <si>
    <t>00099021001 DEP.DE CHEQ.AJENOS,RET.DE CAM.,CONCEPTO: PAGO POR INCAPACIDADES TEMPORALES (REEMBOLSO) MINISTERIO DE ECONOMIA Y FINANZAS PUBLICAS,DEP.: CAJA NACIONAL DE SALUD , PROCEDENCIA: BANCO UNION S.A., CHEQUE: 18550, FECHA DE EMISION:07/05/2019</t>
  </si>
  <si>
    <t>00099021001 DEP.DE CHEQ.AJENOS,RET.DE CAM.,CONCEPTO: PAGO POR INCAPACIDADES TEMPORALES (REEMBOLSO) MINISTERIO DE ECONOMIA Y FINANZAS PUBLICAS,DEP.: CAJA NACIONAL DE SALUD , PROCEDENCIA: BANCO UNION S.A., CHEQUE: 18551, FECHA DE EMISION:07/05/2019</t>
  </si>
  <si>
    <t>00099021001 DEP.DE CHEQ.AJENOS,RET.DE CAM.,CONCEPTO: PAGO POR INCAPACIDADES TEMPORALES (REEMBOLSO) MINISTERIO DE ECONOMIA Y FINANZAS PUBLICAS,DEP.: CAJA NACIONAL DE SALUD , PROCEDENCIA: BANCO UNION S.A., CHEQUE: 18523, FECHA DE EMISION:07/05/2019</t>
  </si>
  <si>
    <t>00099021001 DEP.DE CHEQ.AJENOS,RET.DE CAM.,CONCEPTO: PAGO POR INCAPACIDADES TEMPORALES (REEMBOLSO) MINISTERIO DE ECONOMIA Y FINANZAS PUBLICAS,DEP.: CAJA NACIONAL DE SALUD , PROCEDENCIA: BANCO UNION S.A., CHEQUE: 18524, FECHA DE EMISION:07/05/2019</t>
  </si>
  <si>
    <t>00099021001 DEP.DE CHEQ.AJENOS,RET.DE CAM.,CONCEPTO: PAGO POR INCAPACIDADES TEMPORALES (REEMBOLSO) MINISTERIO DE ECONOMIA Y FINANZAS PUBLICAS,DEP.: CAJA NACIONAL DE SALUD , PROCEDENCIA: BANCO UNION S.A., CHEQUE: 18521, FECHA DE EMISION:07/05/2019</t>
  </si>
  <si>
    <t>00290012001 DEP.DE CHEQ.AJENOS,RET.DE CAM.,CONCEPTO: DEPÓSITO POR DEVOLUCION MONETARIA CAMISA INST, FANNY SURCO AGUILAR GDSCZ-I 2019,DEP.: SERVICIO DE IMPUESTOS NACIONALES , PROCEDENCIA: BANCO UNION S.A., CHEQUE: 5428, FECHA DE EMISION:30/04/2019</t>
  </si>
  <si>
    <t>00290012001 DEP.DE CHEQ.AJENOS,RET.DE CAM.,CONCEPTO: DEPÓSITO POR DESCUENTO DE HABERES A CONSULTORES DE LA GDLPZ-I, DIC/2018 C-31 SIP N°156,DEP.: SERVICIO DE IMPUESTOS NACIONALES , PROCEDENCIA: BANCO UNION S.A., CHEQUE: 5427, FECHA DE EMISION:30/04/2019</t>
  </si>
  <si>
    <t>00670012002 DEP.DE CHEQ.AJENOS,RET.DE CAM.,CONCEPTO: DEVOLUCION DE PASAJE AEREO INTERNACIONAL -ELECCIONES PRIMARIAS,DEP.: TRIBUNAL SUPREMO ELECTORAL , PROCEDENCIA: BANCO UNION S.A., CHEQUE: 10726, FECHA DE EMISION:23/04/2019</t>
  </si>
  <si>
    <t>00015011108 DEP.DE CHEQ.AJENOS,RET.DE CAM.,CONCEPTO: DEVOLUCION DE FONDOS,DEP.: MIN GOBIERNO , PROCEDENCIA: BANCO UNION S.A., CHEQUE: 51321, FECHA DE EMISION:25/04/2019</t>
  </si>
  <si>
    <t>00015011108 DEP.DE CHEQ.AJENOS,RET.DE CAM.,CONCEPTO: DEVOLUCION DE FONDOS,DEP.: MIN  GOBIERNO , PROCEDENCIA: BANCO UNION S.A., CHEQUE: 51327, FECHA DE EMISION:30/04/2019</t>
  </si>
  <si>
    <t>00099021001 DEP.DE CHEQ.AJENOS,RET.DE CAM.,CONCEPTO: ESPINOZA PEREYRA INGRID NORKA,DEP.: BANCO UNION S.A. , PROCEDENCIA: BANCO UNION S.A., CHEQUE: 163159, FECHA DE EMISION:07/05/2019</t>
  </si>
  <si>
    <t>00587012010 DEP.DE CHEQ.AJENOS,RET.DE CAM.,CONCEPTO: PAGO SALDO PLANILLA DE AVANCES 11 OBRA RIO SEQUE LA CUMBRE,DEP.: ABC , PROCEDENCIA: BANCO UNION S.A., CHEQUE: 1338, FECHA DE EMISION:03/05/2019</t>
  </si>
  <si>
    <t>00526012001 DEPOSITO DE EFECTIVO, DEPOSITANTE: BOLIVIA TV - SERGIO REVOLLO, CONCEPTO: DEVOLUCION DE PASAJES, CUENTA DE DEPOSITO: CUENTA UNICA DEL TESORO</t>
  </si>
  <si>
    <t>00099021001 DEPOSITO DE EFECTIVO, DEPOSITANTE: HUGO REMBERTO CASTRO RODRIGUEZ, CONCEPTO: DEVOLUCION DEL HABER DE MARZO 2019 ITEM N. 55424, CUENTA DE DEPOSITO: CUENTA UNICA DEL TESORO</t>
  </si>
  <si>
    <t>00046171101 DEPOSITO DE EFECTIVO, DEPOSITANTE: LAGER PHARMA SRL., CONCEPTO: 1 SANCION POR INCUMPLIMIENTO A LA NORMA 2019, CUENTA DE DEPOSITO: CUENTA UNICA DEL TESORO</t>
  </si>
  <si>
    <t>00086031101 DEP.DE CHEQ.AJENOS,RET.DE CAM.,CONCEPTO: REVERSION,DEP.: SERNAP - CARRASCO , PROCEDENCIA: BANCO UNION S.A., CHEQUE: 1345, FECHA DE EMISION:30/04/2019</t>
  </si>
  <si>
    <t>00117012001 DEPOSITO DE EFECTIVO, DEPOSITANTE: IVER MIJAEL VARGAS PONCE DE LEON, CONCEPTO: DEVOLUCION DE VIATICOS C31 1006, CUENTA DE DEPOSITO: CUENTA UNICA DEL TESORO</t>
  </si>
  <si>
    <t>00526012001 DEPOSITO DE EFECTIVO, DEPOSITANTE: ERICK SALAS CHOQUE, CONCEPTO: DEVOLUCION DE PASAJES BOLIVIA TV, CUENTA DE DEPOSITO: CUENTA UNICA DEL TESORO</t>
  </si>
  <si>
    <t>De: 00099024113 Transferencia en cumplimiento al DS N°0913 de 15/06/2011 y el Convenio Intergubernativo de Financiamiento UPRE-CIF-IG 0256/2018, suscrito entre la UPRE y el GAM de Villazón, Proyecto “Construcción Unidad Educativa Cornelio Saavedra - Villazón” correspondiente al pago de la planilla Nº2, según la UPRE.</t>
  </si>
  <si>
    <t>De: 00099024113 Transferencia en cumplimiento al DS N°0913 de 15/06/2011 y el Convenio Intergubernativo de Financiamiento UPRE-CIF-IG 0105/2018, suscrito entre la UPRE y el GAD de Chuquisaca, Proyecto “Const. Unidad Educativa Genoveva Ríos - Azari” correspondiente al pago de la planilla Nº4, según la UPRE.</t>
  </si>
  <si>
    <t>De: 00099024113 Transferencia en cumplimiento al DS N°0913 de 15/06/2011 y el Convenio Intergubernativo de Financiamiento UPRE-CIF-IG 1124/2017, suscrito entre la UPRE y el GAM de Poroma, Proyecto “Construcción Internado Luje” correspondiente al pago de la planilla Nº4, según la UPRE.</t>
  </si>
  <si>
    <t>De: 00099024113 Transferencia en cumplimiento al DS N°0913 de 15/06/2011 y el Convenio Intergubernativo de Financiamiento UPRE-CIF-IG 112/2018, suscrito entre la UPRE y el GAD de Pando, Proyecto “Const. Instituto Tecnológico Superior “Amazónico Kemty” - Municipio de San Lorenzo” correspondiente al pago de la planilla Nº4, según la UPRE.</t>
  </si>
  <si>
    <t>De: 00099024113 Transferencia en cumplimiento al DS N°0913 de 15/06/2011 y el Convenio Intergubernativo de Financiamiento UPRE-CIF-IG 1073/2017, suscrito entre la UPRE y el GAD del Beni, Proyecto “Const. U.E. Cristina Argandoña de Hurtado - Alborada” correspondiente al pago de la planilla Nº6, según la UPRE.</t>
  </si>
  <si>
    <t>De: 00099024113 Transferencia en cumplimiento al DS N°0913 de 15/06/2011 y el Convenio Intergubernativo de Financiamiento UPRE-CIF-IG 263/2018, suscrito entre la UPRE y el GAM de El Torno, Proyecto “Const. Tinglado, Graderías y Cancha Polifuncional Unidad Educativa Nemesio Soliz Garrido El Torno” correspondiente al pago de la planilla Nº3, según la UPRE.</t>
  </si>
  <si>
    <t>De: 00099024113 Transferencia en cumplimiento al DS N°0913 de 15/06/2011 y el Convenio Intergubernativo de Financiamiento UPRE-CIF-IG 053/2018, suscrito entre la UPRE y el GAM de Oruro, Proyecto “Construcción U.E. Fidel Castro Junta Vecinal Santiago Municipio Oruro” correspondiente al pago de la planilla Nº4, según la UPRE.</t>
  </si>
  <si>
    <t>De: 00099024113 Transferencia en cumplimiento al DS N°0913 de 15/06/2011 y el Convenio Intergubernativo de Financiamiento UPRE-CIF-IG 1097/2017, suscrito entre la UPRE y el GAM de Cotagaita, Proyecto “Construcción Unidad Educativa Carlos Medinacelli de Cotagaita - Cotagaita” correspondiente al pago de la planilla Nº4, según la UPRE.</t>
  </si>
  <si>
    <t>De: 00099024113 Transferencia en cumplimiento al DS N°0913 de 15/06/2011 y el Convenio Intergubernativo de Financiamiento UPRE-CIF-IG/533/2016, suscrito entre la UPRE y el GAM de Yapacaní, Proyecto “Construcción de Estadio Municipal Integración Bolivia” correspondiente al pago de la planilla Nº21, según la UPRE.</t>
  </si>
  <si>
    <t>De: 00099024113 Transferencia en cumplimiento al DS N°0913 de 15/06/2011 y el Convenio Intergubernativo de Financiamiento UPRE-CIF-IG 102/2018, suscrito entre la UPRE y el GAM de Uyuni, Proyecto “Const. U.E. Modelo Uyuni” correspondiente al pago de la planilla Nº4, según la UPRE.</t>
  </si>
  <si>
    <t>De: 00099024113 Transferencia en cumplimiento al DS N°0913 de 15/06/2011 y el Convenio Intergubernativo de Financiamiento UPRE-CIF-IG 108/2018, suscrito entre la UPRE y el GAD de Pando, Proyecto “Const. Instituto Tecnológico Superior “Prof. Silverio Rocha Moya” - Municipio Porvenir” correspondiente al pago de la planilla Nº4, según la UPRE.</t>
  </si>
  <si>
    <t>De: 00099024113 Transferencia en cumplimiento al DS N°0913 de 15/06/2011 y el Convenio Intergubernativo de Financiamiento UPRE-CIF-IG 275/2018, suscrito entre la UPRE y el GAM de San Julián, Proyecto “Const. Unidad Educativa Evo Morales Ayma - Municipio de San Julián” correspondiente al pago de la planilla Nº4, según la UPRE.</t>
  </si>
  <si>
    <t>De: 00099024113 Transferencia en cumplimiento al DS N°0913 de 15/06/2011 y el Convenio Intergubernativo de Financiamiento UPRE-CIF-IG 582/2017, suscrito entre la UPRE y el GAM de Villazón, Proyecto “Construcción Unidad Educativa Carlos Villegas” correspondiente al pago de la planilla Nº7, según la UPRE.</t>
  </si>
  <si>
    <t>De: 00099024113 Transferencia en cumplimiento al DS N°0913 de 15/06/2011 y el Convenio Intergubernativo de Financiamiento UPRE-CIF-IG 413/2017, suscrito entre la UPRE y el GAM de Villazón, Proyecto “Construcción Unidad Educativa 6 de junio “B”” correspondiente al pago de la planilla Nº5, según la UPRE.</t>
  </si>
  <si>
    <t>De: 00099024113 Transferencia en cumplimiento al DS N°0913 de 15/06/2011 y el Convenio Intergubernativo de Financiamiento UPRE-CIF-IG 004/2017, suscrito entre la UPRE y el GAM de Oruro, Proyecto “Const. Coliseo Cerrado Quirquincho - Oruro” correspondiente al pago de la planilla Nº7, según la UPRE.</t>
  </si>
  <si>
    <t>De: 00099024113 Transferencia en cumplimiento al DS N°0913 de 15/06/2011 y el Convenio Intergubernativo de Financiamiento UPRE-CIF-IG 174/2017, suscrito entre la UPRE y el GAM de Comanche, Proyecto “Construcción Bloque de Aulas Unidad Educativa Nacional de Comanche” correspondiente al pago de la planilla Nº4, según la UPRE.</t>
  </si>
  <si>
    <t>De: 00099024113 Transferencia en cumplimiento al DS N°0913 de 15/06/2011 y el Convenio Intergubernativo de Financiamiento UPRE-CIF-IG 0104/2018, suscrito entre la UPRE y el GAD de Chuquisaca, Proyecto “Const. Unidad Educativa Ruffo - Sucre” correspondiente al pago de la planilla Nº6, según la UPRE.</t>
  </si>
  <si>
    <t>De: 00099024113 Transferencia en cumplimiento al DS N°0913 de 15/06/2011 y el Convenio Intergubernativo de Financiamiento UPRE-CIF-IG 920/2017, suscrito entre la UPRE y el GAM de Caiza "D", Proyecto “Const. U.E. José Alonso de Ibañez – Nivel Secundario (Caiza D)” correspondiente al pago de la planilla Nº5, según la UPRE.</t>
  </si>
  <si>
    <t>De: 00099024113 Transferencia en cumplimiento al DS N°0913 de 15/06/2011 y el Convenio Interinstitucional de Financiamiento UPRE-CIF-0289/13, suscrito entre la UPRE y el GAM de El Alto de La Paz, Proyecto “Construcción Mercado Chijini Chico II D12 - El Alto”, correspondiente al pago de la planilla Nº3 de cierre, según la UPRE.</t>
  </si>
  <si>
    <t>NUMERO DE LIBRETA CUT: 3440108001 OPERACIÓN E18 TRANSFERENCIA DEL SISTEMA FINANCIERO POR CUENTA DE TERCEROS A LA CUT UNICEF PAYMENT NUMBER 3190105590INSTITUTO PLURINACIONAL DE ESTUDIOS DE LENGUA Y CULTURAS</t>
  </si>
  <si>
    <t>NUMERO DE LIBRETA CUT: 0153018002 OPERACIÓN E18 TRANSFERENCIA DEL SISTEMA FINANCIERO POR CUENTA DE TERCEROS A LA CUT OPC VALIDACIONDE REFERENTES UNICEFUNICEF PAYMENT NUMBER 3190106858</t>
  </si>
  <si>
    <t>'COBRO DE UTILES DE ESCRITORIO POR´||BS50.-Y REGISTRO COBRO REEMB.GSTS.COMUNICACION BS220.-CARTA DE CREDITO STANDBY REF.:BKD2017LG00285 (BCB:SB-R-2017-56) A/F ADMINISTRADORA BOLIVIANA DE CARRETERAS,S/G NOTA ABC/GNA/SAF/ATE/2019-1095,30/04/19. LIB.00291012002 ABC-RECURSOS PROPIOS REF.:REEMB.GSTS.COM.Y EMIS.COMP.CONT. SBLC BKD2017LG00285</t>
  </si>
  <si>
    <t>VENTA DE DIVISAS CON TRANSFERENCIA DE FONDOS A SOLICITUD DE MINISTERIO DE RELACIONES EXTERIORES SEGUN SOLICITUD 7935 REF: REMISION DE RECURSOS PARA ACTIVOS FIJOS, DE GASTOS DE FUNCIONAMIENTO DEL 2DO TRIMESTRE 2019 Y PENDIENTE DEL 1ER TRIMESTRE 2019 SEGUN DETALLE E INFORMES DEL AREA DE PRESUPEUSTOS 2 LIB. 00099021001 TGN-RECURSOS ORDINARIOS (3987)</t>
  </si>
  <si>
    <t>'COBRO DE UTILES DE ESCRITORIO POR´||BS50.-Y REGISTRO COBRO REEMB.GSTS.COMUNICACION BS220.-CARTA DE CREDITO STANDBY REF.:BKD2017LG00114 (BCB:SB-R-2017-31) A/F ADMINISTRADORA BOLIVIANA DE CARRETERAS,S/G NOTA ABC/GNA/SAF/ATE/2019-1096,30/04/19. LIB.00291012002 ABC-RECURSOS PROPIOS REF.:REEMB.GSTS.COM.Y EMIS.COMP.CONT. SBLC BKD2017LG00114</t>
  </si>
  <si>
    <t>NUMERO DE LIBRETA CUT: 00253018007 OPERACIÓN E18 TRANSFERENCIA DEL SISTEMA FINANCIERO POR CUENTA DE TERCEROS A LA CUT EMAGUA FAO INVERSION GCP BOL 046 GFF</t>
  </si>
  <si>
    <t>TRANSFERENCIA DEL EXTERIOR SEGUN SWIFT NO.5709 DE FECHA 07/05/2019 ORDENANTE: CONSULADO DE BOLIVIA EN SEVILLA REF.: RECAUDACION GESTORIA CONSULAR ABRIL 2019 LIB. 00010011102 MIN.RELACIONES EXTERIORES - GESTORIA CONSULAR LEY Nº 3108</t>
  </si>
  <si>
    <t>TRANSFERENCIA DEL EXTERIOR SEGUN SWIFT NO.5711 DE FECHA 07/05/2019 ORDENANTE: CONSULADO DE BOLIVIA-IQUIQUE CHILE REF:GESTORIA CONSULAR DIC.2018 SALDOS SUPERAVITARIOS LIB. 00010011102 MIN.RELACIONES EXTERIORES - GESTORIA CONSULAR LEY Nº 3108</t>
  </si>
  <si>
    <t>TRANSFERENCIA DEL EXTERIOR SEGUN SWIFT 05710 DE FECHA 07/05/2019 ORDENANTE: CONSULADO DE BOLIVIA EN CALAMA CL REF.: RECAUDACIONES MES ABRIL LIB. 00340012005 SEGIP - RECAUDACION EXTERIOR - CEDULAS DE IDENTIDAD</t>
  </si>
  <si>
    <t>REGULARIZACION DE TRANSFERENCIA DEL EXTERIOR SEGUN SWIFT 05659 DE FECHA 07/05/2019 ORDENANTE: CONSULADO DE BOLIVIA EN MURCIA LIB. 00010011102 MIN.RELACIONES EXTERIORES - GESTORIA CONSULAR LEY Nº 3108</t>
  </si>
  <si>
    <t>TRANSFERENCIA DEL EXTERIOR SEGUN SWIFT NO.5741 DE FECHA 07/05/2019 ORDENANTE: CONSULADO GENERAL DE BOLIVIA (BUENOS AIRES-ARGENTINA) REF.: RECAUDACION POR GESTORIA CONSULAR POR EL MES DE ABRIL 2019 LIB. 00010011102 MIN.RELACIONES EXTERIORES - GESTORIA CONSULAR LEY Nº 3108</t>
  </si>
  <si>
    <t>NÚMERO DE LIBRETA CUT: 99031009.00 OPERACIÓN T01 TRANSFERENCIA DE FONDOS A LA CUT - TESORO DIRECTO DE BANCO UNION S.A. A CUENTA UNICA DEL TESORO CON NUMERO DE SOLICITUD = 3749008 Y NUMERO CORRELATIVO = 91320007052019459 TRANSFERENCIA POR OPERACIONES DE VENTA BONOS BTX</t>
  </si>
  <si>
    <t>||TRANSFERENCIA DE FONDOS S/G. MENSAJES SWIFT NROS. 05744 Y 05739 DE LA FECHA. (SECTOR PÚBLICO - SERVICIOS). DEBITO DE LA LIBRETA 00119012001 ADSIB, REPOSICION UTILES DE ESCRITORIO.</t>
  </si>
  <si>
    <t>COBRO COSTOS DE PAPELERIA SEGUN TRANSFERENCIA DEL EXTERIOR POR ORDEN DE CONSULADO GENERAL DE BOLIVIA (BUENOS AIRES-ARGENTINA) REF.: RECAUDACION POR GESTORIA CONSULAR POR EL MES DE ABRIL 2019 LIB. 00010011102 MIN.RELACIONES EXTERIORES - GESTORIA CONSULAR LEY Nº 3108</t>
  </si>
  <si>
    <t>VENTA DE DIVISAS CON TRANSFERENCIA DE FONDOS A SOLICITUD DE SERVICIO DESARROLLO EMPRESAS PUBLICAS PRODUCTIVAS SEGUN SOLICITUD 7946 REF: TRANSFERENCIA INTERNACIONAL DE FONDOS A LA EMPRESA CONGRESS TOOLS INC., POR EL 100 POR CIENTO DEL IMPORTE TOTAL DEL CONTRATO DE COMPRA-VENTA NRO 021-2019 POR LA ADQ LIB. 00132079201 SEDEM-PLANTA ENVASES DE VIDRIO CHUQUISACA - MUNICIPIO ZUDAÑEZ</t>
  </si>
  <si>
    <t>VENTA DE DIVISAS CON TRANSFERENCIA DE FONDOS A SOLICITUD DE SERVICIO DESARROLLO EMPRESAS PUBLICAS PRODUCTIVAS SEGUN SOLICITUD 7945 REF: TRANSFERENCIA INTERNACIONAL A FAVOR DE LA EMPRESA ALCOA ALUMINIO S/A POR LA ADQUISICION DE OXIDO DE ALUMINIO A-1 PARA EL AREA DE MATERIAS PRIMAS PARA ENVIBOL. SEGUN LIB. 00132079201 SEDEM-PLANTA ENVASES DE VIDRIO CHUQUISACA - MUNICIPIO ZUDAÑEZ</t>
  </si>
  <si>
    <t>VENTA DE DIVISAS CON TRANSFERENCIA DE FONDOS A SOLICITUD DE MINISTERIO DE EDUCACION SEGUN SOLICITUD 7913 REF: TRASPASO PARA UNIVERSITY OF MELBOURNE (CECILIA RIOS TERAN) EQUIVALENTES 18.237,44 USD LIB. 00099021001 TGN-RECURSOS ORDINARIOS (3987) POR DIFERENCIAL CAMBIARIO</t>
  </si>
  <si>
    <t>COBRO COSTOS DE PAPELERIA SEGUN TRANSFERENCIA DEL EXTERIOR POR ORDEN DE CONSULADO DE BOLIVIA EN SEVILLA REF.: RECAUDACION GESTORIA CONSULAR ABRIL 2019 LIB. 00010011102 MIN.RELACIONES EXTERIORES - GESTORIA CONSULAR LEY Nº 3108</t>
  </si>
  <si>
    <t>COBRO COSTOS DE PAPELERIA SEGUN TRANSFERENCIA DEL EXTERIOR POR ORDEN DE CORPORACION PETROLERA S.A. REF.FACTURA NO.182 LIB. 00513062001 YPFB-OPERACIONES PLANTA DE SEPARACION DE LIQUIDOS RIO GRANDE</t>
  </si>
  <si>
    <t>COBRO COSTOS DE PAPELERIA SEGUN TRANSFERENCIA DEL EXTERIOR POR ORDEN DE CONSULADO DE BOLIVIA-IQUIQUE CHILE REF:GESTORIA CONSULAR DIC.2018 SALDOS SUPERAVITARIOS LIB. 00010011102 MIN.RELACIONES EXTERIORES - GESTORIA CONSULAR LEY Nº 3108</t>
  </si>
  <si>
    <t>COBRO COSTOS DE PAPELERIA SEGUN TRANSFERENCIA DEL EXTERIOR POR ORDEN DE CONSULADO DE BOLIVIA EN CALAMA CL REF.: RECAUDACIONES MES ABRIL LIB. 00340012003 RECAUDACION EXTRANJERIA - C.I. -L.C.</t>
  </si>
  <si>
    <t>COBRO COSTOS DE PAPELERIA POR REGULARIZACION DE TRANSFERENCIA DEL EXTERIOR POR ORDEN DE CONSULADO DE BOLIVIA EN MURCIA LIB. 00010011102 MIN.RELACIONES EXTERIORES - GESTORIA CONSULAR LEY Nº 3108</t>
  </si>
  <si>
    <t>TRANSFERENCIA DEL EXTERIOR SEGUN SWIFT 05713 DE FECHA 07/05/2019 ORDENANTE: CONSULADO DE BOLIVIA EN SANTIAGO CL. LIB. 00010011102 MIN.RELACIONES EXTERIORES - GESTORIA CONSULAR LEY Nº 3108</t>
  </si>
  <si>
    <t>COBRO COSTOS DE PAPELERIA SEGUN TRANSFERENCIA DEL EXTERIOR POR ORDEN DE CONSULADO DE BOLIVIA EN SANTIAGO CL. LIB. 00010011102 MIN.RELACIONES EXTERIORES - GESTORIA CONSULAR LEY Nº 3108</t>
  </si>
  <si>
    <t>COBRO COSTOS DE PAPELERIA SEGUN TRANSFERENCIA DEL EXTERIOR POR ORDEN DE STANDARD CHARTERED BANK LIB. 00513012007 YPFB - RECURSOS NACIONALIZACIÓN</t>
  </si>
  <si>
    <t>00526012001 DEPOSITO DE EFECTIVO, DEPOSITANTE: BOLIVIA TV-REMBERTO MOLINA JIMENEZ, CONCEPTO: DEVOLUCION DE PASAJES, CUENTA DE DEPOSITO: CUENTA UNICA DEL TESORO</t>
  </si>
  <si>
    <t>00526012001 DEPOSITO DE EFECTIVO, DEPOSITANTE: BOLIVIA TV-BENITO PERALTA, CONCEPTO: DEVOLUCION DE PASAJES, CUENTA DE DEPOSITO: CUENTA UNICA DEL TESORO</t>
  </si>
  <si>
    <t>00099021001 DEPOSITO DE EFECTIVO, DEPOSITANTE: JOSE LUIS CALDERON BARRIOS, CONCEPTO: DEVOLUCION, CUENTA DE DEPOSITO: CUENTA UNICA DEL TESORO</t>
  </si>
  <si>
    <t>00526012001 DEPOSITO DE EFECTIVO, DEPOSITANTE: BOLIVIA TV- CESAR MAURICIO PEÑARANDA HERRERA, CONCEPTO: DEVOLUCION PASAJES, CUENTA DE DEPOSITO: CUENTA UNICA DEL TESORO</t>
  </si>
  <si>
    <t>00047261101 DEPOSITO DE EFECTIVO, DEPOSITANTE: FEDOR MARIO ILLANES ALVARADO, CONCEPTO: REVERSION DE SALDOS NO UTILIZADOS C31 82 IPD-PACU, CUENTA DE DEPOSITO: CUENTA UNICA DEL TESORO</t>
  </si>
  <si>
    <t>00551012001 DEPOSITO DE EFECTIVO, DEPOSITANTE: AGENCIA DESPACHANTE DE ADUANA QUIROGA Y QUIROGA, CONCEPTO: PAGO DE ALQUILER, CUENTA DE DEPOSITO: CUENTA UNICA DEL TESORO</t>
  </si>
  <si>
    <t>00132039201 DEPOSITO DE EFECTIVO, DEPOSITANTE: GRISEL SOLIZ GARNICA, CONCEPTO: PENALIDAD, CUENTA DE DEPOSITO: CUENTA UNICA DEL TESORO</t>
  </si>
  <si>
    <t>00099021001 DEPOSITO DE EFECTIVO, DEPOSITANTE: GOBIERNO AUTONOMO MUNICIPAL DE CORIPATA, CONCEPTO: DEVOLUCION DE SALDOS PROYECTO CONSTRUCCION AULAS UE EDUARDO ABAROA EN MUNICIPIO DE CORIPATA, CUENTA DE DEPOSITO: CUENTA UNICA DEL TESORO</t>
  </si>
  <si>
    <t>00099021001 DEPOSITO DE EFECTIVO, DEPOSITANTE: GOBIERNO AUTONOMO MUNICIPAL DE CORIPATA, CONCEPTO: DEVOLUCION SALDO PROYECTO CONSTRUCCION DE SISTEMA DE ALCANTARILLADO SANITARIO COMUNIDAD AUQUISAMAÑA, CUENTA DE DEPOSITO: CUENTA UNICA DEL TESORO</t>
  </si>
  <si>
    <t>00099021001 DEPOSITO DE EFECTIVO, DEPOSITANTE: BARRIOS VILLA ALFONSO CI: 1253043, CONCEPTO: DEVOLUCION DE SALARIO EXCEDENTE AL ASIGNADO AL PRESIDENTE ABRIL 2019, CUENTA DE DEPOSITO: CUENTA UNICA DEL TESORO</t>
  </si>
  <si>
    <t>00099021001 DEPOSITO DE EFECTIVO, DEPOSITANTE: FUERTES CALLAPINO BERNARDINO CI: 1283979, CONCEPTO: DEVOLUCION DE SALARIO EXCEDENTE AL ASIGNADO AL PRESIDENTE ABRIL 2019, CUENTA DE DEPOSITO: CUENTA UNICA DEL TESORO</t>
  </si>
  <si>
    <t>00099021001 DEPOSITO DE EFECTIVO, DEPOSITANTE: VENEGAS RAMOS HERNAN CI: 3663639, CONCEPTO: DEVOLUCION DE SALARIO EXCEDENTE AL ASIGNADO AL PRESIDENTE ABRIL 2019, CUENTA DE DEPOSITO: CUENTA UNICA DEL TESORO</t>
  </si>
  <si>
    <t>00526012001 DEPOSITO DE EFECTIVO, DEPOSITANTE: JUAN JOSE JIMENEZ TICONA -BOLIVIA TV, CONCEPTO: SALDO DE PASAJES, CUENTA DE DEPOSITO: CUENTA UNICA DEL TESORO</t>
  </si>
  <si>
    <t>00526012001 DEPOSITO DE EFECTIVO, DEPOSITANTE: JUAN JOSE JIMENEZ TICONA -BOLIVIA TV, CONCEPTO: SALDO DE PASAJES BOLIVIA TV, CUENTA DE DEPOSITO: CUENTA UNICA DEL TESORO</t>
  </si>
  <si>
    <t>00526012001 DEPOSITO DE EFECTIVO, DEPOSITANTE: ANDRES CARRASCO - BOLIVIA TV, CONCEPTO: SALDO DE PASAJES, CUENTA DE DEPOSITO: CUENTA UNICA DEL TESORO</t>
  </si>
  <si>
    <t>00526012001 DEPOSITO DE EFECTIVO, DEPOSITANTE: OCTAVIO GARCIA CONDORI -BOLIVIA TV, CONCEPTO: DEVOLUCION DE PASAJES, CUENTA DE DEPOSITO: CUENTA UNICA DEL TESORO</t>
  </si>
  <si>
    <t>00291012008 DEPOSITO DE EFECTIVO, DEPOSITANTE: CONSORCIO IDIMSA-GENESIS, CONCEPTO: SOLICITUD ENSAYO LABORATORIO LBC -AT-021-19, CUENTA DE DEPOSITO: CUENTA UNICA DEL TESORO</t>
  </si>
  <si>
    <t>00155012001 DEPOSITO DE EFECTIVO, DEPOSITANTE: JESSICA BEDREGAL QUIROZ CI. 2445502, CONCEPTO: DEP SALDO FONDOS EN AVANCE, CUENTA DE DEPOSITO: CUENTA UNICA DEL TESORO</t>
  </si>
  <si>
    <t>00041011101 DEPOSITO DE EFECTIVO, DEPOSITANTE: MI DE DESARROLLO PRODUCTIVO Y ECONOMIA PLURAL, CONCEPTO: DEVOLUCION POR PERMISO SIN GOCE DE HABER, CUENTA DE DEPOSITO: CUENTA UNICA DEL TESORO</t>
  </si>
  <si>
    <t>00099021001 DEPOSITO DE EFECTIVO, DEPOSITANTE: ANA MARIA MALAGA GONZALES C.I. 2204639 LP, CONCEPTO: REVERSION TOTAL, CUENTA DE DEPOSITO: CUENTA UNICA DEL TESORO</t>
  </si>
  <si>
    <t>00099021001 DEPOSITO DE EFECTIVO, DEPOSITANTE: ANGELICA CHAVEZ HANCO CI 2400182LP, CONCEPTO: REVERSION DEVOLUCION OCTUBRE 2018, CUENTA DE DEPOSITO: CUENTA UNICA DEL TESORO</t>
  </si>
  <si>
    <t>00099021001 DEPOSITO DE EFECTIVO, DEPOSITANTE: LARRY RONALD MONTAÑO MURILLO, CONCEPTO: REVERSION PASAJES AL INTERIOR DEL PAIS, CUENTA DE DEPOSITO: CUENTA UNICA DEL TESORO</t>
  </si>
  <si>
    <t>00599032003 DEPOSITO DE EFECTIVO, DEPOSITANTE: EBA-JOSE ANTONIO BORDA AGUILERA, CONCEPTO: DEVOLUCION POR FONDO EN AVANCE, CUENTA DE DEPOSITO: CUENTA UNICA DEL TESORO</t>
  </si>
  <si>
    <t>00291012001 DEPOSITO DE EFECTIVO, DEPOSITANTE: MARIANO TORREZ GOMEZ ABC, CONCEPTO: REVERSION PREVENTIVO 1091 GASTOS MENORES, CUENTA DE DEPOSITO: CUENTA UNICA DEL TESORO</t>
  </si>
  <si>
    <t>00099021001 DEP.DE CHEQ.AJENOS,RET.DE CAM.,CONCEPTO: CECILIA  FERRUFINO SERRANO,DEP.: BANCO UNION SA , PROCEDENCIA: BANCO UNION S.A., CHEQUE: 163164, FECHA DE EMISION:08/05/2019</t>
  </si>
  <si>
    <t>00099021001 DEP.DE CHEQ.AJENOS,RET.DE CAM.,CONCEPTO: CANDIA PIZARRO JORGE,DEP.: BANCO UNION SA , PROCEDENCIA: BANCO UNION S.A., CHEQUE: 163161, FECHA DE EMISION:08/05/2019</t>
  </si>
  <si>
    <t>00099021001 DEP.DE CHEQ.AJENOS,RET.DE CAM.,CONCEPTO: CANDIA PIZARRO JORGE,DEP.: BANCO UNION SA , PROCEDENCIA: BANCO UNION S.A., CHEQUE: 163160, FECHA DE EMISION:08/05/2019</t>
  </si>
  <si>
    <t>00099021001 DEP.DE CHEQ.AJENOS,RET.DE CAM.,CONCEPTO: HURTADO ROJAS JESUS,DEP.: BANCO UNION SA , PROCEDENCIA: BANCO UNION S.A., CHEQUE: 163163, FECHA DE EMISION:08/05/2019</t>
  </si>
  <si>
    <t>00099021001 DEP.DE CHEQ.AJENOS,RET.DE CAM.,CONCEPTO: OSBALDO LIMACHI MORA,DEP.: BANCO UNION SA , PROCEDENCIA: BANCO UNION S.A., CHEQUE: 163165, FECHA DE EMISION:08/05/2019</t>
  </si>
  <si>
    <t>00290012001 DEP.DE CHEQ.AJENOS,RET.DE CAM.,CONCEPTO: DEPÓSITO POR MULTAS Y ATRASOS DE CONSULTORES DE LINEA GDQLLO MARZO/2019 S/G C31 SIP N 158,DEP.: SERVICIO DE IMPUESTOS NACIONALES , PROCEDENCIA: BANCO UNION S.A., CHEQUE: 5429, FECHA DE EMISION:02/05/2019</t>
  </si>
  <si>
    <t>00099021001 DEP.DE CHEQ.AJENOS,RET.DE CAM.,CONCEPTO: SONIA VILLAVICENCIO TICONA DEVOLUCION DE EXAMEN PREOCUPACIONAL NO REALIZADO,DEP.: DEFENSORIA DEL PUEBLO , PROCEDENCIA: BANCO UNION S.A., CHEQUE: 1468, FECHA DE EMISION:30/04/2019</t>
  </si>
  <si>
    <t>00290012001 DEP.DE CHEQ.AJENOS,RET.DE CAM.,CONCEPTO: DEPÓSITO POR MULTAS Y ATRASOS A CONSULTORES DE LINEA GDEA MARZO/2019 S/G C31 SIP N 160,DEP.: SERVICIO DE IMPUESTOS NACIONALES , PROCEDENCIA: BANCO UNION S.A., CHEQUE: 5431, FECHA DE EMISION:03/05/2019</t>
  </si>
  <si>
    <t>00290012001 DEP.DE CHEQ.AJENOS,RET.DE CAM.,CONCEPTO: DEPÓSITO POR MULTAS Y ATRASOS DE CONSULTORES DE LINEA GDCBBA MARZO /2019 S/G C31 SIP N 159,DEP.: SERVICIO DE IMPUESTOS NACIONALES , PROCEDENCIA: BANCO UNION S.A., CHEQUE: 5430, FECHA DE EMISION:02/05/2019</t>
  </si>
  <si>
    <t>00290012001 DEP.DE CHEQ.AJENOS,RET.DE CAM.,CONCEPTO: DEPÓSITO POR DEVOLUCION DE CAMISA INSTITUCIONAL DE OLGA CHAVEZ Y MARTHA VINO P GDSCZ S/G C31 SIP N 1,DEP.: SERVICIO DE IMPUESTOS NACIONALES</t>
  </si>
  <si>
    <t>00099021001 DEP.DE CHEQ.AJENOS,RET.DE CAM.,CONCEPTO: PAGO INCAPACIDADES TEMPORALES (REEMBOLSO) MINISTERIO DE ECONOMIA Y FINANZAS PUBLICAS,DEP.: CAJA NACIONAL DE SALUD , PROCEDENCIA: BANCO UNION S.A., CHEQUE: 18568, FECHA DE EMISION:08/05/2019</t>
  </si>
  <si>
    <t>00099021001 DEP.DE CHEQ.AJENOS,RET.DE CAM.,CONCEPTO: PAGO INCAPACIDADES TEMPORALES (REEMBOLSO) MINISTERIO DE ECONOMIA Y FINANZAS PUBLICAS,DEP.: CAJA NACIONAL DE SALUD , PROCEDENCIA: BANCO UNION S.A., CHEQUE: 18522, FECHA DE EMISION:08/05/2019</t>
  </si>
  <si>
    <t>00222012001 DEP.DE CHEQ.AJENOS,RET.DE CAM.,CONCEPTO: SUBSIDIO DE INCAPACIDAD TEMPORAL DEL PERSONAL DEL INIAF A MARZO 2018,DEP.: CAJA DE SALUD DE CAMINOS  Y RA , PROCEDENCIA: BANCO UNION S.A., CHEQUE: 10623, FECHA DE EMISION:03/05/2019</t>
  </si>
  <si>
    <t>00099021001 DEPOSITO DE EFECTIVO, DEPOSITANTE: SECKO GONZALES HUGO CI: 3682597, CONCEPTO: DEVOLUCION DE SALARIO EXCEDENTE AL ASIGANDO AL PRESIDENTE ABRIL 2019, CUENTA DE DEPOSITO: CUENTA UNICA DEL TESORO</t>
  </si>
  <si>
    <t>00099021001 DEPOSITO DE EFECTIVO, DEPOSITANTE: LOURDES ALIAGA ZAPATA, CONCEPTO: DOBLE PERCEPCION DEL MES DE MAYO DEL 2019, CUENTA DE DEPOSITO: CUENTA UNICA DEL TESORO</t>
  </si>
  <si>
    <t>00099021001 DEPOSITO DE EFECTIVO, DEPOSITANTE: ANGELA AGUILAR VARGAS, CONCEPTO: REVERSION DE BOLETA DE HABER MENSUAL, CUENTA DE DEPOSITO: CUENTA UNICA DEL TESORO</t>
  </si>
  <si>
    <t>00099021001 DEPOSITO DE EFECTIVO, DEPOSITANTE: JULIO BAPTISTA SANTANDER, CONCEPTO: POR CONCEPTO DE REVERSION DE BOLETOS DE MES DE MARZO, CUENTA DE DEPOSITO: CUENTA UNICA DEL TESORO</t>
  </si>
  <si>
    <t>A:00099021001 El concepto de la mencionada operación corresponde a la transferencia de capital por el mes de Abril/2019, de Cooperativa Sudamérica al TGN.</t>
  </si>
  <si>
    <t>A:00099021001 El concepto de la mencionada operación corresponde a la transferencia de capital al TGN, por el mes de Abril de 2019 del Fideicomiso Programa de Reconversión Productiva y Comercial TGN 9º.</t>
  </si>
  <si>
    <t>A:00099021001 Pago de capital e interés corriente a favor del TGN, adeudado por el GAD La Paz, correspondiente a los Préstamos Convenios Subsidiarios CAF 2324, Programa Multisectorial de Infraestructura Rural.</t>
  </si>
  <si>
    <t>VENTA DE DIVISAS CON TRANSFERENCIA DE FONDOS A SOLICITUD DE ORGANO ELECTORAL PLURINACIONAL SEGUN SOLICITUD 7961 REF: SEGUNDA TRANSFERENCIA AL EXTERIOR 2DO TRIMESTRE DEL PRESUPUESTO PARA EL REGISTRO Y EMPADRONAMIENTO PERMANENTE EN LA CIUDAD DE IQUIQUE ? CHILE- CLASE DE GASTO 4 - LIB. 00099021001 TGN-RECURSOS ORDINARIOS (3987)</t>
  </si>
  <si>
    <t>VENTA DE DIVISAS CON TRANSFERENCIA DE FONDOS A SOLICITUD DE ORGANO ELECTORAL PLURINACIONAL SEGUN SOLICITUD 7962 REF: SEGUNDA TRANSFERENCIA AL EXTERIOR 2DO TRIMESTRE DEL PRESUPUESTO PARA EL REGISTRO Y EMPADRONAMIENTO PERMANENTE EN LA CIUDAD DE BARCELONA ? ESPANA- CLASE DE GASTO 4 - LIB. 00099021001 TGN-RECURSOS ORDINARIOS (3987)</t>
  </si>
  <si>
    <t>VENTA DE DIVISAS CON TRANSFERENCIA DE FONDOS A SOLICITUD DE ORGANO ELECTORAL PLURINACIONAL SEGUN SOLICITUD 7954 REF: SEGUNDA TRANSFERENCIA AL EXTERIOR 2DO TRIMESTRE DEL PRESUPUESTO PARA EL REGISTRO Y EMPADRONAMIENTO PERMANENTE EN LA CIUDAD DE MADRID ? ESPANA- CLASE DE GASTO 4 - LIB. 00099021001 TGN-RECURSOS ORDINARIOS (3987)</t>
  </si>
  <si>
    <t>||TRANSFERENCIA DE FONDOS S/G. MENSAJES SWIFT NROS. 05811 Y 05807 DE LA FECHA. (SECTOR PÚBLICO - SOBREVUELOS). DEBITO DE LA LIBRETA 00117012001 DGAC, REPOSICION UTILES DE ESCRITORIO.</t>
  </si>
  <si>
    <t>A:00041014101 Débito Automático por incumplimiento del Gobierno Autónomo Municipal de Achacachi (GAM AHÍ), al Convenio Intergubernativo (Equipos de Computación) de fecha 17 de agosto de 2017, suscrito entre el Ministerio de Desarrollo Productivo y Economía Plural y el GAM AHÍ para el programa “Educación con Revolución Tecnológica”.</t>
  </si>
  <si>
    <t>De: 00099024113 Transferencia en cumplimiento al DS N°0913 de 15/06/2011 y el Convenio Intergubernativo de Financiamiento UPRE-CIF-IG 604/2017, suscrito entre la UPRE y el GAM de Santiago de Huari, proyecto “Construcción U.E. Técnico Humanístico Llapallapani A - Huari” correspondiente al pago de la planilla N° 1, según la UPRE.</t>
  </si>
  <si>
    <t>REGULARIZACION DE TRANSFERENCIA DEL EXTERIOR SEGUN SWIFT NO.5694 DE FECHA 08/05/2019 ORDENANTE: TRANSPORTES AEREOS BOLIVIANOS LIB. 00525012001 LBP-TRANSPORTES AEREOS BOLIVIANOS (4030001162)</t>
  </si>
  <si>
    <t>TRANSFERENCIA DEL EXTERIOR SEGUN SWIFT 05862-05861 DE FECHA 08/05/2019 ORDENANTE: EMBAJADA DE BOLIVIA SECCION CONSULAR TOKIO JAPON REF.: ABRIL/19 LIB. 00010011102 MIN.RELACIONES EXTERIORES - GESTORIA CONSULAR LEY Nº 3108</t>
  </si>
  <si>
    <t>NUMERO DE LIBRETA CUT: 00099021001 OPERACIÓN E18 TRANSFERENCIA DEL SISTEMA FINANCIERO POR CUENTA DE TERCEROS A LA CUT REPOSICION FRACCION COMPLENTARIA</t>
  </si>
  <si>
    <t>NÚMERO DE LIBRETA CUT: 99031009.00 OPERACIÓN T01 TRANSFERENCIA DE FONDOS A LA CUT - TESORO DIRECTO DE BANCO UNION S.A. A CUENTA UNICA DEL TESORO CON NUMERO DE SOLICITUD = 3754394 Y NUMERO CORRELATIVO = 91320008052019491 TRANSFERENCIA POR OPERACIONES DE VENTA BONOS BTX</t>
  </si>
  <si>
    <t>VENTA DE DIVISAS CON TRANSFERENCIA DE FONDOS A SOLICITUD DE ORGANO ELECTORAL PLURINACIONAL SEGUN SOLICITUD 7955 REF: SEGUNDA TRANSFERENCIA AL EXTERIOR 2DO TRIMESTRE DEL PRESUPUESTO PARA EL REGISTRO Y EMPADRONAMIENTO PERMANENTE EN LA CIUDAD DE BILBAO ? ESPANA- CLASE DE GASTO 4 - LIB. 00099021001 TGN-RECURSOS ORDINARIOS (3987)</t>
  </si>
  <si>
    <t>VENTA DE DIVISAS CON TRANSFERENCIA DE FONDOS A SOLICITUD DE ORGANO ELECTORAL PLURINACIONAL SEGUN SOLICITUD 7957 REF: SEGUNDA TRANSFERENCIA AL EXTERIOR 2DO TRIMESTRE DEL PRESUPUESTO PARA EL REGISTRO Y EMPADRONAMIENTO PERMANENTE EN LA CIUDAD DE CALAMA ? CHILE- CLASE DE GASTO 4 - LIB. 00099021001 TGN-RECURSOS ORDINARIOS (3987)</t>
  </si>
  <si>
    <t>COBRO COSTOS DE PAPELERIA SEGUN TRANSFERENCIA DEL EXTERIOR POR ORDEN DE EMBAJADA DE BOLIVIA SECCION CONSULAR TOKIO JAPON REF.: ABRIL/19 LIB. 00010011102 MIN.RELACIONES EXTERIORES - GESTORIA CONSULAR LEY Nº 3108</t>
  </si>
  <si>
    <t>'COBRO DE'||UTILES DE ESCRITORIO POR EL COMPROBANTE CONTABLE NRO. 0953467 DE LA FECHA, SEGÚN CORREO ELECTRÓNICO DE YPFB DE F. 23/01/2018. DEBITO DE LA LIBRETA 00513022001 YPFB  OPERACIONES.</t>
  </si>
  <si>
    <t>00099021001 DEPOSITO DE EFECTIVO, DEPOSITANTE: CHUQUIMIA CARVAJAL FREDDY JAIME, CONCEPTO: DEVOLUCION DE BONO AL CARGO, CUENTA DE DEPOSITO: CUENTA UNICA DEL TESORO</t>
  </si>
  <si>
    <t>00099021001 DEPOSITO DE EFECTIVO, DEPOSITANTE: GALLO DURAN HERMOGENES, CONCEPTO: DEVOLUCION DE BONO AL CARGO, CUENTA DE DEPOSITO: CUENTA UNICA DEL TESORO</t>
  </si>
  <si>
    <t>00099021001 DEPOSITO DE EFECTIVO, DEPOSITANTE: APAZA FLORES JULIAN, CONCEPTO: DEVOLUCION DE BONO AL CARGO, CUENTA DE DEPOSITO: CUENTA UNICA DEL TESORO</t>
  </si>
  <si>
    <t>00099021001 DEPOSITO DE EFECTIVO, DEPOSITANTE: QUISPE MAMANI FREDDY CARLOS, CONCEPTO: DEVOLUCION DE BONO AL CARGO, CUENTA DE DEPOSITO: CUENTA UNICA DEL TESORO</t>
  </si>
  <si>
    <t>00099021001 DEPOSITO DE EFECTIVO, DEPOSITANTE: LOZA MAMANI RENE, CONCEPTO: DEVOLUCION DE BONO AL CARGO, CUENTA DE DEPOSITO: CUENTA UNICA DEL TESORO</t>
  </si>
  <si>
    <t>00099021001 DEPOSITO DE EFECTIVO, DEPOSITANTE: ESPINOZA ZAMBRANA DOUGLAS, CONCEPTO: DEVOLUCION DE BONO AL CARGO, CUENTA DE DEPOSITO: CUENTA UNICA DEL TESORO</t>
  </si>
  <si>
    <t>00099021001 DEPOSITO DE EFECTIVO, DEPOSITANTE: VARGAS URQUIDI JULIO TOMAS, CONCEPTO: DEVOLUCION DE BONO AL CARGO, CUENTA DE DEPOSITO: CUENTA UNICA DEL TESORO</t>
  </si>
  <si>
    <t>00099021001 DEPOSITO DE EFECTIVO, DEPOSITANTE: DURAN QUIROGA JUSSEF RODRIGO, CONCEPTO: DEVOLUCION DE BONO AL CARGO, CUENTA DE DEPOSITO: CUENTA UNICA DEL TESORO</t>
  </si>
  <si>
    <t>00099021001 DEPOSITO DE EFECTIVO, DEPOSITANTE: SALECK AVAROMA SALOMON, CONCEPTO: DEVOLUCION DE BONO AL CARGO, CUENTA DE DEPOSITO: CUENTA UNICA DEL TESORO</t>
  </si>
  <si>
    <t>00099021001 DEPOSITO DE EFECTIVO, DEPOSITANTE: TOLA QUISBERT EDWIN, CONCEPTO: DEVOLUCION DE BONO AL CARGO, CUENTA DE DEPOSITO: CUENTA UNICA DEL TESORO</t>
  </si>
  <si>
    <t>00099021001 DEPOSITO DE EFECTIVO, DEPOSITANTE: ESPINOZA  NINA DAVID, CONCEPTO: DEVOLUCION DE BONO AL CARGO, CUENTA DE DEPOSITO: CUENTA UNICA DEL TESORO</t>
  </si>
  <si>
    <t>00099021001 DEPOSITO DE EFECTIVO, DEPOSITANTE: BEJARANO ALCOBA JAIRO ALBERTO, CONCEPTO: DEVOLUCION DE BONO AL CARGO, CUENTA DE DEPOSITO: CUENTA UNICA DEL TESORO</t>
  </si>
  <si>
    <t>00099021001 DEPOSITO DE EFECTIVO, DEPOSITANTE: CHOQUELLA CRUZ ENRRIQUE, CONCEPTO: DEVOLUCION DE BONO AL CARGO, CUENTA DE DEPOSITO: CUENTA UNICA DEL TESORO</t>
  </si>
  <si>
    <t>00099021001 DEPOSITO DE EFECTIVO, DEPOSITANTE: ALCON DURAN LEO YBAR, CONCEPTO: DEVOLUCION DE BONO AL CARGO, CUENTA DE DEPOSITO: CUENTA UNICA DEL TESORO</t>
  </si>
  <si>
    <t>00099021001 DEPOSITO DE EFECTIVO, DEPOSITANTE: GONZALES PRADO JHON ALBERT, CONCEPTO: DEVOLUCION DE BONO AL CARGO, CUENTA DE DEPOSITO: CUENTA UNICA DEL TESORO</t>
  </si>
  <si>
    <t>00099021001 DEPOSITO DE EFECTIVO, DEPOSITANTE: ANGULO FERNANDEZ RAUL FERNANDO, CONCEPTO: DEVOLUCION DE BONO AL CARGO, CUENTA DE DEPOSITO: CUENTA UNICA DEL TESORO</t>
  </si>
  <si>
    <t>00099021001 DEPOSITO DE EFECTIVO, DEPOSITANTE: MAMANI QUISPE NOEMI, CONCEPTO: DEVOLUCION DE BONO AL CARGO, CUENTA DE DEPOSITO: CUENTA UNICA DEL TESORO</t>
  </si>
  <si>
    <t>00099021001 DEPOSITO DE EFECTIVO, DEPOSITANTE: MAMANI RODRIGUEZ MARCO ANTONIO, CONCEPTO: DEVOLUCION DE BONO AL CARGO, CUENTA DE DEPOSITO: CUENTA UNICA DEL TESORO</t>
  </si>
  <si>
    <t>00099021001 DEPOSITO DE EFECTIVO, DEPOSITANTE: MIRANDA SALAZAR MARTIN JERRY, CONCEPTO: DEVOLUCION DE BONO AL CARGO, CUENTA DE DEPOSITO: CUENTA UNICA DEL TESORO</t>
  </si>
  <si>
    <t>00099021001 DEPOSITO DE EFECTIVO, DEPOSITANTE: CHOQUE SAUSIRI FELICIANO, CONCEPTO: DEVOLUCION DE BONO AL CARGO, CUENTA DE DEPOSITO: CUENTA UNICA DEL TESORO</t>
  </si>
  <si>
    <t>00099021001 DEPOSITO DE EFECTIVO, DEPOSITANTE: PATZI MAMANI TITO RONAL, CONCEPTO: DEVOLUCION DE BONO AL CARGO, CUENTA DE DEPOSITO: CUENTA UNICA DEL TESORO</t>
  </si>
  <si>
    <t>00099021001 DEPOSITO DE EFECTIVO, DEPOSITANTE: PEREZ VARGAS DANIELA PAOLA, CONCEPTO: DEVOLUCION DE BONO AL CARGO, CUENTA DE DEPOSITO: CUENTA UNICA DEL TESORO</t>
  </si>
  <si>
    <t>00020051101 DEPOSITO DE EFECTIVO, DEPOSITANTE: ADOLFO LAIME MAMANI, CONCEPTO: REVERSION, CUENTA DE DEPOSITO: CUENTA UNICA DEL TESORO</t>
  </si>
  <si>
    <t>00020051101 DEPOSITO DE EFECTIVO, DEPOSITANTE: MARLENE ZABALLA DE VERGARA, CONCEPTO: REVERSION, CUENTA DE DEPOSITO: CUENTA UNICA DEL TESORO</t>
  </si>
  <si>
    <t>00206012001 DEPOSITO DE EFECTIVO, DEPOSITANTE: INE, CONCEPTO: DEP POR VENTA LA PAZ FECHA 08/05/2019, CUENTA DE DEPOSITO: CUENTA UNICA DEL TESORO</t>
  </si>
  <si>
    <t>00592012001 DEPOSITO DE EFECTIVO, DEPOSITANTE: M.D.P.Y.E.P., CONCEPTO: EMISIVO ENTIDAD-MIN. DESARROLLO PRODUCTIVO Y ECONOMIA PLURAL, PAGO SALDO ND 241970, GESTION 2019, CUENTA DE DEPOSITO: CUENTA UNICA DEL TESORO</t>
  </si>
  <si>
    <t>00592012001 DEPOSITO DE EFECTIVO, DEPOSITANTE: FONADIN, CONCEPTO: EMISIVO ENTIDAD-FONADIN, PAGO ND 253212 GESTION 2019, CUENTA DE DEPOSITO: CUENTA UNICA DEL TESORO</t>
  </si>
  <si>
    <t>00099021001 DEPOSITO DE EFECTIVO, DEPOSITANTE: ANA MARIA MALAGA GONZALES, CONCEPTO: DOBLE PERCEPCION, CUENTA DE DEPOSITO: CUENTA UNICA DEL TESORO</t>
  </si>
  <si>
    <t>00099021001 DEPOSITO DE EFECTIVO, DEPOSITANTE: RAMIRO MORALES MAMANI, CONCEPTO: DEVOLUCION BONO FRONTERA, CUENTA DE DEPOSITO: CUENTA UNICA DEL TESORO</t>
  </si>
  <si>
    <t>00099021001 DEPOSITO DE EFECTIVO, DEPOSITANTE: JUAN CARLOS ROSSO APAZA, CONCEPTO: DEVOLUCION SALDOS FONDOS EN AVANCE, CUENTA DE DEPOSITO: CUENTA UNICA DEL TESORO</t>
  </si>
  <si>
    <t>00099021001 DEPOSITO DE EFECTIVO, DEPOSITANTE: RENE FRANZ ARROYO HERBAS, CONCEPTO: DOBLE PERCEPCION, CUENTA DE DEPOSITO: CUENTA UNICA DEL TESORO</t>
  </si>
  <si>
    <t>00526012001 DEPOSITO DE EFECTIVO, DEPOSITANTE: BOLIVIA TV MARCELO ALVAREZ LUNA, CONCEPTO: DEVOLUCION DE PASAJE, CUENTA DE DEPOSITO: CUENTA UNICA DEL TESORO</t>
  </si>
  <si>
    <t>00099021001 DEPOSITO DE EFECTIVO, DEPOSITANTE: MARIO VALDIVIA AGUILAR, CONCEPTO: DOBLE PERCEPCION, CUENTA DE DEPOSITO: CUENTA UNICA DEL TESORO</t>
  </si>
  <si>
    <t>00099021001 DEPOSITO DE EFECTIVO, DEPOSITANTE: AGENCIA NACIONAL DE HIDROCARBUROS, CONCEPTO: DEVOLUCION DE RECURSOS POR CONSUMO DE TELEFONO EXCEDENTE, CUENTA DE DEPOSITO: CUENTA UNICA DEL TESORO</t>
  </si>
  <si>
    <t>00099021001 DEPOSITO DE EFECTIVO, DEPOSITANTE: DESIDERIO MAMANI COPA, CONCEPTO: DEVOLUCION POR DOBLE PERCEPCION, CUENTA DE DEPOSITO: CUENTA UNICA DEL TESORO</t>
  </si>
  <si>
    <t>00099021001 DEPOSITO DE EFECTIVO, DEPOSITANTE: CHOQUE QUENTA EDGAR, CONCEPTO: DEVOLUCION DE BONO AL CARGO, CUENTA DE DEPOSITO: CUENTA UNICA DEL TESORO</t>
  </si>
  <si>
    <t>00099021001 DEPOSITO DE EFECTIVO, DEPOSITANTE: LAREDO MORALES MAURICIO, CONCEPTO: DEVOLUCION DE BONO AL CARGO, CUENTA DE DEPOSITO: CUENTA UNICA DEL TESORO</t>
  </si>
  <si>
    <t>00099021001 DEPOSITO DE EFECTIVO, DEPOSITANTE: VEIZAGA CESPEDES FREDDY MARCELO, CONCEPTO: DEVOLUCION DE BONO AL CARGO, CUENTA DE DEPOSITO: CUENTA UNICA DEL TESORO</t>
  </si>
  <si>
    <t>00099021001 DEPOSITO DE EFECTIVO, DEPOSITANTE: CONDORI ONOFRE DAYSI, CONCEPTO: DEVOLUCION DE BONO AL CARGO, CUENTA DE DEPOSITO: CUENTA UNICA DEL TESORO</t>
  </si>
  <si>
    <t>00234014202 DEP.DE CHEQ.AJENOS,RET.DE CAM.,CONCEPTO: DEVOLUCION AL C-31 N°28 PARTIDA N°25220,DEP.: ANGELA JHOANNA CONDO LOPEZ , PROCEDENCIA: BANCO UNION S.A., CHEQUE: 584, FECHA DE EMISION:07/05/2019</t>
  </si>
  <si>
    <t>00291012005 DEP.DE CHEQ.AJENOS,RET.DE CAM.,CONCEPTO: PAGO ESPACIO PUBLICITARIO TRAMO AUTOPISTA LA PAZ - EL ALTO,DEP.: ENTEL SA , PROCEDENCIA: BANCO MERCANTIL SANTA CRUZ SA., CHEQUE: 216556, FECHA DE EMISION:07/05/2019</t>
  </si>
  <si>
    <t>00253014116 DEP.DE CHEQ.AJENOS,RET.DE CAM.,CONCEPTO: TRANSF A LA CUT POR DEBITO GAM CARACOLLO PARA PROY INTEGRAL DE COSECHA DE AGUA MUN EXTREMA POBREZA,DEP.: GAM CARACOLLO , PROCEDENCIA: BANCO UNION S.A., CHEQUE: 1356, FECHA DE EMISION:08/05/2019</t>
  </si>
  <si>
    <t>00253014104 DEP.DE CHEQ.AJENOS,RET.DE CAM.,CONCEPTO: TRANSFERENCIA A LA CUT POR DEBITO GAM CHARAÑA PARA PROY CONSTRUCCION ALCANTARILLADO SANITARIO Y SIST,DEP.: GAM CHARAÑA , PROCEDENCIA: BANCO UNION S.A., CHEQUE: 1355, FECHA DE EMISION:08/05/2019</t>
  </si>
  <si>
    <t>00283012002 DEP.DE CHEQ.AJENOS,RET.DE CAM.,CONCEPTO: RESARCIMIENTO ECONOMICO,DEP.: ADUANA NACIONAL , PROCEDENCIA: BANCO UNION S.A., CHEQUE: 3462, FECHA DE EMISION:06/05/2019</t>
  </si>
  <si>
    <t>00283012002 DEP.DE CHEQ.AJENOS,RET.DE CAM.,CONCEPTO: DEVOLUCION DE PASAJES BOLTUR,DEP.: ADUANA NACIONAL , PROCEDENCIA: BANCO UNION S.A., CHEQUE: 3464, FECHA DE EMISION:07/05/2019</t>
  </si>
  <si>
    <t>00099021001 DEP.DE CHEQ.AJENOS,RET.DE CAM.,CONCEPTO: DEVOLUCION DE GASTOS OBSERVADOS EX CONSUL OMAR GUTIERREZ,DEP.: CONSULADO DE BOLIVIA EN MURCIA , PROCEDENCIA: BANCO UNION S.A., CHEQUE: 1410, FECHA DE EMISION:08/05/2019</t>
  </si>
  <si>
    <t>00010011102 DEP.DE CHEQ.AJENOS,RET.DE CAM.,CONCEPTO: GESTORIA CONSULAR DE BOLIVIA EN LA QUIACA ARGENTINA,DEP.: CONSULADO DE BOLIVIA EN LA QUIACA - ARGENTINA , PROCEDENCIA: BANCO UNION S.A., CHEQUE: 1411, FECHA DE EMISION:08/05/2019</t>
  </si>
  <si>
    <t>00099021001 DEP.DE CHEQ.AJENOS,RET.DE CAM.,CONCEPTO: RESTITUCION A LA CUT EJECUCION DE BOLETA DE GARANTIA SERIE W N° 0508761 DEP POR BANCO MERCANTIL DE S,DEP.: MINISTERIO DE GOBIERNO-UELICN</t>
  </si>
  <si>
    <t>00099021001 DEP.DE CHEQ.AJENOS,RET.DE CAM.,CONCEPTO: REVERSION A LA CUT S/G C-31 N. 2447 Y 2448 IMP NO UTILIZADO REC ECONOMICO NOVIEMBRE Y DICIEMBRE 2018,DEP.: MINISTERIO DE GOBIERNO-UELICN</t>
  </si>
  <si>
    <t>00099021001 DEP.DE CHEQ.AJENOS,RET.DE CAM.,CONCEPTO: REVERSION A LA CUT S/G C-31 N° 978 CPTE N° 1306,DEP.: MINISTERIO DE GOBIERNO-UELICN , PROCEDENCIA: BANCO UNION S.A., CHEQUE: 8129, FECHA DE EMISION:03/05/2019</t>
  </si>
  <si>
    <t>00129012001 DEP.DE CHEQ.AJENOS,RET.DE CAM.,CONCEPTO: TRANSFERENCIA DE FONDOS CTA 1-5011874 BCO UNION SA,DEP.: ESCUELA DE GESTION PUBLICA PLURINACIONAL , PROCEDENCIA: BANCO UNION S.A., CHEQUE: 578, FECHA DE EMISION:06/05/2019</t>
  </si>
  <si>
    <t>00099021001 DEP.DE CHEQ.AJENOS,RET.DE CAM.,CONCEPTO: DEVOLUCION POR PERMISOS SIN GOCE DE HABER,DEP.: ABEN , PROCEDENCIA: BANCO UNION S.A., CHEQUE: 76, FECHA DE EMISION:06/05/2019</t>
  </si>
  <si>
    <t>00130012001 DEP.DE CHEQ.AJENOS,RET.DE CAM.,CONCEPTO: PAGO DE INTERESES A FOFIM,DEP.: COMERMIN RL , PROCEDENCIA: BANCO NACIONAL DE BOLIVIA S.A., CHEQUE: 1123392, FECHA DE EMISION:03/05/2019</t>
  </si>
  <si>
    <t>00099021001 DEPOSITO DE EFECTIVO, DEPOSITANTE: ALANOCA QUISPE BEATRIZ, CONCEPTO: DEVOLUCION DE BONO AL CARGO, CUENTA DE DEPOSITO: CUENTA UNICA DEL TESORO</t>
  </si>
  <si>
    <t>00015021102 DEPOSITO DE EFECTIVO, DEPOSITANTE: APAZA GUZMAN IGNACIO, CONCEPTO: DEVOLUCION DE BONO AL CARGO, CUENTA DE DEPOSITO: CUENTA UNICA DEL TESORO</t>
  </si>
  <si>
    <t>00099021001 DEPOSITO DE EFECTIVO, DEPOSITANTE: MIN.DE DEPORTES-ENRIQUE PERCY CARRASCO SAAVEDRA, CONCEPTO: DEVOLUCION VIATICOS ABRIL / 2019, CUENTA DE DEPOSITO: CUENTA UNICA DEL TESORO</t>
  </si>
  <si>
    <t>00020031101 DEPOSITO DE EFECTIVO, DEPOSITANTE: ANTONIO EDUARDO MONASTERIOS CHUI CI. 2544629LP, CONCEPTO: REVERSION, CUENTA DE DEPOSITO: CUENTA UNICA DEL TESORO</t>
  </si>
  <si>
    <t>00592012001 DEPOSITO DE EFECTIVO, DEPOSITANTE: M.D.R.Y.T., CONCEPTO: EMISIVO ENTIDAD - MIN. DESARROLLO RURAL Y TIERRAS, PAGO ND 248152 GESTION 2019, CUENTA DE DEPOSITO: CUENTA UNICA DEL TESORO</t>
  </si>
  <si>
    <t>00212012001 DEPOSITO DE EFECTIVO, DEPOSITANTE: EVA LAURA HUANCA, CONCEPTO: REPOSICION DE CREDENCIAL, CUENTA DE DEPOSITO: CUENTA UNICA DEL TESORO</t>
  </si>
  <si>
    <t>00526012001 DEPOSITO DE EFECTIVO, DEPOSITANTE: DAVID CORONEL MAMANI, CONCEPTO: DEVOLUCION PASAJES, CUENTA DE DEPOSITO: CUENTA UNICA DEL TESORO</t>
  </si>
  <si>
    <t>00099021001 DEPOSITO DE EFECTIVO, DEPOSITANTE: RONALD ARIEL LECOÑA MAMANI, CONCEPTO: DEPÓSITO EN CTA SENASIR: COBRO INDEBIDO, CUENTA DE DEPOSITO: CUENTA UNICA DEL TESORO</t>
  </si>
  <si>
    <t>00099021001 DEP.DE CHEQ.AJENOS,RET.DE CAM.,CONCEPTO: REEMBOLSO SUBSIDIO INCAPACIDAD TEMPORAL GERENCIA TARIJA,DEP.: CGE , PROCEDENCIA: BANCO UNION S.A., CHEQUE: 6368, FECHA DE EMISION:07/05/2019</t>
  </si>
  <si>
    <t>00526012001 DEPOSITO DE EFECTIVO, DEPOSITANTE: ENRIQUE VELASCO, CONCEPTO: DEVOLUCION DE PASAJES, CUENTA DE DEPOSITO: CUENTA UNICA DEL TESORO</t>
  </si>
  <si>
    <t>00526012001 DEPOSITO DE EFECTIVO, DEPOSITANTE: RUBEN AUZA, CONCEPTO: DEVOLUCION DE PASAJES, CUENTA DE DEPOSITO: CUENTA UNICA DEL TESORO</t>
  </si>
  <si>
    <t>00526012001 DEPOSITO DE EFECTIVO, DEPOSITANTE: BOLIVIA TV - CARLOS F. FLORES CHOQUETA, CONCEPTO: DEVOLUCION DE PASAJES, CUENTA DE DEPOSITO: CUENTA UNICA DEL TESORO</t>
  </si>
  <si>
    <t>00099021001 DEPOSITO DE EFECTIVO, DEPOSITANTE: AMELIA APAZA DE APAZA, CONCEPTO: DEVOLUCION  POR CONCEPTO SENASIR, CUENTA DE DEPOSITO: CUENTA UNICA DEL TESORO</t>
  </si>
  <si>
    <t>00035011105 DEPOSITO DE EFECTIVO, DEPOSITANTE: JESSICA PAMELA BALBOA, CONCEPTO: DEVOLUCION DE PAGO DE SUBSIDIOS DE LACTANCIA, CUENTA DE DEPOSITO: CUENTA UNICA DEL TESORO</t>
  </si>
  <si>
    <t>00099021001 DEPOSITO DE EFECTIVO, DEPOSITANTE: MARIO ANTONIO GUTIERREZ CALLISAYA, CONCEPTO: DEVOLUCION DE HABERES DEL MES DE ABRIL DE 2019 DE SEDES LA PAZ, CUENTA DE DEPOSITO: CUENTA UNICA DEL TESORO</t>
  </si>
  <si>
    <t>'TRANSFERENCIA DE FONDOS||S/G. NOTA CITE: MH/VTCP/DGT/UO/OB N°1844/2008 DE F.21-10-2008 DEL MIN.DE HACIENDA S/G. DETALLE ADJUNTO. DEBITO DE LA LIBRETA N°00099021001, REPOSICION UTILES DE ESCRITORIO.</t>
  </si>
  <si>
    <t>A:00099021001 Reversión de recursos al GAM de Tito Yupanqui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</si>
  <si>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Vaca Guzmán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</si>
  <si>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Charaña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</si>
  <si>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Tipuani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</si>
  <si>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Calacoto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</si>
  <si>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Quiabaya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</si>
  <si>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Yanacachi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</si>
  <si>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Pedro de Tiquina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</si>
  <si>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Nazacara de Pacajes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</si>
  <si>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Caquiaviri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</si>
  <si>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Malla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</si>
  <si>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Sorata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</si>
  <si>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Alto Beni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</si>
  <si>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Buenaventura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</si>
  <si>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Pasorapa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</si>
  <si>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Ixiamas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</si>
  <si>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Tacachi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</si>
  <si>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General Juan José Pérez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</si>
  <si>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Laja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</si>
  <si>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Gualberto Villarroel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</si>
  <si>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Quime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</si>
  <si>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Ichoca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</si>
  <si>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Morochata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</si>
  <si>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Ancoraimes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</si>
  <si>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Rivero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</si>
  <si>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Patacamaya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</si>
  <si>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Arbieto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</si>
  <si>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Umala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</si>
  <si>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Tolata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</si>
  <si>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Guaqui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</si>
  <si>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Sacabamba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</si>
  <si>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Ayo Ayo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</si>
  <si>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Toco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</si>
  <si>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Achocalla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</si>
  <si>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Tarata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</si>
  <si>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de Huacaya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</si>
  <si>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Tapacari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</si>
  <si>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Catacora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</si>
  <si>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Sicaya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</si>
  <si>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Andrés de Machaca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</si>
  <si>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Capinota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</si>
  <si>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Teoponte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</si>
  <si>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Yotala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</si>
  <si>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Chacarilla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</si>
  <si>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Zudañez (Tacopaya)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</si>
  <si>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Mapiri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</si>
  <si>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Presto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</si>
  <si>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Curva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</si>
  <si>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Alcalá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</si>
  <si>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Omereque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</si>
  <si>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Lucas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</si>
  <si>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Papel Pampa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</si>
  <si>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Las Carreras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</si>
  <si>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Escoma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</si>
  <si>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Camataqui (Villa Abecia)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</si>
  <si>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Puerto Pérez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</si>
  <si>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Apolo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</si>
  <si>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REGULARIZACION DE TRANSFERENCIA DEL EXTERIOR SEGUN SWIFT 05866 DE FECHA 09/05/2019 ORDENANTE: CONSULADO DE BOLIVIA EN CORDOBA AR. LIB. 00010011102 MIN.RELACIONES EXTERIORES - GESTORIA CONSULAR LEY Nº 3108</t>
  </si>
  <si>
    <t>TRANSFERENCIA DEL EXTERIOR SEGUN SWIFT 05882 DE FECHA 09/05/2019 ORDENANTE: CONSULADO DE BOLIVIA EN VIEDMA AR. LIB. 00010011102 MIN.RELACIONES EXTERIORES - GESTORIA CONSULAR LEY Nº 3108</t>
  </si>
  <si>
    <t>TRANSFERENCIA DEL EXTERIOR SEGUN SWIFT NO.5883 DE FECHA 09/05/2019 ORDENANTE: BOLIVIAN CONSULATE-LONDON REF:GESTORIA CONSULAR MARZO Y ABRIL 2019 LIB. 00010011102 MIN.RELACIONES EXTERIORES - GESTORIA CONSULAR LEY Nº 3108</t>
  </si>
  <si>
    <t>TRANSFERENCIA DEL EXTERIOR SEGUN SWIFT NO.5930 DE FECHA 09/05/2019 ORDENANTE: CONSULADO GERAL DA BOLIVIA EN CORUMBA BRASIL REF.: GESTORIA CONSULAR LIB. 00010011102 MIN.RELACIONES EXTERIORES - GESTORIA CONSULAR LEY Nº 3108</t>
  </si>
  <si>
    <t>TRANSFERENCIA DEL EXTERIOR SEGUN SWIFT NO.5931 DE FECHA 09/05/2019 ORDENANTE: CONSULADO GERAL DA BOLIVIA EN CACERES BRASIL REF.: GESTORIA CONSULAR LIB. 00010011102 MIN.RELACIONES EXTERIORES - GESTORIA CONSULAR LEY Nº 3108</t>
  </si>
  <si>
    <t>NUMERO DE LIBRETA CUT: 03420102001 OPERACIÓN E18 TRANSFERENCIA DEL SISTEMA FINANCIERO POR CUENTA DE TERCEROS A LA CUT TRANSFERENCIA RECURSOS DE RECURSOS DEL FIDEICOMISO AEVIVIENDA</t>
  </si>
  <si>
    <t>NÚMERO DE LIBRETA CUT: 99031009.00 OPERACIÓN T01 TRANSFERENCIA DE FONDOS A LA CUT - TESORO DIRECTO DE BANCO UNION S.A. A CUENTA UNICA DEL TESORO CON NUMERO DE SOLICITUD = 3758335 Y NUMERO CORRELATIVO = 91320009052019533 TRANSFERENCIA POR OPERACIONES DE VENTA BONOS BTX</t>
  </si>
  <si>
    <t>||TRANSFERENCIA DE FONDOS PARA SEDEM - ENVIBOL "PLANTA DE ENVASES DE VIDRIO CHUQUISACA- MUNICIPIO ZUDAÑEZ" (4° DESEMBOLSO), ABONO EN LA CUT LIBRETA N° 00132079201 S/G NOTA CITE: BDP/GO/CART/2109/2019 DE 07/05/19 LIBRETA N° 00132079201. SEDEM - ENVIBOL "PLANTA DE ENVASES DE VIDRIO CHUQUISACA- MUNICIPIO ZUDAÑEZ"</t>
  </si>
  <si>
    <t>||TRANSFERENCIA DE FONDOS PARA EMPRESA BOLIVIANA DE ALIMENTOS Y DERIVADOS  EBA IMPLEMENTACIÓN DE UNA PLANTA PROCESADORA DE LÁCTEOS EN EL DEPTO. DEL BENI. (11° DESEMBOLSO), ABONO EN LA CUT LIBRETA N° 00599039204 S/G NOTA CITE: BDP/GO/CART/2110/2019 DE 07/05/19 LIBRETA N° 00599039204. EBA IMPLEMENTACIÓN DE UNA PLANTA PROCESADORA DE LÁCTEOS EN DEPTO.DEL BENI"</t>
  </si>
  <si>
    <t>||COBRO DE COMISIONES BANCARIAS POR TRANSFERENCIA AL EXTERIOR DEL DESEMBOLSO A PAE LLC USD3.244.863.- S/G CONTRATO SANO 402/2014 DEL 18/12/2014, CLAUSULA 20,1,PARAGRAFO IV, INCISO IV) Y PARAGRAFO V INCISO D) LIB. N° 00513012007 YPFB - RECURSOS NACIONALIZACION</t>
  </si>
  <si>
    <t>||REGULARIZACIÓN DE NUESTRA OPERACIÓN NRO. 0953068 DE F. 30/04/2019 SEGÚN INFORMACIÓN ADICIONAL DEL STANDARD CHARTERED BANK. DEBITO DE LA LIBRETA 00119012001 ADSIB, REPOSICION UTILES DE ESCRITORIO.</t>
  </si>
  <si>
    <t>||TRANSFERENCIA DE FONDOS S/G. MENSAJES SWIFT NRO. 05891 DE LA FECHA. (SECTOR PÚBLICO - SERVICIOS). DEBITO DE LA LIBRETA 00119012001 ADSIB, REPOSICION UTILES DE ESCRITORIO.</t>
  </si>
  <si>
    <t>||TRANSFERENCIA DE FONDOS S/G. MENSAJES SWIFT NROS. 05888 Y 05877 DE LA FECHA. (SECTOR PÚBLICO - SERVICIOS). DEBITO DE LA LIBRETA 00119012001 ADSIB, REPOSICION UTILES DE ESCRITORIO.</t>
  </si>
  <si>
    <t>'COBRO DE'||UTILES DE ESCRITORIO POR EL COMPROBANTE CONTABLE NRO. 0953608 DE LA FECHA, SEGÚN CORREO ELECTRÓNICO DE YPFB. DEBITO DE LA LIBRETA 00513022001 YPFB  OPERACIONES.</t>
  </si>
  <si>
    <t>||TRANSFERENCIA DE FONDOS S/G. MENSAJES SWIFT NROS. 05917 Y 05912 DE LA FECHA. (SECTOR PÚBLICO - SERVICIOS). DEBITO DE LA LIBRETA 00119012001 ADSIB, REPOSICION UTILES DE ESCRITORIO.</t>
  </si>
  <si>
    <t>||TRANSFERENCIA DE FONDOS S/G. MENSAJES SWIFT NROS. 05919 Y 05913 DE LA FECHA. (SECTOR PÚBLICO - SERVICIOS). DEBITO DE LA LIBRETA 00119012001 ADSIB, REPOSICION UTILES DE ESCRITORIO.</t>
  </si>
  <si>
    <t>'COBRO DE'||UTILES DE ESCRITORIO POR EL COMPROBANTE CONTABLE NRO. 0953690 DE LA FECHA, SEGÚN CORREO ELECTRÓNICO DE YPFB. DEBITO DE LA LIBRETA 00513022001 YPFB  OPERACIONES.</t>
  </si>
  <si>
    <t>COBRO COSTOS DE PAPELERIA SEGUN TRANSFERENCIA DEL EXTERIOR POR ORDEN DE AMARILLA GAS S.A. (ARGENTINA) REF.: PAYMENT OF MERCHANDISES LIB. 00513062001 YPFB-OPERACIONES PLANTA DE SEPARACION DE LIQUIDOS RIO GRANDE</t>
  </si>
  <si>
    <t>COBRO COSTOS DE PAPELERIA POR REGULARIZACION DE TRANSFERENCIA DEL EXTERIOR POR ORDEN DE CONSULADO DE BOLIVIA EN CORDOBA AR. LIB. 00010011102 MIN.RELACIONES EXTERIORES - GESTORIA CONSULAR LEY Nº 3108</t>
  </si>
  <si>
    <t>COBRO COSTOS DE PAPELERIA SEGUN TRANSFERENCIA DEL EXTERIOR POR ORDEN DE CONSULADO DE BOLIVIA EN VIEDMA AR. LIB. 00010011102 MIN.RELACIONES EXTERIORES - GESTORIA CONSULAR LEY Nº 3108</t>
  </si>
  <si>
    <t>COBRO COSTOS DE PAPELERIA SEGUN TRANSFERENCIA DEL EXTERIOR POR ORDEN DE BOLIVIAN CONSULATE-LONDON REF:GESTORIA CONSULAR MARZO Y ABRIL 2019 LIB. 00010011102 MIN.RELACIONES EXTERIORES - GESTORIA CONSULAR LEY Nº 3108</t>
  </si>
  <si>
    <t>COBRO COSTOS DE PAPELERIA SEGUN TRANSFERENCIA DEL EXTERIOR POR ORDEN DE GAS CORONA S A E C A (ASUNCION PARAGUAY) REF.: SWF OF 19/05/09 LIB. 00513062001 YPFB-OPERACIONES PLANTA DE SEPARACION DE LIQUIDOS RIO GRANDE</t>
  </si>
  <si>
    <t>COBRO COSTOS DE PAPELERIA SEGUN TRANSFERENCIA DEL EXTERIOR POR ORDEN DE CONSULADO GERAL DA BOLIVIA EN CORUMBA BRASIL REF.: GESTORIA CONSULAR LIB. 00010011102 MIN.RELACIONES EXTERIORES - GESTORIA CONSULAR LEY Nº 3108</t>
  </si>
  <si>
    <t>COBRO COSTOS DE PAPELERIA SEGUN TRANSFERENCIA DEL EXTERIOR POR ORDEN DE CONSULADO GERAL DA BOLIVIA EN CACERES BRASIL REF.: GESTORIA CONSULAR LIB. 00010011102 MIN.RELACIONES EXTERIORES - GESTORIA CONSULAR LEY Nº 3108</t>
  </si>
  <si>
    <t>||COMISIÓN TRANSFERENCIA FDOS. AL EXTERIOR 0.10% S/USD 68.700,15.-, REEMB. GSTS. COM. BS. 220.- Y EMISIÓN COMP. CONT. BS. 50.-, REF.: PAGO 2 LC I-2018-03 P/C ARMADA BOLIVIANA A/F ZODIAC MILPRO INTERNATIONAL, EN COMPL. A COMPROBANTE CONTABLE N°0953533, 09/05/19 LIB.:0020051101 MINDEF-ARMADA BOLIVIANA VARIOS REF.:COMISIONES PAGO 2 LC- I-2018-03</t>
  </si>
  <si>
    <t>||COMISIÓN TRANSFERENCIA FDOS. AL EXTERIOR 0.10% S/USD 276.204,74.-, REEMB. GSTS. COM. BS. 220.- Y EMISIÓN COMP. CONT. BS. 50.-, REF.: PAGO LC I-2018-30 P/C MINISTERIO DE DEFENSA A/F GLOCK INTERNATIONAL S.A., EN COMPL. A COMPROBANTE CONTABLE. N°0953575, 09/05/19. LIB.:00020011103 MINISTERIOR DE DEFENSA - INGRESOS VARIOS REF: COMISIONES PAGO LC I-2018-30</t>
  </si>
  <si>
    <t>||VTA.DIV.C/TRANSF.FDOS.AL EXT.Y COMIS.TRANSF.FDOS.AL EXT.0,10% S/USD833.333,61.-,REEMB.GSTS.COM.BS220.-Y EMIS.COMP.CONT.BS50.-REF.:PAGO 5 LC I-2018-05 P/C ABEN A/F JOINT STOCK COMPANY,S/G NOTA ABEN/DGE/NE/Nº330/2019,07/05/19 Y AUT.VTA.DIV.-MEFP,08/05/19. LIB.00099021001 TGN-RECURSOS ORDINARIOS REF.:COMIS.PAGO 5 LC I-2018-05.</t>
  </si>
  <si>
    <t>||VTA.DIV.C/TRANSF.FDOS.AL EXT.Y COMIS.TRANSF.FDOS.AL EXT.0,10% S/USD1.200.000.-,REEMB.GSTS.COM.BS220.-Y EMIS.COMP.CONT.BS50.-REF.:PAGO 6 LC I-2018-05 P/C ABEN A/F JOINT STOCK COMPANY,S/G NOTA ABEN/DGE/NE/Nº330/2019,07/05/19 Y AUT.VTA.DIV.-MEFP,08/05/19. LIB.00099021001 TGN-RECURSOS ORDINARIOS REF.:COMIS.PAGO 6 LC I-2018-05.</t>
  </si>
  <si>
    <t>||VTA.DIV.C/TRANSF.FDOS.AL EXT.Y COMIS.TRANSF.FDOS.AL EXT.0,10% S/USD1.140.480.-,REEMB.GSTS.COM.BS220.-Y EMIS.COMP.CONT.BS50.-REF.:PAGO 7 LC I-2018-05 P/C ABEN A/F JOINT STOCK COMPANY,S/G NOTA ABEN/DGE/NE/Nº331/2019,07/05/19 Y AUT.VTA.DIV.-MEFP,03/05/19. LIB.00099021001 TGN-RECURSOS ORDINARIOS REF.:COMIS.PAGO 7 LC I-2018-05.</t>
  </si>
  <si>
    <t>||VTA.DIV.C/TRANSF.FDOS.AL EXT.Y COMIS.TRANSF.FDOS.AL EXT.0,10% S/USD1.578.566,40.-,REEMB.GSTS.COM.BS220.-Y EMIS.COMP.CONT.BS50.-REF.:PAGO 8 LC I-2018-05 P/C ABEN A/F JOINT STOCK COMPANY,S/G NOTA ABEN/DGE/NE/Nº331/2019,07/05/19 Y AUT.VTA.DIV.-MEFP,03/05/19. LIB.00099021001 TGN-RECURSOS ORDINARIOS REF.:COMIS.PAGO 8 LC I-2018-05.</t>
  </si>
  <si>
    <t>||PAGO A PDVSA PRESTAMO SA137065 FACTURA 509098 VCTO. 13-03-2019 POR CUENTA DE YPFB, SEGUN NOTAS NRO. YPFB/GAFC-0771 DFC-1079 URT-054/2019 DE FECHA 8/04/2019 DE YPFB Y GOBYF-2019-0014 DEL 2/05/2019 DE PDVSA, CAPITAL USD 16.382,35 INTERESES USD 3.240,23 FECHA VALOR 9/05/2019 LIBRETA NRO. 00513012004 LPB-YPFB-UNICOMERCIAL (4030005415/1-2188907)</t>
  </si>
  <si>
    <t>||COBRO DE COMISIONES POR PAGO A PDVSA PRESTAMO SA137065 FACTURA 509098 VCTO. 13-03-2019 POR CUENTA DE YPFB, SEGUN NOTAS NRO. YPFB/GAFC-0771 DFC-1079 URT-054/2019 DE FECHA 8/04/2019 DE YPBF Y GOBYF-2019-0014 DEL 2/05/2019 DE PDVSA, CAPITAL USD 16.382,35 INTERESES USD 3.240,23 LIBRETA NRO. 00513012004 LPB-YPFB-UNICOMERCIAL (4030005415/1-2188907) REF: COMISIONES BANCARIAS</t>
  </si>
  <si>
    <t>00223012001 DEPOSITO DE EFECTIVO, DEPOSITANTE: MARIA LOURDES CORDERO PEREZ, CONCEPTO: 3ER PAGO PARCIAL POR DEVOLUCION DE PASAJES Y VIATICOS DE CUENTAS POR COBRAR, CUENTA DE DEPOSITO: CUENTA UNICA DEL TESORO</t>
  </si>
  <si>
    <t>00526012001 DEPOSITO DE EFECTIVO, DEPOSITANTE: JUVENAL ARNALDO ACARAPI MAGUEÑO, CONCEPTO: DEVOLUCION FONDOS EN AVANCE BOLIVIA TV, CUENTA DE DEPOSITO: CUENTA UNICA DEL TESORO</t>
  </si>
  <si>
    <t>00526012001 DEPOSITO DE EFECTIVO, DEPOSITANTE: SIDNEY DAYANA LOAYZA PLATA, CONCEPTO: DEVOLUCION SALDO FONDOS EN AVANCE, CUENTA DE DEPOSITO: CUENTA UNICA DEL TESORO</t>
  </si>
  <si>
    <t>00526012001 DEPOSITO DE EFECTIVO, DEPOSITANTE: BOLIVIA TV-LUIS MARCOS TROCHE CANDIA, CONCEPTO: DEVOLUCION DE FONDOS EN AVANCE, CUENTA DE DEPOSITO: CUENTA UNICA DEL TESORO</t>
  </si>
  <si>
    <t>00586012001 DEPOSITO DE EFECTIVO, DEPOSITANTE: PAOLO MARCELO GUARACHI AYALA, CONCEPTO: DEVOLUCION FONDOS EN AVANCE, CUENTA DE DEPOSITO: CUENTA UNICA DEL TESORO</t>
  </si>
  <si>
    <t>00586012001 DEPOSITO DE EFECTIVO, DEPOSITANTE: JUAN CARLOS CABRERA RIOS, CONCEPTO: DEVOLUCION FONDOS EN AVANCE, CUENTA DE DEPOSITO: CUENTA UNICA DEL TESORO</t>
  </si>
  <si>
    <t>00212012001 DEPOSITO DE EFECTIVO, DEPOSITANTE: MARIA GISELA ORTUBE CAJIAS, CONCEPTO: DEVOLUCION MONTO DE PASAJE AEREO, CUENTA DE DEPOSITO: CUENTA UNICA DEL TESORO</t>
  </si>
  <si>
    <t>00132012005 DEPOSITO DE EFECTIVO, DEPOSITANTE: ELIANA RAMALLO AROSTEGUI CI. 2302507, CONCEPTO: SEDEM - FOMENTO A LA EMPRESA PUBLICA PRODUCTIVA, CUENTA DE DEPOSITO: CUENTA UNICA DEL TESORO</t>
  </si>
  <si>
    <t>00099021001 DEPOSITO DE EFECTIVO, DEPOSITANTE: MIN DE EDUCACION JUSTO AUQUIPA LUCANA, CONCEPTO: DEVOLUCION POR DOBLE PERCEPCION, CUENTA DE DEPOSITO: CUENTA UNICA DEL TESORO</t>
  </si>
  <si>
    <t>00099021001 DEPOSITO DE EFECTIVO, DEPOSITANTE: WENDY CABRERA AGUILAR 4281812 LP, CONCEPTO: DEVOLUCION POR EXCEDER EL TECHO SALARIAL GESTION 2018 DE ENERO A DICIEMBRE DE WENDY CABRERA AGUILAR, CUENTA DE DEPOSITO: CUENTA UNICA DEL TESORO</t>
  </si>
  <si>
    <t>00099021001 DEPOSITO DE EFECTIVO, DEPOSITANTE: CLEMENTINA GONZALES FLORES, CONCEPTO: DEVOLUCION DOBLE PERCEPCION, CUENTA DE DEPOSITO: CUENTA UNICA DEL TESORO</t>
  </si>
  <si>
    <t>00099021001 DEPOSITO DE EFECTIVO, DEPOSITANTE: MELVA AJALLA RAMIREZ, CONCEPTO: DOBLE PERCEPCION, CUENTA DE DEPOSITO: CUENTA UNICA DEL TESORO</t>
  </si>
  <si>
    <t>00291012002 DEPOSITO DE EFECTIVO, DEPOSITANTE: ADMINISTRADORA BOLIVIANA  DE  CARRETERAS  ABC, CONCEPTO: REPOSICION DE CREDENCIAL, CUENTA DE DEPOSITO: CUENTA UNICA DEL TESORO</t>
  </si>
  <si>
    <t>00526012001 DEPOSITO DE EFECTIVO, DEPOSITANTE: BOLIVIA TV-RAMIRO PACOSILLO MAMANI, CONCEPTO: DEVOLUCION DE PASAJES, CUENTA DE DEPOSITO: CUENTA UNICA DEL TESORO</t>
  </si>
  <si>
    <t>00526012001 DEPOSITO DE EFECTIVO, DEPOSITANTE: SANTOS EFRAIN CHAMBI CHAMBI - BOLIVIA TV, CONCEPTO: DEVOLUCION DE PASAJES, CUENTA DE DEPOSITO: CUENTA UNICA DEL TESORO</t>
  </si>
  <si>
    <t>00526012001 DEPOSITO DE EFECTIVO, DEPOSITANTE: PABLO GREGORIO SUXO C. - BOLIVIA TV, CONCEPTO: DEVOLUCION DE PASAJE, CUENTA DE DEPOSITO: CUENTA UNICA DEL TESORO</t>
  </si>
  <si>
    <t>00041031107 DEPOSITO DE EFECTIVO, DEPOSITANTE: MARY LILIANA FLORES BUSTILLOS, CONCEPTO: DEVOLUCION GASTOS DE TRANSPORTE, CUENTA DE DEPOSITO: CUENTA UNICA DEL TESORO</t>
  </si>
  <si>
    <t>00099021001 DEP.DE CHEQ.AJENOS,RET.DE CAM.,CONCEPTO: PAGO DE TASA DE CONTRAPRESTACION A LA ATT,DEP.: EMPRESA FERROVIARIA ANDINA SA , PROCEDENCIA: BANCO UNION S.A., CHEQUE: 12315, FECHA DE EMISION:10/05/2019</t>
  </si>
  <si>
    <t>00099021001 DEP.DE CHEQ.AJENOS,RET.DE CAM.,CONCEPTO: PAGO DE TASA DE CONTRAPRESTACION A LA ATT,DEP.: EMPRESA FERROVIARIA ANDINA SA , PROCEDENCIA: BANCO UNION S.A., CHEQUE: 12314, FECHA DE EMISION:10/05/2019</t>
  </si>
  <si>
    <t>00099021001 DEP.DE CHEQ.AJENOS,RET.DE CAM.,CONCEPTO: PAGO DE TASA DE CONTRAPRESTACION A LA  ATT,DEP.: EMPRESA FERROVIARIA ANDINA SA , PROCEDENCIA: BANCO UNION S.A., CHEQUE: 12313, FECHA DE EMISION:10/05/2019</t>
  </si>
  <si>
    <t>00015011108 DEP.DE CHEQ.AJENOS,RET.DE CAM.,CONCEPTO: DEVOLUCION DE FONDOS,DEP.: MIN GOBIERNO , PROCEDENCIA: BANCO UNION S.A., CHEQUE: 51328, FECHA DE EMISION:07/05/2019</t>
  </si>
  <si>
    <t>00015011108 DEP.DE CHEQ.AJENOS,RET.DE CAM.,CONCEPTO: DEVOLUCION DE FONDOS,DEP.: MIN GOBIERNO , PROCEDENCIA: BANCO UNION S.A., CHEQUE: 51330, FECHA DE EMISION:07/05/2019</t>
  </si>
  <si>
    <t>00015011108 DEP.DE CHEQ.AJENOS,RET.DE CAM.,CONCEPTO: DEVOLUCION DE FONDOS,DEP.: MIN GOBIERNO , PROCEDENCIA: BANCO UNION S.A., CHEQUE: 51331, FECHA DE EMISION:07/05/2019</t>
  </si>
  <si>
    <t>00592012001 DEP.DE CHEQ.AJENOS,RET.DE CAM.,CONCEPTO: TRANSFERENCIA DE RECURSOS DEL 01 AL 09 DE MAYO 2019,DEP.: IVAN GONZALES , PROCEDENCIA: BANCO UNION S.A., CHEQUE: 663, FECHA DE EMISION:10/05/2019</t>
  </si>
  <si>
    <t>00342012001 DEP.DE CHEQ.AJENOS,RET.DE CAM.,CONCEPTO: DEVOLUCION FONDOS EN AVANCE,DEP.: A.E.V. REGIONAL ORURO , PROCEDENCIA: BANCO UNION S.A., CHEQUE: 1364, FECHA DE EMISION:06/05/2019</t>
  </si>
  <si>
    <t>00212032002 DEP.DE CHEQ.AJENOS,RET.DE CAM.,CONCEPTO: APORTES VOLUNTARIOS INRA - COCHABAMBA,DEP.: INRA - COCHABAMBA , PROCEDENCIA: BANCO UNION S.A., CHEQUE: 5935, FECHA DE EMISION:30/04/2019</t>
  </si>
  <si>
    <t>00099021001 DEP.DE CHEQ.AJENOS,RET.DE CAM.,CONCEPTO: LOPEZ CHAMBI AVIGAIL GLORIA,DEP.: BANCO UNION SA , PROCEDENCIA: BANCO UNION S.A., CHEQUE: 163170, FECHA DE EMISION:10/05/2019</t>
  </si>
  <si>
    <t>00099021001 DEP.DE CHEQ.AJENOS,RET.DE CAM.,CONCEPTO: SALDO PARA ACREDITAR NUEVA POLIZA,DEP.: ASEGURADORA FORTALEZA SA , PROCEDENCIA: BANCO FORTALEZA SOCIEDAD ANONIMA (BANCO FORTALEZA S.A.), CHEQUE: 10749, FECHA DE EMISI</t>
  </si>
  <si>
    <t>00572012001 DEP.DE CHEQ.AJENOS,RET.DE CAM.,CONCEPTO: PAGO POR ERROR DE TRANSFERENCIA,DEP.: ASEGURADORA FORTALEZA SA , PROCEDENCIA: BANCO FORTALEZA SOCIEDAD ANONIMA (BANCO FORTALEZA S.A.), CHEQUE: 10751, FECHA DE EMISI</t>
  </si>
  <si>
    <t>00081011108 DEP.DE CHEQ.AJENOS,RET.DE CAM.,CONCEPTO: RECUPERACION DE ACREENCIAS COACTIVO EN CONTRA DE JUAN CARLOS LOPEZ APARICIO Y OTRO,DEP.: MINISTERIO DE OBRAS PUBLICAS SERVICIOS Y VIVIENDA</t>
  </si>
  <si>
    <t>00015021101 DEP.DE CHEQ.AJENOS,RET.DE CAM.,CONCEPTO: ASIGNACION ABRIL,DEP.: UNIPOL , PROCEDENCIA: BANCO UNION S.A., CHEQUE: 2884, FECHA DE EMISION:07/05/2019</t>
  </si>
  <si>
    <t>00670018003 DEP.DE CHEQ.AJENOS,RET.DE CAM.,CONCEPTO: COOPERACION UNICEF,DEP.: TRIBUNAL SUPREMO ELECTORAL , PROCEDENCIA: BANCO UNION S.A., CHEQUE: 10733, FECHA DE EMISION:08/05/2019</t>
  </si>
  <si>
    <t>00287102001 DEPOSITO DE EFECTIVO, DEPOSITANTE: F.P.S. - OFICINA CENTRAL, CONCEPTO: DEVOLUCION DE RECURSOS NO UTILIZADOS CAJA CHICA PARA REVERSION C-31 - 134 / 2019, CUENTA DE DEPOSITO: CUENTA UNICA DEL TESORO</t>
  </si>
  <si>
    <t>00099021001 DEPOSITO DE EFECTIVO, DEPOSITANTE: FATIMA RUEDA SAAVEDRA, CONCEPTO: PREVENTIVO N 111, CUENTA DE DEPOSITO: CUENTA UNICA DEL TESORO</t>
  </si>
  <si>
    <t>00099021001 DEPOSITO DE EFECTIVO, DEPOSITANTE: FATIMA RUEDA SAAVEDRA, CONCEPTO: PREVENTIVO N 110, CUENTA DE DEPOSITO: CUENTA UNICA DEL TESORO</t>
  </si>
  <si>
    <t>00099021001 DEPOSITO DE EFECTIVO, DEPOSITANTE: MAURICIO RODRIGUEZ CASPA, CONCEPTO: SALDO DE FONDO EN AVANCE, CUENTA DE DEPOSITO: CUENTA UNICA DEL TESORO</t>
  </si>
  <si>
    <t>00020011104 DEPOSITO DE EFECTIVO, DEPOSITANTE: INSTITUTO GEOGRAFICO MILITAR, CONCEPTO: REVERSION POR COMBUSTIBLE FACTURA PRESENTADA A DESTIEMPO EL DESCARGO PARTIDA 34110 DEL PREV 8832,1, CUENTA DE DEPOSITO: CUENTA UNICA DEL TESORO</t>
  </si>
  <si>
    <t>00253014112 DEP.DE CHEQ.AJENOS,RET.DE CAM.,CONCEPTO: DEP PARA GASTOS ADM PROYECTO AMPLIACION SIST. DE ALCANTARILLADO SANITARIO Y PTAR YAPACANI, STA CRUZ,DEP.: GAM YAPACANI , PROCEDENCIA: BANCO UNION S.A., CHEQUE: 1357, FECHA DE EMISION:10/05/2019</t>
  </si>
  <si>
    <t>00526012001 DEP.DE CHEQ.AJENOS,RET.DE CAM.,CONCEPTO: DEP. PARA REVERSION DE C-31 ORIGEN POR PASAJES Y VIATICOS NO UTILIZADOS LIC. WILMER SANJINEZ,DEP.: BOLIVIA TV , PROCEDENCIA: BANCO UNION S.A., CHEQUE: 16397, FECHA DE EMISION:08/05/2019</t>
  </si>
  <si>
    <t>00526012001 DEP.DE CHEQ.AJENOS,RET.DE CAM.,CONCEPTO: DEP. PARA REVERSION DE C-31 ORIGEN POR FAV-BTV NO UTILIZADOS LIC. MAX ALVARADO,DEP.: BOLIVIA TV , PROCEDENCIA: BANCO UNION S.A., CHEQUE: 16396, FECHA DE EMISION:08/05/2019</t>
  </si>
  <si>
    <t>00378012002 DEPOSITO DE EFECTIVO, DEPOSITANTE: GERARDO MARTINEZ APAZA ( SENATEX ), CONCEPTO: DEVOLUCION PREVENTIVO N° 201 ( SALDO NO EJECUTADO ), CUENTA DE DEPOSITO: CUENTA UNICA DEL TESORO</t>
  </si>
  <si>
    <t>00378012002 DEPOSITO DE EFECTIVO, DEPOSITANTE: GERARDO MARTINEZ APAZA ( SENATEX ), CONCEPTO: DEVOLUCION PREVENTIVO N° 201 ( RETENCION ), CUENTA DE DEPOSITO: CUENTA UNICA DEL TESORO</t>
  </si>
  <si>
    <t>00099021001 DEPOSITO DE EFECTIVO, DEPOSITANTE: SILVIA EUGENIA AMBA MENDOZA, CONCEPTO: DEVOLUCION SUELDO MES DE MARZO, CUENTA DE DEPOSITO: CUENTA UNICA DEL TESORO</t>
  </si>
  <si>
    <t>00099021001 DEPOSITO DE EFECTIVO, DEPOSITANTE: SILVIA EUGENIA AMBA MENDOZA, CONCEPTO: DEVOLUCION SUELDO MES DE ABRIL, CUENTA DE DEPOSITO: CUENTA UNICA DEL TESORO</t>
  </si>
  <si>
    <t>A:00099021001 A requerimiento de la Unidad de Administración e Información Salarial (UAIS), con nota interna CITE: MEFP/VTCP/DGPOT/UAIS/N° 2441/2019, en la cual solicita la reversión definitiva de las boletas consignadas en el Comprobante de Pago N° 18794, H.R. 6-10045-R/2221.</t>
  </si>
  <si>
    <t>||TRANSFERENCIA A LA CUENTA UNICA DEL TESORO IMPORTES RETENIDOS A WALTER PEREZ, JULIO HUMEREZ Y SERGIO CEREZO POR REMUNERACION MAXIMA CORRESPONDIENTE AL MES DE ABRIL/2019 - LIBRETA N° 00099021001, S/G DOCS ADJTS Y ROC N° 654/19 DEL DCR TRANS. POR REMUNERACION MAXIMA DE WALTER ABRAHAM PEREZ ALANDIA ABRIL/19 LIBRETA 00099021001</t>
  </si>
  <si>
    <t>||TRANSFERENCIA A LA CUENTA UNICA DEL TESORO IMPORTES RETENIDOS A WALTER PEREZ, JULIO HUMEREZ Y SERGIO CEREZO POR REMUNERACION MAXIMA CORRESPONDIENTE AL MES DE ABRIL/2019 - LIBRETA N° 00099021001, S/G DOCS ADJTS Y ROC N° 654/19 DEL DCR TRANS. POR REMUNERACION MAXIMA DEJULIO HUMEREZ QUIROZ ABRIL/19 LIBRETA 00099021001</t>
  </si>
  <si>
    <t>||TRANSFERENCIA A LA CUENTA UNICA DEL TESORO IMPORTES RETENIDOS A WALTER PEREZ, JULIO HUMEREZ Y SERGIO CEREZO POR REMUNERACION MAXIMA CORRESPONDIENTE AL MES DE ABRIL/2019 - LIBRETA N° 00099021001, S/G DOCS ADJTS Y ROC N° 654/19 DEL DCR TRANS. POR REMUNERACION MAXIMA DE SERGIO CEREZO AGUIRRE ABRIL/19 LIBRETA 00099021001</t>
  </si>
  <si>
    <t>A:00099021001 Reversión de recursos al GAM de Turco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</si>
  <si>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Antequera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</si>
  <si>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Poopó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</si>
  <si>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Curahuara de Carangas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</si>
  <si>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Totora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</si>
  <si>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Escara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</si>
  <si>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Choquecota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</si>
  <si>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Huachacalla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</si>
  <si>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Pazña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</si>
  <si>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Tacopaya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</si>
  <si>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Alalay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</si>
  <si>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Shinahota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</si>
  <si>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Esmeralda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</si>
  <si>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Oruro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</si>
  <si>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De: 00099024113 Transferencia en cumplimiento al DS N°0913 de 15/06/2011 y el Convenio Intergubernativo de Financiamiento UPRE-CIF-IG 1114/2017, suscrito entre la UPRE y el GAM de Irupana (Villa de Lanza), Proyecto “Construcción Coliseo Cerrado Comunidad Lambate - Irupana” correspondiente al pago de la planilla Nº6, según la UPRE.</t>
  </si>
  <si>
    <t>De: 00099024113 Transferencia en cumplimiento al DS N°0913 de 15/06/2011 y el Convenio Intergubernativo de Financiamiento UPRE-CIF-IG 0245/2018, suscrito entre la UPRE y el GAD del Beni, Proyecto “Const. U.E. Nueva Galilea con Tinglado Polifuncional y Graderías - Com. Nueva Galilea” correspondiente al pago de la planilla Nº2, según la UPRE.</t>
  </si>
  <si>
    <t>De: 00099024113 Transferencia en cumplimiento al DS N°0913 de 15/06/2011 y el Convenio Intergubernativo de Financiamiento UPRE-CIF-IG 992/2017, suscrito entre la UPRE y el GAM de Padcaya, Proyecto “Construcción Centro de Salud Trementinal” correspondiente al pago de la planilla Nº5, según la UPRE.</t>
  </si>
  <si>
    <t>A:00099021001 Reversión de recursos al GAM de Bella Flor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</si>
  <si>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Riberalta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</si>
  <si>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Porvenir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</si>
  <si>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Santa Rosa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</si>
  <si>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Puerto Rurrenabaque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</si>
  <si>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Lorenzo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</si>
  <si>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Loreto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</si>
  <si>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Andrés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</si>
  <si>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Sena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</si>
  <si>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Ramón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</si>
  <si>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Puerto Gonzalo Moreno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</si>
  <si>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Baures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</si>
  <si>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Santa Rosa del Abuná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</si>
  <si>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Exaltación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</si>
  <si>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GAIOC de Charagua Iyambae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</si>
  <si>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Reyes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</si>
  <si>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Santos Mercado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</si>
  <si>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Huacaraje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</si>
  <si>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Esperanza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</si>
  <si>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Borja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</si>
  <si>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Villa Nueva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</si>
  <si>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Tarija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</si>
  <si>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Fernández Alonso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</si>
  <si>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Cuatro Cañadas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</si>
  <si>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Uriondo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</si>
  <si>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Tupiza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</si>
  <si>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Yunchara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</si>
  <si>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Tacobamba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</si>
  <si>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Bermejo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</si>
  <si>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Ravelo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</si>
  <si>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Miguel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</si>
  <si>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La Rivera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</si>
  <si>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Yapacaní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</si>
  <si>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Yocalla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</si>
  <si>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Pailón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</si>
  <si>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Pocoata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</si>
  <si>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Portachuelo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</si>
  <si>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Antonio de Esmoruco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</si>
  <si>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Lagunillas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</si>
  <si>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Tinguipaya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</si>
  <si>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Gutiérrez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</si>
  <si>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Pablo de Lípez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</si>
  <si>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Moro Moro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</si>
  <si>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Pedro de Quemes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</si>
  <si>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Postrer Valle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</si>
  <si>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Llica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</si>
  <si>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Trigal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</si>
  <si>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Colquechaca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</si>
  <si>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Pucara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</si>
  <si>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Caiza "D"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</si>
  <si>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Pampa Grande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</si>
  <si>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Potosí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</si>
  <si>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Samaipata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</si>
  <si>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Caripuyo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</si>
  <si>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Mairana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</si>
  <si>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Huayllamarca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</si>
  <si>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Quirusillas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</si>
  <si>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Arampampa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</si>
  <si>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Comarapa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</si>
  <si>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Betanzos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</si>
  <si>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Puerto Quijarro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</si>
  <si>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Agustín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</si>
  <si>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El Carmen Rivero Tórrez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</si>
  <si>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Urmiri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</si>
  <si>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Okinawa Uno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</si>
  <si>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Tahua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</si>
  <si>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Urubicha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</si>
  <si>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Pedro de Buena Vista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</si>
  <si>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Chuquihuta Ayllu Jucumani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</si>
  <si>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Juan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</si>
  <si>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Coipasa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</si>
  <si>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San Javier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</si>
  <si>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Cotagaita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</si>
  <si>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Belén de Andamarca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</si>
  <si>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A:00099021001 Reversión de recursos al GAM de Pampa Aullagas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</si>
  <si>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NUMERO DE LIBRETA CUT: 00225012014 OPERACIÓN E18 TRANSFERENCIA DEL SISTEMA FINANCIERO POR CUENTA DE TERCEROS A LA CUT UNICEF PAYMENT NUMBER 3190117089SENASBA IMPLEMENTACION DESCOM FI Y AT</t>
  </si>
  <si>
    <t>NUMERO DE LIBRETA CUT: 00099021001 OPERACIÓN E18 TRANSFERENCIA DEL SISTEMA FINANCIERO POR CUENTA DE TERCEROS A LA CUT PAGO ADELANTADO P.R.A.-RO Bs. 3.871,48PAGO InDEBIDO - RP Bs. 1.059,45</t>
  </si>
  <si>
    <t>NÚMERO DE LIBRETA CUT: 99031009.00 OPERACIÓN T01 TRANSFERENCIA DE FONDOS A LA CUT - TESORO DIRECTO DE BANCO UNION S.A. A CUENTA UNICA DEL TESORO CON NUMERO DE SOLICITUD = 3762878 Y NUMERO CORRELATIVO = 91320010052019592 TRANSFERENCIA OPERACIONES DE VENTA BONOS BTX</t>
  </si>
  <si>
    <t>NUMERO DE LIBRETA CUT: 00099021001 OPERACIÓN E18 TRANSFERENCIA DEL SISTEMA FINANCIERO POR CUENTA DE TERCEROS A LA CUT TRANSFERENCIA DE FONDOS POR PAGO ADELANTADO PRP.R.A-RP PERIODO ABRIL 2019 A SOLICITUD DE FUTURO DE BOLIVIA S.A. ADMINISTRADORA DE FONDOS DE PENSIONES</t>
  </si>
  <si>
    <t>NUMERO DE LIBRETA CUT: 00099021001 OPERACIÓN E18 TRANSFERENCIA DEL SISTEMA FINANCIERO POR CUENTA DE TERCEROS A LA CUT TRANSFERENCIA DE FONDOS POR PAGO INDEBIDO RP PERIODO ABRIL 2019</t>
  </si>
  <si>
    <t>||TRANSF. A LA FUNDACION CULTURAL DEL BCB (GTOS.CTTES.Y DE INVERSION) CORRRESP. AL 2DO. TRIMESTRE GEST./19 EN CUMP.A INST.HR-BCB-HRE-TGL-2019-5592,REC.INF.BCB-SPCG-INF.-2019-10 DE LA SPCG, NOTA FC.BCB.PDCIA. N°048/2019 DE LA FC-BCB Y FOR.DE TRANSF. 3/19 DE LA GADM-SCONT TRANSFERENCIA A LA LIBRETA 00293014201 DE LA FUNDACION CULTURAL DEL BANCO CENTRAL DE BOLIVIA</t>
  </si>
  <si>
    <t>TRANSFERENCIA DEL EXTERIOR SEGUN SWIFT 05947 DE FECHA 10/05/2019 ORDENANTE: CONSULADO DE BOLIVIA EN MENDOZA,ARGENTINA LIB. 00010011102 MIN.RELACIONES EXTERIORES - GESTORIA CONSULAR LEY Nº 3108</t>
  </si>
  <si>
    <t>De: 00099024113 Transferencia en cumplimiento al DS N°0913 de 15/06/2011 y el Convenio Intergubernativo de Financiamiento UPRE-CIF-IG/426/2016, suscrito entre la UPRE y el GAM de Potosí, proyecto “Construcción Centro de Educación Virtual Pary Orcko D-8” correspondiente al pago de la planilla N° 15, según la UPRE.</t>
  </si>
  <si>
    <t>De: 00099024113 Transferencia en cumplimiento al DS N°0913 de 15/06/2011 y el Convenio Intergubernativo de Financiamiento UPRE-CIF-IG 002/2017, suscrito entre la UPRE y el GAM de Yacuiba, proyecto “Construcción U.E. Ferroviaria” correspondiente al pago de la planilla N° 3, según la UPRE.</t>
  </si>
  <si>
    <t>De: 00099024113 Transferencia en cumplimiento al DS N°0913 de 15/06/2011 y el Convenio Intergubernativo de Financiamiento UPRE-CIF-IG 1120/2017, suscrito entre la UPRE y el GAM de Villa Tunari, proyecto “Construcción Cancha de Futbol y Graderías Central Paractito D-9” correspondiente al pago de la planilla N° 5, según la UPRE.</t>
  </si>
  <si>
    <t>De: 00099024113 Transferencia en cumplimiento al DS N°0913 de 15/06/2011 y el Convenio Intergubernativo de Financiamiento UPRE-CIF-IG/419/2016, suscrito entre la UPRE y el GAM de Potosí, proyecto “Construcción Unidad Educativa Técnico Humanístico 3 de Mayo D-17” correspondiente al pago de la planilla N° 11, según la UPRE.</t>
  </si>
  <si>
    <t>De: 00099024113 Transferencia en cumplimiento al DS N°0913 de 15/06/2011 y el Convenio Intergubernativo de Financiamiento UPRE-CIF-IG 078/2017, suscrito entre la UPRE y el GAM de Potosí, proyecto “Const. Centro de Educación Técnica Alternativa San Martín D-1” correspondiente al pago de la planilla N° 12, según la UPRE.</t>
  </si>
  <si>
    <t>De: 00099024113 Transferencia en cumplimiento al DS N°0913 de 15/06/2011 y el Convenio Intergubernativo de Financiamiento UPRE-CIF-IG 0169/2018, suscrito entre la UPRE y el GAM de Ayo Ayo, proyecto “Construcción Coliseo Municipal Túpac Katari – Ayo Ayo” correspondiente al pago de la planilla N° 2, según la UPRE.</t>
  </si>
  <si>
    <t>De: 00099024113 Transferencia en cumplimiento al DS N°0913 de 15/06/2011 y el Convenio Intergubernativo de Financiamiento UPRE-CIF-IG 107/2018, suscrito entre la UPRE y el GAD de Pando, proyecto “Const. Instituto Tecnológico Superior “Bella Flor”- Municipio Bella Flor” correspondiente al pago de la planilla N° 5, según la UPRE.</t>
  </si>
  <si>
    <t>De: 00099024113 Transferencia en cumplimiento al DS N°0913 de 15/06/2011 y el Convenio Intergubernativo de Financiamiento UPRE-CIF-IG 1047/2017, suscrito entre la UPRE y el GAM de Llallagua, proyecto “Construcción Estadio Irineo Pimentel Rojas Municipio de Llallagua” correspondiente al pago de la planilla N° 5, según la UPRE.</t>
  </si>
  <si>
    <t>COBRO COSTOS DE PAPELERIA SEGUN TRANSFERENCIA DEL EXTERIOR POR ORDEN DE CONSULADO DE BOLIVIA EN MENDOZA,ARGENTINA LIB. 00010011102 MIN.RELACIONES EXTERIORES - GESTORIA CONSULAR LEY Nº 3108</t>
  </si>
  <si>
    <t>COBRO COSTOS DE PAPELERIA POR REGULARIZACION DE TRANSFERENCIA DEL EXTERIOR POR ORDEN DE AMBAR ENERGIA LTDA LIB. 00513012007 YPFB - RECURSOS NACIONALIZACIÓN</t>
  </si>
  <si>
    <t>COBRO COSTOS DE PAPELERIA POR REGULARIZACION DE TRANSFERENCIA DEL EXTERIOR POR ORDEN DE PETROLEOS PARAGUAYOS PETROPAR LIB. 00513062001 YPFB-OPERACIONES PLANTA DE SEPARACION DE LIQUIDOS RIO GRANDE</t>
  </si>
  <si>
    <t>COBRO COSTOS DE PAPELERIA POR REGULARIZACION DE TRANSFERENCIA DEL EXTERIOR POR ORDEN DE CORP.PARAGUAYA DISTRIBUIDORA DE DERIVADOS DE PETROLEO S.A. LIB. 00513062001 YPFB-OPERACIONES PLANTA DE SEPARACION DE LIQUIDOS RIO GRANDE</t>
  </si>
  <si>
    <t>COBRO COSTOS DE PAPELERIA POR REGULARIZACION DE TRANSFERENCIA DEL EXTERIOR POR ORDEN DE AMBAR ENERGIA LTDA. LIB. 00513012007 YPFB - RECURSOS NACIONALIZACIÓN</t>
  </si>
  <si>
    <t>||RESPUESTA A DEBITO DEL BANQUERO SG MJE.SWIFT NO.5961 DE LA FECHA REF:COBRO COMIS.POR TRANSFERENCIA EUR 715,00 DEL 03/05/2019 SG SOLICITUD MIN. EDUCACION REF.TRASPASO PARA ANGELA ISABEL PEDREGAL MONTES LIBRETA 00099021001 TGN-RECURSOS ORDINARIOS</t>
  </si>
  <si>
    <t>||RESPUESTA A DEBITO DEL BANQUERO SG MJE.SWIFT NO.5961 DE LA FECHA REF:COBRO COMIS.POR TRANSFERENCIA EUR 715,00 DEL 03/05/2019 SG SOLICITUD MIN. EDUCACION REF.TRASPASO PARA ANGELA ISABEL PEDREGAL MONTES CGO.LIBRETA 00099021001 TGN-RECURSOS ORDINARIOS (UTILES DE ESCRITORIO)</t>
  </si>
  <si>
    <t>||REGULARIZACIÓN DE NUESTRA OPERACIÓN NRO. 0953610 DE F. 09/05/19 SEGÚN INFORMACIÓN ADICIONAL DEL STANDARD CHARTERED BANK. DEBITO DE LA LIBRETA 00119012001 ADSIB, REPOSICION UTILES DE ESCRITORIO.</t>
  </si>
  <si>
    <t>||RESPUESTA DEBITO DEL BANQUERO SG/ SWIFT 05960 DE LA FECHA REF.: COBRO COMISION POR TRANSFERENCIA DE JPY 187.263,00 DEL 25/04/19 SG/ SOLICITUD DE LA EMPRESA BOLIVIANA DE ALIMENTOS Y DERIVADOS - EBA REF.: PAGO A/F IPPAN SHADAN HOUJIN LATENAMERICANDO NIHON LIB. 00599022001 EBA-COMERCIALIZACION PRODUCTOS MERCADO INTERNO Y EXPORTACION (COMIS.EQ JPY 2.500.-)</t>
  </si>
  <si>
    <t>||RESPUESTA DEBITO DEL BANQUERO SG/ SWIFT 05960 DE LA FECHA REF.: COBRO COMISION POR TRANSFERENCIA DE JPY 187.263,00 DEL 25/04/19 SG/ SOLICITUD DE LA EMPRESA BOLIVIANA DE ALIMENTOS Y DERIVADOS - EBA REF.: PAGO A/F IPPAN SHADAN HOUJIN LATENAMERICANDO NIHON LIB. 00599022001 EBA-COMERCIALIZACION PRODUCTOS MERCADO INTERNO Y EXPORTACION (UTILES DE ESCRITORIO)</t>
  </si>
  <si>
    <t>||REGISTRO COBRO COMISIÓN ENMIENDA LC BS 220,- REEMBOLSO GASTOS DE COMUNICACIÓN BS. 220,- Y EMISIÓN DE BCTE. CONTABLE BS 50.- S/G NOTA ABEN/DGE/NE/N°338/2019 REF.:I-2018-17 P/C AGENCIA BOLIVIANA DE ANERGIA NUCLEAR A/F INVAP SOCIEDAD DEL ESTADO. LIB.: 00099021001 TGN-RECURSOS ORDINARIOS REF.:ENMIENDA LC I-2018-17</t>
  </si>
  <si>
    <t>||TRANSFERENCIA DE FONDOS S/G. MENSAJES SWIFT NROS. 05983 Y 05978 DE LA FECHA. (SECTOR PÚBLICO - SERVICIOS). DEBITO DE LA LIBRETA 00119012001 ADSIB, REPOSICION UTILES DE ESCRITORIO.</t>
  </si>
  <si>
    <t>'COBRO DE'||UTILES DE ESCRITORIO POR EL COMPROBANTE CONTABLE NRO. 0953838 DE LA FECHA, SEGÚN CORREO ELECTRÓNICO DE YPFB DE F. 23/01/2018. DEBITO DE LA LIBRETA 00513022001 YPFB  OPERACIONES.</t>
  </si>
  <si>
    <t>||REGULARIZACION DEL COMPROBANTE CONTABLE N° 0953333 DE F.06-05-2019, S/G. NOTA CITE: ADSIB/NE/0360/2019 DE F.09-05-2019, RECIBIDA EN LA FECHA, DE LA AGENCIA PARA EL DESARROLLO DE LA SOCIEDAD DE LA INFORMACION EN BOLIVIA (HRE-TSO-2243). DEBITO LIBRETA N° 00119012001 ADSIB, COBRO EMISION COMPROBANTE CONTABLE DE LA FECHA.</t>
  </si>
  <si>
    <t>00099021001 DEPOSITO DE EFECTIVO, DEPOSITANTE: IDARTE WILLY CHURA CALLISAYA, CONCEPTO: DEVOLUCION DE PASAJES TERRESTRES NO UTILIZADOS, CUENTA DE DEPOSITO: CUENTA UNICA DEL TESORO</t>
  </si>
  <si>
    <t>00526012001 DEPOSITO DE EFECTIVO, DEPOSITANTE: DAVID OSCAR LAURA MAMANI CI 6033418 LP, CONCEPTO: DEVOLUCION  FONDOS EN AVANCE BOLIVIA TV, CUENTA DE DEPOSITO: CUENTA UNICA DEL TESORO</t>
  </si>
  <si>
    <t>00099021001 DEPOSITO DE EFECTIVO, DEPOSITANTE: SANDRA BEATRIZ DORIA MEDINA RIVERA, CONCEPTO: EXCESO DE HABERES MARZO 2019, CUENTA DE DEPOSITO: CUENTA UNICA DEL TESORO</t>
  </si>
  <si>
    <t>00526012001 DEPOSITO DE EFECTIVO, DEPOSITANTE: CESAR GOMEZ CONDORI - BOLIVIA TV, CONCEPTO: DEVOLUCION DE FONDOS EN AVANCE, CUENTA DE DEPOSITO: CUENTA UNICA DEL TESORO</t>
  </si>
  <si>
    <t>00283012002 DEPOSITO DE EFECTIVO, DEPOSITANTE: RAUL LIZARAZO BERMUDEZ, CONCEPTO: DEVOLUCION DE VIATICOS, CUENTA DE DEPOSITO: CUENTA UNICA DEL TESORO</t>
  </si>
  <si>
    <t>00099021001 DEPOSITO DE EFECTIVO, DEPOSITANTE: BENARDINO CALLE MAMANI - ( SEDEM ), CONCEPTO: DEVOLUCION DE SUELDO MES DE ABRIL, CUENTA DE DEPOSITO: CUENTA UNICA DEL TESORO</t>
  </si>
  <si>
    <t>00526012001 DEPOSITO DE EFECTIVO, DEPOSITANTE: BOLIVIA  TV- FREDDY ESPRELLA ROJAS, CONCEPTO: DEVOLUCION DE PASAJES, CUENTA DE DEPOSITO: CUENTA UNICA DEL TESORO</t>
  </si>
  <si>
    <t>00206012001 DEPOSITO DE EFECTIVO, DEPOSITANTE: INE, CONCEPTO: DEPÓSITO POR VENTA LA PAZ FECHA 10/05/2019, CUENTA DE DEPOSITO: CUENTA UNICA DEL TESORO</t>
  </si>
  <si>
    <t>00132022002 DEPOSITO DE EFECTIVO, DEPOSITANTE: MARIA ZULEMA CALLIZAYA MEDINA, CONCEPTO: DEVOLUCION DE FONDOS N° PREV 562, CUENTA DE DEPOSITO: CUENTA UNICA DEL TESORO</t>
  </si>
  <si>
    <t>00132022002 DEPOSITO DE EFECTIVO, DEPOSITANTE: MARIA ZULEMA CALLIZAYA MEDINA, CONCEPTO: DEVOLUCION DE FONDOS N° PREV 587, CUENTA DE DEPOSITO: CUENTA UNICA DEL TESORO</t>
  </si>
  <si>
    <t>00378012002 DEPOSITO DE EFECTIVO, DEPOSITANTE: MARCO ANTONIO USNAYO, CONCEPTO: DEVOLUCION PREV 205, CUENTA DE DEPOSITO: CUENTA UNICA DEL TESORO</t>
  </si>
  <si>
    <t>00132022002 DEPOSITO DE EFECTIVO, DEPOSITANTE: MARIA ZULEMA CALLISAYA MEDINA, CONCEPTO: DEVOLUCION DE FONDOS N° PREV 583, CUENTA DE DEPOSITO: CUENTA UNICA DEL TESORO</t>
  </si>
  <si>
    <t>00378012002 DEPOSITO DE EFECTIVO, DEPOSITANTE: MARCO ANTONIO USNAYO, CONCEPTO: DEVOLUCION PREV 205 RETENCIONES, CUENTA DE DEPOSITO: CUENTA UNICA DEL TESORO</t>
  </si>
  <si>
    <t>00070011102 DEPOSITO DE EFECTIVO, DEPOSITANTE: CORALI CONDORI BERNABE, CONCEPTO: DEVOLUCION DE SALDO NO EJECUTADO PARA REVERSION DE C-31 N° 964,2,1, CUENTA DE DEPOSITO: CUENTA UNICA DEL TESORO</t>
  </si>
  <si>
    <t>00099021001 DEPOSITO DE EFECTIVO, DEPOSITANTE: FREDDY  COYO  LARICO, CONCEPTO: DEVOLUCION DE ASIGNACION DE BONO A CARGO DEVOLUCION DEL BENEFICIO COLATERAL CODIGO CUENTA N 3987, CUENTA DE DEPOSITO: CUENTA UNICA DEL TESORO</t>
  </si>
  <si>
    <t>00099021001 DEPOSITO DE EFECTIVO, DEPOSITANTE: SEVERO MALLCU ESPINOZA, CONCEPTO: DIVISION NACIONAL ADICIONAL Y REPOSICION SALARIAL, CUENTA DE DEPOSITO: CUENTA UNICA DEL TESORO</t>
  </si>
  <si>
    <t>00526012001 DEPOSITO DE EFECTIVO, DEPOSITANTE: BOLIVIA  TV- SERGIO REVOLLO, CONCEPTO: DEVOLUCION DE PASAJES, CUENTA DE DEPOSITO: CUENTA UNICA DEL TESORO</t>
  </si>
  <si>
    <t>00046171101 DEPOSITO DE EFECTIVO, DEPOSITANTE: MEDI - DENT, CONCEPTO: SANCION POR INCUMPLIMIENTO A LA NORMA, CUENTA DE DEPOSITO: CUENTA UNICA DEL TESORO</t>
  </si>
  <si>
    <t>00099021001 DEPOSITO DE EFECTIVO, DEPOSITANTE: MARTIN FELIX FERNANDEZ CHURA, CONCEPTO: DEVOLUCION DE DEUDA, CUENTA DE DEPOSITO: CUENTA UNICA DEL TESORO</t>
  </si>
  <si>
    <t>00526012001 DEP.DE CHEQ.AJENOS,RET.DE CAM.,CONCEPTO: DEP POR PASAJES Y VIATICOS DESCON EN PLANILLAS (RR.HH) DEL MES DE FEBRERO,DEP.: BOLIVIA TV , PROCEDENCIA: BANCO UNION S.A., CHEQUE: 16402, FECHA DE EMISION:08/05/2019</t>
  </si>
  <si>
    <t>00099021001 DEP.DE CHEQ.AJENOS,RET.DE CAM.,CONCEPTO: ROSAS LEON  SILVIA,DEP.: BANCO UNION SA , PROCEDENCIA: BANCO UNION S.A., CHEQUE: 163172, FECHA DE EMISION:13/05/2019</t>
  </si>
  <si>
    <t>00099021001 DEP.DE CHEQ.AJENOS,RET.DE CAM.,CONCEPTO: ROSAS LEON SILVIA,DEP.: BANCO UNION SA , PROCEDENCIA: BANCO UNION S.A., CHEQUE: 163171, FECHA DE EMISION:13/05/2019</t>
  </si>
  <si>
    <t>00047257002 DEP.DE CHEQ.AJENOS,RET.DE CAM.,CONCEPTO: DEP DE FONDOS NO UTILIZADOS EN LA GESTION 2018,DEP.: ACCESOS-UNIDAD OPERATIVA LOCAL CAMARGO , PROCEDENCIA: BANCO UNION S.A., CHEQUE: 4447, FECHA DE EMISION:13/05/2019</t>
  </si>
  <si>
    <t>00047257001 DEP.DE CHEQ.AJENOS,RET.DE CAM.,CONCEPTO: DEP DE FONDOS NO UTILIZADOS DE LA GESTION 2018,DEP.: ACCESOS-UNIDAD OPERATIVA LOCAL CAMARGO , PROCEDENCIA: BANCO UNION S.A., CHEQUE: 4437, FECHA DE EMISION:13/05/2019</t>
  </si>
  <si>
    <t>00052014102 DEP.DE CHEQ.AJENOS,RET.DE CAM.,CONCEPTO: DEVOLUCION PASAJES AEREOS,DEP.: MINISTERIO DE CULTURAS Y TURISMO , PROCEDENCIA: BANCO UNION S.A., CHEQUE: 4054, FECHA DE EMISION:10/05/2019</t>
  </si>
  <si>
    <t>00047257002 DEP.DE CHEQ.AJENOS,RET.DE CAM.,CONCEPTO: DEP POR FONDOS NO UTILIZADOS DE LA GESTION 2018,DEP.: ACCESOS-UNIDAD OPERATIVA LOCAL CAMARGO , PROCEDENCIA: BANCO UNION S.A., CHEQUE: 4404, FECHA DE EMISION:13/05/2019</t>
  </si>
  <si>
    <t>00099021001 DEP.DE CHEQ.AJENOS,RET.DE CAM.,CONCEPTO: DEVOLUCION DE PASAJES AEREOS,DEP.: MINISTERIO DE CULTURAS Y TURISMO , PROCEDENCIA: BANCO UNION S.A., CHEQUE: 4055, FECHA DE EMISION:10/05/2019</t>
  </si>
  <si>
    <t>00047258002 DEP.DE CHEQ.AJENOS,RET.DE CAM.,CONCEPTO: DEP DE FONDOS NO UTILIZADOS GESTION 2018,DEP.: ACCESOS-UNIDAD OPERATIVA LOCAL CAMARGO , PROCEDENCIA: BANCO UNION S.A., CHEQUE: 4451, FECHA DE EMISION:13/05/2019</t>
  </si>
  <si>
    <t>00047258002 DEP.DE CHEQ.AJENOS,RET.DE CAM.,CONCEPTO: DEP DE FONDOS NO UTILIZADOS GESTION 2018,DEP.: ACCESOS-UNIDAD OPERATIVA LOCAL CAMARGO , PROCEDENCIA: BANCO UNION S.A., CHEQUE: 4455, FECHA DE EMISION:13/05/2019</t>
  </si>
  <si>
    <t>00047257002 DEP.DE CHEQ.AJENOS,RET.DE CAM.,CONCEPTO: DEP DE FONDOS NO UTILIZADOS GESTION 2018,DEP.: ACCESOS-UNIDAD OPERATIVA LOCAL CAMARGO , PROCEDENCIA: BANCO UNION S.A., CHEQUE: 4406, FECHA DE EMISION:13/05/2019</t>
  </si>
  <si>
    <t>00047257001 DEP.DE CHEQ.AJENOS,RET.DE CAM.,CONCEPTO: DEVOLUCION DE FONDOS NO UTILIZADOS GESTION 2018,DEP.: ACCESOS-UNIDAD OPERATIVA LOCAL RIBERALTA , PROCEDENCIA: BANCO UNION S.A., CHEQUE: 3147, FECHA DE EMISION:06/05/2019</t>
  </si>
  <si>
    <t>00047258002 DEP.DE CHEQ.AJENOS,RET.DE CAM.,CONCEPTO: DEP POR DEVOLUCION DE SALDOS NO EJECUTADOS GESTION 2018,DEP.: ACCESOS-UNIDAD OPERATIVA LOCAL CAMARGO , PROCEDENCIA: BANCO UNION S.A., CHEQUE: 4436, FECHA DE EMISION:13/05/2019</t>
  </si>
  <si>
    <t>00099021001 DEP.DE CHEQ.AJENOS,RET.DE CAM.,CONCEPTO: DEPÓSITO POR AISEM  POR DEVOLUCION DE BAJAS MEDICAS,DEP.: AISEM , PROCEDENCIA: BANCO UNION S.A., CHEQUE: 31508, FECHA DE EMISION:17/04/2019</t>
  </si>
  <si>
    <t>00099021001 DEPOSITO DE EFECTIVO, DEPOSITANTE: FERNANDO ZAMBRANA  CRUZ, CONCEPTO: DOBLE PERCEPCION, CUENTA DE DEPOSITO: CUENTA UNICA DEL TESORO</t>
  </si>
  <si>
    <t>00099021001 DEPOSITO DE EFECTIVO, DEPOSITANTE: ROGOBERTO CHINO LAIME, CONCEPTO: DEVOLUCION DE DEUDA POR DOBLE PERCEPCION (MINISTERIO DE EDUCAION), CUENTA DE DEPOSITO: CUENTA UNICA DEL TESORO</t>
  </si>
  <si>
    <t>00378012002 DEPOSITO DE EFECTIVO, DEPOSITANTE: ANTONIO TORREZ TINTAYA, CONCEPTO: DEVOLUCION PREVENTIVO N 163, CUENTA DE DEPOSITO: CUENTA UNICA DEL TESORO</t>
  </si>
  <si>
    <t>00099021001 DEPOSITO DE EFECTIVO, DEPOSITANTE: RAUL GONZALO TERCEROS PAZ, CONCEPTO: DEVOLUCION DE PASAJE AEREO CBBA - LA PAZ N° E - TICKET: 3025088, CUENTA DE DEPOSITO: CUENTA UNICA DEL TESORO</t>
  </si>
  <si>
    <t>00099021001 DEPOSITO DE EFECTIVO, DEPOSITANTE: ANA MARIA VALENCIA BLANCO, CONCEPTO: DEVOLUCION POR DOBLE PERCEPCION, CUENTA DE DEPOSITO: CUENTA UNICA DEL TESORO</t>
  </si>
  <si>
    <t>00283014101 DEP.DE CHEQ.AJENOS,RET.DE CAM.,CONCEPTO: PERMISO SIN GOCE DE HABERES,DEP.: ADUANA NACIONAL , PROCEDENCIA: BANCO UNION S.A., CHEQUE: 3482, FECHA DE EMISION:09/05/2019</t>
  </si>
  <si>
    <t>00283062001 DEP.DE CHEQ.AJENOS,RET.DE CAM.,CONCEPTO: DEVOLUCION DE VIATICOS,DEP.: ADUANA NACIONAL , PROCEDENCIA: BANCO UNION S.A., CHEQUE: 3481, FECHA DE EMISION:09/05/2019</t>
  </si>
  <si>
    <t>00283012002 DEP.DE CHEQ.AJENOS,RET.DE CAM.,CONCEPTO: EXTRAVIO DE CREDENCIALES Y TARJETAS,DEP.: ADUANA NACIONAL , PROCEDENCIA: BANCO UNION S.A., CHEQUE: 3479, FECHA DE EMISION:09/05/2019</t>
  </si>
  <si>
    <t>00526012001 DEP.DE CHEQ.AJENOS,RET.DE CAM.,CONCEPTO: DEP POR PASAJES Y VIATICOS DESCON EN PLANILLAS (RR.HH) DEL MES DE FEBRERO,DEP.: BOLIVIA TV , PROCEDENCIA: BANCO UNION S.A., CHEQUE: 16403, FECHA DE EMISION:08/05/2019</t>
  </si>
  <si>
    <t>De: 00099024113 Transferencia en cumplimiento al DS N°0913 de 15/06/2011 y el Convenio Intergubernativo de Financiamiento UPRE-CIF-IG 0265/2018, suscrito entre la UPRE y el GAM de Villa Tunari, Proyecto “Const. Graderías, Iluminación y Cancha de Futbol Central Isinuta - D7 Villa Tunari” correspondiente al pago de la planilla Nº2, según la UPRE.</t>
  </si>
  <si>
    <t>De: 00099024113 Transferencia en cumplimiento al DS N°0913 de 15/06/2011 y el Convenio Intergubernativo de Financiamiento UPRE-CIF-IG 131/2019, suscrito entre la UPRE y el GAM de Puerto Gonzalo Moreno, Proyecto “Const. Unidad Educativa Portachuelo Dios es Amor - Gonzalo Moreno”, correspondiente al pago del 20% de anticipo del monto financiado, según la UPRE.</t>
  </si>
  <si>
    <t>De: 00099024113 Transferencia en cumplimiento al DS N°0913 de 15/06/2011 y el Convenio Intergubernativo de Financiamiento UPRE-CIF-IG 0124/2018, suscrito entre la UPRE y el GAD de Tarija, Proyecto “Ampliación y Readecuación Campo Ferial San Jacinto” correspondiente al pago de la planilla Nº3, según la UPRE.</t>
  </si>
  <si>
    <t>De: 00099024113 Transferencia en cumplimiento al DS N°0913 de 15/06/2011 y el Convenio Intergubernativo de Financiamiento UPRE-CIF-IG 095/2019, suscrito entre la UPRE y el GAM de Bolpebra, Proyecto “Const. Centro Cultural Com. Indígena Yaminagua”, correspondiente al pago del 20% de anticipo del monto financiado, según la UPRE.</t>
  </si>
  <si>
    <t>De: 00099024113 Transferencia en cumplimiento al DS N°0913 de 15/06/2011 y el Convenio Intergubernativo de Financiamiento UPRE-CIF-IG 108/2019, suscrito entre la UPRE y el GAM de Bolpebra, Proyecto “Const. Modulo Policial - Com. San Pedro de Bolpebra”, correspondiente al pago del 20% de anticipo del monto financiado, según la UPRE.</t>
  </si>
  <si>
    <t>De: 00099024113 Transferencia en cumplimiento al DS N°0913 de 15/06/2011 y el Convenio Intergubernativo de Financiamiento UPRE-CIF-IG 091/2019, suscrito entre la UPRE y el GAM de Bolpebra, Proyecto “Const. Centro Cultural Com. Cultural Com. Nohaya”, correspondiente al pago del 20% de anticipo del monto financiado, según la UPRE.</t>
  </si>
  <si>
    <t>De: 00099024113 Transferencia en cumplimiento al DS N°0913 de 15/06/2011 y el Convenio Intergubernativo de Financiamiento UPRE-CIF-IG 088/2019, suscrito entre la UPRE y el GAM de Bolpebra, Proyecto “Const. Modulo Policial - Com. Nareuda”, correspondiente al pago del 20% de anticipo del monto financiado, según la UPRE.</t>
  </si>
  <si>
    <t>De: 00099024113 Transferencia en cumplimiento al DS N°0913 de 15/06/2011 y el Convenio Intergubernativo de Financiamiento UPRE-CIF-IG 260/2018, suscrito entre la UPRE y el GAM de Punata, Proyecto “Const. U.E. Álvaro García Linera (Molle Huma) Punata” correspondiente al pago de la planilla Nº3, según la UPRE.</t>
  </si>
  <si>
    <t>De: 00099024113 Transferencia en cumplimiento al DS N°0913 de 15/06/2011 y el Convenio Intergubernativo de Financiamiento UPRE-CIF-IG 0230/2018, suscrito entre la UPRE y el GAM de San Pablo de Huacareta, Proyecto “Mej. de Calles con Ladrillo Pavic Plaza Comunidad Rosario del Ingre” correspondiente al pago de la planilla Nº2, según la UPRE.</t>
  </si>
  <si>
    <t>De: 00099024113 Transferencia en cumplimiento al DS N°0913 de 15/06/2011 y el Convenio Intergubernativo de Financiamiento UPRE-CIF-IG 083/2017, suscrito entre la UPRE y el GAM de Potosí, Proyecto “Construcción Bloques Administrativos, Aulas Teóricas, Técnicas y Dos Tinglados U.E. Divino Maestro A, B y C, D-10” correspondiente al pago de la planilla Nº13, según la UPRE.</t>
  </si>
  <si>
    <t>De: 00099024113 Transferencia en cumplimiento al DS N°0913 de 15/06/2011 y el Convenio Intergubernativo de Financiamiento UPRE-CIF-IG 054/2018, suscrito entre la UPRE y el GAM de Oruro, Proyecto “Construcción U.E. Avelino Siñani Junta Vecinal Santa Ana III- B Municipio Oruro” correspondiente al pago de la planilla Nº2, según la UPRE.</t>
  </si>
  <si>
    <t>De: 00099024113 Transferencia en cumplimiento al DS N°0913 de 15/06/2011 y el Convenio Intergubernativo de Financiamiento UPRE-CIF-IG 0105/2019, suscrito entre la UPRE y el GAM de Bolpebra, Proyecto “Const. Tinglado Polifuncional con Graderías U.E. El Ceibo Comunidad El Ceibo”, correspondiente al pago del 20% de anticipo del monto financiado, según la UPRE.</t>
  </si>
  <si>
    <t>De: 00099024113 Transferencia en cumplimiento al DS N°0913 de 15/06/2011 y el Convenio Intergubernativo de Financiamiento UPRE-CIF-IG 0252/2018, suscrito entre la UPRE y el GAD del Beni, Proyecto “Const. Puesto de Salud San Miguel - Comunidad San Miguel” correspondiente al pago de la planilla Nº1, según la UPRE.</t>
  </si>
  <si>
    <t>De: 00099024113 Transferencia en cumplimiento al DS N°0913 de 15/06/2011 y el Convenio Intergubernativo de Financiamiento UPRE-CIF-IG 0267/2018, suscrito entre la UPRE y el GAM de Yunchara, Proyecto “Const. Tinglado Polifuncional U.E. José María Avilés de Belén - Municipio de Yunchara” correspondiente al pago de la planilla Nº1, según la UPRE.</t>
  </si>
  <si>
    <t>De: 00099024113 Transferencia en cumplimiento al DS N°0913 de 15/06/2011 y el Convenio Intergubernativo de Financiamiento UPRE-CIF-IG 0106/2019, suscrito entre la UPRE y el GAM de Bolpebra, Proyecto “Const. Centro Cultural Com. Nareuda”, correspondiente al pago del 20% de anticipo del monto financiado, según la UPRE.</t>
  </si>
  <si>
    <t>TRANSFERENCIA DEL EXTERIOR SEGUN SWIFT NO.6017 DE FECHA 13/05/2019 ORDENANTE: CONSULADO GENERAL DE BOLIVIA-GINEBRA-SUIZA REF:GESTORIA CONSULAR LIB. 00010011102 MIN.RELACIONES EXTERIORES - GESTORIA CONSULAR LEY Nº 3108</t>
  </si>
  <si>
    <t>TRANSFERENCIA DEL EXTERIOR SEGUN SWIFT NO.6016 DE FECHA 13/05/2019 ORDENANTE: CONSULATE GENERAL OF BOLIVIA LOS ANGELES CA REF:GESTORIA CONSULAR LIB. 00010011102 MIN.RELACIONES EXTERIORES - GESTORIA CONSULAR LEY Nº 3108</t>
  </si>
  <si>
    <t>TRANSFERENCIA DEL EXTERIOR SEGUN SWIFT NO.6015 DE FECHA 13/05/2019 ORDENANTE: CONSULADO GENERAL DE BOLIVIA REF:GESTORIA CONSULAR MES DE ABRIL 2019 LIB. 00010011102 MIN.RELACIONES EXTERIORES - GESTORIA CONSULAR LEY Nº 3108</t>
  </si>
  <si>
    <t>REGULARIZACION DE TRANSFERENCIA DEL EXTERIOR SEGUN SWIFT 05995 DE FECHA 13/05/2019 ORDENANTE: CONSULADO GENERAL DE BOLIVIA SAO PAULO BRASIL LIB. 00010011102 MIN.RELACIONES EXTERIORES - GESTORIA CONSULAR LEY Nº 3108</t>
  </si>
  <si>
    <t>NÚMERO DE LIBRETA CUT: 99031009.00 OPERACIÓN T01 TRANSFERENCIA DE FONDOS A LA CUT - TESORO DIRECTO DE BANCO UNION S.A. A CUENTA UNICA DEL TESORO CON NUMERO DE SOLICITUD = 3768673 Y NUMERO CORRELATIVO = 91320013052019735 TRANSFERENCIA POR OPERACIONES DE VENTA BONOS BTX</t>
  </si>
  <si>
    <t>COBRO COSTOS DE PAPELERIA SEGUN TRANSFERENCIA DEL EXTERIOR POR ORDEN DE CONSULADO GENERAL DE BOLIVIA-GINEBRA-SUIZA REF:GESTORIA CONSULAR LIB. 00010011102 MIN.RELACIONES EXTERIORES - GESTORIA CONSULAR LEY Nº 3108</t>
  </si>
  <si>
    <t>COBRO COSTOS DE PAPELERIA SEGUN TRANSFERENCIA DEL EXTERIOR POR ORDEN DE CONSULATE GENERAL OF BOLIVIA LOS ANGELES CA REF:GESTORIA CONSULAR LIB. 00010011102 MIN.RELACIONES EXTERIORES - GESTORIA CONSULAR LEY Nº 3108</t>
  </si>
  <si>
    <t>COBRO COSTOS DE PAPELERIA SEGUN TRANSFERENCIA DEL EXTERIOR POR ORDEN DE CONSULADO GENERAL DE BOLIVIA REF:GESTORIA CONSULAR MES DE ABRIL 2019 LIB. 00010011102 MIN.RELACIONES EXTERIORES - GESTORIA CONSULAR LEY Nº 3108</t>
  </si>
  <si>
    <t>COBRO COSTOS DE PAPELERIA POR REGULARIZACION DE TRANSFERENCIA DEL EXTERIOR POR ORDEN DE CONSULADO GENERAL DE BOLIVIA SAO PAULO BRASIL LIB. 00010011102 MIN.RELACIONES EXTERIORES - GESTORIA CONSULAR LEY Nº 3108</t>
  </si>
  <si>
    <t>COBRO COSTOS DE PAPELERIA SEGUN TRANSFERENCIA DEL EXTERIOR POR ORDEN DE PETROLEO BRASILERO SA PETROBRAS REF.: 07134216365 LIB. 00513012007 YPFB - RECURSOS NACIONALIZACIÓN</t>
  </si>
  <si>
    <t>COBRO COSTOS DE PAPELERIA SEGUN TRANSFERENCIA DEL EXTERIOR POR ORDEN DE PETROLEO BRASILERO SA PETROBRAS REF.: S069133296CE01 LIB. 00513012007 YPFB - RECURSOS NACIONALIZACIÓN</t>
  </si>
  <si>
    <t>COBRO COSTOS DE PAPELERIA SEGUN TRANSFERENCIA DEL EXTERIOR POR ORDEN DE PETROLEO BRASILERO SA PETROBRAS REF.: INV EXB-GAS-238/19 LIB. 00513012007 YPFB - RECURSOS NACIONALIZACIÓN</t>
  </si>
  <si>
    <t>COBRO COSTOS DE PAPELERIA SEGUN TRANSFERENCIA DEL EXTERIOR POR ORDEN DE ITERUM COMERCIO INTERNACIONAL LTDA REF:ODV-VEX-27/19 LIB. 00597012001 RECURSOS PROPIOS VENTAS YLB</t>
  </si>
  <si>
    <t>||PAGO PRÉSTAMO 1020/SF-BO VCTO. 13-05-2019 POR CUENTA DEL BANCO DE DESARROLLO PRODUCTIVO SEGUN COD. LIQ. 012265 DE FECHA 11-05-2019, VALOR 13-05-2019 CAPITAL BS 1.346.605,83 INTERESES BS 534.215,13 LIBRETA 00099021001 TGN-RECURSOS ORDINARIOS-3987-ALIVIO MDRI</t>
  </si>
  <si>
    <t>||TRANSFERENCIA DE FONDOS S/G. MENSAJE SWIFT NRO. 06022 DE LA FECHA. (SECTOR PÚBLICO - SERVICIOS). DEBITO DE LA LIBRETA 00119012001 ADSIB, REPOSICION UTILES DE ESCRITORIO.</t>
  </si>
  <si>
    <t>||TRANSFERENCIA DE FONDOS S/G. MENSAJES SWIFT NROS. 06021 Y 06004 DE LA FECHA. (SECTOR PÚBLICO - SERVICIOS). DEBITO DE LA LIBRETA 00119012001 ADSIB, REPOSICION UTILES DE ESCRITORIO.</t>
  </si>
  <si>
    <t>||TRANSFERENCIA DE FONDOS S/G. MENSAJES SWIFT NROS. 06020 Y 06002 DE LA FECHA. (SECTOR PÚBLICO - SOBREVUELOS). DEBITO DE LA LIBRETA 00117012001 DGAC, REPOSICION UTILES DE ESCRITORIO.</t>
  </si>
  <si>
    <t>'COBRO DE'||UTILES DE ESCRITORIO POR EL COMPROBANTE CONTABLE NRO. 0953998 DE LA FECHA. SEGÚN NOTA DE LA EMPRESA SIDERURGICA DEL MUTUN, CITE' ESM/JPC/071/2017 DE F. 21/11/2017 (HRE-TGL-17802). DEBITO DE LA LIBRETA 00573012001 EMPRESA SIDERURGICA DEL MUTUN-RECURSOS PROPIOS.</t>
  </si>
  <si>
    <t>COBRO COSTOS DE PAPELERIA SEGUN TRANSFERENCIA DEL EXTERIOR POR ORDEN DE PETROLEO BRASILERO SA PETROBRAS REF.: 07134216310 LIB. 00513012007 YPFB - RECURSOS NACIONALIZACIÓN</t>
  </si>
  <si>
    <t>COBRO COSTOS DE PAPELERIA SEGUN TRANSFERENCIA DEL EXTERIOR POR ORDEN DE PETROLEO BRASILERO SA PETROBRAS REF.: 07134216480 LIB. 00513012007 YPFB - RECURSOS NACIONALIZACIÓN</t>
  </si>
  <si>
    <t>COBRO COSTOS DE PAPELERIA SEGUN TRANSFERENCIA DEL EXTERIOR POR ORDEN DE AGRARIA INDUSTRIA E COMERCIO LTDA REF.: CONTRATO 206173741 INVOICE ODV-VEX-26-19 DEL 07-05-2019 LIB. 00597012001 RECURSOS PROPIOS VENTAS YLB</t>
  </si>
  <si>
    <t>||RESPUESTA A DEBITO DEL BANQUERO SEG.SWIFT 06032 DE LA FECHA. REF.: COBRO COMISION POR TRANSF. EUR 127,72 VALOR 15/04/2019 SEG. SOLICITUD 018930-7717 DEL MIN. EDUCACION LIBRETA 00099021001 TGN - RECURSOS ORDINARIOS</t>
  </si>
  <si>
    <t>||RESPUESTA A DEBITO DEL BANQUERO SEG.SWIFT 06032 DE LA FECHA. REF.: COBRO COMISION POR TRANSF. EUR 127,72 VALOR 15/04/2019 SEG. SOLICITUD 018930-7717 DEL MIN. EDUCACION LIBRETA 00099021001 TGN - RECURSOS ORDINARIOS. REF.: UTILES DE ESCRITORIO</t>
  </si>
  <si>
    <t>||RESPUESTA DEBITO DEL BANQUERO SG/ SWIFT 06028 DE LA FECHA REF: COBRO COMISION POR TRANSFERENCIA DE EUR 338,73 DEL 15/04/19 SG/ SOLICITUD DEL MIN. DE EDUCACION REF.: PAGO A/F CALANI JIMENEZ RAUL LIB. NO. 00099021001 TGN-RECURSOS ORDINARIOS (COMIS. DEL BANQUERO EQUIV. EUR 5.-)</t>
  </si>
  <si>
    <t>||RESPUESTA DEBITO DEL BANQUERO SG/ SWIFT 06028 DE LA FECHA REF: COBRO COMISION POR TRANSFERENCIA DE EUR 338,73 DEL 15/04/19 SG/ SOLICITUD DEL MIN. DE EDUCACION REF.: PAGO A/F CALANI JIMENEZ RAUL LIB. NO. 00099021001 TGN-RECURSOS ORDINARIOS (UTILES DE ESCRITORIO)</t>
  </si>
  <si>
    <t>||RESPUESTA DEBITO DEL BANQUERO SG/ SWIFT 06030 DE LA FECHA REF: COBRO COMISION POR TRANSFERENCIA DE EUR 3.001,25 DEL 24/04/19 SG/ SOLICITUD DEL INIAF REF.: PAGO A/F OECD CARGO LIB. NO. 00222012001 INIAF-A NIVEL NACIONAL (COMISION EQUIV. EUR 15,-)</t>
  </si>
  <si>
    <t>||RESPUESTA DEBITO DEL BANQUERO SG/ SWIFT 06030 DE LA FECHA REF: COBRO COMISION POR TRANSFERENCIA DE EUR 3.001,25 DEL 24/04/19 SG/ SOLICITUD DEL INIAF REF.: PAGO A/F OECD CARGO LIB. NO. 00222012001 INIAF-A NIVEL NACIONAL (COBRO UTILES DE ESCRITORIO)</t>
  </si>
  <si>
    <t>||RESPUESTA DEBITO DEL BANQUERO SG/ SWIFT 06029 DE LA FECHA REF: COBRO COMISION POR TRANSFERENCIA DE EUR 2.187,50 DEL 30/04/19 SG/ SOLICITUD DE DIREMAR REF.: TRANSF. A/F E.A. SOBENES OBREGON LIB. NO. 00099021001 TGN-RECURSOS ORDINARIOS (COMIS. DEL BANQUERO EQUIV. EUR 12,50)</t>
  </si>
  <si>
    <t>||RESPUESTA DEBITO DEL BANQUERO SG/ SWIFT 06029 DE LA FECHA REF: COBRO COMISION POR TRANSFERENCIA DE EUR 2.187,50 DEL 30/04/19 SG/ SOLICITUD DE DIREMAR REF.: TRANSF. A/F E.A. SOBENES OBREGON LIB. NO. 00099021001 TGN-RECURSOS ORDINARIOS (COBRO UTILES DE ESCRITORIO)</t>
  </si>
  <si>
    <t>||REGULARIZACIÓN DE NUESTRA OPERACIÓN NRO. 0953462 DE F. 08/05/2019 EN ATENCIÓN A NOTA DE LA ADSIB, CITE' ADSIB/NE/0363/2019 RECIBIDA EN LA FECHA. (HRE-TSO-2404). DEBITO DE LA LIBRETA 00119012001 ADSIB, REPOSICION UTILES DE ESCRITORIO.</t>
  </si>
  <si>
    <t>00099021001 DEPOSITO DE EFECTIVO, DEPOSITANTE: MIISTERIO DE DEPORTES RENE MARTINEZ PRADO, CONCEPTO: DEVOLUCION SALDOS NO UTILIZADOS, CUENTA DE DEPOSITO: CUENTA UNICA DEL TESORO</t>
  </si>
  <si>
    <t>00291012006 DEPOSITO DE EFECTIVO, DEPOSITANTE: (ABC) OFICINA CENTRAL, CONCEPTO: DEVOLUCION DE SALDO DE VIATICOS, CUENTA DE DEPOSITO: CUENTA UNICA DEL TESORO</t>
  </si>
  <si>
    <t>00099021001 DEPOSITO DE EFECTIVO, DEPOSITANTE: DAVID LOAYZA ALMARAZ, CONCEPTO: REVERSION DEFINITIVA, CUENTA DE DEPOSITO: CUENTA UNICA DEL TESORO</t>
  </si>
  <si>
    <t>00046104203 DEPOSITO DE EFECTIVO, DEPOSITANTE: SARA SOTO HURTADO, CONCEPTO: REVERSION DE FONDOS NO UTILIZADOS, CUENTA DE DEPOSITO: CUENTA UNICA DEL TESORO</t>
  </si>
  <si>
    <t>00526012001 DEPOSITO DE EFECTIVO, DEPOSITANTE: BOLIVIA TV FELIX HUMEREZ YUJRA, CONCEPTO: DEVOLUCION POR CONCEPTO DE FONDOS EN AVANCE, CUENTA DE DEPOSITO: CUENTA UNICA DEL TESORO</t>
  </si>
  <si>
    <t>00099021001 DEPOSITO DE EFECTIVO, DEPOSITANTE: IVAN HILARION ALCALA CRESPO, CONCEPTO: DEVOLUCION VIATICOS, CUENTA DE DEPOSITO: CUENTA UNICA DEL TESORO</t>
  </si>
  <si>
    <t>00526012001 DEPOSITO DE EFECTIVO, DEPOSITANTE: BOLIVIA TV - JHERYK ALEJANDRO CATARI HUASCO, CONCEPTO: DEVOLUCION DE VIATICOS, CUENTA DE DEPOSITO: CUENTA UNICA DEL TESORO</t>
  </si>
  <si>
    <t>00132052001 DEPOSITO DE EFECTIVO, DEPOSITANTE: SEDEM SEMILLAS, CONCEPTO: DEVOLUCION DE FONDOS EN AVANCE, CUENTA DE DEPOSITO: CUENTA UNICA DEL TESORO</t>
  </si>
  <si>
    <t>00041021101 DEPOSITO DE EFECTIVO, DEPOSITANTE: JUAN CARLOS ESPINOZA, CONCEPTO: DEVOLUCION SALDO NO UTILIZADO FONDOS EN AVANCE ASIGNADO, CUENTA DE DEPOSITO: CUENTA UNICA DEL TESORO</t>
  </si>
  <si>
    <t>00099021001 DEPOSITO DE EFECTIVO, DEPOSITANTE: SERGIO IVAN BEJARANO CARVAJAL, CONCEPTO: REMUNERACION MAXIMA PERMITIDA GESTION ENERO FEBRERO MARZO 2019 SEDES, CUENTA DE DEPOSITO: CUENTA UNICA DEL TESORO</t>
  </si>
  <si>
    <t>00099021001 DEPOSITO DE EFECTIVO, DEPOSITANTE: JUAN MANUEL ABAL CUETO, CONCEPTO: DEVOLUCION VIATICOS VIAJE A COBIJA, CUENTA DE DEPOSITO: CUENTA UNICA DEL TESORO</t>
  </si>
  <si>
    <t>00592012001 DEPOSITO DE EFECTIVO, DEPOSITANTE: JOSE LUIS MAMANI ESPEJO, CONCEPTO: VENTA EMISIVO DEL 07 DE MAYO DE 2019, CUENTA DE DEPOSITO: CUENTA UNICA DEL TESORO</t>
  </si>
  <si>
    <t>00378012002 DEPOSITO DE EFECTIVO, DEPOSITANTE: GALEAN YANA ULURI, CONCEPTO: POR RETENCIONES IMPOSITIVAS (IUE E IT) DEL COMPROBANTE N° 213, CUENTA DE DEPOSITO: CUENTA UNICA DEL TESORO</t>
  </si>
  <si>
    <t>00378012002 DEPOSITO DE EFECTIVO, DEPOSITANTE: GALEAN YANA ULURI, CONCEPTO: DEVOLUCION DE SALDO NO EJECUTADO DEL PEVENTIVO N° 213, CUENTA DE DEPOSITO: CUENTA UNICA DEL TESORO</t>
  </si>
  <si>
    <t>00592012001 DEPOSITO DE EFECTIVO, DEPOSITANTE: M.D.P.YE.P, CONCEPTO: EMISIVO - ENTIDAD MIN. DESARROLLO PRODUCTIVO Y ECONOMIA PLURAL, PAGO ND 234498, GESTION 2019, CUENTA DE DEPOSITO: CUENTA UNICA DEL TESORO</t>
  </si>
  <si>
    <t>00592012001 DEPOSITO DE EFECTIVO, DEPOSITANTE: VICEPRESIDENCIA, CONCEPTO: EMISIVO ENTIDAD, ORDEN DE SERVICIO Y/O COMPRA, PAGO ND 242583 GESTION 2019 (VICEPRESIDENCIA), CUENTA DE DEPOSITO: CUENTA UNICA DEL TESORO</t>
  </si>
  <si>
    <t>00234014202 DEPOSITO DE EFECTIVO, DEPOSITANTE: CESPEDES PEREZ LIZETH EUGENIA, CONCEPTO: DEVOLUCION AL C-31 N° 481 PARTIDA 854, CUENTA DE DEPOSITO: CUENTA UNICA DEL TESORO</t>
  </si>
  <si>
    <t>00070011102 DEPOSITO DE EFECTIVO, DEPOSITANTE: CORALI CONDORI BERNABE, CONCEPTO: DEVOLUCION DE SALDO NO EJECUTADO PARA REVERSION DE C31 N 964,2,1, CUENTA DE DEPOSITO: CUENTA UNICA DEL TESORO</t>
  </si>
  <si>
    <t>00155012001 DEPOSITO DE EFECTIVO, DEPOSITANTE: NELSON CASTELO OPORTO, CONCEPTO: DEPÓSITO POR INADECUADA APROPIACION DE PARTIDA DE GASTO, CUENTA DE DEPOSITO: CUENTA UNICA DEL TESORO</t>
  </si>
  <si>
    <t>00099021001 DEPOSITO DE EFECTIVO, DEPOSITANTE: KATHY JHOLY OCHOA BLANCO, CONCEPTO: SALDO FONDO EN AVANCE, CUENTA DE DEPOSITO: CUENTA UNICA DEL TESORO</t>
  </si>
  <si>
    <t>00099021001 DEP.DE CHEQ.AJENOS,RET.DE CAM.,CONCEPTO: SANIA RAFAEL,DEP.: BANCO UNION S.A. , PROCEDENCIA: BANCO UNION S.A., CHEQUE: 163178, FECHA DE EMISION:14/05/2019</t>
  </si>
  <si>
    <t>00099021001 DEP.DE CHEQ.AJENOS,RET.DE CAM.,CONCEPTO: JUSTINA ROSADO BENAVIDES DE SCHMIDT,DEP.: BANCO UNION S.A. , PROCEDENCIA: BANCO UNION S.A., CHEQUE: 163177, FECHA DE EMISION:14/05/2019</t>
  </si>
  <si>
    <t>00099021001 DEP.DE CHEQ.AJENOS,RET.DE CAM.,CONCEPTO: BLANCO SALAZAR TORIBIO,DEP.: BANCO UNION S.A. , PROCEDENCIA: BANCO UNION S.A., CHEQUE: 163176, FECHA DE EMISION:14/05/2019</t>
  </si>
  <si>
    <t>00099021001 DEP.DE CHEQ.AJENOS,RET.DE CAM.,CONCEPTO: TARIFA LIMA CLAUDIA,DEP.: BANCO UNION S.A. , PROCEDENCIA: BANCO UNION S.A., CHEQUE: 163175, FECHA DE EMISION:14/05/2019</t>
  </si>
  <si>
    <t>00099021001 DEP.DE CHEQ.AJENOS,RET.DE CAM.,CONCEPTO: DEVOLUCION DE BACHILLER DESTACADO,DEP.: MINISTERIO DE EDUCACION , PROCEDENCIA: BANCO UNION S.A., CHEQUE: 24245, FECHA DE EMISION:13/05/2019</t>
  </si>
  <si>
    <t>00099021001 DEP.DE CHEQ.AJENOS,RET.DE CAM.,CONCEPTO: DEVOLUCION DE RECURSOS POR LICENCIA SIN GOCE DE HABERES RENE JAVIER ARZE MONJE 824/2019,DEP.: MARIA ANGELICA TARIFA BORDA-ATT , PROCEDENCIA: BANCO UNION S.A., CHEQUE: 5554, FECHA DE EMISION:09/05/2019</t>
  </si>
  <si>
    <t>00086031101 DEP.DE CHEQ.AJENOS,RET.DE CAM.,CONCEPTO: INGRESO POR MULTAS,DEP.: SERNAP-TUNARI , PROCEDENCIA: BANCO UNION S.A., CHEQUE: 594, FECHA DE EMISION:30/04/2019</t>
  </si>
  <si>
    <t>00099021001 DEP.DE CHEQ.AJENOS,RET.DE CAM.,CONCEPTO: DEVOLUCION DE FONDOS POR USO DE 1 DIA SIN GOCE DE HABERES SRA JAMEL DAYANA MORALES LAVADENZ ABR 2019,DEP.: MINISTERIO DE LA PRESIDENCIA</t>
  </si>
  <si>
    <t>00099021001 DEPOSITO DE EFECTIVO, DEPOSITANTE: SEGIP OFICINA NACIONAL, CONCEPTO: DEVOLUCION DE SALDO COMPROBANTE C-31 N° 592 PRIMER FONDO SAO PAULO-BRASIL FT 41, CUENTA DE DEPOSITO: CUENTA UNICA DEL TESORO</t>
  </si>
  <si>
    <t>00132012007 DEPOSITO DE EFECTIVO, DEPOSITANTE: HERNAN NAVIA MORANT, CONCEPTO: DEVOLUCION DE FONDOS EN AVANCE, CUENTA DE DEPOSITO: CUENTA UNICA DEL TESORO</t>
  </si>
  <si>
    <t>00099021001 DEPOSITO DE EFECTIVO, DEPOSITANTE: MARIA ANGELICA TARIFA BORDA-ATT, CONCEPTO: INGRESOS POR REDONDEO EN PAGO DE IMPUESTOS DEL MES DE ABRIL GESTION 2019, CUENTA DE DEPOSITO: CUENTA UNICA DEL TESORO</t>
  </si>
  <si>
    <t>00190012003 DEPOSITO DE EFECTIVO, DEPOSITANTE: MIKE ALEJANDRO GEMIO PEREZ, CONCEPTO: DEVOLUCION FONDOS EN AVANCE, CUENTA DE DEPOSITO: CUENTA UNICA DEL TESORO</t>
  </si>
  <si>
    <t>00099021001 DEPOSITO DE EFECTIVO, DEPOSITANTE: JUAN CARLOS LAURA TANCARA CI 4274220 LP, CONCEPTO: DEVOLUCION DE BENEFICIO COLATERAL DE ASIGNACION AL CARGO, CUENTA DE DEPOSITO: CUENTA UNICA DEL TESORO</t>
  </si>
  <si>
    <t>00099021001 DEPOSITO DE EFECTIVO, DEPOSITANTE: LOTTY ADRIANA SOTOMAYOR SEGALES, CONCEPTO: REVERSION TRANSPORTE URBANO PERSONAL MES MARZO PREV 2019-260.3, CUENTA DE DEPOSITO: CUENTA UNICA DEL TESORO</t>
  </si>
  <si>
    <t>00206012001 DEP.DE CHEQ.AJENOS,RET.DE CAM.,CONCEPTO: DEPÓSITO POR OTROS INGRESOS,DEP.: INE , PROCEDENCIA: BANCO UNION S.A., CHEQUE: 5080, FECHA DE EMISION:13/05/2019</t>
  </si>
  <si>
    <t>00578012002 DEP.DE CHEQ.AJENOS,RET.DE CAM.,CONCEPTO: REVERSION,DEP.: BOLIVIANA   DE   AVIACION , PROCEDENCIA: BANCO UNION S.A., CHEQUE: 5620, FECHA DE EMISION:13/05/2019</t>
  </si>
  <si>
    <t>00099021001 DEP.DE CHEQ.AJENOS,RET.DE CAM.,CONCEPTO: DEV RECURSOS POR EXTRAVIO DE CREDENCIALES (MARIA ARGENE SIMONI, ALVARO SEPULVEDA, ERICK TRILLO),DEP.: CAMARA DE SENADORES , PROCEDENCIA: BANCO UNION S.A., CHEQUE: 7378, FECHA DE EMISION:14/05/2019</t>
  </si>
  <si>
    <t>00070011102 DEPOSITO DE EFECTIVO, DEPOSITANTE: ERIKA CALLISAYA MONTES, CONCEPTO: REPOSICION DE CREDENCIAL, CUENTA DE DEPOSITO: CUENTA UNICA DEL TESORO</t>
  </si>
  <si>
    <t>00099021001 DEPOSITO DE EFECTIVO, DEPOSITANTE: GLADYS ALEJANDRINA LOPEZ RAYA, CONCEPTO: DOBLE PERCEPCION, CUENTA DE DEPOSITO: CUENTA UNICA DEL TESORO</t>
  </si>
  <si>
    <t>00099021001 DEPOSITO DE EFECTIVO, DEPOSITANTE: MINISTERIO DE MEDIO AMBIENTE Y AGUA, CONCEPTO: PAGO MULTAS, CUENTA DE DEPOSITO: CUENTA UNICA DEL TESORO</t>
  </si>
  <si>
    <t>A:00373024105 DESEMBOLSO DE RECURSOS AL FONDO DE DESARROLLO INDÍGENA PARA PROGRAMAS Y/O PROYECTOS DE LOS GOBIERNOS AUTÓNOMOS MUNICIPALES. SG NOTAS CITE: FDI/DGE/EXT/N°113 y 115/2019 E INFORME CITE: MEFP/VTCP/DGPOT/UPCFTGN/INF/N°47/2019. H.R. 6-13207-R; 6-13343-R.</t>
  </si>
  <si>
    <t>A:00099021001 Reversión de recursos al GAM de Villamontes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</si>
  <si>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NUMERO DE LIBRETA CUT: 00041014202 OPERACIÓN E75 TRANSFERENCIA DE LA CUENTA FISCAL BUN A LA CUT EN MN TRANSF.DE FDOS.A SOL.GAM DE SAN BENITO SG.NOTA GAMSB. NÂ°316/2019 A LA CTA.CUT 3987 LIBRETA 00041014202</t>
  </si>
  <si>
    <t>NUMERO DE LIBRETA CUT: 00041014101 OPERACIÓN E75 TRANSFERENCIA DE LA CUENTA FISCAL BUN A LA CUT EN MN TRANSF.DE FDOS.A SOL.G.A.M.DE SAN BENITO SG.NOTA GAMSB. NÂ°316/2019 A LA CTA.CUT 3987 LIBRETA 00041014101</t>
  </si>
  <si>
    <t>De: 00099024113 Transferencia en cumplimiento al DS N°0913 de 15/06/2011 y el Convenio Intergubernativo de Financiamiento UPRE-CIF-IG 703/2017, suscrito entre la UPRE y el GAM de Puerto Villarroel, proyecto “Const. Tinglado, Graderías U.E. Técnico Humanístico Papa Francisco” correspondiente al pago de la planilla N° 2, según la UPRE.</t>
  </si>
  <si>
    <t>De: 00099024113 Transferencia en cumplimiento al DS N°0913 de 15/06/2011 y el Convenio Intergubernativo de Financiamiento UPRE-CIF-IG 901/2017, suscrito entre la UPRE y el GAM de Cuevo, proyecto “Const. Tinglado y Gradería Cancha Polifuncional Unidad Educativa Huaraca Municipio de Cuevo” correspondiente al pago de la planilla N° 4 de cierre, según la UPRE.</t>
  </si>
  <si>
    <t>De: 00099024113 Transferencia en cumplimiento al DS N°0913 de 15/06/2011 y el Convenio Intergubernativo de Financiamiento UPRE-CIF-IG 084/2017, suscrito entre la UPRE y el GAM de Tarija, proyecto “Construcción Unidad Educ. Urb. Los Laureles de la Ciudad de Tarija” correspondiente al pago de la planilla N° 15 de cierre, según la UPRE.</t>
  </si>
  <si>
    <t>De: 00099024113 Transferencia en cumplimiento al DS N°0913 de 15/06/2011 y el Convenio Intergubernativo de Financiamiento UPRE-CIF-IG 262/2018, suscrito entre la UPRE y el GAM de El Torno, proyecto “Const. Tinglado, Graderías y Cancha Polifuncional Unidad Educativa Nacional Andrés Ibáñez El Torno” correspondiente al pago de la planilla N° 4, según la UPRE.</t>
  </si>
  <si>
    <t>De: 00099024113 Transferencia en cumplimiento al DS N°0913 de 15/06/2011 y el Convenio Intergubernativo de Financiamiento UPRE-CIF-IG 648/2017, suscrito entre la UPRE y el GAM de Shinahota, proyecto “Const. Puente Vehicular Río Miraflores” correspondiente al pago de la planilla N° 3 de cierre, según la UPRE.</t>
  </si>
  <si>
    <t>De: 00099024113 Transferencia en cumplimiento al DS N°0913 de 15/06/2011 y el Convenio Intergubernativo de Financiamiento UPRE-CIF-IG 081/2018, suscrito entre la UPRE y el GAM de Turco, proyecto “Construcción Enlosetado Av. Martín Quispe Turco” correspondiente al pago de la planilla N° 3 de cierre, según la UPRE.</t>
  </si>
  <si>
    <t>De: 00099024113 Transferencia en cumplimiento al DS N°0913 de 15/06/2011 y el Convenio Intergubernativo de Financiamiento UPRE-CIF-IG 129/2017, suscrito entre la UPRE y el GAM de Entre Ríos, proyecto “Construcción Estadium Carlos Villegas Entre Ríos” correspondiente al pago de la planilla N° 8, según la UPRE.</t>
  </si>
  <si>
    <t>NUMERO DE LIBRETA CUT: 00099021001 OPERACIÓN E18 TRANSFERENCIA DEL SISTEMA FINANCIERO POR CUENTA DE TERCEROS A LA CUT TRANSFERENCIA POR DEVOLUCION RECURSOS TGN SOLICITUD BDP SAM FIDEICOMISO BONO JUANCITO PINTO GESTION 2018</t>
  </si>
  <si>
    <t>NÚMERO DE LIBRETA CUT: 99031009.00 OPERACIÓN T01 TRANSFERENCIA DE FONDOS A LA CUT - TESORO DIRECTO DE BANCO UNION S.A. A CUENTA UNICA DEL TESORO CON NUMERO DE SOLICITUD = 3772215 Y NUMERO CORRELATIVO = 91320014052019202 TRANSFERENCIA POR OPERACIONES DE VENTA BONOS BTX</t>
  </si>
  <si>
    <t>||REGULARIZACIÓN DE NUESTRA OPERACIÓN NRO. 0954103 DE F. 13/05/2019 EN ATENCIÓN A CORREO ELECTRÓNICO DEL MINISTERIO DE EDUCACIÓN. A LA LIBR.00016018004 MIN-EDUCACION SISTEMA DE INFORMACIÓN CIENTÍFICA;P/CTA.SIDA-SWEDISH INTERN.DEVE</t>
  </si>
  <si>
    <t>||TRANSF.FDOS. SG. NOTA DEL MEFP CITE: MEFP/VTCP/DGPOT/UPCFTGN/N° 1339/2019 RECIBIDA EN LA FECHA (TRAM-TSO-2408) REF: TRANSFERENCIA DE RECURSOS. LOS COSTOS POR UTILES DE ESCRITORIO CANCELADOS EN EFECTIVO ABONO EN LA LIB. N° 00086018051 MMAYA-BS FORT.INST. APOYO EXPERTICIA ASISTENCIA TECNICA MAYA</t>
  </si>
  <si>
    <t>TRANSFERENCIA DEL EXTERIOR SEGUN SWIFT NO.6125 DE FECHA 14/05/2019 ORDENANTE: EMBAJADA DEL ESTADO-OTTAWA-CANADA REF:GESTORIA CONSULAR ENERO-FEBRERO-MARZO-ABRIL LIB. 00010011102 MIN.RELACIONES EXTERIORES - GESTORIA CONSULAR LEY Nº 3108</t>
  </si>
  <si>
    <t>TRANSFERENCIA DEL EXTERIOR SEGUN SWIFT 06124-06123 DE FECHA 14/05/2019 ORDENANTE: VICECONSULADO DEL EST. PLURINACIONAL DE BOLIVIA EN PILAR ARGENTINA REF.: SERVICIOS DEL GOBIERNO RECAUDACION GESTORIA CONSULAR LIB. 00010011102 MIN.RELACIONES EXTERIORES - GESTORIA CONSULAR LEY Nº 3108</t>
  </si>
  <si>
    <t>TRANSFERENCIA DEL EXTERIOR SEGUN SWIFT NO.6137 Y NO.6136 DE FECHA 14/05/2019 ORDENANTE: VICECONSULADO DEL EST.PLURINACIONAL DE BOLIVIA EN PILAR REF.: S25-SERVICIOS DEL GOBIERNO TRABNSF RECAUDACION PATRIA GRANDE LIB. 00010011102 MIN.RELACIONES EXTERIORES - GESTORIA CONSULAR LEY Nº 3108</t>
  </si>
  <si>
    <t>TRANSFERENCIA DEL EXTERIOR SEGUN SWIFT 06091-06089 DE FECHA 14/05/2019 ORDENANTE: VICECONSULADO DE BOLIVIA EN SAN JUSTO,ARGENTINA LIB. 00010011102 MIN.RELACIONES EXTERIORES - GESTORIA CONSULAR LEY Nº 3108</t>
  </si>
  <si>
    <t>COBRO COSTOS DE PAPELERIA SEGUN TRANSFERENCIA DEL EXTERIOR POR ORDEN DE VICECONSULADO DE BOLIVIA EN SAN JUSTO,ARGENTINA LIB. 00010011102 MIN.RELACIONES EXTERIORES - GESTORIA CONSULAR LEY Nº 3108</t>
  </si>
  <si>
    <t>COBRO COSTOS DE PAPELERIA SEGUN TRANSFERENCIA DEL EXTERIOR POR ORDEN DE EMBAJADA DEL ESTADO-OTTAWA-CANADA REF:GESTORIA CONSULAR ENERO-FEBRERO-MARZO-ABRIL LIB. 00010011102 MIN.RELACIONES EXTERIORES - GESTORIA CONSULAR LEY Nº 3108</t>
  </si>
  <si>
    <t>COBRO COSTOS DE PAPELERIA SEGUN TRANSFERENCIA DEL EXTERIOR POR ORDEN DE VICECONSULADO DEL EST. PLURINACIONAL DE BOLIVIA EN PILAR ARGENTINA REF.: SERVICIOS DEL GOBIERNO RECAUDACION GESTORIA CONSULAR LIB. 00010011102 MIN.RELACIONES EXTERIORES - GESTORIA CONSULAR LEY Nº 3108</t>
  </si>
  <si>
    <t>COBRO COSTOS DE PAPELERIA SEGUN TRANSFERENCIA DEL EXTERIOR POR ORDEN DE VICECONSULADO DEL EST.PLURINACIONAL DE BOLIVIA EN PILAR REF.: S25-SERVICIOS DEL GOBIERNO TRABNSF RECAUDACION PATRIA GRANDE LIB. 00010011102 MIN.RELACIONES EXTERIORES - GESTORIA CONSULAR LEY Nº 3108</t>
  </si>
  <si>
    <t>||REGULARIZACIÓN DE NUESTRA OPERACIÓN NRO. 0954103 DE F. 13/05/2019 EN ATENCIÓN A CORREO ELECTRÓNICO DEL MINISTERIO DE EDUCACIÓN. DE LA LIBRETA 00016011101 MEC-MIN.EDUCACION Y CULTURA; COBRO UTILES DE ESCRITORIO.</t>
  </si>
  <si>
    <t>||TRANSFERENCIA DE FONDOS S/G. MENSAJES SWIFT NROS. 06094 Y 06088 DE LA FECHA. (SECTOR PÚBLICO - SERVICIOS). DEBITO DE LA LIBRETA 00119012001 ADSIB, REPOSICION UTILES DE ESCRITORIO.</t>
  </si>
  <si>
    <t>||TRANSFERENCIA DE FONDOS S/G. MENSAJES SWIFT NROS. 06127 Y 06121 DE LA FECHA. (SECTOR PÚBLICO - SERVICIOS). DEBITO DE LA LIBRETA 00119012001 ADSIB, REPOSICION UTILES DE ESCRITORIO.</t>
  </si>
  <si>
    <t>||TRANSFERENCIA DE FONDOS S/G. MENSAJES SWIFT NROS. 06129 Y 06122 DE LA FECHA. (SECTOR PÚBLICO - SERVICIOS). DEBITO DE LA LIBRETA 00119012001 ADSIB, REPOSICION UTILES DE ESCRITORIO.</t>
  </si>
  <si>
    <t>'COBRO DE'||UTILES DE ESCRITORIO POR EL COMPROBANTE CONTABLE NRO. 0954189 DE LA FECHA, SEGÚN NOTA DE SENATEX, CITE' SENATEX/DGE/CAR/0306/2017 DE F. 21/07/17 (HRE-TGL-10945). DEBITO DE LA LIBRETA 00378012002 SENATEX ADMINISTRACION CENTRAL; COBRO UTILES DE ESCRITORIO.</t>
  </si>
  <si>
    <t>'COBRO DE'||UTILES DE ESCRITORIO POR EL COMPROBANTE CONTABLE NRO. 0954188 DE LA FECHA, SEGÚN CORREO ELECTRÓNICO DE YPFB DE F. 23/01/2018. DEBITO DE LA LIBRETA 00513022001 YPFB  OPERACIONES.</t>
  </si>
  <si>
    <t>00099021001 DEPOSITO DE EFECTIVO, DEPOSITANTE: MANUEL CASAS ALEGRIA C.I. 2228429 LP, CONCEPTO: REVERSION DEL MES DE ABRIL, CUENTA DE DEPOSITO: CUENTA UNICA DEL TESORO</t>
  </si>
  <si>
    <t>00099021001 DEPOSITO DE EFECTIVO, DEPOSITANTE: MIGUEL TENORIO RAMOS, CONCEPTO: DEVOLUCION DE DOBLE PERCEPCION, CUENTA DE DEPOSITO: CUENTA UNICA DEL TESORO</t>
  </si>
  <si>
    <t>00132039201 DEPOSITO DE EFECTIVO, DEPOSITANTE: ECEBOL, CONCEPTO: DEPÓSITO SALDO PAGO TRIBUTOS ADUANEROS Y COSTOS DE IMPORTACION, CUENTA DE DEPOSITO: CUENTA UNICA DEL TESORO</t>
  </si>
  <si>
    <t>00099021001 DEPOSITO DE EFECTIVO, DEPOSITANTE: TEODORO QUENALLATA CHEJO, CONCEPTO: DEVOLUCION DE PASAJE, CUENTA DE DEPOSITO: CUENTA UNICA DEL TESORO</t>
  </si>
  <si>
    <t>00099021001 DEPOSITO DE EFECTIVO, DEPOSITANTE: ALVARO MARCO ANTONIO CABA OLIVAREZ, CONCEPTO: CITE:MEFP/VTCP/DGPOT/UAIS-CPI/N 030/2016 REGULARIZACION MARZO -ABRIL 2019, CUENTA DE DEPOSITO: CUENTA UNICA DEL TESORO</t>
  </si>
  <si>
    <t>00099021001 DEPOSITO DE EFECTIVO, DEPOSITANTE: CARLOS MAURICIO CHANOVE SALVATIERRA, CONCEPTO: DOBLE PERCEPCION, CUENTA DE DEPOSITO: CUENTA UNICA DEL TESORO</t>
  </si>
  <si>
    <t>00099021001 DEPOSITO DE EFECTIVO, DEPOSITANTE: GREGORIO ANTEZANA  A, CONCEPTO: DOBLE PERCEPCION, CUENTA DE DEPOSITO: CUENTA UNICA DEL TESORO</t>
  </si>
  <si>
    <t>00099021001 DEPOSITO DE EFECTIVO, DEPOSITANTE: GUILLERMO MENDOZA, CONCEPTO: DEVOLUCION DE VIATICOS Y GASTOS DE REPRESENTACION C31 1189, CUENTA DE DEPOSITO: CUENTA UNICA DEL TESORO</t>
  </si>
  <si>
    <t>00086051101 DEPOSITO DE EFECTIVO, DEPOSITANTE: MACHICADO ARUQUIPA LOURDES PRIMITIVA, CONCEPTO: DEVOLUCION DE FONDOS EN AVANCE, CUENTA DE DEPOSITO: CUENTA UNICA DEL TESORO</t>
  </si>
  <si>
    <t>00020011104 DEPOSITO DE EFECTIVO, DEPOSITANTE: INSTITUTO GEOGRAFICO MILITAR, CONCEPTO: REVERSION POR REFRIGERIO PARTIDA 31110, CUENTA DE DEPOSITO: CUENTA UNICA DEL TESORO</t>
  </si>
  <si>
    <t>00020011104 DEPOSITO DE EFECTIVO, DEPOSITANTE: INSTITUTO GEOGRAFICO MILITAR, CONCEPTO: REVERSION POR REPUESTOS Y ACCESORIOS PARTIDA 398, CUENTA DE DEPOSITO: CUENTA UNICA DEL TESORO</t>
  </si>
  <si>
    <t>00206012001 DEPOSITO DE EFECTIVO, DEPOSITANTE: INE, CONCEPTO: DEP. POR VENTA, LA PAZ, FECHA 14/05/2019, CUENTA DE DEPOSITO: CUENTA UNICA DEL TESORO</t>
  </si>
  <si>
    <t>00225014306 DEPOSITO DE EFECTIVO, DEPOSITANTE: WENDY KATHERINE AGUIRRE ALVAREZ, CONCEPTO: DEVOLUCION FONDOS EN AVANCE, CUENTA DE DEPOSITO: CUENTA UNICA DEL TESORO</t>
  </si>
  <si>
    <t>00099021001 DEPOSITO DE EFECTIVO, DEPOSITANTE: MISHKA HUANCA CIRPA, CONCEPTO: DEVOLUCION DE HABERES FEBRERO 2019, CUENTA DE DEPOSITO: CUENTA UNICA DEL TESORO</t>
  </si>
  <si>
    <t>00099021001 DEPOSITO DE EFECTIVO, DEPOSITANTE: JOSE DANIEL CANAVIRI CARO, CONCEPTO: DEVOLUCION DE SUELDO DE UN MES FEBRERO/19 DE 30 DIAS, CUENTA DE DEPOSITO: CUENTA UNICA DEL TESORO</t>
  </si>
  <si>
    <t>00253014313 DEPOSITO DE EFECTIVO, DEPOSITANTE: EMAGUA, CONCEPTO: REVERSION DEL FONDO EN AVANCE C-31 N° 338/2019, CUENTA DE DEPOSITO: CUENTA UNICA DEL TESORO</t>
  </si>
  <si>
    <t>00212012001 DEPOSITO DE EFECTIVO, DEPOSITANTE: DANA GUZMAN LOPEZ, CONCEPTO: REPOSICION DE CREDENCIAL, CUENTA DE DEPOSITO: CUENTA UNICA DEL TESORO</t>
  </si>
  <si>
    <t>00099021001 DEPOSITO DE EFECTIVO, DEPOSITANTE: JUSTO CASTILLO ZABALA, CONCEPTO: PAGO DE REVERSION DE SUELDO DEL MES ABRIL, CUENTA DE DEPOSITO: CUENTA UNICA DEL TESORO</t>
  </si>
  <si>
    <t>00047364102 DEP.DE CHEQ.AJENOS,RET.DE CAM.,CONCEPTO: TRANSF DE RECURSOS DE CONTRAPARTE PARA LA EJECUCION DEL PROY CONSTR SISTEMA DE RIEGO MONTON KAYARA,DEP.: GOB. AUTONOMO MCPAL TIRAQUE</t>
  </si>
  <si>
    <t>00047364102 DEP.DE CHEQ.AJENOS,RET.DE CAM.,CONCEPTO: TRANSF DE RECURSOS DE CONTRAPARTE PARA LA EJECUCION DEL PROY CONSTR SISTEMA DE RIEGO COCHINITA,DEP.: GOB. AUTONOMO MCPAL TIRAQUE , PROCEDENCIA: BANCO UNION S.A., CHEQUE: 5249, FECHA DE EMISION:10/05/2019</t>
  </si>
  <si>
    <t>00099021001 DEP.DE CHEQ.AJENOS,RET.DE CAM.,CONCEPTO: MAGNE MANRIQUE MOISES,DEP.: BANCO UNION  S.A. , PROCEDENCIA: BANCO UNION S.A., CHEQUE: 163180, FECHA DE EMISION:15/05/2019</t>
  </si>
  <si>
    <t>00290012001 DEP.DE CHEQ.AJENOS,RET.DE CAM.,CONCEPTO: DEPÓSITO POR MULTAS  Y ATRASOS DE CONSULTORES DE LINEA GDCH DIC /2018 S/G C-31 SIP N 170,DEP.: SERVICIO DE IMPUESTOS NACIONALES , PROCEDENCIA: BANCO UNION S.A., CHEQUE: 5439, FECHA DE EMISION:07/05/2019</t>
  </si>
  <si>
    <t>00099021001 DEP.DE CHEQ.AJENOS,RET.DE CAM.,CONCEPTO: AYAVIRI QUIROZ JOSE ARCENIO,DEP.: BANCO UNION  S.A. , PROCEDENCIA: BANCO UNION S.A., CHEQUE: 163181, FECHA DE EMISION:15/05/2019</t>
  </si>
  <si>
    <t>00290012001 DEP.DE CHEQ.AJENOS,RET.DE CAM.,CONCEPTO: DEPÓSITO POR DEVOLUCION DE INASISTENCIA DE CURSO SAC -MCC DE EVER CHURA S/G C31 SIP N 171,DEP.: SERVICIO DE IMPUESTOS NACIONALES , PROCEDENCIA: BANCO UNION S.A., CHEQUE: 5440, FECHA DE EMISION:07/05/2019</t>
  </si>
  <si>
    <t>00099021001 DEP.DE CHEQ.AJENOS,RET.DE CAM.,CONCEPTO: DEVOLUCION DE FONDOS NO EJECUTADOS,DEP.: PROGRAMA NAL DE POST ALFABETIZACION , PROCEDENCIA: BANCO UNION S.A., CHEQUE: 5692, FECHA DE EMISION:15/05/2019</t>
  </si>
  <si>
    <t>00290012001 DEP.DE CHEQ.AJENOS,RET.DE CAM.,CONCEPTO: DEPÓSITO POR MULTAS Y ATRASOS DE CONSULTORES DE LINEA GDPT 2018 C ABRIL /2019 S/G C31 SIP N 175,DEP.: SERVICIO DE IMPUESTOS NACIONALES</t>
  </si>
  <si>
    <t>00290012001 DEP.DE CHEQ.AJENOS,RET.DE CAM.,CONCEPTO: DEPÓSITO POR PAGO EN DEMASIA DE PAKEX SRL A LA GGSCZ DIC /2018 C31 SIP N 172,DEP.: SERVICIO DE IMPUESTOS NACIONALES , PROCEDENCIA: BANCO UNION S.A., CHEQUE: 5441, FECHA DE EMISION:09/05/2019</t>
  </si>
  <si>
    <t>00283012001 DEP.DE CHEQ.AJENOS,RET.DE CAM.,CONCEPTO: DERECHOS DE EXPLOTACION ABRIL 2019,DEP.: ALBO SA , PROCEDENCIA: BANCO BISA S.A., CHEQUE: 13928, FECHA DE EMISION:14/05/2019</t>
  </si>
  <si>
    <t>00283012001 DEP.DE CHEQ.AJENOS,RET.DE CAM.,CONCEPTO: DERECHOS DE EXPLOTACION ABRIL 2019,DEP.: ALBO S.A. , PROCEDENCIA: BANCO BISA S.A., CHEQUE: 13927, FECHA DE EMISION:14/05/2019</t>
  </si>
  <si>
    <t>00592012001 DEP.DE CHEQ.AJENOS,RET.DE CAM.,CONCEPTO: POR DEVOLUCION DE BOLETAS BOA N°. 229036 ROCABADO RODOLFO N° 229039 SALAS EDWIN GESTION 2018,DEP.: MINISTERIO DE SALUD , PROCEDENCIA: BANCO UNION S.A., CHEQUE: 10660, FECHA DE EMISION:24/04/2019</t>
  </si>
  <si>
    <t>00099021001 DEP.DE CHEQ.AJENOS,RET.DE CAM.,CONCEPTO: DEVOLUCION DE CC NO COBRADA ENERO 2019,DEP.: LA VITALICIA SEGUROS Y REASEGUROS DE VIDA SA , PROCEDENCIA: BANCO BISA S.A., CHEQUE: 50811, FECHA DE EMISION:13/05/2019</t>
  </si>
  <si>
    <t>00099021001 DEPOSITO DE EFECTIVO, DEPOSITANTE: JUAN JOSE QUIROZ FERNANDEZ, CONCEPTO: DEVOLUCION DE 685 BS. PAGO DE MULTAS DE PASAJES AEREOS - OPCE, CUENTA DE DEPOSITO: CUENTA UNICA DEL TESORO</t>
  </si>
  <si>
    <t>00099021001 DEPOSITO DE EFECTIVO, DEPOSITANTE: MARTHA OLGA VALDIVIA PIÑEIRO, CONCEPTO: DOBLE PERCEPCION, CUENTA DE DEPOSITO: CUENTA UNICA DEL TESORO</t>
  </si>
  <si>
    <t>00099021001 DEPOSITO DE EFECTIVO, DEPOSITANTE: ALBERTO JORGE SAINZ HERBAS, CONCEPTO: REVERSION POR CONCEPTO PASAJES LA PAZ - RURRENABAQUE - REYES - RURRENABAQUE - REYES - LA PAZ INSPECC, CUENTA DE DEPOSITO: CUENTA UNICA DEL TESORO</t>
  </si>
  <si>
    <t>00592012001 DEPOSITO DE EFECTIVO, DEPOSITANTE: VALERIA, CONCEPTO: PAGO A LA EMPRESA BOLTUR PASAJES AEREOS, CUENTA DE DEPOSITO: CUENTA UNICA DEL TESORO</t>
  </si>
  <si>
    <t>00041011101 DEP.DE CHEQ.AJENOS,RET.DE CAM.,CONCEPTO: GACETA ELECTRONICA,DEP.: FUNDEMPRESA , PROCEDENCIA: BANCO MERCANTIL SANTA CRUZ SA., CHEQUE: 6399, FECHA DE EMISION:07/05/2019</t>
  </si>
  <si>
    <t>00041011101 DEP.DE CHEQ.AJENOS,RET.DE CAM.,CONCEPTO: DERECHO DE CONCESION,DEP.: FUNDEMPRESA , PROCEDENCIA: BANCO MERCANTIL SANTA CRUZ SA., CHEQUE: 6398, FECHA DE EMISION:07/05/2019</t>
  </si>
  <si>
    <t>00660012006 DEP.DE CHEQ.AJENOS,RET.DE CAM.,CONCEPTO: DEPÓSITO DE GESTIONES ANTERIORES DUPLICIDAD EN PAGO DE AGUA SEPTIEMBRE 2018,DEP.: ORGANO JUDICIAL DISTRITO POTOSI , PROCEDENCIA: BANCO UNION S.A., CHEQUE: 1318, FECHA DE EMISION:13/05/2019</t>
  </si>
  <si>
    <t>00099021001 DEP.DE CHEQ.AJENOS,RET.DE CAM.,CONCEPTO: DEVOLUCION DE RECURSOS,DEP.: MARIA LUISA AVILA CHIRVECHES , PROCEDENCIA: BANCO UNION S.A., CHEQUE: 5681, FECHA DE EMISION:07/05/2019</t>
  </si>
  <si>
    <t>00099021001 DEPOSITO DE EFECTIVO, DEPOSITANTE: EDUARDO CALDERON LLANOS, CONCEPTO: DOBLE PERCEPCION, CUENTA DE DEPOSITO: CUENTA UNICA DEL TESORO</t>
  </si>
  <si>
    <t>00099021001 DEPOSITO DE EFECTIVO, DEPOSITANTE: MARIA APALA VILLCA, CONCEPTO: DEVOLUCION DE RETROACTIVO, CUENTA DE DEPOSITO: CUENTA UNICA DEL TESORO</t>
  </si>
  <si>
    <t>00099021001 DEPOSITO DE EFECTIVO, DEPOSITANTE: RENE QUINTIN CORDERO SILVA, CONCEPTO: DEVOLUCION DE DEUDA, CUENTA DE DEPOSITO: CUENTA UNICA DEL TESORO</t>
  </si>
  <si>
    <t>VENTA DE DIVISAS CON TRANSFERENCIA DE FONDOS A SOLICITUD DE MINISTERIO DE RELACIONES EXTERIORES SEGUN SOLICITUD 7985 REF: PAGO DE HABERES Y COSTO DE VIDA AL PERSONAL DEL SERVICIO DIPLOMATICO CONSULAR Y AGREGADOS COMERCIALES CORRESPONDIENTE AL MES DE ABRIL 2019 SEGUN PLANILLA DE RRHH N 041901 Y DOCUM LIB. 00099021001 TGN-RECURSOS ORDINARIOS (3987)</t>
  </si>
  <si>
    <t>VENTA DE DIVISAS CON TRANSFERENCIA DE FONDOS A SOLICITUD DE MINISTERIO DE GOBIERNO SEGUN SOLICITUD 7992 REF: HABERES AGREGADOS Y ADJUNTOS DE LA POLICIA BOLIVIANA EN EL EXTERIOR DEL PAIS (ABONO A CUENTAS EN EL EXTERIOR) CORRESPONDIENTE AL MES DE ABRIL/2018 SEGUN PLANILLA ADJUNTA EN EL INFORME NRO 133 LIB. 00099021001 TGN-RECURSOS ORDINARIOS (3987)</t>
  </si>
  <si>
    <t>PAGO A BID PRÉSTAMO 3730/BL-BO VCTO. 15-05-2019 POR CUENTA DE TGN , NTI. 012163 VALOR 15-05-2019 INTERESES USD 278,94 CTA. 3987 CUENTA UNICA DEL TESORO-3987 LIB. 00099021001 REF.: COMISIONES BANCARIAS</t>
  </si>
  <si>
    <t>VENTA DE DIVISAS CON TRANSFERENCIA DE FONDOS A SOLICITUD DE SERVICIO DESARROLLO EMPRESAS PUBLICAS PRODUCTIVAS SEGUN SOLICITUD 7993 REF: TRANSFERENCIA DE FONDOS A LA EMPRESA SYSTEM RES SARL FRANCIA, POR LA ADQUISICION DE 2 SET TUBOS INFABLES PARA EL PALETIZADO PARA LA FABRICA ENVIBOL, SEGUN INFORME I LIB. 00132079201 SEDEM-PLANTA ENVASES DE VIDRIO CHUQUISACA - MUNICIPIO ZUDAÑEZ POR DIFERENCIAL CAMBIARIO</t>
  </si>
  <si>
    <t>VENTA DE DIVISAS CON TRANSFERENCIA DE FONDOS A SOLICITUD DE SERVICIO DESARROLLO EMPRESAS PUBLICAS PRODUCTIVAS SEGUN SOLICITUD 7993 REF: TRANSFERENCIA DE FONDOS A LA EMPRESA SYSTEM RES SARL FRANCIA, POR LA ADQUISICION DE 2 SET TUBOS INFABLES PARA EL PALETIZADO PARA LA FABRICA ENVIBOL, SEGUN INFORME I LIB. 00132079201 SEDEM-PLANTA ENVASES DE VIDRIO CHUQUISACA - MUNICIPIO ZUDAÑEZ</t>
  </si>
  <si>
    <t>||TRANSFERENCIA DE FONDOS S/G. MENSAJES SWIFT NROS. 06150 Y 06145 DE LA FECHA. (SECTOR PÚBLICO - SERVICIOS). DEBITO DE LA LIBRETA 00119012001 ADSIB, REPOSICION UTILES DE ESCRITORIO.</t>
  </si>
  <si>
    <t>||TRANSFERENCIA DE FONDOS S/G. MENSAJES SWIFT NROS. 06151 Y 06146 DE LA FECHA. (SECTOR PÚBLICO - SERVICIOS). DEBITO DE LA LIBRETA 00119012001 ADSIB, REPOSICION UTILES DE ESCRITORIO.</t>
  </si>
  <si>
    <t>TRANSFERENCIA DEL EXTERIOR SEGUN SWIFT 06157 DE FECHA 15/05/2019 ORDENANTE: CONSULADO GENERAL DE BOLIVIA EN FRANCIA LIB. 00010011102 MIN.RELACIONES EXTERIORES - GESTORIA CONSULAR LEY Nº 3108</t>
  </si>
  <si>
    <t>TRANSFERENCIA DEL EXTERIOR SEGUN SWIFT NO.6155 DE FECHA 15/05/2019 ORDENANTE: CONSULADO GENERAL DE BOLIVIA EN MILAN REF.: DEVOLUCION DE SALDOS NO EJECUITADOS GESTION 2018 LIB. 00099021001 TGN-RECURSOS ORDINARIOS (3987)</t>
  </si>
  <si>
    <t>A:00660012002 A: 00660012002 A requerimiento de la Unidad de Administración e Información Salarial (UAIS), con nota interna CITE: MEFP/VTCP/DGPOT/UAIS/N° 2441/2019, en la cual solicita la reversión definitiva de las boletas consignadas en el Comprobante de Pago N° 18794, H.R. 6-10045-R/2221.</t>
  </si>
  <si>
    <t>A:00099021001 A:00099021001 A requerimiento de la Unidad de Administración e Información Salarial (UAIS), con nota interna CITE: MEFP/VTCP/DGPOT/UAIS/N° 2441/2019, en la cual solicita la reversión definitiva de las boletas consignadas en el Comprobante de Pago N° 18794, H.R. 6-10045-R/2221.</t>
  </si>
  <si>
    <t>NÚMERO DE LIBRETA CUT: 99031009.00 OPERACIÓN T01 TRANSFERENCIA DE FONDOS A LA CUT - TESORO DIRECTO DE BANCO UNION S.A. A CUENTA UNICA DEL TESORO CON NUMERO DE SOLICITUD = 3776922 Y NUMERO CORRELATIVO = 91320015052019296 TRANSFERENCIA POR OPERACIONES DE VENTA BONOS BTX</t>
  </si>
  <si>
    <t>TRANSFERENCIA DE FONDOS AL EXTERIOR A SOLICITUD DE YACIMIENTOS PETROLIFEROS FISCALES BOLIVIANOS SEGUN SOLICITUD YPFB-0098-2019 REF: TRANSFERENCIA DE FONDOS A REPRESENTACIONES ARGENTINA SEGUNDO TRIMESTRE 19 PARA GASTOS ADM Y OPERATIVOS LIB. 00513012003 LBP-YPFB (2011349681373)</t>
  </si>
  <si>
    <t>TRANSFERENCIA DE FONDOS AL EXTERIOR A SOLICITUD DE YACIMIENTOS PETROLIFEROS FISCALES BOLIVIANOS SEGUN SOLICITUD YPFB-0097-2019 REF: TRANSFERENCIA DE FONDOS A REPRESENTACIONES RIO DE JANEIRO BRASIL SEGUNDO TRIMESTRE 2019 PARA GASTOS ADMINISTRATIVOS Y OPERATIVOS LIB. 00513012003 LBP-YPFB (2011349681373)</t>
  </si>
  <si>
    <t>COBRO COSTOS DE PAPELERIA SEGUN TRANSFERENCIA DEL EXTERIOR POR ORDEN DE CONSULADO GENERAL DE BOLIVIA EN FRANCIA LIB. 00010011102 MIN.RELACIONES EXTERIORES - GESTORIA CONSULAR LEY Nº 3108</t>
  </si>
  <si>
    <t>COBRO COSTOS DE PAPELERIA SEGUN TRANSFERENCIA DEL EXTERIOR POR ORDEN DE CONSULADO GENERAL DE BOLIVIA EN MILAN REF.: DEVOLUCION DE SALDOS NO EJECUITADOS GESTION 2018 LIB. 00099021001 TGN-RECURSOS ORDINARIOS (3987)</t>
  </si>
  <si>
    <t>De: 00099021001 A: 0759069001 por reversión de la TRRD N°27 de la Unidad de Administración e Información Salarial (UAIS), con nota interna CITE: MEFP/VTCP/DGPOT/UAIS/N° 2441/2019, en la cual solicita la reversión definitiva de las boletas consignadas en el Comprobante de Pago N° 18794, H.R. 6-10045-R/2221.</t>
  </si>
  <si>
    <t>VENTA DE DIVISAS CON TRANSFERENCIA DE FONDOS A SOLICITUD DE MINISTERIO DE RELACIONES EXTERIORES SEGUN SOLICITUD 8010 REF: PAGO DE COSTO DE VIDA DEL PERSONAL SERVICIO DIPLOMATICO CONSULAR Y AGREGADOS COMERCIALES DEL MES DE ABRIL 2019 SEGUN PLANILLA MIXTA DE RRHH N 041906 Y DOCUMENTACION ADJ. LIB. 00099021001 TGN-RECURSOS ORDINARIOS (3987)</t>
  </si>
  <si>
    <t>COBRO COSTOS DE PAPELERIA POR REGULARIZACION DE TRANSFERENCIA DEL EXTERIOR POR ORDEN DE YPF EXPLORACION Y PRODUCCION DE HIDROCARBUROS DE BOLIVIA S.A. LIB. 00513012007 YPFB - RECURSOS NACIONALIZACIÓN</t>
  </si>
  <si>
    <t>PAGO A FIDA PRÉSTAMO 2000000784 VCTO. 15-05-2019 POR CUENTA DE TGN , NTI. 012314 VALOR 15-05-2019 INTERESES USD 30.767,32 CTA. 3987 CUENTA UNICA DEL TESORO-3987 LIB. 00099021001 REF.: COMISIONES BANCARIAS</t>
  </si>
  <si>
    <t>||TRANSFERENCIA DE FONDOS S/G. MENSAJE SWIFT NRO. 06257 DE LA FECHA. (SECTOR PÚBLICO - SOBREVUELOS). DEBITO DE LA LIBRETA 00117012001 DGAC, REPOSICION UTILES DE ESCRITORIO.</t>
  </si>
  <si>
    <t>'TRANSFERENCIA DE FONDOS||S/G. NOTA CITE: MEFP/VTCP/DGCP/UODP-518/2019 DE LA FECHA, DEL MIN.DE ECONOMIA Y FINANZAS PUBLICAS.(HRE-TSO-2419), A FAVOR DEL GOBIERNO AUTONOMO MUNICIPAL DE LA PAZ.(PROGRAMA DRENAJE PLUVIAL). DEBITO DE LA LIBRETA N°00099037017 "BID 3812/BL-BO-GAMLP-BS-DRENAJE PLUVIAL MUNIC.LA PAZ III"</t>
  </si>
  <si>
    <t>'TRANSFERENCIA DE FONDOS||S/G. NOTA CITE: MEFP/VTCP/DGCP/UODP-518/2019 DE LA FECHA, DEL MIN.DE ECONOMIA Y FINANZAS PUBLICAS.(HRE-TSO-2419), A FAVOR DEL GOBIERNO AUTONOMO MUNICIPAL DE LA PAZ.(PROGRAMA DRENAJE PLUVIAL). DEBITO DE LA LIBRETA N°00099021001, REPOSICION UTILES DE ESCRITORIO.</t>
  </si>
  <si>
    <t>00099021001 DEPOSITO DE EFECTIVO, DEPOSITANTE: RENE ALFONSO URUÑO CHOQUE, CONCEPTO: REVERSION, CUENTA DE DEPOSITO: CUENTA UNICA DEL TESORO</t>
  </si>
  <si>
    <t>00225014304 DEPOSITO DE EFECTIVO, DEPOSITANTE: IRMA HEREDIA ORTUÑO, CONCEPTO: DEVOLUCION FONDOS EN AVANCE, CUENTA DE DEPOSITO: CUENTA UNICA DEL TESORO</t>
  </si>
  <si>
    <t>00099021001 DEPOSITO DE EFECTIVO, DEPOSITANTE: MARIA LUISA INES COLODRO BORDA DE TORREZ, CONCEPTO: COBROS INDEBIDOS, CUENTA DE DEPOSITO: CUENTA UNICA DEL TESORO</t>
  </si>
  <si>
    <t>00099021001 DEPOSITO DE EFECTIVO, DEPOSITANTE: RONALD VARGAS, CONCEPTO: DEVOLUCION FONDOS PAGO BOLETOS PEAJE VIAS BOLIVIA FEBRERO 2019, CUENTA DE DEPOSITO: CUENTA UNICA DEL TESORO</t>
  </si>
  <si>
    <t>00099021001 DEPOSITO DE EFECTIVO, DEPOSITANTE: RONALD VARGAS, CONCEPTO: DEVOLUCION FONDOS PAGO BOLETOS PEAJE VIAS BOLIVIA MARZO 2019, CUENTA DE DEPOSITO: CUENTA UNICA DEL TESORO</t>
  </si>
  <si>
    <t>00099021001 DEPOSITO DE EFECTIVO, DEPOSITANTE: RONALD VARGAS, CONCEPTO: DEVOLUCION FONDOS PAGO BOLETAS PEAJE VIAS BOLIVIA ENERO 2019, CUENTA DE DEPOSITO: CUENTA UNICA DEL TESORO</t>
  </si>
  <si>
    <t>00046104203 DEPOSITO DE EFECTIVO, DEPOSITANTE: GUADALUPE MARCA KANTUTA, CONCEPTO: REVERSION DE FONDOS NO UTILIZADOS, CUENTA DE DEPOSITO: CUENTA UNICA DEL TESORO</t>
  </si>
  <si>
    <t>00590012001 DEPOSITO DE EFECTIVO, DEPOSITANTE: EVA CUENTAS MAYTA, CONCEPTO: DEVOLUCION DE IVA, CUENTA DE DEPOSITO: CUENTA UNICA DEL TESORO</t>
  </si>
  <si>
    <t>00099021001 DEPOSITO DE EFECTIVO, DEPOSITANTE: MARTIN VASQUEZ VALDIVIA, CONCEPTO: DEVOLUCION DE PAGOS DOBLE, CUENTA DE DEPOSITO: CUENTA UNICA DEL TESORO</t>
  </si>
  <si>
    <t>00020021102 DEPOSITO DE EFECTIVO, DEPOSITANTE: CESAR MILTON CHAMBI ALVAREZ, CONCEPTO: REVERSION GASTOS DE FUNCIONAMIENTO P/SERVICIOS BASICOS CORRESP AL MES DE MARZO, CUENTA DE DEPOSITO: CUENTA UNICA DEL TESORO</t>
  </si>
  <si>
    <t>00020021102 DEPOSITO DE EFECTIVO, DEPOSITANTE: CESAR MILTON CHAMBI ALVAREZ, CONCEPTO: REVERSION POR GASTOS DE FUNCIONAMIENTO P/SERVICIOS BASICOS CORRESP AL MES DE ABRIL, CUENTA DE DEPOSITO: CUENTA UNICA DEL TESORO</t>
  </si>
  <si>
    <t>00041031107 DEPOSITO DE EFECTIVO, DEPOSITANTE: EBMETRO-GARY CHAMBI, CONCEPTO: DEVOLUCION GASTOS DE TRANSPORTE, CUENTA DE DEPOSITO: CUENTA UNICA DEL TESORO</t>
  </si>
  <si>
    <t>00099021001 DEPOSITO DE EFECTIVO, DEPOSITANTE: OLGA CYNTHIA CHOQUE MAMANI, CONCEPTO: MES DE FEBRERO 2019 COBRO INDEBIDO, CUENTA DE DEPOSITO: CUENTA UNICA DEL TESORO</t>
  </si>
  <si>
    <t>00592012001 DEPOSITO DE EFECTIVO, DEPOSITANTE: VIVIAN SALINAS SARAVIA, CONCEPTO: PAGO NOTAS DE DEBITO N° 102446-102447-102555-103315 GESTION 2017 MINISTERIO DE AUTONOMIAS PAX RODAS, CUENTA DE DEPOSITO: CUENTA UNICA DEL TESORO</t>
  </si>
  <si>
    <t>00378012002 DEPOSITO DE EFECTIVO, DEPOSITANTE: RAMIRO RAMOS QUISPE, CONCEPTO: DEVOLUCION SALDO NO EJECUTADO DEL PREVENTIVO N° 194, CUENTA DE DEPOSITO: CUENTA UNICA DEL TESORO</t>
  </si>
  <si>
    <t>00212012001 DEPOSITO DE EFECTIVO, DEPOSITANTE: SUSSY AVILA ARIAS, CONCEPTO: REPOSICION DE CREDENCIAL, CUENTA DE DEPOSITO: CUENTA UNICA DEL TESORO</t>
  </si>
  <si>
    <t>00283012002 DEP.DE CHEQ.AJENOS,RET.DE CAM.,CONCEPTO: ADUANA NACIONAL DEVOLUCION INCAPACIDAD TEMPORAL FEBRERO/2019,DEP.: CAJA PETROLERA DE SALUD , PROCEDENCIA: BANCO UNION S.A., CHEQUE: 15375, FECHA DE EMISION:16/05/2019</t>
  </si>
  <si>
    <t>00099021001 DEP.DE CHEQ.AJENOS,RET.DE CAM.,CONCEPTO: AUTORIDAD DE IMPUGNACION TRIBUTARIA-DEVOLUCION INCAPACIDAD TEMPORAL FEBRERO/2019,DEP.: CAJA PETROLERA DE SALUD , PROCEDENCIA: BANCO UNION S.A., CHEQUE: 15377, FECHA DE EMISION:16/05/2019</t>
  </si>
  <si>
    <t>00046171101 DEP.DE CHEQ.AJENOS,RET.DE CAM.,CONCEPTO: AGENCIA ESTATAL DE MEDICAMENTOS -DEVOLUCION INCAPACIDAD TEMPORAL -FEBRERO/2019,DEP.: CAJA PETROLERA DE SALUD , PROCEDENCIA: BANCO UNION S.A., CHEQUE: 15376, FECHA DE EMISION:16/05/2019</t>
  </si>
  <si>
    <t>00086031101 DEP.DE CHEQ.AJENOS,RET.DE CAM.,CONCEPTO: INGRESO SISCO,DEP.: SERNAP SAMA , PROCEDENCIA: BANCO UNION S.A., CHEQUE: 1294, FECHA DE EMISION:02/05/2019</t>
  </si>
  <si>
    <t>00099021001 DEP.DE CHEQ.AJENOS,RET.DE CAM.,CONCEPTO: REVERSION,DEP.: INSTITUTO DEL SEGURO AGRARIO , PROCEDENCIA: BANCO UNION S.A., CHEQUE: 1430, FECHA DE EMISION:15/05/2019</t>
  </si>
  <si>
    <t>00016011101 DEPOSITO DE EFECTIVO, DEPOSITANTE: MENRRY VASQUEZ REY, CONCEPTO: DEVOLUCION DE CARGO A CUENTA, CUENTA DE DEPOSITO: CUENTA UNICA DEL TESORO</t>
  </si>
  <si>
    <t>00047011110 DEPOSITO DE EFECTIVO, DEPOSITANTE: TEODORA PEÑA VDA DE ONOFRE, CONCEPTO: DEVOL POR ABONO ERRONEO A LA SRA TEODORA PEÑA VDA DE ONOFRE AFILIADA FENCOMCOCA CON CI 3764264CBBA, CUENTA DE DEPOSITO: CUENTA UNICA DEL TESORO</t>
  </si>
  <si>
    <t>00099021001 DEP.DE CHEQ.AJENOS,RET.DE CAM.,CONCEPTO: DEV DE RECURSOS DE PROY PROD Y RENOV DE CULTIVARES DE CITRICOS EN LA COMUNIDAD DE MOCORI MUN YANACAC,DEP.: GOBIERNO AUTONOMO MUNICIPAL DE YANACACHI</t>
  </si>
  <si>
    <t>00081011108 DEP.DE CHEQ.AJENOS,RET.DE CAM.,CONCEPTO: RECUPERACION PROCESO COACTIVO EN CONTRA DE JOSE DAVID SERRANO,DEP.: MOPSV , PROCEDENCIA: BANCO UNION S.A., CHEQUE: 12212, FECHA DE EMISION:22/04/2019</t>
  </si>
  <si>
    <t>00099021001 DEP.DE CHEQ.AJENOS,RET.DE CAM.,CONCEPTO: HONORABLE CAMARA DE SENADORES-DEVOLUCION INCAPACIDAD TEMPORAL FEBRERO/2019,DEP.: CAJA PETROLERA DE SALUD , PROCEDENCIA: BANCO UNION S.A., CHEQUE: 15353, FECHA DE EMISION:16/05/2019</t>
  </si>
  <si>
    <t>00099021001 DEP.DE CHEQ.AJENOS,RET.DE CAM.,CONCEPTO: HONORABLE CAMARA DE DIPUTADOS DEVOLUCION INCAPACIDAD TEMPORAL FEBRERO/2019,DEP.: CAJA PETROLERA DE SALUD , PROCEDENCIA: BANCO UNION S.A., CHEQUE: 15352, FECHA DE EMISION:16/05/2019</t>
  </si>
  <si>
    <t>00099021001 DEP.DE CHEQ.AJENOS,RET.DE CAM.,CONCEPTO: MIN COMUNICACION-DEVOLUCION INCAPACIDAD TEMPORAL FEBRERO/2019,DEP.: CAJA PETROLERA DE SALUD , PROCEDENCIA: BANCO UNION S.A., CHEQUE: 15341, FECHA DE EMISION:16/05/2019</t>
  </si>
  <si>
    <t>00099021001 DEP.DE CHEQ.AJENOS,RET.DE CAM.,CONCEPTO: SEDES DEVOLUCION INCAPACIDAD TEMPORAL FEBRERO/2019,DEP.: CAJA PETROLERA DE SALUD , PROCEDENCIA: BANCO UNION S.A., CHEQUE: 15340, FECHA DE EMISION:16/05/2019</t>
  </si>
  <si>
    <t>00597019202 DEP.DE CHEQ.AJENOS,RET.DE CAM.,CONCEPTO: YLB-DEVOLUCION INCAPACIDAD TEMPORAL FEBRERO/2019,DEP.: CAJA PETROLERA DE SALUD , PROCEDENCIA: BANCO UNION S.A., CHEQUE: 15338, FECHA DE EMISION:16/05/2019</t>
  </si>
  <si>
    <t>00862012001 DEP.DE CHEQ.AJENOS,RET.DE CAM.,CONCEPTO: FNDR-DEVOLUCION INCAPACIDAD TEMPORAL FEBRERO/2019,DEP.: CAJA PETROLERA DE SALUD , PROCEDENCIA: BANCO UNION S.A., CHEQUE: 15339, FECHA DE EMISION:16/05/2019</t>
  </si>
  <si>
    <t>00010011102 DEP.DE CHEQ.AJENOS,RET.DE CAM.,CONCEPTO: RECAUDACION GESTORIA CONSULAR POR ENE-ABR PUNO -PERU,DEP.: CONSULADO DE PUNO-PERU , PROCEDENCIA: BANCO UNION S.A., CHEQUE: 1414, FECHA DE EMISION:16/05/2019</t>
  </si>
  <si>
    <t>00597012001 DEP.DE CHEQ.AJENOS,RET.DE CAM.,CONCEPTO: INCAPACIDAD TEMPORAL NOVIEMBRE 2017,DEP.: CAJA PETROLERA DE SALUD , PROCEDENCIA: BANCO UNION S.A., CHEQUE: 26077, FECHA DE EMISION:14/05/2019</t>
  </si>
  <si>
    <t>00081011108 DEP.DE CHEQ.AJENOS,RET.DE CAM.,CONCEPTO: RECUPERACION PROCESO COACTIVO FISCAL EN CONTRA DE DAVID SERRANO AGREDA,DEP.: MOPSV , PROCEDENCIA: BANCO UNION S.A., CHEQUE: 12213, FECHA DE EMISION:22/04/2019</t>
  </si>
  <si>
    <t>A:00099021001 Reversión de recursos al GAM. Bolpebra a favor del TGN, por incumplimiento en la devolución de saldos no ejecutados del Bono Para Personas con Discapacidad, correspondiente a la gestión 2018, de acuerdo a lo establecido en el Articulo 10 del Decreto Supremo N°3437 y el numeral 21 de la Resolución Ministerial N°1205 Instructivo para Cierre Presupuestario, Contable y de Tesorería de la Gestión Fiscal 2018.</t>
  </si>
  <si>
    <t>De: 00099024113 Transferencia en cumplimiento al DS N°0913 de 15/06/2011 y el Convenio Intergubernativo de Financiamiento UPRE-CIF-IG 0131/2018, suscrito entre la UPRE y el GAM de Villa Tunari, proyecto “Const. Tinglado, Gradería y Cancha Múltiple U.E. San Lorenzo A – D 2 Villa Tunari” correspondiente al pago de la planilla N° 2, según la UPRE.</t>
  </si>
  <si>
    <t>De: 00099024113 Transferencia en cumplimiento al DS N°0913 de 15/06/2011 y el Convenio Intergubernativo de Financiamiento UPRE-CIF-IG 988/2017, suscrito entre la UPRE y el GAM de Comarapa, proyecto “Construcción Unidad Educativa Técnico Humanístico (Evo Morales Ayma) Comarapa” correspondiente al pago de la planilla N° 3, según la UPRE.</t>
  </si>
  <si>
    <t>De: 00099024113 Transferencia en cumplimiento al DS N°0913 de 15/06/2011 y el Convenio Intergubernativo de Financiamiento UPRE-CIF-IG 119/2019, suscrito entre la UPRE y el GAM de Bermejo, proyecto “Const. Mercado Municipal Abasto Bermejo” correspondiente al primer desembolso equivalente al 20% del monto a financiar, según la UPRE.</t>
  </si>
  <si>
    <t>De: 00099024113 Transferencia en cumplimiento al DS N°0913 de 15/06/2011 y el Convenio Intergubernativo de Financiamiento UPRE-CIF-IG 550/2017, suscrito entre la UPRE y el GAM de Tito Yupanqui, proyecto “Construcción 6 Aulas U.E. Tito Yupanqui” correspondiente al pago de la planilla N° 4 de cierre, según la UPRE.</t>
  </si>
  <si>
    <t>De: 00099024113 Transferencia en cumplimiento al DS N°0913 de 15/06/2011 y el Convenio Intergubernativo de Financiamiento UPRE-CIF-IG 118/2019, suscrito entre la UPRE y el GAM de Bermejo, proyecto “Const. Técnico Humanístico U.E. Libertador Simón Bolívar Bermejo” correspondiente al primer desembolso equivalente al 20% del monto a financiar, según la UPRE.</t>
  </si>
  <si>
    <t>VENTA DE DIVISAS CON TRANSFERENCIA DE FONDOS A SOLICITUD DE DIRECCION ESTRATEGICA DE REIVINDICACION MARITIMA DIREMAR SEGUN SOLICITUD 8007 REF: PAGO A LAURA MOVILLA POR SERVICIO DE CONSULTORIA INTERNACIONAL POR ASESORAMIENTO EN MATERIA DE DERECHO INTERNACIONAL PUBLICO SILALA SOLICITADO CON NOTA INTER LIB. 00099021001 TGN-RECURSOS ORDINARIOS (3987) POR DIFERENCIAL CAMBIARIO</t>
  </si>
  <si>
    <t>NUMERO DE LIBRETA CUT: 00514010004 OPERACIÓN E18 TRANSFERENCIA DEL SISTEMA FINANCIERO POR CUENTA DE TERCEROS A LA CUT TRANSFERENCIA DEVOLUCION PARA CUSTODIA DE FONDOS SOLICITUD ENDE TRANSMISION SA</t>
  </si>
  <si>
    <t>REGULARIZACION DE TRANSFERENCIA DEL EXTERIOR SEGUN SWIFT NO.6156 DE FECHA 16/05/2019 ORDENANTE: CONSULADO DE BOLIVIA EN CALAMA-CHILE REF:GESTORIA CONSULAR ABRIL 2019 LIB. 00010011102 MIN.RELACIONES EXTERIORES - GESTORIA CONSULAR LEY Nº 3108</t>
  </si>
  <si>
    <t>COBRO COSTOS DE PAPELERIA POR REGULARIZACION DE TRANSFERENCIA DEL EXTERIOR POR ORDEN DE CONSULADO DE BOLIVIA EN CALAMA-CHILE REF:GESTORIA CONSULAR ABRIL 2019 LIB. 00010011102 MIN.RELACIONES EXTERIORES - GESTORIA CONSULAR LEY Nº 3108</t>
  </si>
  <si>
    <t>||RESPUESTA A DEBITO DEL BANQUERO SG MJE.SWIFT NO.6318 DE LA FECHA REF:COBRO COMIS.POR TRANSFERENCIA EUR 2,600.- DEL 03/04/2019 SG SOLICITUD MIN.DE EDUCACION REF:TRASPASO PARA HELEN LAURA CUARITA FERNANDEZ CGO.LIBRETA 00099021001 TGN-RECURSOS ORDINARIOS (COBRO UTILES DE ESCRITORIO)</t>
  </si>
  <si>
    <t>||RESPUESTA A DEBITO DEL BANQUERO SG MJE.SWIFT NO.6318 DE LA FECHA REF:COBRO COMIS.POR TRANSFERENCIA EUR 2,600.- DEL 03/04/2019 SG SOLICITUD MIN.DE EDUCACION REF:TRASPASO PARA HELEN LAURA CUARITA FERNANDEZ LIBRETA 00099021001 TGN-RECURSOS ORDINARIOS</t>
  </si>
  <si>
    <t>NÚMERO DE LIBRETA CUT: 99031009.00 OPERACIÓN T01 TRANSFERENCIA DE FONDOS A LA CUT - TESORO DIRECTO DE BANCO UNION S.A. A CUENTA UNICA DEL TESORO CON NUMERO DE SOLICITUD = 3781211 Y NUMERO CORRELATIVO = 91320016052019386 TRANSFERENCIA POR OPERACIONES DE VENTA BONOS BTX</t>
  </si>
  <si>
    <t>||TRANSFERENCIA AL T.G.N. EN CUMPLIMIENTO AL ART.8 DE LA LEY 211, DISPOSICION FINAL 4TA.DE LA LEY 1135 Y ART.23 DEL D.S.3766 P/FINANC.DEL BONO JUANA AZURDUY P/ABRIL/19 S/G BCB-HRE-TGL-2019-6331; DP 05/18; N.MEFP/VTCP /DGPOT/ UPCFTGN/N°1280/19 Y F.TRANSF. 4/19 DE GADM TRANSFERENCIA A LA LIBRETA 00099021001 TGN-RECURSOS ORDINARIOS (3987)</t>
  </si>
  <si>
    <t>||COMISIÓN TRANSFERENCIA FDOS. AL EXTERIOR 0.10% S/USD 220.000.-, REEMB. GSTS. COM. BS. 220.- Y EMISIÓN COMP. CONT. BS. 50.-, REF.:PAGO LC I-2019-05 P/C EMPRESA PUBLICA PROD. ENVASES DE VIDRIO DE BOLIVIA-ENVIBOL A/F DANYSOR SA, EN COMPL. A COMP. CONT. N°0954344, 16/05/19 LIB.: 00132079201 - SEDEM - PLANTA ENVASES DE VIDRIO CHUQUISACA - MUNICIPIO ZUDAÑEZ PAGO LC I-2019-5</t>
  </si>
  <si>
    <t>00041031107 DEPOSITO DE EFECTIVO, DEPOSITANTE: IBMETRO, CONCEPTO: DEVOLUCION DE PASAJES, CUENTA DE DEPOSITO: CUENTA UNICA DEL TESORO</t>
  </si>
  <si>
    <t>00099021001 DEPOSITO DE EFECTIVO, DEPOSITANTE: FLORENTINO CRUZ CHAMBILLA, CONCEPTO: DEVOLUCION DOBLE PERCEPCION, CUENTA DE DEPOSITO: CUENTA UNICA DEL TESORO</t>
  </si>
  <si>
    <t>00592012001 DEPOSITO DE EFECTIVO, DEPOSITANTE: M.D.P. Y E.P., CONCEPTO: EMISIVO ENTIDAD MIN. DESARROLLO PRODUCTIVO Y ECONOMIA PLURAL PAGO ND 234499 GESTION 2019, CUENTA DE DEPOSITO: CUENTA UNICA DEL TESORO</t>
  </si>
  <si>
    <t>00592012001 DEPOSITO DE EFECTIVO, DEPOSITANTE: M.D.P. Y E.P., CONCEPTO: EMISIVO ENTIDAD - MIN. DESARROLLO PRODUCTIVO Y ECONOMIA PLURAL, PAGO ND 230496 GESTION 2018, CUENTA DE DEPOSITO: CUENTA UNICA DEL TESORO</t>
  </si>
  <si>
    <t>00592012001 DEPOSITO DE EFECTIVO, DEPOSITANTE: MINISTERIO DE LA PRESIDENCIA, CONCEPTO: EMISIVO ENTIDAD - MINISTERIO DE LA PRESIDENCIA PAGO ND 243624 GESTION 2019, CUENTA DE DEPOSITO: CUENTA UNICA DEL TESORO</t>
  </si>
  <si>
    <t>00592012001 DEPOSITO DE EFECTIVO, DEPOSITANTE: MINISTERIO DE LA PRESIDENCIA, CONCEPTO: EMISIVO ENTIDAD MINISTERIO DE LA PRESIDENCIA PAGO ND 214277 Y 214493 GESTION 2018, CUENTA DE DEPOSITO: CUENTA UNICA DEL TESORO</t>
  </si>
  <si>
    <t>00592012001 DEPOSITO DE EFECTIVO, DEPOSITANTE: FONADIN, CONCEPTO: EMISIVO ENTIDAD FONADIN PAGO SALDO ND 228765 Y 229917 GESTION 2018, CUENTA DE DEPOSITO: CUENTA UNICA DEL TESORO</t>
  </si>
  <si>
    <t>00592012001 DEPOSITO DE EFECTIVO, DEPOSITANTE: FONADIN, CONCEPTO: EMISIVO ENTIDAD - FONADIN PAGO ND 232281, 233736, 234405, 238091, 238093 Y 238264 GESTION 2019, CUENTA DE DEPOSITO: CUENTA UNICA DEL TESORO</t>
  </si>
  <si>
    <t>00099021001 DEPOSITO DE EFECTIVO, DEPOSITANTE: ENDE, CONCEPTO: CUMPL DS 3034 REMUNERACION MAX ABRIL/2019 WILFREDO OVANDO ROJAS, CUENTA DE DEPOSITO: CUENTA UNICA DEL TESORO</t>
  </si>
  <si>
    <t>00526012001 DEPOSITO DE EFECTIVO, DEPOSITANTE: BOLIVIA  TV- LUIS MARCOS TROCHE CANDIA, CONCEPTO: DEVOLUCION DE FONDOS EN AVANCE, CUENTA DE DEPOSITO: CUENTA UNICA DEL TESORO</t>
  </si>
  <si>
    <t>00041031107 DEPOSITO DE EFECTIVO, DEPOSITANTE: ROGER FERNANDO RAMIREZ CALLE, CONCEPTO: DEVOLUCION EN GASTO DE PASAJE, CUENTA DE DEPOSITO: CUENTA UNICA DEL TESORO</t>
  </si>
  <si>
    <t>00598012001 DEPOSITO DE EFECTIVO, DEPOSITANTE: EEPB-RECURSOS ESPECIFICOS POR VENTA DE SERVICIOS, CONCEPTO: DEP POR RECURSOS NO UTILIZADOS, CUENTA DE DEPOSITO: CUENTA UNICA DEL TESORO</t>
  </si>
  <si>
    <t>00526012001 DEPOSITO DE EFECTIVO, DEPOSITANTE: BOLIVIA TV - RODRIGO GUIBARRA PARRADO, CONCEPTO: DEVOLUCION DE FONDOS EN AVANCE, CUENTA DE DEPOSITO: CUENTA UNICA DEL TESORO</t>
  </si>
  <si>
    <t>00206012001 DEPOSITO DE EFECTIVO, DEPOSITANTE: INE, CONCEPTO: DEP. POR VENTA, LA PAZ, FECHA 16/05/2019, CUENTA DE DEPOSITO: CUENTA UNICA DEL TESORO</t>
  </si>
  <si>
    <t>00132022002 DEPOSITO DE EFECTIVO, DEPOSITANTE: MAURICIO ROJAS RODRIGUEZ, CONCEPTO: DEVOLUCION DE FONDOS NO UTILIZADOS DE C31 531, CUENTA DE DEPOSITO: CUENTA UNICA DEL TESORO</t>
  </si>
  <si>
    <t>00078014206 DEPOSITO DE EFECTIVO, DEPOSITANTE: ELSA QUISPE TOLA, CONCEPTO: DEVOLUCION DE FONDOS EN AVANCE NO EJECUTADOS, CUENTA DE DEPOSITO: CUENTA UNICA DEL TESORO</t>
  </si>
  <si>
    <t>00192014101 DEPOSITO DE EFECTIVO, DEPOSITANTE: ROSMINA APONTE TABORGA, CONCEPTO: DEVOLUCION SOBRANTE DE PASAJE PREVENTIVO N 3, CUENTA DE DEPOSITO: CUENTA UNICA DEL TESORO</t>
  </si>
  <si>
    <t>00192014101 DEPOSITO DE EFECTIVO, DEPOSITANTE: BILTZER VARGAS QUISPE CI 6044695LP, CONCEPTO: DEVOLUCION SOBRANTE DEL PLAN DE TRABAJO DE  ACUERDO A PREVENTIVO 291, CUENTA DE DEPOSITO: CUENTA UNICA DEL TESORO</t>
  </si>
  <si>
    <t>00291012008 DEPOSITO DE EFECTIVO, DEPOSITANTE: ASOCIACION ACCIDENTAL CHINA HARBOUR, CONCEPTO: DEPÓSITO A LA UNIDAD DE LABORATORIO   DE ABC, CUENTA DE DEPOSITO: CUENTA UNICA DEL TESORO</t>
  </si>
  <si>
    <t>00020021102 DEPOSITO DE EFECTIVO, DEPOSITANTE: JADIEL BRAVO ALEMAN, CONCEPTO: DEVOLUCION DE VIATICOS, CUENTA DE DEPOSITO: CUENTA UNICA DEL TESORO</t>
  </si>
  <si>
    <t>00099021001 DEPOSITO DE EFECTIVO, DEPOSITANTE: ANDREA MONTAÑO RIVERA, CONCEPTO: DEVOLUCION DE FONDOS, CUENTA DE DEPOSITO: CUENTA UNICA DEL TESORO</t>
  </si>
  <si>
    <t>00526012001 DEPOSITO DE EFECTIVO, DEPOSITANTE: WILDER RAMIRO CHAVEZ, CONCEPTO: DEVOLUCION PASAJE INTERDEPARTAMENTAL (ORURO), CUENTA DE DEPOSITO: CUENTA UNICA DEL TESORO</t>
  </si>
  <si>
    <t>00526012001 DEPOSITO DE EFECTIVO, DEPOSITANTE: WILDER RAMIRO CHAVEZ, CONCEPTO: DEVOLUCION PASAJES INTERDEPARTAMENTAL (POTOSI), CUENTA DE DEPOSITO: CUENTA UNICA DEL TESORO</t>
  </si>
  <si>
    <t>00099021001 DEP.DE CHEQ.AJENOS,RET.DE CAM.,CONCEPTO: PAGO POR DESCUENTO MONTOS EXCEDENTES POR DOBLE PERCEPCION DE RECURSOS PUBLICOS,DEP.: CAJA NACIONAL DE SALUD , PROCEDENCIA: BANCO UNION S.A., CHEQUE: 42893, FECHA DE EMISION:17/05/2019</t>
  </si>
  <si>
    <t>00224012002 DEP.DE CHEQ.AJENOS,RET.DE CAM.,CONCEPTO: TRANSFERENCIA DE RECURSOS PARA REALIZAR PAGOS VIA SIGEP,DEP.: INSUMOS BOLIVIA , PROCEDENCIA: BANCO UNION S.A., CHEQUE: 3327, FECHA DE EMISION:15/05/2019</t>
  </si>
  <si>
    <t>00224012006 DEP.DE CHEQ.AJENOS,RET.DE CAM.,CONCEPTO: TRANSFERENCIA DE RECURSOS PARA REALIZAR PAGOS VIA SIGEP,DEP.: INSUMOS BOLIVIA , PROCEDENCIA: BANCO UNION S.A., CHEQUE: 224, FECHA DE EMISION:15/05/2019</t>
  </si>
  <si>
    <t>00224012007 DEP.DE CHEQ.AJENOS,RET.DE CAM.,CONCEPTO: TRANSFERENCIA DE RECURSOS PARA REALIZAR PAGOS VIA SIGEP,DEP.: INSUMOS BOLIVIA , PROCEDENCIA: BANCO UNION S.A., CHEQUE: 2198, FECHA DE EMISION:15/05/2019</t>
  </si>
  <si>
    <t>00015021101 DEP.DE CHEQ.AJENOS,RET.DE CAM.,CONCEPTO: ASIGNACIONES MAYO,DEP.: UNIPOL , PROCEDENCIA: BANCO UNION S.A., CHEQUE: 2965, FECHA DE EMISION:14/05/2019</t>
  </si>
  <si>
    <t>00070011102 DEP.DE CHEQ.AJENOS,RET.DE CAM.,CONCEPTO: DEVOLUCION DE VIATICOS - MILTON GOMEZ,DEP.: MTEPS-OFICINA CENTRAL , PROCEDENCIA: BANCO UNION S.A., CHEQUE: 9293, FECHA DE EMISION:16/05/2019</t>
  </si>
  <si>
    <t>00155012001 DEP.DE CHEQ.AJENOS,RET.DE CAM.,CONCEPTO: DIRECCION DEL NOTARIADO PLURINACIONAL-DEVOLUCION INCAPACIDA TEMPORAL FEBRERO/2019,DEP.: CAJA PETROLERA DE SALUD , PROCEDENCIA: BANCO UNION S.A., CHEQUE: 15354, FECHA DE EMISION:16/05/2019</t>
  </si>
  <si>
    <t>00099021001 DEP.DE CHEQ.AJENOS,RET.DE CAM.,CONCEPTO: TRIBUNAL CONSTITUCIONAL -BAJAS MATERNIDAD Y ENFERMEDAD,DEP.: CAJA PETROLERA DE SALUD , PROCEDENCIA: BANCO UNION S.A., CHEQUE: 19457, FECHA DE EMISION:06/05/2019</t>
  </si>
  <si>
    <t>00099021001 DEPOSITO DE EFECTIVO, DEPOSITANTE: TCNL DEM RICARDO DAVID ESCALERA RIVERO, CONCEPTO: REVERSION POR CONCEPTO DE SALDO NO EJECUTADO COMBUSTIBLE N° PREV 2022, CUENTA DE DEPOSITO: CUENTA UNICA DEL TESORO</t>
  </si>
  <si>
    <t>00099021001 DEPOSITO DE EFECTIVO, DEPOSITANTE: CARMEN JULIAN HERRERA, CONCEPTO: DEVOLUCION DE SUBSIDIO DE NATALIDAD - POLICIA BOLIVIANA, CUENTA DE DEPOSITO: CUENTA UNICA DEL TESORO</t>
  </si>
  <si>
    <t>00078014205 DEPOSITO DE EFECTIVO, DEPOSITANTE: SERGIO DANIEL VERDUN AVILA, CONCEPTO: DEVOLUCION DE SALDOS NO EJECUTADO POR FONDOS EN AVANCE, CUENTA DE DEPOSITO: CUENTA UNICA DEL TESORO</t>
  </si>
  <si>
    <t>00099021001 DEPOSITO DE EFECTIVO, DEPOSITANTE: LUZ VIVIAN MELGAR ROCA, CONCEPTO: DEVOLUCION DE SUELDO SEGUN INF LEGAL FONADIN /U.J./048 /2018, CUENTA DE DEPOSITO: CUENTA UNICA DEL TESORO</t>
  </si>
  <si>
    <t>00035011105 DEPOSITO DE EFECTIVO, DEPOSITANTE: M.E.F.P., CONCEPTO: DEVOLUCION REFRIGERIO MARZO/19 ANA ELIZABETH BELLER TORRICO, CUENTA DE DEPOSITO: CUENTA UNICA DEL TESORO</t>
  </si>
  <si>
    <t>00132039201 DEPOSITO DE EFECTIVO, DEPOSITANTE: FLORENCIA ALEGRE MAMANI, CONCEPTO: PENALIDAD, CUENTA DE DEPOSITO: CUENTA UNICA DEL TESORO</t>
  </si>
  <si>
    <t>00099021001 DEPOSITO DE EFECTIVO, DEPOSITANTE: ROSSY RENFIJO HUARACHI CI 5061512OR, CONCEPTO: DEVOLUCION DE COBRO INDEBIDO, CUENTA DE DEPOSITO: CUENTA UNICA DEL TESORO</t>
  </si>
  <si>
    <t>00070011102 DEPOSITO DE EFECTIVO, DEPOSITANTE: MTEPS-MICHAEL MONTEALEGRE LEIVA, CONCEPTO: REPOSICION DE CREDENCIAL, CUENTA DE DEPOSITO: CUENTA UNICA DEL TESORO</t>
  </si>
  <si>
    <t>00099021001 DEPOSITO DE EFECTIVO, DEPOSITANTE: RUFO SANTIAGO LOAYZA GONZALES, CONCEPTO: DEVOLUCION POR DOBLE PERCEPCION, CUENTA DE DEPOSITO: CUENTA UNICA DEL TESORO</t>
  </si>
  <si>
    <t>00099021001 DEPOSITO DE EFECTIVO, DEPOSITANTE: NEUNEL LIMACHI CHIPANA, CONCEPTO: DEVOLUCION DE PASAJES, CUENTA DE DEPOSITO: CUENTA UNICA DEL TESORO</t>
  </si>
  <si>
    <t>00099021001 DEPOSITO DE EFECTIVO, DEPOSITANTE: ADELA ALA BUSTILLOS, CONCEPTO: DEVOLUCION DE SUELDO, CUENTA DE DEPOSITO: CUENTA UNICA DEL TESORO</t>
  </si>
  <si>
    <t>00291014203 DEP.DE CHEQ.AJENOS,RET.DE CAM.,CONCEPTO: TRANSFERENCIA DEL FNDR CONTRAPARTES LOCALES (REEMBOLSO),DEP.: ABC OFICINA CENTRAL , PROCEDENCIA: BANCO UNION S.A., CHEQUE: 3527, FECHA DE EMISION:14/05/2019</t>
  </si>
  <si>
    <t>00066047003 DEP.DE CHEQ.AJENOS,RET.DE CAM.,CONCEPTO: PASAJE NO UTILIZADO LUIS ORTUÑO,DEP.: MIN DE PLANIFICACION DEL DESARROLLO , PROCEDENCIA: BANCO UNION S.A., CHEQUE: 6709, FECHA DE EMISION:13/05/2019</t>
  </si>
  <si>
    <t>00206012001 DEP.DE CHEQ.AJENOS,RET.DE CAM.,CONCEPTO: DEP POR VENTAS COCHABAMBA PERIODO ABRIL /2019,DEP.: INE , PROCEDENCIA: BANCO UNION S.A., CHEQUE: 5089, FECHA DE EMISION:16/05/2019</t>
  </si>
  <si>
    <t>00283062001 DEP.DE CHEQ.AJENOS,RET.DE CAM.,CONCEPTO: DEVOLUCION DE VIATICO,DEP.: ADUANA NACIONAL , PROCEDENCIA: BANCO UNION S.A., CHEQUE: 3489, FECHA DE EMISION:16/05/2019</t>
  </si>
  <si>
    <t>PAGO A CAF PRÉSTAMO CFA009344 VCTO. 17-05-2019 POR CUENTA DE TGN , NTI. 012200 VALOR 17-05-2019 INTERESES USD 1.515.958,80 COMISIONES USD 5.384,12 CTA. 3987 CUENTA UNICA DEL TESORO-3987 LIB. 00099021001 REF.: COMISIONES BANCARIAS</t>
  </si>
  <si>
    <t>VENTA DE DIVISAS CON TRANSFERENCIA DE FONDOS A SOLICITUD DE YACIMIENTOS DE LITIO BOLIVIANOS SEGUN SOLICITUD 8029 REF: SUSCRIPCION A PAGINA DE PRECIOS DE CLORURO DE POTASIO PARA FIJACION DE PRECIOS CON LA EMPRESA ARGUS POTASH LIB. 00597019202 YLB-DES. INT. SALMUERA SALAR DE UYUNI PLANTA INDUSTRIAL</t>
  </si>
  <si>
    <t>VENTA DE DIVISAS CON TRANSFERENCIA DE FONDOS A SOLICITUD DE MINISTERIO DE EDUCACION SEGUN SOLICITUD 8019 REF: TRANSFER OF RESOURCES FOR LUIS ADOLFO SALINAS SAN MARTIN EQUIVALENTES 2.250,16 USD LIB. 00099021001 TGN-RECURSOS ORDINARIOS (3987) POR DIFERENCIAL CAMBIARIO</t>
  </si>
  <si>
    <t>VENTA DE DIVISAS CON TRANSFERENCIA DE FONDOS A SOLICITUD DE DIRECCION ESTRATEGICA DE REIVINDICACION MARITIMA DIREMAR SEGUN SOLICITUD 8008 REF: PAYMENT CORRESPONDING TO THE FEES OF COUNSEL FRANCESCO SINDICO FOR THE PERFORMANCE OF PUBLIC INTERNATIONAL LAW COUNSELLING SERVICES REQUESTED THROUGH INTERNA LIB. 00099021001 TGN-RECURSOS ORDINARIOS (3987) POR DIFERENCIAL CAMBIARIO</t>
  </si>
  <si>
    <t>VENTA DE DIVISAS CON TRANSFERENCIA DE FONDOS A SOLICITUD DE MINISTERIO DE EDUCACION SEGUN SOLICITUD 8021 REF: TRANSFER OF RESOURCES FOR JOHN DANIEL PEREYRA SIFUENTES EQUIVALENTES 2.597,60 USD LIB. 00099021001 TGN-RECURSOS ORDINARIOS (3987) POR DIFERENCIAL CAMBIARIO</t>
  </si>
  <si>
    <t>VENTA DE DIVISAS CON TRANSFERENCIA DE FONDOS A SOLICITUD DE MINISTERIO DE EDUCACION SEGUN SOLICITUD 8022 REF: TRANSFER OF RESOURCES FOR KAREN DIANA ONDARZA SALGUERO EQUIVALENTES 3.237,40 USD LIB. 00099021001 TGN-RECURSOS ORDINARIOS (3987) POR DIFERENCIAL CAMBIARIO</t>
  </si>
  <si>
    <t>VENTA DE DIVISAS CON TRANSFERENCIA DE FONDOS A SOLICITUD DE MINISTERIO DE EDUCACION SEGUN SOLICITUD 8023 REF: TRASPASO PARA RUTH CECILIA UGARTE YAFFAR EQUIVALENTES 2.681,53 USD LIB. 00099021001 TGN-RECURSOS ORDINARIOS (3987) POR DIFERENCIAL CAMBIARIO</t>
  </si>
  <si>
    <t>VENTA DE DIVISAS CON TRANSFERENCIA DE FONDOS A SOLICITUD DE MINISTERIO DE EDUCACION SEGUN SOLICITUD 8024 REF: TRASPASO PARA ANGELA ISABEL PEDREGAL MONTES EQUIVALENTES 1.736,27 USD LIB. 00099021001 TGN-RECURSOS ORDINARIOS (3987) POR DIFERENCIAL CAMBIARIO</t>
  </si>
  <si>
    <t>VENTA DE DIVISAS CON TRANSFERENCIA DE FONDOS A SOLICITUD DE MINISTERIO DE EDUCACION SEGUN SOLICITUD 8020 REF: TRANSFER OF RESOURCES FOR VLADIMIR MARTINEZ LEDEZMA EQUIVALENTES 2.597,60 USD LIB. 00099021001 TGN-RECURSOS ORDINARIOS (3987) POR DIFERENCIAL CAMBIARIO</t>
  </si>
  <si>
    <t>COBRO COSTOS DE PAPELERIA SEGUN TRANSFERENCIA DEL EXTERIOR POR ORDEN DE GAS CORONA S A E C A (ASUNCION PARAGUAY) REF.: SWF OF 19/05/16 LIB. 00513062001 YPFB-OPERACIONES PLANTA DE SEPARACION DE LIQUIDOS RIO GRANDE</t>
  </si>
  <si>
    <t>A:00076014201 Transferencia de recursos a solicitud de la Corporación Minera de Bolivia sg NOTA CITE: UNTE-0102/2019, al Ministerio de Minería y Metalurgia, H.R. 6-14647-R.</t>
  </si>
  <si>
    <t>NUMERO DE LIBRETA CUT: 00086088705 OPERACIÓN E18 TRANSFERENCIA DEL SISTEMA FINANCIERO POR CUENTA DE TERCEROS A LA CUT TRANSFERENCIA DE LOS RENDIMIENTOS OBTENIDOS DURANTE LA GESTION 2018 AL FIDEICOMITENTE SOLICITUD BDP SAM FIDEICOMISO NO 20 FONABOSQUE</t>
  </si>
  <si>
    <t>COBRO COSTOS DE PAPELERIA SEGUN TRANSFERENCIA DEL EXTERIOR POR ORDEN DE MINGA GAS SA REF.: ORDEN DE VENTA N YPFB-OV-19/2019 12/282301 LIB. 00513062001 YPFB-OPERACIONES PLANTA DE SEPARACION DE LIQUIDOS RIO GRANDE</t>
  </si>
  <si>
    <t>De: 00035011106 Reversión de TRBP N° 19 de 25/02/2019, importe transferido a la CCF N° 1-301444 relacionado con la Libreta N° 00035011106/A requerimiento de la Unidad de Administración e Información Salarial (UAIS), con notas internas CITE: MEFP/VTCP/DGPOT/UAIS/Nos. 915, 916 y 917/2019, en la cual solicita reposición de boletas de Pago correspondiente al SENASIR, consignadas en los Comprobantes de Pago Nos. 71711, 71712 y 71713 H.R. 6-3497-R/966-R</t>
  </si>
  <si>
    <t>De: 00099024113 Transferencia en cumplimiento al DS N°0913 de 15/06/2011 y el Convenio Intergubernativo de Financiamiento UPRE-CIF-IG 902/2017, suscrito entre la UPRE y el GAM de Cuevo, Proyecto “Const. Tinglado y Gradería Cancha Polifuncional Unidad Educativa Itacuatia Municipio de Cuevo”, correspondiente al pago de la planilla Nº4 de cierre, según la UPRE.</t>
  </si>
  <si>
    <t>De: 00099024113 Transferencia en cumplimiento al DS N°0913 de 15/06/2011 y el Convenio Intergubernativo de Financiamiento UPRE-CIF-IG 1059/2017, suscrito entre la UPRE y el GAM de Huacaraje, Proyecto “Const. Matadero 4ta Categoría - Municipio de Huacaraje” correspondiente al pago de la planilla Nº2, según la UPRE.</t>
  </si>
  <si>
    <t>De: 00099024113 Transferencia en cumplimiento al DS N°0913 de 15/06/2011 y el Convenio Intergubernativo de Financiamiento UPRE-CIF-IG 0288/2018, suscrito entre la UPRE y el GAM de Incahuasi, Proyecto “Const. Coliseo Cerrado Incahuasi”, correspondiente al pago de la planilla Nº2, según la UPRE.</t>
  </si>
  <si>
    <t>De: 00099024113 Transferencia en cumplimiento al DS N°0913 de 15/06/2011 y el Convenio Intergubernativo de Financiamiento UPRE-CIF-IG 0266/2018, suscrito entre la UPRE y el GAM de Yunchara, Proyecto “Const. Tinglado Polifuncional U.E. Lindaura Anzuategui de Campero - Municipio de Yunchara” correspondiente al pago de la planilla Nº1, según la UPRE.</t>
  </si>
  <si>
    <t>De: 00099024113 Transferencia en cumplimiento al DS N°0913 de 15/06/2011 y el Convenio Intergubernativo de Financiamiento UPRE-CIF-IG 120/2019, suscrito entre la UPRE y el GAM de Tacopaya, Proyecto “Const. Graderías y Cancha de Futbol con Césped Sintético Tacopaya - Tacopaya”, correspondiente al pago del 20% de anticipo del monto financiado, según la UPRE.</t>
  </si>
  <si>
    <t>De: 00099024113 Transferencia en cumplimiento al DS N°0913 de 15/06/2011 y el Convenio Intergubernativo de Financiamiento UPRE-CIF-IG 122/2019, suscrito entre la UPRE y el GAM de Warnes, Proyecto “Const. Unidad Educativa Buena Fe- Warnes”, correspondiente al pago del 20% de anticipo del monto financiado, según la UPRE.</t>
  </si>
  <si>
    <t>De: 00099024113 Transferencia en cumplimiento al DS N°0913 de 15/06/2011 y el Convenio Intergubernativo de Financiamiento UPRE-CIF-IG 014/2018, suscrito entre la UPRE y el GAM de Carangas, Proyecto “Const. Graderías en Cancha de Futbol Héroes del Chaco - Carangas”, correspondiente al pago de la planilla Nº4 de cierre, según la UPRE.</t>
  </si>
  <si>
    <t>De: 00099024113 Transferencia en cumplimiento al DS N°0913 de 15/06/2011 y el Convenio Intergubernativo de Financiamiento UPRE-CIF-IG 041/2018, suscrito entre la UPRE y el GAM de Totora, Proyecto “Const. Coliseo Sora Sora S.P. Totora”, correspondiente al pago de la planilla Nº3 de cierre, según la UPRE.</t>
  </si>
  <si>
    <t>De: 00099024113 Transferencia en cumplimiento al DS N°0913 de 15/06/2011 y el Convenio Intergubernativo de Financiamiento UPRE-CIF-IG 0149/2018, suscrito entre la UPRE y el GAM de Villa Tunari, Proyecto “Const. 6 Aulas y Baños U.E. Valle Alto B - D 8 Villa Tunari”, correspondiente al pago de la planilla Nº5 de cierre, según la UPRE.</t>
  </si>
  <si>
    <t>De: 00099024113 Transferencia en cumplimiento al DS N°0913 de 15/06/2011 y el Convenio Intergubernativo de Financiamiento UPRE-CIF-IG/424/2016, suscrito entre la UPRE y el GAM de Potosí, Proyecto “Construcción Unidad Educativa Técnico Humanístico La Chaca D-8”, correspondiente al pago de la planilla Nº16 de cierre, según la UPRE.</t>
  </si>
  <si>
    <t>De: 00099024113 Transferencia en cumplimiento al DS N°0913 de 15/06/2011 y el Convenio Intergubernativo de Financiamiento UPRE-CIF-IG 0266/2018, suscrito entre la UPRE y el GAM de Yunchara, Proyecto “Const. Tinglado Polifuncional U.E. Lindaura Anzuategui de Campero - Municipio de Yunchara” correspondiente al pago de la planilla Nº2, según la UPRE.</t>
  </si>
  <si>
    <t>De: 00099024113 Transferencia en cumplimiento al DS N°0913 de 15/06/2011 y el Convenio Intergubernativo de Financiamiento UPRE-CIF-IG 944/2017, suscrito entre la UPRE y el GAM de San Pedro de Buena Vista, Proyecto “Const. Unidad Educativa San Francisco de Asis de Micani – san Pedro de Buena Vista”, correspondiente al pago de la planilla Nº4 de cierre, según la UPRE.</t>
  </si>
  <si>
    <t>De: 00099024113 Transferencia en cumplimiento al DS N°0913 de 15/06/2011 y el Convenio Intergubernativo de Financiamiento UPRE-CIF-IG 258/2018, suscrito entre la UPRE y el GAD de Pando, Proyecto “Const. de Áreas de Exhibición Ganadera Para el Campo Ferial Dptal. de Pando”, correspondiente al pago de la planilla Nº3 de cierre, según la UPRE.</t>
  </si>
  <si>
    <t>De: 00099024113 Transferencia en cumplimiento al DS N°0913 de 15/06/2011 y el Convenio Intergubernativo de Financiamiento UPRE-CIF-IG 0124/2019, suscrito entre la UPRE y el GAM de Montero, Proyecto “Const. Piscina Olímpica de Montero”, correspondiente al pago del 20% de anticipo del monto financiado, según la UPRE.</t>
  </si>
  <si>
    <t>De: 00099024113 Transferencia en cumplimiento al DS N°0913 de 15/06/2011 y el Convenio Intergubernativo de Financiamiento UPRE-CIF-IG 086/2019, suscrito entre la UPRE y el GAM de San Lorenzo, Proyecto “Const. Tinglado Para la U.E. 24 de Septiembre - Com. Blanca Flor”, correspondiente al pago del 20% de anticipo del monto financiado, según la UPRE.</t>
  </si>
  <si>
    <t>De: 00099024113 Transferencia en cumplimiento al DS N°0913 de 15/06/2011 y el Convenio Intergubernativo de Financiamiento UPRE-CIF-IG 092/2019, suscrito entre la UPRE y el GAM de San Lorenzo, Proyecto “Const. Puesto de Salud - Com. Galilea”, correspondiente al pago del 20% de anticipo del monto financiado, según la UPRE.</t>
  </si>
  <si>
    <t>De: 00099024113 Transferencia en cumplimiento al DS N°0913 de 15/06/2011 y el Convenio Intergubernativo de Financiamiento UPRE-CIF-IG 078/2019, suscrito entre la UPRE y el GAM de San Lorenzo, Proyecto “Const. Puesto de Salud - Com. Trinidacito”, correspondiente al pago del 20% de anticipo del monto financiado, según la UPRE.</t>
  </si>
  <si>
    <t>De: 00099024113 Transferencia en cumplimiento al DS N°0913 de 15/06/2011 y el Convenio Intergubernativo de Financiamiento UPRE-CIF-IG 123/2019, suscrito entre la UPRE y el GAM de Warnes, Proyecto “Const. Unidad Educativa Potrero Largo - Warnes”, correspondiente al pago del 20% de anticipo del monto financiado, según la UPRE.</t>
  </si>
  <si>
    <t>De: 00099024113 Transferencia en cumplimiento al DS N°0913 de 15/06/2011 y el Convenio Intergubernativo de Financiamiento UPRE-CIF-IG 093/2019, suscrito entre la UPRE y el GAM de San Pedro, Proyecto “Const. Tinglado, Cancha Polifuncional y Graderías U.E. Cayusal – San Pedro”, correspondiente al pago del 20% de anticipo del monto financiado, según la UPRE.</t>
  </si>
  <si>
    <t>TRANSFERENCIA DEL EXTERIOR SEGUN SWIFT NO.6410 DE FECHA 17/05/2019 ORDENANTE: CONSULADO GENERAL DE BOLIVIA-WASHINGTON LIB. 00340012005 SEGIP - RECAUDACION EXTERIOR - CEDULAS DE IDENTIDAD</t>
  </si>
  <si>
    <t>NÚMERO DE LIBRETA CUT: 99031009.00 OPERACIÓN T01 TRANSFERENCIA DE FONDOS A LA CUT - TESORO DIRECTO DE BANCO UNION S.A. A CUENTA UNICA DEL TESORO CON NUMERO DE SOLICITUD = 3785613 Y NUMERO CORRELATIVO = 91320017052019437 TRANSFERENCIA POR OPERACIONES DE VENTA BONOS BTX</t>
  </si>
  <si>
    <t>NUMERO DE LIBRETA CUT: 0153018002 OPERACIÓN E18 TRANSFERENCIA DEL SISTEMA FINANCIERO POR CUENTA DE TERCEROS A LA CUT OPCE VALIDACION DE REFERENTES UNICEF PAYMENT NUMBER 3190124744</t>
  </si>
  <si>
    <t>COBRO COSTOS DE PAPELERIA SEGUN TRANSFERENCIA DEL EXTERIOR POR ORDEN DE CONSULADO GENERAL DE BOLIVIA-WASHINGTON LIB. 00340012003 RECAUDACION EXTRANJERIA - C.I. -L.C.</t>
  </si>
  <si>
    <t>||TRANSFERENCIA DE FONDOS S/G MENSAJES SWIFT NROS. 6412 Y 6407 DE LA FECHA. (SECTOR PÚBLICO- SOBREVUELOS). DEBITO DE LA LIBRETA 00117012001 DGAC, REPOSICIÓN DE ÚTILES DE ESCRITORIO.</t>
  </si>
  <si>
    <t>||TRANSFERENCIA DE FONDOS S/G MENSAJES SWIFT NROS. 6411 Y 6406 DE LA FECHA. (SECTOR PÚBLICO - SERVICIOS) DEBITO DE LA LIBRETA 00119012001 ADSIB, REPOSICIÓN DE ÚTILES DE ESCRITORIO.</t>
  </si>
  <si>
    <t>00292032001 DEPOSITO DE EFECTIVO, DEPOSITANTE: XIMENA VACAFLOR ZURITA, CONCEPTO: DEVOLUCION DE FONDOS EN AVANCE, CUENTA DE DEPOSITO: CUENTA UNICA DEL TESORO</t>
  </si>
  <si>
    <t>00212012001 DEPOSITO DE EFECTIVO, DEPOSITANTE: YAHOMARA RAMIREZ VACARREZA, CONCEPTO: PAGO DE PROCESO SUMARIO DE 20% DE YAHOMARA RAMIREZ VACARREZA INRA, CUENTA DE DEPOSITO: CUENTA UNICA DEL TESORO</t>
  </si>
  <si>
    <t>00099021001 DEPOSITO DE EFECTIVO, DEPOSITANTE: OMAR VICTOR VILLCA MAMANI, CONCEPTO: REVERSION DE PASAJES, CUENTA DE DEPOSITO: CUENTA UNICA DEL TESORO</t>
  </si>
  <si>
    <t>00099021001 DEPOSITO DE EFECTIVO, DEPOSITANTE: NORAH TEREZA BOHORQUEZ VDA. DE GONZALEZ, CONCEPTO: MULTA POR RETRASO DE PAGO, CUENTA DE DEPOSITO: CUENTA UNICA DEL TESORO</t>
  </si>
  <si>
    <t>00099021001 DEPOSITO DE EFECTIVO, DEPOSITANTE: RENE T. ZEBALLOS CHOQUE, CONCEPTO: DEVOLUCION DE SALDOS NO EJECUTADOS FONDOS EN AVANCE, CUENTA DE DEPOSITO: CUENTA UNICA DEL TESORO</t>
  </si>
  <si>
    <t>00046171101 DEPOSITO DE EFECTIVO, DEPOSITANTE: DISMED IMPORTACIONES Y REPRESENTACIONES, CONCEPTO: SANCION POR INCUMPLIMIENTO A LA NORMA GESTION 2019, CUENTA DE DEPOSITO: CUENTA UNICA DEL TESORO</t>
  </si>
  <si>
    <t>00099021001 DEPOSITO DE EFECTIVO, DEPOSITANTE: EJERCITO DE BOLIVIA RAM -2 BOLIVAR, CONCEPTO: DEVOLUCION GASTOS NO EJECUTADOS SERVICIOS BASICOS (TELEFONIA), CUENTA DE DEPOSITO: CUENTA UNICA DEL TESORO</t>
  </si>
  <si>
    <t>00099021001 DEPOSITO DE EFECTIVO, DEPOSITANTE: SATURNINO JAVIER QUISPE POMA, CONCEPTO: DEVOLUCION DE SUELDOS POR EL MES DE ABRIL 2019, CUENTA DE DEPOSITO: CUENTA UNICA DEL TESORO</t>
  </si>
  <si>
    <t>00046114201 DEPOSITO DE EFECTIVO, DEPOSITANTE: SOLEDAD PATRICIA CALDERON MENDOZA, CONCEPTO: DEVOLUCION MEDIO DIA DE HABER MARZO 2019, CUENTA DE DEPOSITO: CUENTA UNICA DEL TESORO</t>
  </si>
  <si>
    <t>00099021001 DEPOSITO DE EFECTIVO, DEPOSITANTE: MMAYA-CYNTHIA SILVA M. CI 802481, CONCEPTO: DEVOLUCION DE GASTOS DE REPRESENTACION DEL 12 DE MAYO DE 2019 POR VIAJE A GINEBRA SUIZA, CUENTA DE DEPOSITO: CUENTA UNICA DEL TESORO</t>
  </si>
  <si>
    <t>00099021001 DEPOSITO DE EFECTIVO, DEPOSITANTE: CARMEN ROSA VELASQUEZ LOPEZ CI 4253429LP, CONCEPTO: REVERSION, CUENTA DE DEPOSITO: CUENTA UNICA DEL TESORO</t>
  </si>
  <si>
    <t>00099021001 DEPOSITO DE EFECTIVO, DEPOSITANTE: AGENCIA ESTATAL DE VIVIENDA, CONCEPTO: PAGO POR SERVICIO DE AGUA POTABLE POR EL MES DE ABRIL DEL 2019 DEL EDIFICIO EX CONAVI, CUENTA DE DEPOSITO: CUENTA UNICA DEL TESORO</t>
  </si>
  <si>
    <t>00132012005 DEPOSITO DE EFECTIVO, DEPOSITANTE: RAUL VILLCA QUISPE, CONCEPTO: DEVOLUCION DE FONDOS EN AVANCE X SALDO NO UTILIZADO, CUENTA DE DEPOSITO: CUENTA UNICA DEL TESORO</t>
  </si>
  <si>
    <t>00078014205 DEPOSITO DE EFECTIVO, DEPOSITANTE: DOLLY MENDEZ ARROYO, CONCEPTO: DEVOLUCION DE SALDO NO EJECUTADO POR ASIGNACION DE FONDOS EN AVANCE, CUENTA DE DEPOSITO: CUENTA UNICA DEL TESORO</t>
  </si>
  <si>
    <t>00526012001 DEPOSITO DE EFECTIVO, DEPOSITANTE: PABLO GREGORIO SUXO COYA BOLIVIA TV, CONCEPTO: DEVOLUCION DE PASAJE, CUENTA DE DEPOSITO: CUENTA UNICA DEL TESORO</t>
  </si>
  <si>
    <t>00041031107 DEPOSITO DE EFECTIVO, DEPOSITANTE: JOSE FERNANDO MALLEA MALDONADO, CONCEPTO: DEVOLUCION DE PASAJES, CUENTA DE DEPOSITO: CUENTA UNICA DEL TESORO</t>
  </si>
  <si>
    <t>00099021001 DEP.DE CHEQ.AJENOS,RET.DE CAM.,CONCEPTO: INTURIAS LEDEZMA JOSE PEDRO,DEP.: BANCO UNION S.A , PROCEDENCIA: BANCO UNION S.A., CHEQUE: 163185, FECHA DE EMISION:20/05/2019</t>
  </si>
  <si>
    <t>00099021001 DEP.DE CHEQ.AJENOS,RET.DE CAM.,CONCEPTO: TORRICO CAMACHO RICHAR,DEP.: BANCO UNION S.A , PROCEDENCIA: BANCO UNION S.A., CHEQUE: 163182, FECHA DE EMISION:20/05/2019</t>
  </si>
  <si>
    <t>00099021001 DEP.DE CHEQ.AJENOS,RET.DE CAM.,CONCEPTO: ROSA ROJAS DEMETRIO,DEP.: BANCO UNION S.A , PROCEDENCIA: BANCO UNION S.A., CHEQUE: 163184, FECHA DE EMISION:20/05/2019</t>
  </si>
  <si>
    <t>00099021001 DEP.DE CHEQ.AJENOS,RET.DE CAM.,CONCEPTO: REEMBOLSO SUBSIDIO DE INCAPACIDAD TEMPORAL MARZO GERENCIA DEPARTAMENTAL COCHABAMBA,DEP.: CONTRALORIA GENERAL DEL ESTADO , PROCEDENCIA: BANCO NACIONAL DE BOLIVIA S.A., CHEQUE: 6889636, FECHA DE EMISION:06/05/20</t>
  </si>
  <si>
    <t>00660012006 DEP.DE CHEQ.AJENOS,RET.DE CAM.,CONCEPTO: DEVOLUCION POR PAGO EN DEMASIA DE REFRIGERIO JUNIO 2018,DEP.: ORGANO JUDICIAL - DISTRITO TARIJA , PROCEDENCIA: BANCO UNION S.A., CHEQUE: 2917, FECHA DE EMISION:14/05/2019</t>
  </si>
  <si>
    <t>00660012006 DEP.DE CHEQ.AJENOS,RET.DE CAM.,CONCEPTO: DEVOLUCION POR PAGO EN DEMASIA DE REFRIGERIO JUNIO 2018,DEP.: ORGANO JUDICIAL - DISTRITO TARIJA , PROCEDENCIA: BANCO UNION S.A., CHEQUE: 2918, FECHA DE EMISION:14/05/2019</t>
  </si>
  <si>
    <t>00099021001 DEPOSITO DE EFECTIVO, DEPOSITANTE: MARIA PEÑARANDA TAPIA, CONCEPTO: SEGUN DOC MPD-UAI-I-N 169/17 DEP POR RECUPERACIONES EXTRAORDINARIAS MARIA PEÑARANDA TAPIA, CUENTA DE DEPOSITO: CUENTA UNICA DEL TESORO</t>
  </si>
  <si>
    <t>00526012001 DEPOSITO DE EFECTIVO, DEPOSITANTE: BOLIVIA TV YURI JUAN ROJAS MONTEAGUDO, CONCEPTO: DEVOLUCION DE PASAJES, CUENTA DE DEPOSITO: CUENTA UNICA DEL TESORO</t>
  </si>
  <si>
    <t>00099021001 DEPOSITO DE EFECTIVO, DEPOSITANTE: SODITEL BOLIVIA SRL., CONCEPTO: DEVOLUCION ADQUISICION MAQUINA TIRA PAPEL PARA LA CARRERA PEDESTRE 10K PRESIDENTE EVO, CUENTA DE DEPOSITO: CUENTA UNICA DEL TESORO</t>
  </si>
  <si>
    <t>00526012001 DEPOSITO DE EFECTIVO, DEPOSITANTE: BOLIVIA TV - CASIMIRO HUANCA QUISPE, CONCEPTO: DEVOLUCION FONDO EN AVANCE, CUENTA DE DEPOSITO: CUENTA UNICA DEL TESORO</t>
  </si>
  <si>
    <t>00099021001 DEPOSITO DE EFECTIVO, DEPOSITANTE: WENCESLAO CARLOS MARIACA CARRASCO, CONCEPTO: DOBLE PERCEPCION, CUENTA DE DEPOSITO: CUENTA UNICA DEL TESORO</t>
  </si>
  <si>
    <t>00592012001 DEP.DE CHEQ.AJENOS,RET.DE CAM.,CONCEPTO: TRANSFERENCIA DE RECURSOS DEL 10 AL 16 DE MAYO 2019,DEP.: IVAN GONZALES , PROCEDENCIA: BANCO UNION S.A., CHEQUE: 664, FECHA DE EMISION:17/05/2019</t>
  </si>
  <si>
    <t>00099021001 DEP.DE CHEQ.AJENOS,RET.DE CAM.,CONCEPTO: COMPENSACION MENSUAL DE COTIZACIONES,DEP.: FUTURO BOLIVIA AFP , PROCEDENCIA: BANCO DE CREDITO DE BOLIVIA S.A., CHEQUE: 58273, FECHA DE EMISION:20/05/2019</t>
  </si>
  <si>
    <t>00099021001 DEP.DE CHEQ.AJENOS,RET.DE CAM.,CONCEPTO: COMPENSACION MENSUAL DE COTIZACIONES,DEP.: FUTURO BOLIVIA AFP , PROCEDENCIA: BANCO DE CREDITO DE BOLIVIA S.A., CHEQUE: 58272, FECHA DE EMISION:20/05/2019</t>
  </si>
  <si>
    <t>00660012006 DEP.DE CHEQ.AJENOS,RET.DE CAM.,CONCEPTO: DEVOLUCION POR PAGO DE REFRIGERIO EN DEMASIA ENERO 2018,DEP.: ORGANO JUDICIAL - DISTRITO TARIJA , PROCEDENCIA: BANCO UNION S.A., CHEQUE: 2916, FECHA DE EMISION:14/05/2019</t>
  </si>
  <si>
    <t>De: 00099024113 Transferencia en cumplimiento al DS N°0913 de 15/06/2011 y el Convenio Intergubernativo de Financiamiento UPRE-CIF-IG 076/2019, suscrito entre la UPRE y el GAM de Nueva Esperanza, Proyecto “Const. U.E. San Andrés Municipio de Nueva Esperanza”, correspondiente al pago del 20% de anticipo del monto financiado, según la UPRE.</t>
  </si>
  <si>
    <t>De: 00099024113 Transferencia en cumplimiento al DS N°0913 de 15/06/2011 y el Convenio Intergubernativo de Financiamiento UPRE-CIF-IG 074/2019, suscrito entre la UPRE y el GAM de Nueva Esperanza, Proyecto “Const. Bloque de Aulas U.E. Manuel Estremadoiro Martínez Municipio de Nueva Esperanza”, correspondiente al pago del 20% de anticipo del monto financiado, según la UPRE.</t>
  </si>
  <si>
    <t>De: 00099024113 Transferencia en cumplimiento al DS N°0913 de 15/06/2011 y el Convenio Intergubernativo de Financiamiento UPRE-CIF-IG 056/2019, suscrito entre la UPRE y el GAM de Nueva Esperanza, Proyecto “Const. Bloque de Aulas U.E. Bruno Racua Municipio de Nueva Esperanza”, correspondiente al pago del 20% de anticipo del monto financiado, según la UPRE.</t>
  </si>
  <si>
    <t>De: 00099024113 Transferencia en cumplimiento al DS N°0913 de 15/06/2011 y el Convenio Intergubernativo de Financiamiento UPRE-CIF-IG 094/2019, suscrito entre la UPRE y el GAM de Santa Rosa del Abuná, Proyecto “Const. de 3 Aulas, Laboratorio y Baños U.E. Central Abuna Com. Santa Rosa”, correspondiente al pago del 20% de anticipo del monto financiado, según la UPRE.</t>
  </si>
  <si>
    <t>De: 00099024113 Transferencia en cumplimiento al DS N°0913 de 15/06/2011 y el Convenio Intergubernativo de Financiamiento UPRE-CIF-IG 0130/2019, suscrito entre la UPRE y el GAM de Montero, Proyecto “Const. Graderías y Luminarias Para Cancha Luis Espinal Municipio Montero”, correspondiente al pago del 20% de anticipo del monto financiado, según la UPRE.</t>
  </si>
  <si>
    <t>De: 00099024113 Transferencia en cumplimiento al DS N°0913 de 15/06/2011 y el Convenio Intergubernativo de Financiamiento UPRE-CIF-IG 087/2019, suscrito entre la UPRE y el GAM de Santa Rosa del Abuná, Proyecto “Const. de 3 Aulas, Laboratorio, y Baño U.E. Zacarias Moreno Com. 1° de Mayo”, correspondiente al pago del 20% de anticipo del monto financiado, según la UPRE.</t>
  </si>
  <si>
    <t>De: 00099024113 Transferencia en cumplimiento al DS N°0913 de 15/06/2011 y el Convenio Intergubernativo de Financiamiento UPRE-CIF-IG 103/2019, suscrito entre la UPRE y el GAM de Filadelfia, Proyecto “Const. Sala de Computación U.E. Londres – Com. Londres”, correspondiente al pago del 20% de anticipo del monto financiado, según la UPRE.</t>
  </si>
  <si>
    <t>De: 00099024113 Transferencia en cumplimiento al DS N°0913 de 15/06/2011 y el Convenio Intergubernativo de Financiamiento UPRE-CIF-IG 090/2019, suscrito entre la UPRE y el GAM de Filadelfia, Proyecto “Const. Puesto de Salud Soberanía - Com. Soberanía”, correspondiente al pago del 20% de anticipo del monto financiado, según la UPRE.</t>
  </si>
  <si>
    <t>De: 00099024113 Transferencia en cumplimiento al DS N°0913 de 15/06/2011 y el Convenio Intergubernativo de Financiamiento UPRE-CIF-IG 096/2019, suscrito entre la UPRE y el GAM de Filadelfia, Proyecto “Const. Tinglado U.E. El Lago - Com. El Lago”, correspondiente al pago del 20% de anticipo del monto financiado, según la UPRE.</t>
  </si>
  <si>
    <t>De: 00099024113 Transferencia en cumplimiento al DS N°0913 de 15/06/2011 y el Convenio Intergubernativo de Financiamiento UPRE-CIF-IG 100/2019, suscrito entre la UPRE y el GAM de Filadelfia, Proyecto “Const. Tinglado, mas Cancha y Graderías U.E. Filadelfia - Com. Filadelfia”, correspondiente al pago del 20% de anticipo del monto financiado, según la UPRE.</t>
  </si>
  <si>
    <t>De: 00099024113 Transferencia en cumplimiento al DS N°0913 de 15/06/2011 y el Convenio Intergubernativo de Financiamiento UPRE-CIF-IG 0102/2019, suscrito entre la UPRE y el GAM de Santa Rosa del Abuná, Proyecto “Const. de Comedor Escolar U.E. Dr. Teodoro Osco Com. Las Abejas I”, correspondiente al pago del 20% de anticipo del monto financiado, según la UPRE.</t>
  </si>
  <si>
    <t>De: 00099024113 Transferencia en cumplimiento al DS N°0913 de 15/06/2011 y el Convenio Intergubernativo de Financiamiento UPRE-CIF-IG 097/2019, suscrito entre la UPRE y el GAM de Santa Rosa del Abuná, Proyecto “Const. Puesto de Salud en la Comunidad Bernardino Racua”, correspondiente al pago del 20% de anticipo del monto financiado, según la UPRE.</t>
  </si>
  <si>
    <t>TRANSFERENCIA DEL EXTERIOR SEGUN SWIFT NO.6430 DE FECHA 20/05/2019 ORDENANTE: CONSULADO DE BOLIVIA ANTOFAGASTA CHILE REF:GESTORIA CONSULAR LIB. 00010011102 MIN.RELACIONES EXTERIORES - GESTORIA CONSULAR LEY Nº 3108</t>
  </si>
  <si>
    <t>COBRO COSTOS DE PAPELERIA SEGUN TRANSFERENCIA DEL EXTERIOR POR ORDEN DE CONSULADO DE BOLIVIA ANTOFAGASTA CHILE REF:GESTORIA CONSULAR LIB. 00010011102 MIN.RELACIONES EXTERIORES - GESTORIA CONSULAR LEY Nº 3108</t>
  </si>
  <si>
    <t>NÚMERO DE LIBRETA CUT: 99031009.00 OPERACIÓN T01 TRANSFERENCIA DE FONDOS A LA CUT - TESORO DIRECTO DE BANCO UNION S.A. A CUENTA UNICA DEL TESORO CON NUMERO DE SOLICITUD = 3790040 Y NUMERO CORRELATIVO = 91320020052019801 TRANSFERENCIA POR OPERAXCIONES DE VENTA BONOS BTX</t>
  </si>
  <si>
    <t>VENTA DE DIVISAS CON TRANSFERENCIA DE FONDOS A SOLICITUD DE SERVICIO DESARROLLO EMPRESAS PUBLICAS PRODUCTIVAS SEGUN SOLICITUD 8043 REF: TRANSFERENCIA AL EXTERIOR A LA EMPRESA FORSAC PERU S.A. POR LA ADQUISICION DE 600.000,00 SACOS DE PAPEL KRAFT, POR USD. 106.810,34 A T/C 6.96 EQUIVALENTE A BS. 743. LIB. 00132022002 SEDEM - ADMINISTRACION Y OPERACIONES PAPELBOL</t>
  </si>
  <si>
    <t>||TRANSFERENCIA DE FONDOS S/G. MENSAJE SWIFT NRO. 06443 DE LA FECHA. (SECTOR PÚBLICO - SOBREVUELOS). DEBITO DE LA LIBRETA 00117012001 DGAC, REPOSICION UTILES DE ESCRITORIO.</t>
  </si>
  <si>
    <t>||TRANSFERENCIA DE FONDOS S/G. MENSAJES SWIFT NROS. 06432 Y 06423 DE LA FECHA. (SECTOR PÚBLICO - SOBREVUELOS). DEBITO DE LA LIBRETA 00117012001 DGAC, REPOSICION UTILES DE ESCRITORIO.</t>
  </si>
  <si>
    <t>||TRANSFERENCIA DE FONDOS S/G. MENSAJE SWIFT NRO. 06440 DE LA FECHA. (SECTOR PÚBLICO - SOBREVUELOS). DEBITO DE LA LIBRETA 00117012001 DGAC, REPOSICION UTILES DE ESCRITORIO.</t>
  </si>
  <si>
    <t>||TRANSFERENCIA DE FONDOS S/G. MENSAJES SWIFT NROS. 06433 Y 06424 DE LA FECHA. (SECTOR PÚBLICO - SERVICIOS). DEBITO DE LA LIBRETA 00119012001 ADSIB, REPOSICION UTILES DE ESCRITORIO.</t>
  </si>
  <si>
    <t>'COBRO DE'||UTILES DE ESCRITORIO POR EL COMPROBANTE NRO. 0954517 DE LA FECHA, SEGÚN CORREO ELECTRÓNICO DE YPFB DE F. 23/01/2018. DEBITO DE LA LIBRETA 00513022001 YPFB  OPERACIONES.</t>
  </si>
  <si>
    <t>||TRANSFERENCIA DE FONDOS S/G. MENSAJES SWIFT NROS. 06437-06425 DE LA FECHA Y CORREO ELECTRÓNICO DEL SERVICIO NACIONAL DE AEROFOTOGRAMETRIA. DEBITO DE LA LIBRETA 00244012001LBP-SERVICIO NAL.DE AEROFOTOGRAMETRIA; COBRO UTILES DE ESCRITORIO.</t>
  </si>
  <si>
    <t>A:00099021001 Pago de capital e interés corriente a favor del TGN, adeudado por el GAD Beni, correspondiente a los Préstamos Convenios Subsidiarios CAF 2324, Proyecto de Electrificación Rural ITUBA.</t>
  </si>
  <si>
    <t>A:00099021001 Pago de capital e interés corriente a favor del TGN, adeudado por el GAD Tarija, correspondiente a los Préstamos Convenios Subsidiarios CAF 2324, Programa Multisectorial de Infraestructura Rural – Preinversión Estudio y Mejoramiento de la Gestión de Riego del Proyecto Múltiple San Jacinto.</t>
  </si>
  <si>
    <t>A:00099021001 Pago de capital e interés corriente a favor del TGN, adeudado por el GAD Potosí, correspondiente a los Préstamos Convenios Subsidiarios CAF 2324, Proyecto Sistema de Electrificación Aymaya, Layme, Puraca, Jucumani y Kharacha.</t>
  </si>
  <si>
    <t>A:00373024104 TRANSFERENCIA DE RECURSOS A FAVOR DE LAS UNIBOL - ABRIL 2019 SG INFORME CITE: MEFP/VTCP/DGPOT/UPCFTGN/INF/N°49/2019. H.R. 389-78-D.</t>
  </si>
  <si>
    <t>A:00373024101 TRANSFERENCIA DE RECURSOS PARA GASTOS DE FUNCIONAMIENTO DEL FDI ABRIL 2019 SG INFORME CITE: MEFP/VTCP/DGPOT/UPCFTGN/INF/N°48/2019. H.R. 389-77-D.</t>
  </si>
  <si>
    <t>||TRANSFERENCIA DE FONDOS S/G. MENSAJES SWIFT NROS. 06442 Y 06427 DE LA FECHA. (SECTOR PÚBLICO - SERVICIOS). DEBITO DE LA LIBRETA 00119012001 ADSIB, REPOSICION UTILES DE ESCRITORIO.</t>
  </si>
  <si>
    <t>||TRANSFERENCIA DE FONDOS S/G. MENSAJE SWIFT NRO. 06467 DE LA FECHA. (SECTOR PÚBLICO - SOBREVUELOS). DEBITO DE LA LIBRETA 00117012001 DGAC, REPOSICION UTILES DE ESCRITORIO.</t>
  </si>
  <si>
    <t>||TRANSFERENCIA DE FONDOS S/G. MENSAJES SWIFT NROS. 06468 Y 06463 DE LA FECHA. (SECTOR PÚBLICO - SERVICIOS). DEBITO DE LA LIBRETA 00119012001 ADSIB, REPOSICION UTILES DE ESCRITORIO.</t>
  </si>
  <si>
    <t>00099021001 DEPOSITO DE EFECTIVO, DEPOSITANTE: MINISTERIO DE DEPORTES-ROLANDO FLORES GUZMAN, CONCEPTO: DEVOLUCION DE 30% DE VIATICOS, CUENTA DE DEPOSITO: CUENTA UNICA DEL TESORO</t>
  </si>
  <si>
    <t>00221022001 DEPOSITO DE EFECTIVO, DEPOSITANTE: SENARECOM-WILMA VEIZAN CALLE, CONCEPTO: DEVOLUCION UN DIA VIATICO C-31 N° 178, CUENTA DE DEPOSITO: CUENTA UNICA DEL TESORO</t>
  </si>
  <si>
    <t>00526012001 DEPOSITO DE EFECTIVO, DEPOSITANTE: BOLIVIA TV-SANTOS EFRAIN CHAMBI CHAMBI, CONCEPTO: DEVOLUCION DE PASAJES, CUENTA DE DEPOSITO: CUENTA UNICA DEL TESORO</t>
  </si>
  <si>
    <t>00099021001 DEPOSITO DE EFECTIVO, DEPOSITANTE: LUCIANO PAREDES MAMANI, CONCEPTO: SENASIR POR PROC. COACTIVO DEL DIFUNTO DONACIANO FERNANDEZ QUISPE-JUZ. 3RO DE TRAB.YSEG SOC. EL ALTO, CUENTA DE DEPOSITO: CUENTA UNICA DEL TESORO</t>
  </si>
  <si>
    <t>00099021001 DEPOSITO DE EFECTIVO, DEPOSITANTE: MINISTERIO DE DEPORTES-NORKA PEÑALOZA, CONCEPTO: DEVOLUCION DE SALDOS NO UTILIZADOS CARRERA 10 K CHUQUISACA, CUENTA DE DEPOSITO: CUENTA UNICA DEL TESORO</t>
  </si>
  <si>
    <t>00041031107 DEPOSITO DE EFECTIVO, DEPOSITANTE: RODOLFO VEYMAR CAMACHO PERALES, CONCEPTO: DEVOLUCION DE FLETE, CUENTA DE DEPOSITO: CUENTA UNICA DEL TESORO</t>
  </si>
  <si>
    <t>00070011102 DEPOSITO DE EFECTIVO, DEPOSITANTE: JOSE ENRIQUE PARRA MANRIQUE, CONCEPTO: DEVOLUCION POR CARGO A RENDIR, CUENTA DE DEPOSITO: CUENTA UNICA DEL TESORO</t>
  </si>
  <si>
    <t>00099021001 DEP.DE CHEQ.AJENOS,RET.DE CAM.,CONCEPTO: DEVOLUCION DE SALDOS NO UTILIZADOS GESTION 2018,DEP.: INSTITUTO NACIONAL DE ESTADISTICA , PROCEDENCIA: BANCO UNION S.A., CHEQUE: 5090, FECHA DE EMISION:20/05/2019</t>
  </si>
  <si>
    <t>00290012001 DEP.DE CHEQ.AJENOS,RET.DE CAM.,CONCEPTO: DEPÓSITO POR MULTAS Y ATRASOS A CONSULTORES DE LINEA GGCBBA ABRIL/2019 S/G C31 SIP N 181,DEP.: SERVICIO DE IMPUESTOS NACIONALES , PROCEDENCIA: BANCO UNION S.A., CHEQUE: 5452, FECHA DE EMISION:15/05/2019</t>
  </si>
  <si>
    <t>00670042001 DEPOSITO DE EFECTIVO, DEPOSITANTE: OMAR AVENDAÑO, CONCEPTO: DEVOLUCION DE COMBUSTIBLE, CUENTA DE DEPOSITO: CUENTA UNICA DEL TESORO</t>
  </si>
  <si>
    <t>00670042001 DEPOSITO DE EFECTIVO, DEPOSITANTE: CIRA TORREZ TEJADA, CONCEPTO: DEVOLUCION DE VIATICOS, CUENTA DE DEPOSITO: CUENTA UNICA DEL TESORO</t>
  </si>
  <si>
    <t>00047081101 DEPOSITO DE EFECTIVO, DEPOSITANTE: CLAUDIA MARITA LEIGUE VARGAS, CONCEPTO: DEVOLUCION DE FONDOS, CUENTA DE DEPOSITO: CUENTA UNICA DEL TESORO</t>
  </si>
  <si>
    <t>00132042002 DEPOSITO DE EFECTIVO, DEPOSITANTE: GUADALUPE CANAZA YUJRA, CONCEPTO: DEVOLUCION DE FONDOS EN AVANCE, CUENTA DE DEPOSITO: CUENTA UNICA DEL TESORO</t>
  </si>
  <si>
    <t>00340012003 DEPOSITO DE EFECTIVO, DEPOSITANTE: WILSON CALIZAYA F., CONCEPTO: TERCER PAGO AL C-31 N° 830/18 DEVOLUCION NO PRESENTACION LCV GESTION 2011, CUENTA DE DEPOSITO: CUENTA UNICA DEL TESORO</t>
  </si>
  <si>
    <t>00099021001 DEPOSITO DE EFECTIVO, DEPOSITANTE: DEIDA MARIA ALARCON ALTAMIRANO, CONCEPTO: DOBLE PERCEPCION, CUENTA DE DEPOSITO: CUENTA UNICA DEL TESORO</t>
  </si>
  <si>
    <t>00526012001 DEPOSITO DE EFECTIVO, DEPOSITANTE: BOLIVIA TV-DANIEL TICONA MAMANI, CONCEPTO: DEVOLUCION DE PASAJE, CUENTA DE DEPOSITO: CUENTA UNICA DEL TESORO</t>
  </si>
  <si>
    <t>00526012001 DEPOSITO DE EFECTIVO, DEPOSITANTE: RODRIGO GUIBARRA PARRADO - BOLIVIA TV, CONCEPTO: DEVOLUCION DE FONDOS EN AVANCE BOLIVIA TV, CUENTA DE DEPOSITO: CUENTA UNICA DEL TESORO</t>
  </si>
  <si>
    <t>00526012001 DEPOSITO DE EFECTIVO, DEPOSITANTE: JHONNY WILMER PAREDES MAMANI - BOLIVIA TV, CONCEPTO: DEVOLUCION DE PASAJES, CUENTA DE DEPOSITO: CUENTA UNICA DEL TESORO</t>
  </si>
  <si>
    <t>00526012001 DEPOSITO DE EFECTIVO, DEPOSITANTE: JORGE AGAPITO CHOQUE QUISBERT - BOLIVIA  TV, CONCEPTO: DEVOLUCION DE PASAJES, CUENTA DE DEPOSITO: CUENTA UNICA DEL TESORO</t>
  </si>
  <si>
    <t>00526012001 DEPOSITO DE EFECTIVO, DEPOSITANTE: BOLIVIA  TV- FELIX HUMEREZ YUJRA, CONCEPTO: DEVOLUCION POR CONCEPTO DE FONDOS EN AVANCE, CUENTA DE DEPOSITO: CUENTA UNICA DEL TESORO</t>
  </si>
  <si>
    <t>00099021001 DEPOSITO DE EFECTIVO, DEPOSITANTE: MARIA MARTHA ESTACA VDA DE QUISPE, CONCEPTO: DEVOLUCION DE SUELDO, CUENTA DE DEPOSITO: CUENTA UNICA DEL TESORO</t>
  </si>
  <si>
    <t>00099021001 DEPOSITO DE EFECTIVO, DEPOSITANTE: MARIA MARTHA ESTACA VDA QUISPE, CONCEPTO: DEVOLUCION DE SUELDO, CUENTA DE DEPOSITO: CUENTA UNICA DEL TESORO</t>
  </si>
  <si>
    <t>00035011104 DEP.DE CHEQ.AJENOS,RET.DE CAM.,CONCEPTO: VENTA DE LIBRO 12 AÑOS DE ESTABILIDAD ECONOMICA BOLIVIA ABRIL /19,DEP.: DIRECCION GENERAL DE PLANIFICACION , PROCEDENCIA: BANCO UNION S.A., CHEQUE: 796, FECHA DE EMISION:15/05/2019</t>
  </si>
  <si>
    <t>00035011104 DEP.DE CHEQ.AJENOS,RET.DE CAM.,CONCEPTO: VENTA DE PUBLICACIONES CIEB VOL 2 # 2 ABRIL MAYO,DEP.: UNIDAD DE COMUNICACION SOCIAL , PROCEDENCIA: BANCO UNION S.A., CHEQUE: 799, FECHA DE EMISION:20/05/2019</t>
  </si>
  <si>
    <t>00035011104 DEP.DE CHEQ.AJENOS,RET.DE CAM.,CONCEPTO: VENTA DE PUBLICACIONES CIEB VOL 2 # 2  MARZO -ABRIL,DEP.: UNIDAD DE COMUNICACION SOCIAL , PROCEDENCIA: BANCO UNION S.A., CHEQUE: 798, FECHA DE EMISION:20/05/2019</t>
  </si>
  <si>
    <t>00287102001 DEP.DE CHEQ.AJENOS,RET.DE CAM.,CONCEPTO: DEVOLUCION DE SALDOS C-31 - 8/19 REG.TARIJA GASTO CORRIENTE CIP.,DEP.: FPS - OFICINA CENTRAL , PROCEDENCIA: BANCO UNION S.A., CHEQUE: 257, FECHA DE EMISION:14/05/2019</t>
  </si>
  <si>
    <t>00099021001 DEP.DE CHEQ.AJENOS,RET.DE CAM.,CONCEPTO: NOEL SANTOS CHURA,DEP.: BANCO UNION  S.A. , PROCEDENCIA: BANCO UNION S.A., CHEQUE: 163189, FECHA DE EMISION:21/05/2019</t>
  </si>
  <si>
    <t>00253014103 DEP.DE CHEQ.AJENOS,RET.DE CAM.,CONCEPTO: TRANSF P/DEBITO AUTOMATICO GAD CBBA  2017 PROYECTO CONSTRUCCION PRESA MILLU MAYU,DEP.: GAD COCHABAMBA , PROCEDENCIA: BANCO UNION S.A., CHEQUE: 1359, FECHA DE EMISION:20/05/2019</t>
  </si>
  <si>
    <t>00099021001 DEP.DE CHEQ.AJENOS,RET.DE CAM.,CONCEPTO: JOSE LUIS SANCHEZ ROSSEL,DEP.: BANCO UNION  S.A. , PROCEDENCIA: BANCO UNION S.A., CHEQUE: 163187, FECHA DE EMISION:21/05/2019</t>
  </si>
  <si>
    <t>00099021001 DEP.DE CHEQ.AJENOS,RET.DE CAM.,CONCEPTO: RIVERO LINO LOIDA,DEP.: BANCO UNION  S.A. , PROCEDENCIA: BANCO UNION S.A., CHEQUE: 163186, FECHA DE EMISION:21/05/2019</t>
  </si>
  <si>
    <t>00290012001 DEP.DE CHEQ.AJENOS,RET.DE CAM.,CONCEPTO: DEPÓSITO POR CENTAVOS DE ABRIL /2019 DE IMPUESTOS RETENIDOS GAF S/G C31 SIP N 177,DEP.: SERVICIO DE IMPUESTOS NACIONALES , PROCEDENCIA: BANCO UNION S.A., CHEQUE: 5450, FECHA DE EMISION:14/05/2019</t>
  </si>
  <si>
    <t>00099021001 DEP.DE CHEQ.AJENOS,RET.DE CAM.,CONCEPTO: DEVOLUCION DEUDA AL TGN POR PARTE DEL SR GUILLERMO ARAMAYO HERRERA DEL MES DE ABRIL 2019,DEP.: SENASIR , PROCEDENCIA: BANCO UNION S.A., CHEQUE: 8400, FECHA DE EMISION:15/05/2019</t>
  </si>
  <si>
    <t>COBRO COSTOS DE PAPELERIA SEGUN TRANSFERENCIA DEL EXTERIOR POR ORDEN DE COMERCIAL MINERALS CO LIB. 00597012001 RECURSOS PROPIOS VENTAS YLB</t>
  </si>
  <si>
    <t>De: 00099024113 Transferencia en cumplimiento al DS N°0913 de 15/06/2011 y el Convenio Intergubernativo de Financiamiento UPRE-CIF-IG 081/2019, suscrito entre la UPRE y el GAM de Puerto Rico, Proyecto “Const. Un Aula Unidad Educativa Rolando Quiroga Rojas Com. Nueva Jerusalen (Mun. Puerto Rico)”, correspondiente al pago del 20% de anticipo del monto financiado, según la UPRE.</t>
  </si>
  <si>
    <t>De: 00099024113 Transferencia en cumplimiento al DS N°0913 de 15/06/2011 y el Convenio Intergubernativo de Financiamiento UPRE-CIF-IG 059/2019, suscrito entre la UPRE y el GAM de Puerto Rico, Proyecto “Const. Un Tinglado Polifuncional Loc. Conquista (Mun. Puerto Rico)”, correspondiente al pago del 20% de anticipo del monto financiado, según la UPRE.</t>
  </si>
  <si>
    <t>De: 00099024113 Transferencia en cumplimiento al DS N°0913 de 15/06/2011 y el Convenio Intergubernativo de Financiamiento UPRE-CIF-IG 085/2019, suscrito entre la UPRE y el GAM de Sena, Proyecto “Const. de Dos Aulas Escolares en la Unidad Educativa Nuestra Señora del Carmen - Comunidad de Girado”, correspondiente al pago del 20% de anticipo del monto financiado, según la UPRE.</t>
  </si>
  <si>
    <t>De: 00099024113 Transferencia en cumplimiento al DS N°0913 de 15/06/2011 y el Convenio Intergubernativo de Financiamiento UPRE-CIF-IG 072/2019, suscrito entre la UPRE y el GAM de Sena, Proyecto “Const. Tinglado y Polifuncional con Graderías U.E. San Roque Com. Campesina San Roque”, correspondiente al pago del 20% de anticipo del monto financiado, según la UPRE.</t>
  </si>
  <si>
    <t>De: 00099024113 Transferencia en cumplimiento al DS N°0913 de 15/06/2011 y el Convenio Intergubernativo de Financiamiento UPRE-CIF-IG 089/2019, suscrito entre la UPRE y el GAM de Sena, Proyecto “Const. Tinglado y Polifuncional con Graderías U.E. Manupare de El Turi Com. Indígena Turi Rio”, correspondiente al pago del 20% de anticipo del monto financiado, según la UPRE.</t>
  </si>
  <si>
    <t>De: 00099024113 Transferencia en cumplimiento al DS N°0913 de 15/06/2011 y el Convenio Intergubernativo de Financiamiento UPRE-CIF-IG 057/2019, suscrito entre la UPRE y el GAM de Puerto Rico, Proyecto “Const. Un Aula Unidad Educativa Rehobot Com. Jerico (Mun. Puerto Rico)”, correspondiente al pago del 20% de anticipo del monto financiado, según la UPRE.</t>
  </si>
  <si>
    <t>De: 00099024113 Transferencia en cumplimiento al DS N°0913 de 15/06/2011 y el Convenio Intergubernativo de Financiamiento UPRE-CIF-IG 084/2019, suscrito entre la UPRE y el GAM de Sena, Proyecto “Const. de Dos Aulas Escolares en la Unidad Educativa 6 de Septiembre en La Comunidad Anexo del Carmen”, correspondiente al pago del 20% de anticipo del monto financiado, según la UPRE.</t>
  </si>
  <si>
    <t>De: 00099024113 Transferencia en cumplimiento al DS N°0913 de 15/06/2011 y el Convenio Intergubernativo de Financiamiento UPRE-CIF-IG 082/2019, suscrito entre la UPRE y el GAM de Puerto Rico, Proyecto “Const. Un Aula Unidad Educativa Los Mandarinos Com. Mandarino (Mun. Puerto Rico)”, correspondiente al pago del 20% de anticipo del monto financiado, según la UPRE.</t>
  </si>
  <si>
    <t>De: 00099024113 Transferencia en cumplimiento al DS N°0913 de 15/06/2011 y el Convenio Intergubernativo de Financiamiento UPRE-CIF-IG 079/2019, suscrito entre la UPRE y el GAM de Puerto Rico, Proyecto “Const. Un Aula Unidad Educativa Canaan Aguada Com. Canaan Aguada (Mun. Puerto Rico)”, correspondiente al pago del 20% de anticipo del monto financiado, según la UPRE.</t>
  </si>
  <si>
    <t>De: 00099024113 Transferencia en cumplimiento al DS N°0913 de 15/06/2011 y el Convenio Intergubernativo de Financiamiento UPRE-CIF-IG 052/2019, suscrito entre la UPRE y el GAM de Puerto Rico, Proyecto “Const. Un Aula Unidad Educativa San Antonio de Matty Com. San Antonio del Matty (Mun. Puerto Rico)”, correspondiente al pago del 20% de anticipo del monto financiado, según la UPRE.</t>
  </si>
  <si>
    <t>De: 00099024113 Transferencia en cumplimiento al DS N°0913 de 15/06/2011 y el Convenio Intergubernativo de Financiamiento UPRE-CIF-IG 067/2019, suscrito entre la UPRE y el GAM de Puerto Rico, Proyecto “Const. Un Aula Unidad Educativa Silverio Rojas Gonzales Com. Sacrificio (Mun. Puerto Rico)”, correspondiente al pago del 20% de anticipo del monto financiado, según la UPRE.</t>
  </si>
  <si>
    <t>De: 00099024113 Transferencia en cumplimiento al DS N°0913 de 15/06/2011 y el Convenio Intergubernativo de Financiamiento UPRE-CIF-IG 071/2019, suscrito entre la UPRE y el GAM de Puerto Rico, Proyecto “Const. Dos Aulas Unidad Educativa Carmelo Mojica Com. Avaroa (Mun. Puerto Rico)”, correspondiente al pago del 20% de anticipo del monto financiado, según la UPRE.</t>
  </si>
  <si>
    <t>De: 00099024113 Transferencia en cumplimiento al DS N°0913 de 15/06/2011 y el Convenio Intergubernativo de Financiamiento UPRE-CIF-IG 073/2019, suscrito entre la UPRE y el GAM de Puerto Rico, Proyecto “Const. Un Aula Unidad Educativa Monte Sion Com. Monte Sion (Mun. Puerto Rico)”, correspondiente al pago del 20% de anticipo del monto financiado, según la UPRE.</t>
  </si>
  <si>
    <t>De: 00099024113 Transferencia en cumplimiento al DS N°0913 de 15/06/2011 y el Convenio Intergubernativo de Financiamiento UPRE-CIF-IG 065/2019, suscrito entre la UPRE y el GAM de Puerto Rico, Proyecto “Const. Un Aula Unidad Educativa Batraja Com. Batraja (Mun. Puerto Rico)”, correspondiente al pago del 20% de anticipo del monto financiado, según la UPRE.</t>
  </si>
  <si>
    <t>VENTA DE DIVISAS CON TRANSFERENCIA DE FONDOS A SOLICITUD DE SERVICIO DESARROLLO EMPRESAS PUBLICAS PRODUCTIVAS SEGUN SOLICITUD 8050 REF: PAGO A LA EMPRESA PAGRUN S.A.M.I.C.A. VIA TRANSFERENCIA BANCARIA INTERNACIONAL DEL CONTRATO COMPRA VENTA 022-2019 PARA LA ADQUISICION DE SULFATO DE SODIO NATURAL AN LIB. 00132079201 SEDEM-PLANTA ENVASES DE VIDRIO CHUQUISACA - MUNICIPIO ZUDAÑEZ</t>
  </si>
  <si>
    <t>||TRANSFERENCIA DE FONDOS S/G. MENSAJES SWIFT NROS. 06486 DE LA FECHA Y 06360 DE F. 17/05/2019. (SECTOR PÚBLICO - SERVICIOS). DEBITO DE LA LIBRETA 00119012001 ADSIB, REPOSICION UTILES DE ESCRITORIO.</t>
  </si>
  <si>
    <t>COBRO COSTOS DE PAPELERIA SEGUN TRANSFERENCIA DEL EXTERIOR POR ORDEN DE HINOVE AGROCIENCIA S.A. REF.: INV ODV-VEX-29/19 LIB. 00597012001 RECURSOS PROPIOS VENTAS YLB</t>
  </si>
  <si>
    <t>COBRO COSTOS DE PAPELERIA SEGUN TRANSFERENCIA DEL EXTERIOR POR ORDEN DE VITOL SA REF:AF191932 CONTRACT 30K VT LIB. 00513012007 YPFB - RECURSOS NACIONALIZACIÓN</t>
  </si>
  <si>
    <t>||COMISION TRANSFERENCIA FDOS.AL EXTERIOR 0,10% S/USD57.045,60.-,REEMB.GSTS.COMUNICACION BS220.-Y EMISION COMP.CONTABLE BS50.-REF.:PAGO 1 LC I-2019-03 P/C CEASS A/F DONGKUK CO.LTD.,EN COMPL.A COMP.954615,21/05/19. LIB.00249012001 LBP-CEASS-CENTRAL DE ABAST.Y SUM.DE SALUD REF.:COMIS.PAGO 1 LC I-2019-03</t>
  </si>
  <si>
    <t>||COMISION TRANSFERENCIA FDOS.AL EXTERIOR 0,10% S/USD721.416.-,REEMB.GSTS.COMUNICACION BS220.-Y EMISION COMP.CONTABLE BS50.-REF.:PAGO 1 LC I-2018-32 P/C MIN.HIDROCARBUROS EEC-GNV A/F INPROCIL S.A.,EN COMPL.A COMP.954625,21/05/19. LIB.00078034201 MHE -EEC-GNV FONDO DE CONVERSION DE VEHICULOS REF.:COMIS.PAGO 1 LC I-2018-32</t>
  </si>
  <si>
    <t>||REGISTRO COBRO COMISION AVISO CARTA DE CREDITO STANDBY BS220.-Y EMISION COMP.CONTABLE BS50.-REF.:FID00649 (BCB:SB-R-2019-05) A/F ENVIBOL,EN COMPL.A COMP.954645,21/05/19. LIB.00132079201 SEDEM-PLANTA ENVASES DE VIDRIO CHUQ.-MUN.ZUDAÑEZ REF.:COMIS.AVISO SBLC FID00649</t>
  </si>
  <si>
    <t>'COBRO DE'||UTILES DE ESCRITORIO POR EL COMPROBANTE CONTABLE NRO. 0954683 DE LA FECHA, SEGÚN NOTA DE SENATEX' CITE:SENATEX/DGE/CAR/0306/2017 (HRE-TGL-10945). DEBITO DE LA LIBRETA 00378012002 SENATEX ADMINISTRACION CENTRAL.</t>
  </si>
  <si>
    <t>REVERSION COMPROBANTE G 1044576 DE LA FECHA REGISTRADO SG. SOLICITUD NO. 019565 8046 DE LA FECHA POR EMP. PUBLICA PRODUCTIVA CARTONES DE BOLIVIA REF.: NO SE PROCESO EL SWIFT AUTOMATICO DE TRANSFERENCIA POR ERROR EN EL CODIGO BIC DEL BANCO DEL BENEFICIARIO &lt;LIB.00576012002 CARTONBOL-RECAUDADORA&gt;</t>
  </si>
  <si>
    <t>00086068001 DEPOSITO DE EFECTIVO, DEPOSITANTE: SHAM RIOS MENDOZA, CONCEPTO: DEVOLUCION DE DIFERENCIAS CAMBIARIAS, CUENTA DE DEPOSITO: CUENTA UNICA DEL TESORO</t>
  </si>
  <si>
    <t>00086068001 DEPOSITO DE EFECTIVO, DEPOSITANTE: SHAM RIOS MENDOZA, CONCEPTO: DEVOLUCION REGULARIZACION COMISIONES BANCARIAS, CUENTA DE DEPOSITO: CUENTA UNICA DEL TESORO</t>
  </si>
  <si>
    <t>00099021001 DEPOSITO DE EFECTIVO, DEPOSITANTE: IDARTE WILLY CHURA CALLISAYA, CONCEPTO: DEVOLUCION DE VIATICOS NO UTILIZADOS POR REPROGRAMACION DE FECHA DEL EVENTO, CUENTA DE DEPOSITO: CUENTA UNICA DEL TESORO</t>
  </si>
  <si>
    <t>00212012001 DEPOSITO DE EFECTIVO, DEPOSITANTE: DAVID  CANAVIRI QUISPE, CONCEPTO: REPOSICION DE CREDENCIAL, CUENTA DE DEPOSITO: CUENTA UNICA DEL TESORO</t>
  </si>
  <si>
    <t>00526012001 DEPOSITO DE EFECTIVO, DEPOSITANTE: BOLIVIA TV-HILARIO QUISPE PILLCO, CONCEPTO: DEVOLUCION POR CONCEPTO DE FONDOS EN AVANCE, CUENTA DE DEPOSITO: CUENTA UNICA DEL TESORO</t>
  </si>
  <si>
    <t>00099021001 DEPOSITO DE EFECTIVO, DEPOSITANTE: NANCY SILVA HUANCA, CONCEPTO: REVERSION BOLETA DE PAGO, CUENTA DE DEPOSITO: CUENTA UNICA DEL TESORO</t>
  </si>
  <si>
    <t>00099021001 DEPOSITO DE EFECTIVO, DEPOSITANTE: PABLO CESAR ENCINAS CABALLERO, CONCEPTO: DEVOLUCION DE FONDOS POR VIATICOS ASFI PABLO CESAR ENCINAS CABALLERO, CUENTA DE DEPOSITO: CUENTA UNICA DEL TESORO</t>
  </si>
  <si>
    <t>00099021001 DEPOSITO DE EFECTIVO, DEPOSITANTE: I. ALEIDA FERRARI TORRICO, CONCEPTO: DEVOLUCION  FONDOS POR TASA DE AEROPUERTO ASFI FERRARI TORRICO ISA ALEIDA, CUENTA DE DEPOSITO: CUENTA UNICA DEL TESORO</t>
  </si>
  <si>
    <t>00099021001 DEPOSITO DE EFECTIVO, DEPOSITANTE: OTILIA H. CONDORI CUNO (HIJA), CONCEPTO: POR COBRO INDEBIDO DE LOLA CUNO CANASA, CUENTA DE DEPOSITO: CUENTA UNICA DEL TESORO</t>
  </si>
  <si>
    <t>00155012001 DEPOSITO DE EFECTIVO, DEPOSITANTE: JESSICA CARMEN BEDREGAL QUIROZ CI 2445502LP, CONCEPTO: DEPÓSITO SALDO FONDO EN AVANCE, CUENTA DE DEPOSITO: CUENTA UNICA DEL TESORO</t>
  </si>
  <si>
    <t>00592012001 DEPOSITO DE EFECTIVO, DEPOSITANTE: JOSE LUIS MAMANI ESPEJO, CONCEPTO: PAGO 3° CUOTA S/SOLICITUD PAGO HR-464 (CXC COUNTER 2018 - CTA. LIA DURAN 1112), CUENTA DE DEPOSITO: CUENTA UNICA DEL TESORO</t>
  </si>
  <si>
    <t>00592012001 DEPOSITO DE EFECTIVO, DEPOSITANTE: JOSE LUIS MAMANI ESPEJO, CONCEPTO: VENTA EMISIVO PARTICULARES DEL 08 AL 15 DE MAYO DE 2019, CUENTA DE DEPOSITO: CUENTA UNICA DEL TESORO</t>
  </si>
  <si>
    <t>00592012001 DEPOSITO DE EFECTIVO, DEPOSITANTE: M.M.A.YA., CONCEPTO: EMISIVO ENTIDAD - MIN. MEDIO AMBIENTE Y AGUA, PAGO ND 252964 GESTION 2019, CUENTA DE DEPOSITO: CUENTA UNICA DEL TESORO</t>
  </si>
  <si>
    <t>00592012001 DEPOSITO DE EFECTIVO, DEPOSITANTE: KAREN LIA DURAN ACARAPI, CONCEPTO: PAGO SALDO, NOTA DE DEBITO N° 118813 - GESTION 2017, CUENTA DE DEPOSITO: CUENTA UNICA DEL TESORO</t>
  </si>
  <si>
    <t>00206012001 DEPOSITO DE EFECTIVO, DEPOSITANTE: INE, CONCEPTO: DEP. POR VENTAS LA PAZ FECHA 21/05/2019, CUENTA DE DEPOSITO: CUENTA UNICA DEL TESORO</t>
  </si>
  <si>
    <t>00035011105 DEPOSITO DE EFECTIVO, DEPOSITANTE: PAOLA IVON COPA MAMANI, CONCEPTO: DEVOLUCION DE PASAJES, CUENTA DE DEPOSITO: CUENTA UNICA DEL TESORO</t>
  </si>
  <si>
    <t>00212012001 DEPOSITO DE EFECTIVO, DEPOSITANTE: OSVALDO ILLANES ROSS, CONCEPTO: DEVOLUCION PASAJE AEREO, CUENTA DE DEPOSITO: CUENTA UNICA DEL TESORO</t>
  </si>
  <si>
    <t>00099021001 DEPOSITO DE EFECTIVO, DEPOSITANTE: NICOLAS CONDORI ACERO, CONCEPTO: DEVOLUCION DE RETROACTIVO, CUENTA DE DEPOSITO: CUENTA UNICA DEL TESORO</t>
  </si>
  <si>
    <t>00099021001 DEPOSITO DE EFECTIVO, DEPOSITANTE: JUANA LUISA OLIVARES BERDEJA, CONCEPTO: DEVOLUCION DE VIATICOS, CUENTA DE DEPOSITO: CUENTA UNICA DEL TESORO</t>
  </si>
  <si>
    <t>00226012001 DEPOSITO DE EFECTIVO, DEPOSITANTE: SENAVEX, CONCEPTO: CUOTA ABRIL 2019, CUENTA DE DEPOSITO: CUENTA UNICA DEL TESORO</t>
  </si>
  <si>
    <t>00099021001 DEPOSITO DE EFECTIVO, DEPOSITANTE: FERNANDO PEREZ BENAVIDES, CONCEPTO: DEVOLUCION DE FONDOS POR COMPRA DE COMBUSTIBLE, CUENTA DE DEPOSITO: CUENTA UNICA DEL TESORO</t>
  </si>
  <si>
    <t>00099021001 DEPOSITO DE EFECTIVO, DEPOSITANTE: ADRIAN QUISPE CHARCA, CONCEPTO: DOBLE PERCEPCION, CUENTA DE DEPOSITO: CUENTA UNICA DEL TESORO</t>
  </si>
  <si>
    <t>00099021001 DEP.DE CHEQ.AJENOS,RET.DE CAM.,CONCEPTO: OTROS INGRESOS,DEP.: SENASIR , PROCEDENCIA: BANCO UNION S.A., CHEQUE: 19449, FECHA DE EMISION:20/05/2019</t>
  </si>
  <si>
    <t>00086031101 DEP.DE CHEQ.AJENOS,RET.DE CAM.,CONCEPTO: REVERSION,DEP.: SERNAP - SAN MATIAS , PROCEDENCIA: BANCO UNION S.A., CHEQUE: 1573, FECHA DE EMISION:03/05/2019</t>
  </si>
  <si>
    <t>00086031101 DEP.DE CHEQ.AJENOS,RET.DE CAM.,CONCEPTO: INGRESO NUTRIOIL SA,DEP.: SERNAP - OTUQUIS , PROCEDENCIA: BANCO UNION S.A., CHEQUE: 901, FECHA DE EMISION:15/05/2019</t>
  </si>
  <si>
    <t>00086031101 DEP.DE CHEQ.AJENOS,RET.DE CAM.,CONCEPTO: INGRESO WWF-SERNAP,DEP.: SERNAP - OTUQUIS , PROCEDENCIA: BANCO UNION S.A., CHEQUE: 902, FECHA DE EMISION:15/05/2019</t>
  </si>
  <si>
    <t>00587012010 DEP.DE CHEQ.AJENOS,RET.DE CAM.,CONCEPTO: PAGO PLANILLA DE AVANCE N° 13 OBRA RIOSEQUE LA CUMBRE,DEP.: ABC , PROCEDENCIA: BANCO UNION S.A., CHEQUE: 1376, FECHA DE EMISION:21/05/2019</t>
  </si>
  <si>
    <t>00099021001 DEPOSITO DE EFECTIVO, DEPOSITANTE: JULIO ENRRIQUE CASTAÑOS MEDRANO, CONCEPTO: DEVOLUCION DE FONDOS NO EJECUTADOS, CUENTA DE DEPOSITO: CUENTA UNICA DEL TESORO</t>
  </si>
  <si>
    <t>00099021001 DEPOSITO DE EFECTIVO, DEPOSITANTE: VICTOR CERON COARITE, CONCEPTO: DEVOLUCION, CUENTA DE DEPOSITO: CUENTA UNICA DEL TESORO</t>
  </si>
  <si>
    <t>00591012001 DEPOSITO DE EFECTIVO, DEPOSITANTE: CENTRO INFANTIL MI DULCE CABINITA, CONCEPTO: PAGO DE SERVICIOS BASICOS, CUENTA DE DEPOSITO: CUENTA UNICA DEL TESORO</t>
  </si>
  <si>
    <t>00099021001 DEPOSITO DE EFECTIVO, DEPOSITANTE: ADEMAF MONICA GABRIELA VARGAS RUIZ, CONCEPTO: DEVOLUCION DE RECURSOS PREV. 223/2019 (D.A.I.), CUENTA DE DEPOSITO: CUENTA UNICA DEL TESORO</t>
  </si>
  <si>
    <t>00099021001 DEPOSITO DE EFECTIVO, DEPOSITANTE: DIONICIO NICOLAS LOZA MULLISACA, CONCEPTO: DEVOLUCION DE DEUDA, CUENTA DE DEPOSITO: CUENTA UNICA DEL TESORO</t>
  </si>
  <si>
    <t>00099021001 DEPOSITO DE EFECTIVO, DEPOSITANTE: MIGUEL ANGEL PEDREGAL PARDO, CONCEPTO: DEVOLUCION DE DEUDA, CUENTA DE DEPOSITO: CUENTA UNICA DEL TESORO</t>
  </si>
  <si>
    <t>00015021101 DEP.DE CHEQ.AJENOS,RET.DE CAM.,CONCEPTO: POLICIA NACIONAL RECAUDACIONES,DEP.: DIRECCION NACIONAL DE SALUD Y BIENESTAR SOCIAL , PROCEDENCIA: BANCO UNION S.A., CHEQUE: 2930, FECHA DE EMISION:15/05/2019</t>
  </si>
  <si>
    <t>00015021104 DEP.DE CHEQ.AJENOS,RET.DE CAM.,CONCEPTO: MINISTERIO DE GOBIERNO DIRECCION NACIONAL DE SALUD Y BIENESTAR SOCIAL,DEP.: DIRECCION NACIONAL DE SALUD Y BIENESTAR SOCIAL , PROCEDENCIA: BANCO UNION S.A., CHEQUE: 2929, FECHA DE EMISION:15/05/2019</t>
  </si>
  <si>
    <t>00047257002 DEP.DE CHEQ.AJENOS,RET.DE CAM.,CONCEPTO: DEVOLUCION DE FONDOS NO UTILIZADOS EN LA GESTION 2018,DEP.: ACCESOS-UNIDAD OPERATIVA LOCAL RIBERALTA , PROCEDENCIA: BANCO UNION S.A., CHEQUE: 2986, FECHA DE EMISION:21/05/2019</t>
  </si>
  <si>
    <t>REGULARIZACION DE TRANSFERENCIA DEL EXTERIOR SEGUN SWIFT NO.6535 DE FECHA 22/05/2019 ORDENANTE: CONSULADO DE BOLIVIA EN JUJUY ARGENTINA REF.: RECAUDACION GESTORIA CONSULAR POR LOS MESES DE MARZO Y ABRIL/19 LIB. 00010011102 MIN.RELACIONES EXTERIORES - GESTORIA CONSULAR LEY Nº 3108</t>
  </si>
  <si>
    <t>TRANSFERENCIA DEL EXTERIOR SEGUN SWIFT 06547 DE FECHA 22/05/2019 ORDENANTE: CONSULADO GENERAL DE BOLIVIA EN BARCELONA LIB. 00010011102 MIN.RELACIONES EXTERIORES - GESTORIA CONSULAR LEY Nº 3108</t>
  </si>
  <si>
    <t>TRANSFERENCIA DEL EXTERIOR SEGUN SWIFT NO.6548 DE FECHA 22/05/2019 ORDENANTE: CONSULADO GENERAL DE BOLIVIA BARCELONA REF.: GESTORIA CONSULAR (VICE CONSULADO DE BOLIVIA EN PALMA MALLORCA LIB. 00010011102 MIN.RELACIONES EXTERIORES - GESTORIA CONSULAR LEY Nº 3108</t>
  </si>
  <si>
    <t>COBRO COSTOS DE PAPELERIA SEGUN TRANSFERENCIA DEL EXTERIOR POR ORDEN DE CONSULADO GENERAL DE BOLIVIA EN BARCELONA LIB. 00010011102 MIN.RELACIONES EXTERIORES - GESTORIA CONSULAR LEY Nº 3108</t>
  </si>
  <si>
    <t>COBRO COSTOS DE PAPELERIA SEGUN TRANSFERENCIA DEL EXTERIOR POR ORDEN DE CONSULADO GENERAL DE BOLIVIA BARCELONA REF.: GESTORIA CONSULAR (VICE CONSULADO DE BOLIVIA EN PALMA MALLORCA LIB. 00010011102 MIN.RELACIONES EXTERIORES - GESTORIA CONSULAR LEY Nº 3108</t>
  </si>
  <si>
    <t>VENTA DE DIVISAS CON TRANSFERENCIA DE FONDOS A SOLICITUD DE MINISTERIO DE EDUCACION SEGUN SOLICITUD 8053 REF: TRANSFER OF RESOURCES FOR LUIS ADOLFO SALINAS SAN MARTIN EQUIVALENTES 347,89 USD LIB. 00099021001 TGN-RECURSOS ORDINARIOS (3987) POR DIFERENCIAL CAMBIARIO</t>
  </si>
  <si>
    <t>VENTA DE DIVISAS CON TRANSFERENCIA DE FONDOS A SOLICITUD DE MINISTERIO DE EDUCACION SEGUN SOLICITUD 8052 REF: TRASPASO PARA TECHNICAL UNIVERSITY OF DENMARK (DANIELA RAMOS BLANCO) EQUIVALENTES 8.370,72 USD LIB. 00099021001 TGN-RECURSOS ORDINARIOS (3987) POR DIFERENCIAL CAMBIARIO</t>
  </si>
  <si>
    <t>COBRO COSTOS DE PAPELERIA POR REGULARIZACION DE TRANSFERENCIA DEL EXTERIOR POR ORDEN DE CONSULADO DE BOLIVIA EN JUJUY ARGENTINA REF.: RECAUDACION GESTORIA CONSULAR POR LOS MESES DE MARZO Y ABRIL/19 LIB. 00010011102 MIN.RELACIONES EXTERIORES - GESTORIA CONSULAR LEY Nº 3108</t>
  </si>
  <si>
    <t>De: 00099024113 Transferencia en cumplimiento al DS N°0913 de 15/06/2011 y el Convenio Intergubernativo de Financiamiento UPRE-CIF-IG 989/2017, suscrito entre la UPRE y el GAM de Atocha, Proyecto “Const. Unidad Educativa Técnico Humanístico Julio Urquieta San Vicente”,correspondiente al pago de la planilla Nº5, según la UPRE.</t>
  </si>
  <si>
    <t>De: 00099024113 Transferencia en cumplimiento al DS N°0913 de 15/06/2011 y el Convenio Intergubernativo de Financiamiento UPRE-CIF-IG 085/2017, suscrito entre la UPRE y el GAM de Tarija, Proyecto “Construcción Unidad Educ. Br. San Antonio de la Ciudad de Tarija”,correspondiente al pago de la planilla Nº14 de cierre, según la UPRE.</t>
  </si>
  <si>
    <t>De: 00099024113 Transferencia en cumplimiento al DS N°0913 de 15/06/2011 y el Convenio Intergubernativo de Financiamiento UPRE-CIF-IG 125/2019, suscrito entre la UPRE y el GAM de Sipe Sipe, Proyecto “Const. U.E. Cohachaca Chico Zona Cohachaca Chico”, correspondiente al pago del 20% de anticipo del monto financiado, según la UPRE.</t>
  </si>
  <si>
    <t>De: 00099024113 Transferencia en cumplimiento al DS N°0913 de 15/06/2011 y el Convenio Intergubernativo de Financiamiento UPRE-CIF-IG 306/2018, suscrito entre la UPRE y el GAIOC de Charagua Iyambae, Proyecto “Const. Unidad Educativa 21 de Abril Fé y Alegría - Charagua”,correspondiente al pago de la planilla Nº3, según la UPRE.</t>
  </si>
  <si>
    <t>De: 00099024113 Transferencia en cumplimiento al DS N°0913 de 15/06/2011 y el Convenio Intergubernativo de Financiamiento UPRE-CIF-IG 127/2019, suscrito entre la UPRE y el GAM de Vinto, Proyecto “Const. Unidad Educativa Vinto - OTB Vargas Linde”, correspondiente al pago del 20% de anticipo del monto financiado, según la UPRE.</t>
  </si>
  <si>
    <t>NUMERO DE LIBRETA CUT: 00047364102 OPERACIÓN E75 TRANSFERENCIA DE LA CUENTA FISCAL BUN A LA CUT EN MN TRANSF.DE FDOS.A SOL. DEL GAM DE PUERTO VILLARROEL SG.NOTA CITE GAMPV/DAF/0065/19 A LA CTA.CUT 3987 LIBRETA 00047364102</t>
  </si>
  <si>
    <t>'COBRO DE'||UTILES DE ESCRITORIO POR EL COMPROBANTE CONTABLE NRO. 0954724 DE LA FECHA, SEGÚN NOTA DE LA EMPRESA SIDERURGICA DEL MUTUN, CITE' ESM/JPC/071/2017 (HRE-TGL-17802). DEBITO DE LA LIBRETA 00573012001 EMPRESA SIDERURGICA DEL MUTUN-RECURSOS PROPIOS.</t>
  </si>
  <si>
    <t>||TRANSFERENCIA DE FONDOS S/G. MENSAJES SWIFT NROS. 06551 DE LA FECHA Y 06392 DE F. 17/05/2019. (SECTOR PÚBLICO - SERVICIOS). DEBITO DE LA LIBRETA 00119012001 ADSIB, REPOSICION UTILES DE ESCRITORIO.</t>
  </si>
  <si>
    <t>NÚMERO DE LIBRETA CUT: 99031009.00 OPERACIÓN T01 TRANSFERENCIA DE FONDOS A LA CUT - TESORO DIRECTO DE BANCO UNION S.A. A CUENTA UNICA DEL TESORO CON NUMERO DE SOLICITUD = 3798098 Y NUMERO CORRELATIVO = 91320022052019137 TRANSFERENCIA POR OPERACIONES DE VENTA BONOS BTX</t>
  </si>
  <si>
    <t>NUMERO DE LIBRETA CUT: 00099021001 OPERACIÓN E18 TRANSFERENCIA DEL SISTEMA FINANCIERO POR CUENTA DE TERCEROS A LA CUT POR CONCEPTO DE DEVOLUCIÓN DE PAGOS CC NO COBRADOS POR AFILIADOS CIVILES Y MILITARES CORRESPONDIENTE AL PERIODO DE ENERO 2019</t>
  </si>
  <si>
    <t>NUMERO DE LIBRETA CUT: 00041014202 OPERACIÓN E75 TRANSFERENCIA DE LA CUENTA FISCAL BUN A LA CUT EN MN TRANSF.DE FDOS.A SOL. G.A.M. DE VILLAMONTES SG.NOTA G.A.M.V.M.SMAF CITE NÂ°139/2019 A LA CTA.CUT 3987 LIBRETA 00041014202</t>
  </si>
  <si>
    <t>||VENTA DE DIVISAS Y TRANSFERENCIA AL EXTERIOR A SOLICITUD DE LA EMPRESA PUBLICA PRODUCTIVA CARTONES DE BOLIVIA-CARTONBOL (SOL. 8046 DEL 21/05/2019) REF.: PAGO A/F HARPERLOVE ADHESIVES, POR LA ADQUISICION DE ADITIVO LIB. 00576012002 CARTONBOL-RECAUDADORA</t>
  </si>
  <si>
    <t>||TRANSFERENCIA DE FONDOS S/G. MENSAJES SWIFT NROS. 06586 Y 06572 DE LA FECHA. (SECTOR PÚBLICO - SOBREVUELOS). DEBITO DE LA LIBRETA 00117012001 DGAC, REPOSICION UTILES DE ESCRITORIO.</t>
  </si>
  <si>
    <t>||TRANSFERENCIA DE FONDOS S/G. MENSAJE SWIFT NRO. 06587 DE LA FECHA. (SECTOR PÚBLICO - SOBREVUELOS). DEBITO DE LA LIBRETA 00117012001 DGAC, REPOSICION UTILES DE ESCRITORIO.</t>
  </si>
  <si>
    <t>||TRANSFERENCIA DE FONDOS S/G. MENSAJES SWIFT NROS. 06588 Y 06573 DE LA FECHA. (SECTOR PÚBLICO - SERVICIOS). DEBITO DE LA LIBRETA 00119012001 ADSIB, REPOSICION UTILES DE ESCRITORIO.</t>
  </si>
  <si>
    <t>TRANSFERENCIA DE FONDOS A SOLICITUD DE MINISTERIO DE EDUCACION SEGUN SOLICITUD 8073 REF: TRANSFERENCIAS PARA AGROTEC SPA LIB. 00016067001 MEC-BS-PROY.IMPLEM.APO.EDU.SECUN.PRODUCTIVA-BID 2828/BL-BO</t>
  </si>
  <si>
    <t>VENTA DE DIVISAS CON TRANSFERENCIA DE FONDOS A SOLICITUD DE DIRECCION ESTRATEGICA DE REIVINDICACION MARITIMA DIREMAR SEGUN SOLICITUD 8045 REF: PAGO A DHI POR SERVICIO DE ANALISIS DE SENSIBILIDAD DEL MODELO HIDROLOGICO E HIDROGEOLOGICO DE LOS MANANTIALES DEL SILALA SOLICITADO POR EL DIRECTOR DE DEFEN LIB. 00099021001 TGN-RECURSOS ORDINARIOS (3987) POR DIFERENCIAL CAMBIARIO</t>
  </si>
  <si>
    <t>COBRO COSTOS DE PAPELERIA SEGUN TRANSFERENCIA DEL EXTERIOR POR ORDEN DE SOLGAS SA (LIMA PERU) REF.: GLP RFB 550 1621156 LIB. 00513062001 YPFB-OPERACIONES PLANTA DE SEPARACION DE LIQUIDOS RIO GRANDE</t>
  </si>
  <si>
    <t>COBRO COSTOS DE PAPELERIA SEGUN TRANSFERENCIA DEL EXTERIOR POR ORDEN DE AGRARIA INDUSTRIA E COMERCIO LTDA REF.: CONTRATO 206173741 INVOICE ODV VEX 26 19 DE 07 05 2019 COMPLEMENTO LIB. 00597012001 RECURSOS PROPIOS VENTAS YLB</t>
  </si>
  <si>
    <t>COBRO COSTOS DE PAPELERIA SEGUN TRANSFERENCIA DEL EXTERIOR POR ORDEN DE HERCO COMBUSTIBLES S.A. REF.: CONT. DE COND. DE GAS EMB 29/19 LIB. 00513062001 YPFB-OPERACIONES PLANTA DE SEPARACION DE LIQUIDOS RIO GRANDE</t>
  </si>
  <si>
    <t>COBRO COSTOS DE PAPELERIA SEGUN TRANSFERENCIA DEL EXTERIOR POR ORDEN DE INTEGRACION ENERGETICA ARGENTINA SA REF.: FULL B05 PAGO ANTICIPADO PAGO ND EXB-GJA-094-19 EPNR MARZO 2019 LIB. 00513012007 YPFB - RECURSOS NACIONALIZACIÓN</t>
  </si>
  <si>
    <t>00099021001 DEPOSITO DE EFECTIVO, DEPOSITANTE: CARLA LORENA PAZ ACUÑA, CONCEPTO: EXCESO MAXIMA REMUNERACION PERMITIDA MARZO 2019, CUENTA DE DEPOSITO: CUENTA UNICA DEL TESORO</t>
  </si>
  <si>
    <t>00526012001 DEPOSITO DE EFECTIVO, DEPOSITANTE: MARTIN EDGAR VARGAS SUAREZ BOLIVIA TV, CONCEPTO: DEVOLUCION DE PASAJES, CUENTA DE DEPOSITO: CUENTA UNICA DEL TESORO</t>
  </si>
  <si>
    <t>00046171101 DEPOSITO DE EFECTIVO, DEPOSITANTE: IMPORTACIONES Y TIENDAS TAJJ  SRL, CONCEPTO: SANCION POR INCUMPLIMIENTO A LA NORMA GESTION 2019, CUENTA DE DEPOSITO: CUENTA UNICA DEL TESORO</t>
  </si>
  <si>
    <t>00070011102 DEPOSITO DE EFECTIVO, DEPOSITANTE: EFRAIN NINA AVALOS, CONCEPTO: DEVOLUCION DE VIATICOS, CUENTA DE DEPOSITO: CUENTA UNICA DEL TESORO</t>
  </si>
  <si>
    <t>00041011101 DEPOSITO DE EFECTIVO, DEPOSITANTE: MDP Y EP, CONCEPTO: DEVOLUCION PARCIAL AL C31-1350 SALDO FONDOS EN AVANCE, CUENTA DE DEPOSITO: CUENTA UNICA DEL TESORO</t>
  </si>
  <si>
    <t>00099021001 DEPOSITO DE EFECTIVO, DEPOSITANTE: SILVESTRE CALIZAYA MAMANI, CONCEPTO: REVERSION DE SALDO FALTANTE DE LOS 5 MESES Y DOS DUODECIMAS DE AGUINALDO COBRADOS INDEBIDAMENTE, CUENTA DE DEPOSITO: CUENTA UNICA DEL TESORO</t>
  </si>
  <si>
    <t>00099021001 DEPOSITO DE EFECTIVO, DEPOSITANTE: MARCELO VASQUEZ FLORES, CONCEPTO: DEVOLUCION POR DOBLE PERCEPCION, CUENTA DE DEPOSITO: CUENTA UNICA DEL TESORO</t>
  </si>
  <si>
    <t>00099021001 DEPOSITO DE EFECTIVO, DEPOSITANTE: CARLOS BELTRAN MENDOZA, CONCEPTO: DEVOLUCION DE HABERES, CUENTA DE DEPOSITO: CUENTA UNICA DEL TESORO</t>
  </si>
  <si>
    <t>00293012001 DEPOSITO DE EFECTIVO, DEPOSITANTE: SERGIO PRUDENCIO BILBAO, CONCEPTO: DEVOLUCION DE DIETAS GESTIONES ANTERIORES DEL SR. SERGIO PRUDENCIO BILBAO, CUENTA DE DEPOSITO: CUENTA UNICA DEL TESORO</t>
  </si>
  <si>
    <t>00099021001 DEPOSITO DE EFECTIVO, DEPOSITANTE: EVA URIA DE VALDIVIA, CONCEPTO: COBROS INDEVIDOS, CUENTA DE DEPOSITO: CUENTA UNICA DEL TESORO</t>
  </si>
  <si>
    <t>00099021001 DEPOSITO DE EFECTIVO, DEPOSITANTE: MARGARITA ELVIRA YUPANQUI CALLISAYA  CI.494999  LP, CONCEPTO: DOBLE PERCEPCION, CUENTA DE DEPOSITO: CUENTA UNICA DEL TESORO</t>
  </si>
  <si>
    <t>00526012001 DEPOSITO DE EFECTIVO, DEPOSITANTE: BOLIVIA TV LUIS CERRUTO MEDINA, CONCEPTO: DEVOLUCION FONDOS EN AVANCE, CUENTA DE DEPOSITO: CUENTA UNICA DEL TESORO</t>
  </si>
  <si>
    <t>00086011102 DEPOSITO DE EFECTIVO, DEPOSITANTE: M.M.A.Y.A.-LUIS LIMACHI TICONA, CONCEPTO: DEVOLUCION, CUENTA DE DEPOSITO: CUENTA UNICA DEL TESORO</t>
  </si>
  <si>
    <t>00099021001 DEPOSITO DE EFECTIVO, DEPOSITANTE: RUBEN PRADO ARISPE, CONCEPTO: PERCEPCION INDEBIDA DE SALARIO 5 DIAS MES DE OCTUBRE GESTION 2010 MINISTERIO DE DEFENSA, CUENTA DE DEPOSITO: CUENTA UNICA DEL TESORO</t>
  </si>
  <si>
    <t>00086084202 DEPOSITO DE EFECTIVO, DEPOSITANTE: MIGUEL ANGEL SANCHEZ FAJARDO, CONCEPTO: DEVOLUCION DE PASAJES NO GASTADOS, CUENTA DE DEPOSITO: CUENTA UNICA DEL TESORO</t>
  </si>
  <si>
    <t>00599049204 DEPOSITO DE EFECTIVO, DEPOSITANTE: JOSE ABEL FERNANDO GONZALES SALAS - EBA, CONCEPTO: REEMBOLSO DE SALDO, CUENTA DE DEPOSITO: CUENTA UNICA DEL TESORO</t>
  </si>
  <si>
    <t>00099021001 DEPOSITO DE EFECTIVO, DEPOSITANTE: MAXIMA CORNEJO, CONCEPTO: EXCEDENTE DE TELEFONIA MOVIL MES DE ABRIL, CUENTA DE DEPOSITO: CUENTA UNICA DEL TESORO</t>
  </si>
  <si>
    <t>00086011102 DEPOSITO DE EFECTIVO, DEPOSITANTE: MMAYA- INDIRA GALINKA IRUSTA ULLOA, CONCEPTO: DEVOLUCION, CUENTA DE DEPOSITO: CUENTA UNICA DEL TESORO</t>
  </si>
  <si>
    <t>00016011101 DEPOSITO DE EFECTIVO, DEPOSITANTE: DELIA XIMENA EUNICE SANCHEZ BUSTILLOS, CONCEPTO: DEVOLUCION POR CONCEPTO DE SALDOS DE PAGO DE PASAJES Y VIATICOS A PERSONAL INVITADO, CUENTA DE DEPOSITO: CUENTA UNICA DEL TESORO</t>
  </si>
  <si>
    <t>00099021001 DEPOSITO DE EFECTIVO, DEPOSITANTE: FPS-OFICINA CENTRAL, CONCEPTO: DEVOLUCION DE FONDOS EN AVANCE C31-704/19, CUENTA DE DEPOSITO: CUENTA UNICA DEL TESORO</t>
  </si>
  <si>
    <t>00133012001 DEPOSITO DE EFECTIVO, DEPOSITANTE: LOTERIA NACIONAL DE B Y S, CONCEPTO: V.C. SALDO PAGO DE PREMIOS CON TERMINACIONES DEL SORTEO " MI QUERIDO VIEJO ", CUENTA DE DEPOSITO: CUENTA UNICA DEL TESORO</t>
  </si>
  <si>
    <t>00526012001 DEPOSITO DE EFECTIVO, DEPOSITANTE: BOLIVIA TV-GUADALUPO VELASCO DE LA BARRA, CONCEPTO: DEVOLUCION PASAJES, CUENTA DE DEPOSITO: CUENTA UNICA DEL TESORO</t>
  </si>
  <si>
    <t>00526012001 DEPOSITO DE EFECTIVO, DEPOSITANTE: BOLIVIA TV-CHRISTIAN RIVERO MAMANI, CONCEPTO: DEVOLUCION DE FONDO EN AVANCE, CUENTA DE DEPOSITO: CUENTA UNICA DEL TESORO</t>
  </si>
  <si>
    <t>00660012005 DEP.DE CHEQ.AJENOS,RET.DE CAM.,CONCEPTO: EXCEDENTE DE LLAMADAS TELEFONICAS FEBRERO 2019 DE XIMENA ALACA GODOY,DEP.: ORGANO JUDICIAL-DAF NACIONAL , PROCEDENCIA: BANCO UNION S.A., CHEQUE: 2929, FECHA DE EMISION:20/05/2019</t>
  </si>
  <si>
    <t>00660012006 DEP.DE CHEQ.AJENOS,RET.DE CAM.,CONCEPTO: DICTAMEN DE RESPONSABILIDAD CIVIL CGE/DRC-052/2015 POR DEMANDA COACTIVA FISCAL CONTRA JUAN CARLOS SA,DEP.: ORGANO JUDICIAL-DAF NACIONAL</t>
  </si>
  <si>
    <t>00660012006 DEP.DE CHEQ.AJENOS,RET.DE CAM.,CONCEPTO: RECUPERACION DE BONO DE TE 2018 MOLINA ORTEGA SELVA IVANNA,DEP.: ORGANO JUDICIAL-DISTRITO TARIJA , PROCEDENCIA: BANCO UNION S.A., CHEQUE: 2927, FECHA DE EMISION:17/05/2019</t>
  </si>
  <si>
    <t>00660012006 DEP.DE CHEQ.AJENOS,RET.DE CAM.,CONCEPTO: RECUPERACION DE BONO DE TE 2018 RIVERA MORALES CECILIA NORAH,DEP.: ORGANO JUDICIAL-DISTRITO TARIJA , PROCEDENCIA: BANCO UNION S.A., CHEQUE: 2926, FECHA DE EMISION:17/05/2019</t>
  </si>
  <si>
    <t>00660012006 DEP.DE CHEQ.AJENOS,RET.DE CAM.,CONCEPTO: RECUPERACION DE BONO DE TE 2018 TERRAZAS MONTERO ARLING JOSE,DEP.: ORGANO JUDICIAL-DISTRITO TARIJA , PROCEDENCIA: BANCO UNION S.A., CHEQUE: 2925, FECHA DE EMISION:17/05/2019</t>
  </si>
  <si>
    <t>00287104318 DEP.DE CHEQ.AJENOS,RET.DE CAM.,CONCEPTO: DEVOLUCION A LA LIBRETA DE FUENTE CAF,DEP.: FPS-OFICINA CENTRAL , PROCEDENCIA: BANCO UNION S.A., CHEQUE: 2550, FECHA DE EMISION:24/04/2019</t>
  </si>
  <si>
    <t>00287100052 DEP.DE CHEQ.AJENOS,RET.DE CAM.,CONCEPTO: DEVOLUCION A LA LIBRETA DE CONTRAPARTE GAM,DEP.: FPS OFICINA CENTRAL , PROCEDENCIA: BANCO UNION S.A., CHEQUE: 2551, FECHA DE EMISION:24/04/2019</t>
  </si>
  <si>
    <t>00099021001 DEP.DE CHEQ.AJENOS,RET.DE CAM.,CONCEPTO: DEV. DE RECURSOS POR EXTRAVIO DE CREDENCIAL (JUAN MANUEL PUMARINO SEVERICH),DEP.: CAMARA DE SENADORES , PROCEDENCIA: BANCO UNION S.A., CHEQUE: 7398, FECHA DE EMISION:22/05/2019</t>
  </si>
  <si>
    <t>00099021001 DEP.DE CHEQ.AJENOS,RET.DE CAM.,CONCEPTO: REEMBOLSO POR BAJAS MEDICAS DE INCAPACIDAD TEMPORAL MES MARZO 2019,DEP.: UNIDAD DE INVESTIGACIONES FINANCIERAS - UIF , PROCEDENCIA: BANCO UNION S.A., CHEQUE: 31913, FECHA DE EMISION:17/05/2019</t>
  </si>
  <si>
    <t>00291064101 DEP.DE CHEQ.AJENOS,RET.DE CAM.,CONCEPTO: TRANSFERENCIA PARCIAL DE CONTRAPARTE LOCAL DEL GOBIERNO AUTONOMO DEPARTAMENTAL DE POTOSI PARA EL PRO,DEP.: ABC - OFICINA CENTRAL , PROCEDENCIA: BANCO UNION S.A., CHEQUE: 3153, FECHA DE EMISION:17/05/2019</t>
  </si>
  <si>
    <t>00292082001 DEP.DE CHEQ.AJENOS,RET.DE CAM.,CONCEPTO: SALDOS NO EJECUTADOS,DEP.: VIAS BOLIVIA REGIONAL SANTA CRUZ , PROCEDENCIA: BANCO UNION S.A., CHEQUE: 5688, FECHA DE EMISION:17/05/2019</t>
  </si>
  <si>
    <t>00292082001 DEP.DE CHEQ.AJENOS,RET.DE CAM.,CONCEPTO: SALDOS NO EJECUTADOS,DEP.: VIAS BOLIVIA REGIONAL SANTA CRUZ , PROCEDENCIA: BANCO UNION S.A., CHEQUE: 5689, FECHA DE EMISION:17/05/2019</t>
  </si>
  <si>
    <t>00292082001 DEP.DE CHEQ.AJENOS,RET.DE CAM.,CONCEPTO: SALDOS NO EJECUTADOS,DEP.: VIAS BOLIVIA REGIONAL SANTA CRUZ , PROCEDENCIA: BANCO UNION S.A., CHEQUE: 5690, FECHA DE EMISION:17/05/2019</t>
  </si>
  <si>
    <t>00292082001 DEP.DE CHEQ.AJENOS,RET.DE CAM.,CONCEPTO: SALDOS NO EJECUTADOS,DEP.: VIAS BOLIVIA REGIONAL SANTA CRUZ , PROCEDENCIA: BANCO UNION S.A., CHEQUE: 5691, FECHA DE EMISION:17/05/2019</t>
  </si>
  <si>
    <t>00292082001 DEP.DE CHEQ.AJENOS,RET.DE CAM.,CONCEPTO: SALDOS NO EJECUTADOS,DEP.: VIAS BOLIVIA REGIONAL SANTA CRUZ , PROCEDENCIA: BANCO UNION S.A., CHEQUE: 5692, FECHA DE EMISION:17/05/2019</t>
  </si>
  <si>
    <t>00292082001 DEP.DE CHEQ.AJENOS,RET.DE CAM.,CONCEPTO: SALDOS NO EJECUTADOS,DEP.: VIAS BOLIVIA REGIONAL SANTA CRUZ , PROCEDENCIA: BANCO UNION S.A., CHEQUE: 5693, FECHA DE EMISION:17/05/2019</t>
  </si>
  <si>
    <t>00526012001 DEPOSITO DE EFECTIVO, DEPOSITANTE: KARINA WENDY MOLINA AGUILAR, CONCEPTO: DEVOLUCION SALDO FONDOS EN AVANCE, CUENTA DE DEPOSITO: CUENTA UNICA DEL TESORO</t>
  </si>
  <si>
    <t>00099021001 DEPOSITO DE EFECTIVO, DEPOSITANTE: RAQUEL ISABEL MARTINEZ VDA DE VILLAZON, CONCEPTO: DOBLE PERCEPCION, CUENTA DE DEPOSITO: CUENTA UNICA DEL TESORO</t>
  </si>
  <si>
    <t>00660012006 DEP.DE CHEQ.AJENOS,RET.DE CAM.,CONCEPTO: MULTA POR INCUMPLIMIENTO,DEP.: ORGANO JUDICIAL-DISTRITO ORURO , PROCEDENCIA: BANCO UNION S.A., CHEQUE: 1083, FECHA DE EMISION:30/04/2019</t>
  </si>
  <si>
    <t>00660012006 DEP.DE CHEQ.AJENOS,RET.DE CAM.,CONCEPTO: DEP POR EXTRAVIO DE TARJETAS,DEP.: ORGANO JUDICIAL-DISTRITO ORURO , PROCEDENCIA: BANCO UNION S.A., CHEQUE: 1084, FECHA DE EMISION:30/04/2019</t>
  </si>
  <si>
    <t>00660012006 DEP.DE CHEQ.AJENOS,RET.DE CAM.,CONCEPTO: EXCEDENTE DE LLAMADAS TELEFONICAS NOVIEMBRE 2018,DEP.: ORGANO JUDICIAL-DISTRITO ORURO , PROCEDENCIA: BANCO UNION S.A., CHEQUE: 1085, FECHA DE EMISION:30/04/2019</t>
  </si>
  <si>
    <t>00660012006 DEP.DE CHEQ.AJENOS,RET.DE CAM.,CONCEPTO: DEVOLUCION DE VIATICO GESTION 2018,DEP.: ORGANO JUDICIAL-DISTRITO ORURO , PROCEDENCIA: BANCO UNION S.A., CHEQUE: 1086, FECHA DE EMISION:30/04/2019</t>
  </si>
  <si>
    <t>00660012006 DEP.DE CHEQ.AJENOS,RET.DE CAM.,CONCEPTO: DEVOLUCION DE REFRIGERIO PAGADO EN DEMASIA DICIEMBRE 2018,DEP.: ORGANO JUDICIAL-DISTRITO ORURO , PROCEDENCIA: BANCO UNION S.A., CHEQUE: 1087, FECHA DE EMISION:30/04/2019</t>
  </si>
  <si>
    <t>VENTA DE DIVISAS CON TRANSFERENCIA DE FONDOS A SOLICITUD DE DIRECCION ESTRATEGICA DE REIVINDICACION MARITIMA DIREMAR SEGUN SOLICITUD 8067 REF: PAGO A LA ASESORA GIMENA GONZALEZ ASENSIO POR ASESORAMIENTO EN MATERIA DE DERECHO INTERNACIONAL PUBLICO SOLICITADO CON INFORME CONJUNTO IC DIREMAR DDS N 12 LIB. 00099021001 TGN-RECURSOS ORDINARIOS (3987) POR DIFERENCIAL CAMBIARIO</t>
  </si>
  <si>
    <t>VENTA DE DIVISAS CON TRANSFERENCIA DE FONDOS A SOLICITUD DE DIRECCION ESTRATEGICA DE REIVINDICACION MARITIMA DIREMAR SEGUN SOLICITUD 8065 REF: PAGO A LAURA MOVILLA POR SERVICIO DE ASESORAMIENTO EN MATERIA DE DERECHO INTERNACIONAL PUBLICO SILALA SOLICITADO CON INFORME CONJUNTO IF DIREMAR DDS N 11 20 LIB. 00099021001 TGN-RECURSOS ORDINARIOS (3987) POR DIFERENCIAL CAMBIARIO</t>
  </si>
  <si>
    <t>REGULARIZACION DE TRANSFERENCIA DEL EXTERIOR SEGUN SWIFT NO.6594 DE FECHA 23/05/2019 ORDENANTE: CONSULADO DE BOLIVIA EN SALTA-ARGENTINA REF:DEVOLUCION SALDOS GASTOS DE FUNCIONAMIENTO DICIEMBRE/18 LIB. 00099021001 TGN-RECURSOS ORDINARIOS (3987)</t>
  </si>
  <si>
    <t>PROVISION DE FONDOS A SOLICITUD DE YACIMIENTOS PETROLIFEROS FISCALES BOLIVIANOS SEGUN SOLICITUD YPFB-0099-2019 REF: PAGA A GAS ORIENTE BOLIVIANO LTDA DE ABRIL 19 POR TRANS FIRME E INTERRUMPIBLE GN MI LIB. 00513012007 YPFB - RECURSOS NACIONALIZACIÓN</t>
  </si>
  <si>
    <t>COBRO COSTOS DE PAPELERIA POR REGULARIZACION DE TRANSFERENCIA DEL EXTERIOR POR ORDEN DE CONSULADO DE BOLIVIA EN SALTA-ARGENTINA REF:DEVOLUCION SALDOS GASTOS DE FUNCIONAMIENTO DICIEMBRE/18 LIB. 00099021001 TGN-RECURSOS ORDINARIOS (3987)</t>
  </si>
  <si>
    <t>De: 00099024113 Transferencia en cumplimiento al DS N°0913 de 15/06/2011 y el Convenio Intergubernativo de Financiamiento UPRE-CIF-IG 068/2019, suscrito entre la UPRE y el GAM de Puerto Rico, proyecto “Const. Un Aula Unidad Educativa 6 de Agosto Com. Nacebecito (Mun. Puerto Rico)” correspondiente al primer desembolso equivalente al 20% del monto a financiar, según la UPRE.</t>
  </si>
  <si>
    <t>De: 00099024113 Transferencia en cumplimiento al DS N°0913 de 15/06/2011 y el Convenio Intergubernativo de Financiamiento UPRE-CIF-IG 121/2019, suscrito entre la UPRE y el GAM de Bolpebra, proyecto “Const. Graderías y Cubierta Metálica para la Cancha de la Comunidad Litoral” correspondiente al primer desembolso equivalente al 20% del monto a financiar, según la UPRE.</t>
  </si>
  <si>
    <t>De: 00099024113 Transferencia en cumplimiento al DS N°0913 de 15/06/2011 y el Convenio Intergubernativo de Financiamiento UPRE-CIF-IG 069/2019, suscrito entre la UPRE y el GAM de Puerto Rico, proyecto “Const. Un Aula Unidad Educativa Irak Com. Irak (Mun. Puerto Rico)” correspondiente al primer desembolso equivalente al 20% del monto a financiar, según la UPRE.</t>
  </si>
  <si>
    <t>De: 00099024113 Transferencia en cumplimiento al DS N°0913 de 15/06/2011 y el Convenio Intergubernativo de Financiamiento UPRE-CIF-IG 055/2019, suscrito entre la UPRE y el GAM de Bella Flor, proyecto “Const. U.E. Villa Amazónica Km. 49 – Bella Flor” correspondiente al primer desembolso equivalente al 20% del monto a financiar, según la UPRE.</t>
  </si>
  <si>
    <t>De: 00099024113 Transferencia en cumplimiento al DS N°0913 de 15/06/2011 y el Convenio Intergubernativo de Financiamiento UPRE-CIF-IG 107/2019, suscrito entre la UPRE y el GAM de Bolpebra, proyecto “Const. Modulo Policial – Com. Mukden” correspondiente al primer desembolso equivalente al 20% del monto a financiar, según la UPRE.</t>
  </si>
  <si>
    <t>De: 00099024113 Transferencia en cumplimiento al DS N°0913 de 15/06/2011 y el Convenio Intergubernativo de Financiamiento UPRE-CIF-IG 0109/2019, suscrito entre la UPRE y el GAM de Porvenir, proyecto “Const. Tinglado, Cancha Polifuncional y Graderías U.E. San José - Porvenir” correspondiente al primer desembolso equivalente al 20% del monto a financiar, según la UPRE.</t>
  </si>
  <si>
    <t>De: 00099024113 Transferencia en cumplimiento al DS N°0913 de 15/06/2011 y el Convenio Intergubernativo de Financiamiento UPRE-CIF-IG 101/2019, suscrito entre la UPRE y el GAM de Porvenir, proyecto “Const. Tinglado Villa Rojas - Porvenir” correspondiente al primer desembolso equivalente al 20% del monto a financiar, según la UPRE.</t>
  </si>
  <si>
    <t>De: 00099024113 Transferencia en cumplimiento al DS N°0913 de 15/06/2011 y el Convenio Intergubernativo de Financiamiento UPRE-CIF-IG 0112/2019, suscrito entre la UPRE y el GAM de Porvenir, proyecto “Const. Tinglado Barrio 26 de Agosto Municipio Porvenir” correspondiente al primer desembolso equivalente al 20% del monto a financiar, según la UPRE.</t>
  </si>
  <si>
    <t>De: 00099024113 Transferencia en cumplimiento al DS N°0913 de 15/06/2011 y el Convenio Intergubernativo de Financiamiento UPRE-CIF-IG 0111/2019, suscrito entre la UPRE y el GAM de Porvenir, proyecto “Const. Módulo de Internación y Sala de Parto para el Puesto de Salud Villa Rojas” correspondiente al primer desembolso equivalente al 20% del monto a financiar, según la UPRE.</t>
  </si>
  <si>
    <t>De: 00099024113 Transferencia en cumplimiento al DS N°0913 de 15/06/2011 y el Convenio Intergubernativo de Financiamiento UPRE-CIF-IG 062/2019, suscrito entre la UPRE y el GAM de Puerto Rico, proyecto “Const. Un Aula Unidad Educativa Cocal Com. Cocal. (Mun. Puerto Rico)” correspondiente al primer desembolso equivalente al 20% del monto a financiar, según la UPRE.</t>
  </si>
  <si>
    <t>De: 00099024113 Transferencia en cumplimiento al DS N°0913 de 15/06/2011 y el Convenio Intergubernativo de Financiamiento UPRE-CIF-IG 1105/2017, suscrito entre la UPRE y el GAM de Shinahota, proyecto “Construcción Instituto Tecnológico Álvaro García linera” correspondiente al pago de la planilla N° 5 de cierre, según la UPRE.</t>
  </si>
  <si>
    <t>||TRANSFERENCIA DE FONDOS S/G. MENSAJES SWIFT NROS. 06622 Y 06611 DE LA FECHA. (SECTOR PÚBLICO - SERVICIOS). DEBITO DE LA LIBRETA 00119012001 ADSIB, REPOSICION UTILES DE ESCRITORIO.</t>
  </si>
  <si>
    <t>NUMERO DE LIBRETA CUT: 00041014101 OPERACIÓN E75 TRANSFERENCIA DE LA CUENTA FISCAL BUN A LA CUT EN MN TRANSF.DE FDOS.A SOL.G.A.M. DE ENTRE RIOS SG.NOTA GAMER-INST-0282/2019 A LA CTA.CUT 3987 LIBRETA 00041014101</t>
  </si>
  <si>
    <t>NUMERO DE LIBRETA CUT: 00650028002 OPERACIÓN E18 TRANSFERENCIA DEL SISTEMA FINANCIERO POR CUENTA DE TERCEROS A LA CUT UNICEF PAYMENT NUMBER 3190128623 PAYEE ASAMBLEA LEGISLATIVA PLURINACIONAL</t>
  </si>
  <si>
    <t>De: 00099024113 Transferencia en cumplimiento al DS N°0913 de 15/06/2011 y el Convenio Intergubernativo de Financiamiento UPRE-CIF-IG 0114/2019, suscrito entre la UPRE y el GAM de Santos Mercado, proyecto “Const. Edificio Municipal – Santos Mercado” correspondiente al primer desembolso equivalente al 20% del monto a financiar, según la UPRE.</t>
  </si>
  <si>
    <t>De: 00099024113 Transferencia en cumplimiento al DS N°0913 de 15/06/2011 y el Convenio Intergubernativo de Financiamiento UPRE-CIF-IG 066/2019, suscrito entre la UPRE y el GAM de Ingavi, proyecto “Const. Vivienda para Maestros Unidad Educativa Ingavi Comunidad Campesina Ingavi” correspondiente al primer desembolso equivalente al 20% del monto a financiar, según la UPRE.</t>
  </si>
  <si>
    <t>De: 00099024113 Transferencia en cumplimiento al DS N°0913 de 15/06/2011 y el Convenio Intergubernativo de Financiamiento UPRE-CIF-IG 061/2019, suscrito entre la UPRE y el GAM de Ingavi, proyecto “Const. Un Aula Unidad Educativa Derrepente Comunidad Campesina Derrepente” correspondiente al primer desembolso equivalente al 20% del monto a financiar, según la UPRE.</t>
  </si>
  <si>
    <t>De: 00099024113 Transferencia en cumplimiento al DS N°0913 de 15/06/2011 y el Convenio Intergubernativo de Financiamiento UPRE-CIF-IG 060/2019, suscrito entre la UPRE y el GAM de Villa Nueva, proyecto “Const. Tinglado Polifuncional con Graderías U.E. Andrés Idagua, Villa Nueva” correspondiente al primer desembolso equivalente al 20% del monto a financiar, según la UPRE.</t>
  </si>
  <si>
    <t>De: 00099024113 Transferencia en cumplimiento al DS N°0913 de 15/06/2011 y el Convenio Intergubernativo de Financiamiento UPRE-CIF-IG 053/2019, suscrito entre la UPRE y el GAM de Ingavi, proyecto “Const. Vivienda para Maestros Unidad Educativa San Javier Comunidad Campesina San Javier” correspondiente al primer desembolso equivalente al 20% del monto a financiar, según la UPRE.</t>
  </si>
  <si>
    <t>De: 00099024113 Transferencia en cumplimiento al DS N°0913 de 15/06/2011 y el Convenio Intergubernativo de Financiamiento UPRE-CIF-IG 080/2019, suscrito entre la UPRE y el GAM de Ingavi, proyecto “Const. Comedor Escolar Unidad Educativa Humaytha Comunidad Campesina Humaytha” correspondiente al primer desembolso equivalente al 20% del monto a financiar, según la UPRE.</t>
  </si>
  <si>
    <t>De: 00099024113 Transferencia en cumplimiento al DS N°0913 de 15/06/2011 y el Convenio Intergubernativo de Financiamiento UPRE-CIF-IG 075/2019, suscrito entre la UPRE y el GAM de Ingavi, proyecto “Const. Tinglado Polifuncional Unidad Educativa 23 de Marzo Comunidad Campesina 23 de Marzo” correspondiente al primer desembolso equivalente al 20% del monto a financiar, según la UPRE.</t>
  </si>
  <si>
    <t>De: 00099024113 Transferencia en cumplimiento al DS N°0913 de 15/06/2011 y el Convenio Intergubernativo de Financiamiento UPRE-CIF-IG 0115/2019, suscrito entre la UPRE y el GAM de Santos Mercado, proyecto “Const. 6 Aulas y Tinglado con Graderías U.E. 19 de Octubre C.C. Reserva” correspondiente al primer desembolso equivalente al 20% del monto a financiar, según la UPRE.</t>
  </si>
  <si>
    <t>De: 00099024113 Transferencia en cumplimiento al DS N°0913 de 15/06/2011 y el Convenio Intergubernativo de Financiamiento UPRE-CIF-IG 070/2019, suscrito entre la UPRE y el GAM de Ingavi, proyecto “Const. Tinglado Polifuncional Unidad Educativa San Luis Comunidad Campesina San Luis” correspondiente al primer desembolso equivalente al 20% del monto a financiar, según la UPRE.</t>
  </si>
  <si>
    <t>De: 00099024113 Transferencia en cumplimiento al DS N°0913 de 15/06/2011 y el Convenio Intergubernativo de Financiamiento UPRE-CIF-IG 058/2019, suscrito entre la UPRE y el GAM de Villa Nueva, proyecto “Const. Tinglado Polifuncional con Graderías U.E. Emilio Villar, Villa Nueva” correspondiente al primer desembolso equivalente al 20% del monto a financiar, según la UPRE.</t>
  </si>
  <si>
    <t>De: 00099024113 Transferencia en cumplimiento al DS N°0913 de 15/06/2011 y el Convenio Intergubernativo de Financiamiento UPRE-CIF-IG 054/2019, suscrito entre la UPRE y el GAM de Villa Nueva, proyecto “Const. Tinglado Polifuncional con Graderías U.E. Mario Cortez Vaca, Villa Nueva” correspondiente al primer desembolso equivalente al 20% del monto a financiar, según la UPRE.</t>
  </si>
  <si>
    <t>De: 00099024113 Transferencia en cumplimiento al DS N°0913 de 15/06/2011 y el Convenio Intergubernativo de Financiamiento UPRE-CIF-IG 099/2019, suscrito entre la UPRE y el GAM de San Pedro, proyecto “Const. Tinglado, Cancha Polifuncional y Graderías U.E. El Carmen – San Pedro” correspondiente al primer desembolso equivalente al 20% del monto a financiar, según la UPRE.</t>
  </si>
  <si>
    <t>De: 00099024113 Transferencia en cumplimiento al DS N°0913 de 15/06/2011 y el Convenio Intergubernativo de Financiamiento UPRE-CIF-IG 104/2019, suscrito entre la UPRE y el GAM de Filadelfia, proyecto “Const. Sala de Computación U.E. Puerto Sucre A – Com. Puerto Sucre” correspondiente al primer desembolso equivalente al 20% del monto a financiar, según la UPRE.</t>
  </si>
  <si>
    <t>De: 00099024113 Transferencia en cumplimiento al DS N°0913 de 15/06/2011 y el Convenio Intergubernativo de Financiamiento UPRE-CIF-IG 077/2019, suscrito entre la UPRE y el GAM de Sena, proyecto “Const. de Dos Aulas Escolares en la Unidad Educativa 2 de Agosto de El Turi – Comunidad Turi Carretera” correspondiente al primer desembolso equivalente al 20% del monto a financiar, según la UPRE.</t>
  </si>
  <si>
    <t>De: 00099024113 Transferencia en cumplimiento al DS N°0913 de 15/06/2011 y el Convenio Intergubernativo de Financiamiento UPRE-CIF-IG 083/2019, suscrito entre la UPRE y el GAM de Sena, proyecto “Const. Dos Aulas Escolares en la Unidad Educativa Julio Becerra Landívar en el Municipio de Sena” correspondiente al primer desembolso equivalente al 20% del monto a financiar, según la UPRE.</t>
  </si>
  <si>
    <t>De: 00099024113 Transferencia en cumplimiento al DS N°0913 de 15/06/2011 y el Convenio Intergubernativo de Financiamiento UPRE-CIF-IG 098/2019, suscrito entre la UPRE y el GAM de San Pedro, proyecto “Const. Tinglado, Cancha Polifuncional y Graderías U.E. El Pallar – San Pedro” correspondiente al primer desembolso equivalente al 20% del monto a financiar, según la UPRE.</t>
  </si>
  <si>
    <t>De: 00099024113 Transferencia en cumplimiento al DS N°0913 de 15/06/2011 y el Convenio Intergubernativo de Financiamiento UPRE-CIF-IG 0134/2018, suscrito entre la UPRE y el GAM de Villa Tunari, Proyecto “Const. 4 Aulas y Baños U.E. Santa Elena de los Yuracares – D 3 Villa Tunari”, correspondiente al pago de la planilla Nº 4 de cierre, según la UPRE.</t>
  </si>
  <si>
    <t>De: 00099024113 Transferencia en cumplimiento al DS N°0913 de 15/06/2011 y el Convenio Intergubernativo de Financiamiento UPRE-CIF-IG 0131/2018, suscrito entre la UPRE y el GAM de Villa Tunari, Proyecto “Const. Tinglado, Gradería y Cancha Múltiple U.E. San Lorenzo A-D 2 Villa Tunari”, correspondiente al pago de la planilla Nº3 de cierre, según la UPRE.</t>
  </si>
  <si>
    <t>De: 00099024113 Transferencia en cumplimiento al DS N°0913 de 15/06/2011 y el Convenio Intergubernativo de Financiamiento UPRE-CIF-IG 295/2018, suscrito entre la UPRE y el GAM de Yapacani, Proyecto “Const. Mercado Municipal Patuju - Yapacani”, correspondiente al pago de la planilla Nº1, según la UPRE.</t>
  </si>
  <si>
    <t>De: 00099024113 Transferencia en cumplimiento al DS N°0913 de 15/06/2011 y el Convenio Intergubernativo de Financiamiento UPRE-CIF-IG 0135/2018, suscrito entre la UPRE y el GAM de Villa Tunari, proyecto “Const. Tinglado y Graderías U.E. Ibarecito – D3 Villa Tunari” correspondiente al pago de la planilla N° 3 de cierre, según la UPRE.</t>
  </si>
  <si>
    <t>TRANSFERENCIA DEL EXTERIOR SEGUN SWIFT 06663 DE FECHA 23/05/2019 ORDENANTE: CONSULADO GENERAL DE BOLIVIA EN WASHINGTON LIB. 00010011102 MIN.RELACIONES EXTERIORES - GESTORIA CONSULAR LEY Nº 3108</t>
  </si>
  <si>
    <t>A:00253014112 Transferencia que realizamos a solicitud de la Unidad de Administración e Información Salarial mediante nota CITE: MEFP/VTCP/DGPOT/UAIS/N° 2762/2019, Informe MEFP/VTCP/DGPOT/UAIS/N° 103/2019 H.R. 6-11909-R</t>
  </si>
  <si>
    <t>A:00572012001 Transferencia que realizamos a solicitud de la Unidad de Administración e Información Salarial mediante nota CITE: MEFP/VTCP/DGPOT/UAIS/N° 2762/2019, Informe MEFP/VTCP/DGPOT/UAIS/N° 103/2019 H.R. 6-11909-R</t>
  </si>
  <si>
    <t>A:00099021001 Transferencia que realizamos a solicitud de la Unidad de Administración e Información Salarial mediante nota CITE: MEFP/VTCP/DGPOT/UAIS/N° 2740/2019, Informe MEFP/VTCP/DGPOT/UAIS/N° 99/2019 H.R. 6-13055-R</t>
  </si>
  <si>
    <t>A:00099021001 Transferencia que realizamos a solicitud de la Unidad de Administración e Información Salarial mediante nota CITE: MEFP/VTCP/DGPOT/UAIS/N° 2739/2019, Informe MEFP/VTCP/DGPOT/UAIS/N° 99/2019 H.R. 6-13055-R</t>
  </si>
  <si>
    <t>A:00373024105 DESEMBOLSO DE RECURSOS AL FONDO DE DESARROLLO INDÍGENA PARA PROGRAMAS Y/O PROYECTOS DE LOS GOBIERNOS AUTÓNOMOS DEPARTAMENTALES SG NOTA CITE: FDI/DGE/EXT/N°121 Y 126/2019 E INFORME MEFP/VTCP/DGPOT/UPCFTGN/N° 52/2019. H.R. 6-14340-R; 6-14556-R.</t>
  </si>
  <si>
    <t>NÚMERO DE LIBRETA CUT: 99031009.00 OPERACIÓN T01 TRANSFERENCIA DE FONDOS A LA CUT - TESORO DIRECTO DE BANCO UNION S.A. A CUENTA UNICA DEL TESORO CON NUMERO DE SOLICITUD = 3802177 Y NUMERO CORRELATIVO = 91320023052019319 TRANSFERENCIA POR OPERACIONES DE VENTA BONOS BTX</t>
  </si>
  <si>
    <t>NUMERO DE LIBRETA CUT: 00099021001 OPERACIÓN E18 TRANSFERENCIA DEL SISTEMA FINANCIERO POR CUENTA DE TERCEROS A LA CUT POR CONCEPTO DE DEVOLUCIÓN PAGOS EN EXCESO CONTRALORÍA GENERAL DEL ESTADO</t>
  </si>
  <si>
    <t>||VTA. DIV. C/TRANSF FDOS. AL EXT. Y COM. TRANSF. FDOS. AL EXT. 0,10% S/USD. 484.844,80,REEMB. GSTS. COM. BS220.- Y COMP. CONT. BS50.- REF.:PAGO 9 LC I-2018-05 P/C ABEN A/F JOINT-STOCK CO.,S/G NOTA ABEN/DGE/NE/N°367/2019,21/05/19 Y AUT. VTA. DIV. COD.019326-7929 03/05/19. LIB.:00099021001 TGN RECURSOS ORDINARIOS REF.:COMISIONES PARA PAGO N°9 LC I-2018-05</t>
  </si>
  <si>
    <t>'COBRO DE'||UTILES DE ESCRITORIO POR EL COMPROBANTE CONTABLE NRO. 0954926 DE LA FECHA, SEGÚN CORREO ELECTRÓNICO DE YPFB DE F. 23/01/2018. DEBITO DE LA LIBRETA 00513022001 YPFB  OPERACIONES.</t>
  </si>
  <si>
    <t>'COBRO DE'||UTILES DE ESCRITORIO POR EL COMPROBANTE CONTABLE NRO. 0954926 DE LA FECHA, SEGÚN CORREO ELECTRÓNICO DE YPFB DE 23/01/2018. DEBITO DE LA LIBRETA 00513022001 YPFB  OPERACIONES.</t>
  </si>
  <si>
    <t>'TRANSFERENCIA DE FONDOS||S/G. NOTA CITE MEFP/VTCP/DGCP/UF-325/2019 DE LA FECHA, DEL MIN.DE ECONOMIA Y FINANZAS PUBLICAS(HRE-TSO-2019-2484), RECURSOS FIDEICOMISO "ACCESOS SEGUROS PARA VIVIR BIEN", CONSTITUIDO CON EL FONDO NACIONAL DE DESARROLLO REGIONAL. DEBITO DE LA LIBRETA N° 00099021001 TGN-RECURSOS ORDINARIOS MN.</t>
  </si>
  <si>
    <t>'TRANSFERENCIA DE FONDOS||S/G. NOTA CITE MEFP/VTCP/DGCP/UF-325/2019 DE LA FECHA, DEL MIN.DE ECONOMIA Y FINANZAS PUBLICAS(HRE-TSO-2019-2484), RECURSOS FIDEICOMISO "ACCESOS SEGUROS PARA VIVIR BIEN", CONSTITUIDO CON EL FONDO NACIONAL DE DESARROLLO REGIONAL. DEBITO DE LA LIBRETA N° 00099021001, REPOSICION UTILES DE ESCRITORIO.</t>
  </si>
  <si>
    <t>VENTA DE DIVISAS CON TRANSFERENCIA DE FONDOS A SOLICITUD DE ORGANO ELECTORAL PLURINACIONAL SEGUN SOLICITUD 8084 REF: CORRESPONDE A LA TRASFERENCIA DE COSTO DE VIDA POR TAREAS DE EMPADRONAMIENTO PERMANENTE EN EL EXTERIOR A FAVOR DE CORO ROJAS PERCIVAL IQUIQUE CHILE DEL MES DE ABRIL 2019 LIB. 00099021001 TGN-RECURSOS ORDINARIOS (3987)</t>
  </si>
  <si>
    <t>VENTA DE DIVISAS CON TRANSFERENCIA DE FONDOS A SOLICITUD DE ORGANO ELECTORAL PLURINACIONAL SEGUN SOLICITUD 8085 REF: CORRESPONDE A LA TRASFERENCIA DE COSTO DE VIDA POR TAREAS DE EMPADRONAMIENTO PERMANENTE EN EL EXTERIOR A FAVOR DE CUELLAR CAMPERO ERIKA VARINIA CALAMA CHILE DEL MES DE ABRIL 2019 LIB. 00099021001 TGN-RECURSOS ORDINARIOS (3987)</t>
  </si>
  <si>
    <t>VENTA DE DIVISAS CON TRANSFERENCIA DE FONDOS A SOLICITUD DE ORGANO ELECTORAL PLURINACIONAL SEGUN SOLICITUD 8089 REF: CORRESPONDE A LA TRASFERENCIA DE COSTO DE VIDA POR TAREAS DE EMPADRONAMIENTO PERMANENTE EN EL EXTERIOR A FAVOR DE MAMANI ABAN ROGER ANTOFAGASTA CHILE DEL MES DE ABRIL 2019 LIB. 00099021001 TGN-RECURSOS ORDINARIOS (3987)</t>
  </si>
  <si>
    <t>VENTA DE DIVISAS CON TRANSFERENCIA DE FONDOS A SOLICITUD DE ORGANO ELECTORAL PLURINACIONAL SEGUN SOLICITUD 8090 REF: CORRESPONDE A LA TRASFERENCIA DE COSTO DE VIDA POR TAREAS DE EMPADRONAMIENTO PERMANENTE EN EL EXTERIOR A FAVOR DE FLORES AGUANTA MARITZA BUENOS AIRES ARGENTINA DEL MES DE ABRIL 2019 LIB. 00099021001 TGN-RECURSOS ORDINARIOS (3987)</t>
  </si>
  <si>
    <t>VENTA DE DIVISAS CON TRANSFERENCIA DE FONDOS A SOLICITUD DE ORGANO ELECTORAL PLURINACIONAL SEGUN SOLICITUD 8088 REF: CORRESPONDE A LA TRASFERENCIA DE COSTO DE VIDA POR TAREAS DE EMPADRONAMIENTO PERMANENTE EN EL EXTERIOR A FAVOR DE -TUPA LOVERA MARIA- MENDOZA -ARGENTINA DEL MES DE ABRIL 2019 LIB. 00099021001 TGN-RECURSOS ORDINARIOS (3987)</t>
  </si>
  <si>
    <t>VENTA DE DIVISAS CON TRANSFERENCIA DE FONDOS A SOLICITUD DE MINISTERIO DE RELACIONES EXTERIORES SEGUN SOLICITUD 8079 REF: REMISION DE RECURSOS PARA ACTIVOS FIJOS DE GASTOS DE FUNCIONAMIENTO DEL 2DO TRIMESTRE 2019 Y PENDIENTE DEL 1ER TRIMESTRE 2019 ADEMAS SE REMITE ADICIONAL A FAVOR DE COLOMBIA Y ANT LIB. 00099021001 TGN-RECURSOS ORDINARIOS (3987)</t>
  </si>
  <si>
    <t>TRANSFERENCIA DE FONDOS AL EXTERIOR A SOLICITUD DE SERVICIO DESARROLLO EMPRESAS PUBLICAS PRODUCTIVAS SEGUN SOLICITUD 8081 REF: TRANSFERENCIA AL EXTERIOR POR EL PAGO A MP EXPERT S.A.S, POR LA COMPRA DE SOFTWARE MP V9 EMPRESARIAL, TERCER PAGO DE 40 POR CIENTO DEL CONTRATO SEDEM-UC-CDE ECEBOL NRO 002/ LIB. 00132039201 SEDEM-ECEBOL-FINPRO</t>
  </si>
  <si>
    <t>VENTA DE DIVISAS CON TRANSFERENCIA DE FONDOS A SOLICITUD DE MINISTERIO DE EDUCACION SEGUN SOLICITUD 8025 REF: TRASPASO PARA LUCIO RODRIGO ALEJO VARGAS EQUIVALENTES 965,13 USD LIB. 00099021001 TGN-RECURSOS ORDINARIOS (3987) POR DIFERENCIAL CAMBIARIO</t>
  </si>
  <si>
    <t>COBRO COSTOS DE PAPELERIA SEGUN TRANSFERENCIA DEL EXTERIOR POR ORDEN DE CONSULADO GENERAL DE BOLIVIA EN WASHINGTON LIB. 00010011102 MIN.RELACIONES EXTERIORES - GESTORIA CONSULAR LEY Nº 3108</t>
  </si>
  <si>
    <t>VENTA DE DIVISAS CON TRANSFERENCIA DE FONDOS A SOLICITUD DE ORGANO ELECTORAL PLURINACIONAL SEGUN SOLICITUD 8083 REF: CORRESPONDE A LA TRASFERENCIA DE COSTO DE VIDA POR TAREAS DE EMPADRONAMIENTO PERMANENTE EN EL EXTERIOR A FAVOR DE VARGAS ORTIZ CARLOS JORGE MADRID ESPANA DEL MES DE ABRIL 2019 LIB. 00099021001 TGN-RECURSOS ORDINARIOS (3987)</t>
  </si>
  <si>
    <t>VENTA DE DIVISAS CON TRANSFERENCIA DE FONDOS A SOLICITUD DE ORGANO ELECTORAL PLURINACIONAL SEGUN SOLICITUD 8087 REF: CORRESPONDE A LA TRASFERENCIA DE COSTO DE VIDA POR TAREAS DE EMPADRONAMIENTO PERMANENTE EN EL EXTERIOR A FAVOR DE PAIHUANCOLLO AJHUACHO ALVARO LA MATANZA ARGENTINA DEL MES DE ABRIL 20 LIB. 00099021001 TGN-RECURSOS ORDINARIOS (3987)</t>
  </si>
  <si>
    <t>VENTA DE DIVISAS CON TRANSFERENCIA DE FONDOS A SOLICITUD DE ORGANO ELECTORAL PLURINACIONAL SEGUN SOLICITUD 8082 REF: CORRESPONDE A LA TRASFERENCIA DE COSTO DE VIDA POR TAREAS DE EMPADRONAMIENTO PERMANENTE EN EL EXTERIOR A FAVOR DE QUISPE CHANEZ MELQUIADES SAO PAULO BRASIL DEL MES DE ABRIL 2019 LIB. 00099021001 TGN-RECURSOS ORDINARIOS (3987)</t>
  </si>
  <si>
    <t>VENTA DE DIVISAS CON TRANSFERENCIA DE FONDOS A SOLICITUD DE ORGANO ELECTORAL PLURINACIONAL SEGUN SOLICITUD 8086 REF: CORRESPONDE A LA TRASFERENCIA DE COSTO DE VIDA POR TAREAS DE EMPADRONAMIENTO PERMANENTE EN EL EXTERIOR A FAVOR DE TEJERINA BENITEZ CINTHIA GISELLE BILBAO ESPANA DEL MES DE ABRIL 2019 LIB. 00099021001 TGN-RECURSOS ORDINARIOS (3987)</t>
  </si>
  <si>
    <t>00046171101 DEPOSITO DE EFECTIVO, DEPOSITANTE: AGRONAT S.A., CONCEPTO: SANCION POR INCUMPLIMIENTO A LA NORMA, CUENTA DE DEPOSITO: CUENTA UNICA DEL TESORO</t>
  </si>
  <si>
    <t>00586012001 DEPOSITO DE EFECTIVO, DEPOSITANTE: ALEX EDWIN ATAHUACHI SIRPA, CONCEPTO: DEVOLUCION FONDOS EN AVANCE, CUENTA DE DEPOSITO: CUENTA UNICA DEL TESORO</t>
  </si>
  <si>
    <t>00526012001 DEPOSITO DE EFECTIVO, DEPOSITANTE: MACARIO COYA BOLIVIA TV, CONCEPTO: DEVOLUCION, CUENTA DE DEPOSITO: CUENTA UNICA DEL TESORO</t>
  </si>
  <si>
    <t>00291012002 DEPOSITO DE EFECTIVO, DEPOSITANTE: REMBERTO GROVER HUANCA CONDORI, CONCEPTO: REPOSICION CREDENCIAL ABC, CUENTA DE DEPOSITO: CUENTA UNICA DEL TESORO</t>
  </si>
  <si>
    <t>00234014201 DEPOSITO DE EFECTIVO, DEPOSITANTE: BERNARDO MEDRANO UTURUNCO, CONCEPTO: DEVOLUCION DE FONDOS AL AC-31 N 495 PARTIDA 34110 COMBUSTIBLES Y LUBRICANTES, CUENTA DE DEPOSITO: CUENTA UNICA DEL TESORO</t>
  </si>
  <si>
    <t>00234014201 DEPOSITO DE EFECTIVO, DEPOSITANTE: BERNARDO MEDRANO UTURUNCO, CONCEPTO: DEVOLUCION DE FONDOS AL C31 N 496 PARTIDA 851 TASAS, CUENTA DE DEPOSITO: CUENTA UNICA DEL TESORO</t>
  </si>
  <si>
    <t>00234014202 DEPOSITO DE EFECTIVO, DEPOSITANTE: SERGEOMIN - FREDDY CABALLOTTY SARAVIA, CONCEPTO: DEVOLUCION AL C-31 N° 545 PARTIDA N° 24120 MANTENIMIENTO, CUENTA DE DEPOSITO: CUENTA UNICA DEL TESORO</t>
  </si>
  <si>
    <t>00099021001 DEPOSITO DE EFECTIVO, DEPOSITANTE: DIRECCION DEPARTAMENTAL DE SANTA CRUZ, CONCEPTO: DEVOLUCION DE SALDO NO EJECUTADO C31 N° 235, CUENTA DE DEPOSITO: CUENTA UNICA DEL TESORO</t>
  </si>
  <si>
    <t>00234014202 DEPOSITO DE EFECTIVO, DEPOSITANTE: SERGEOMIN - FREDDY CABALLOTTY SARAVIA, CONCEPTO: DEVOLUCION AL C-31 N° 545 PARTIDA N° 34110 COMBUSTIBLE, CUENTA DE DEPOSITO: CUENTA UNICA DEL TESORO</t>
  </si>
  <si>
    <t>00234014202 DEPOSITO DE EFECTIVO, DEPOSITANTE: SERGEOMIN - FREDDY CABALLOTTY SARAVIA, CONCEPTO: DEVOLUCION AL C-31 N° 546 PARTIDA N° 85100 TASAS, CUENTA DE DEPOSITO: CUENTA UNICA DEL TESORO</t>
  </si>
  <si>
    <t>00078014205 DEPOSITO DE EFECTIVO, DEPOSITANTE: LISSET VANESA GIRONDA MALDONADO, CONCEPTO: DEVOLUCION DE SALDOS NO EJECUTADOS FONDOS EN AVANCE, CUENTA DE DEPOSITO: CUENTA UNICA DEL TESORO</t>
  </si>
  <si>
    <t>00078014205 DEPOSITO DE EFECTIVO, DEPOSITANTE: JOSE ANTONIO LEDEZMA TORREZ, CONCEPTO: DEVOLUCION SALDOS NO EJECUTADOS FONDOS EN AVANCE, CUENTA DE DEPOSITO: CUENTA UNICA DEL TESORO</t>
  </si>
  <si>
    <t>00099021001 DEPOSITO DE EFECTIVO, DEPOSITANTE: ZENOBIO PAZ ZEGARRA, CONCEPTO: DOBLE PERCEPCION, CUENTA DE DEPOSITO: CUENTA UNICA DEL TESORO</t>
  </si>
  <si>
    <t>00099021001 DEPOSITO DE EFECTIVO, DEPOSITANTE: MINISTERIO DE DEPORTES - RAMIRO POLO, CONCEPTO: DEVOLUCION FONDOS EN AVANCE NO UTILIZADOS TRASLADO MATERIAL CEFED, CUENTA DE DEPOSITO: CUENTA UNICA DEL TESORO</t>
  </si>
  <si>
    <t>00212082001 DEPOSITO DE EFECTIVO, DEPOSITANTE: RUDDY FRANZ QUISPE PORCO, CONCEPTO: DEVOLUCION DE GASTOS OPERATIVOS PREVENTIVO N° 333, CUENTA DE DEPOSITO: CUENTA UNICA DEL TESORO</t>
  </si>
  <si>
    <t>00526012001 DEPOSITO DE EFECTIVO, DEPOSITANTE: LUIS MARCOS TROCHE CANDIA - BOLIVIA TV, CONCEPTO: DEVOLUCION DE FONDOS EN AVANCE, CUENTA DE DEPOSITO: CUENTA UNICA DEL TESORO</t>
  </si>
  <si>
    <t>00526012001 DEPOSITO DE EFECTIVO, DEPOSITANTE: ARNULFO CAYO VEGA, CONCEPTO: DEVOLUCION DE FONDOS EN AVANCE, CUENTA DE DEPOSITO: CUENTA UNICA DEL TESORO</t>
  </si>
  <si>
    <t>00099021001 DEPOSITO DE EFECTIVO, DEPOSITANTE: RAMIRO MAMANI MAMANI, CONCEPTO: REVERSION TOTAL DE HABER MENSUAL, CUENTA DE DEPOSITO: CUENTA UNICA DEL TESORO</t>
  </si>
  <si>
    <t>00130012002 DEPOSITO DE EFECTIVO, DEPOSITANTE: SANTOS VACENTE CUTI, CONCEPTO: DEVOLUCION POR GASTOS DE GASOLINA Y PEAJES, CUENTA DE DEPOSITO: CUENTA UNICA DEL TESORO</t>
  </si>
  <si>
    <t>00099021001 DEPOSITO DE EFECTIVO, DEPOSITANTE: XIMENA CRISTINA ESPINOZA PACHECO, CONCEPTO: DEVOLUCION PASAJES TERRESTRES, CUENTA DE DEPOSITO: CUENTA UNICA DEL TESORO</t>
  </si>
  <si>
    <t>00099021001 DEPOSITO DE EFECTIVO, DEPOSITANTE: LARRY OMAR FERNANDEZ PALMA, CONCEPTO: DEVOLUCION DIFERENCIA POR SOBREPASAR  TOPE SALARIAL PERMITIDO EN EL MES  FEBRERO 2019, CUENTA DE DEPOSITO: CUENTA UNICA DEL TESORO</t>
  </si>
  <si>
    <t>00099021001 DEP.DE CHEQ.AJENOS,RET.DE CAM.,CONCEPTO: POR PERMISO SIN GOSE DE HABER PERIODO MARZO 2019 FTE  41,DEP.: SEGIP-OF NACIONAL DAMIANA FLORES , PROCEDENCIA: BANCO UNION S.A., CHEQUE: 13553, FECHA DE EMISION:14/05/2019</t>
  </si>
  <si>
    <t>00578012002 DEP.DE CHEQ.AJENOS,RET.DE CAM.,CONCEPTO: REVERSION,DEP.: BOLIVIANA DE AVIACION , PROCEDENCIA: BANCO UNION S.A., CHEQUE: 10807, FECHA DE EMISION:23/05/2019</t>
  </si>
  <si>
    <t>00047364102 DEP.DE CHEQ.AJENOS,RET.DE CAM.,CONCEPTO: CONTRAPARTE: PROYECTO CONT. PUENTE VEHICULAR PATUSA,DEP.: G.A.M. ENTRE RIOS , PROCEDENCIA: BANCO UNION S.A., CHEQUE: 9081, FECHA DE EMISION:22/05/2019</t>
  </si>
  <si>
    <t>00578012002 DEP.DE CHEQ.AJENOS,RET.DE CAM.,CONCEPTO: REVERSION,DEP.: BOLIVIANA DE AVIACION , PROCEDENCIA: BANCO UNION S.A., CHEQUE: 10808, FECHA DE EMISION:23/05/2019</t>
  </si>
  <si>
    <t>00052014102 DEP.DE CHEQ.AJENOS,RET.DE CAM.,CONCEPTO: TRANSFERENCIA DE RECURSOS GOBIERNO AUTONOMO DEPARTAMENTAL DE LA PAZ,DEP.: MINISTERIO DE CULTURAS Y TURISMO , PROCEDENCIA: BANCO UNION S.A., CHEQUE: 4060, FECHA DE EMISION:23/05/2019</t>
  </si>
  <si>
    <t>00081011108 DEP.DE CHEQ.AJENOS,RET.DE CAM.,CONCEPTO: RECUPERACION PROCESO COACTIVO FISCAL EN CONTRA DE REINALDO ARIAS ESPINOZA,DEP.: M.O.P.S.V. , PROCEDENCIA: BANCO UNION S.A., CHEQUE: 12281, FECHA DE EMISION:07/05/2019</t>
  </si>
  <si>
    <t>00086034201 DEP.DE CHEQ.AJENOS,RET.DE CAM.,CONCEPTO: DESEMBOLSO GOBIERNO AUTONOMO MUNICIPAL DE CARAPARI,DEP.: SERNAP AGUARAGUE , PROCEDENCIA: BANCO UNION S.A., CHEQUE: 1437, FECHA DE EMISION:22/05/2019</t>
  </si>
  <si>
    <t>00291012002 DEP.DE CHEQ.AJENOS,RET.DE CAM.,CONCEPTO: DEVOLUCION DE PASAJES AEREOS,DEP.: ABC-OFICINA  CENTRAL , PROCEDENCIA: BANCO UNION S.A., CHEQUE: 3536, FECHA DE EMISION:23/05/2019</t>
  </si>
  <si>
    <t>00526012001 DEPOSITO DE EFECTIVO, DEPOSITANTE: JULIO OMAR CANAVIRI ROJAS, CONCEPTO: DEVOLUCION DE PASAJES BOLIVIA TV, CUENTA DE DEPOSITO: CUENTA UNICA DEL TESORO</t>
  </si>
  <si>
    <t>00526012001 DEPOSITO DE EFECTIVO, DEPOSITANTE: ANGEL LUIS SALINAS MONASTERIOS, CONCEPTO: DEVOLUCION PASAJES BOLIVIA TV, CUENTA DE DEPOSITO: CUENTA UNICA DEL TESORO</t>
  </si>
  <si>
    <t>00099021001 DEPOSITO DE EFECTIVO, DEPOSITANTE: CARLOS ALBERTO ALCAZAR ORTEGA, CONCEPTO: DEVOLUCION DE PASAJES NO UTILIZADOS, CUENTA DE DEPOSITO: CUENTA UNICA DEL TESORO</t>
  </si>
  <si>
    <t>00099021001 DEPOSITO DE EFECTIVO, DEPOSITANTE: CARLOS CHANOVE, CONCEPTO: DOBLE PERCEPCION, CUENTA DE DEPOSITO: CUENTA UNICA DEL TESORO</t>
  </si>
  <si>
    <t>00099021001 DEPOSITO DE EFECTIVO, DEPOSITANTE: TEOFILA VASQUEZ QUENA, CONCEPTO: DEVOLUCION DE SUELDO, CUENTA DE DEPOSITO: CUENTA UNICA DEL TESORO</t>
  </si>
  <si>
    <t>00385014201 DEP.DE CHEQ.AJENOS,RET.DE CAM.,CONCEPTO: DEPÓSITO DE SALDOS NO UTILIZADOS PARA LA REVERSION DE PREVENTIVOS ELIZABETH SUAREZ,DEP.: ASUSS , PROCEDENCIA: BANCO UNION S.A., CHEQUE: 70, FECHA DE EMISION:08/05/2019</t>
  </si>
  <si>
    <t>00385014201 DEP.DE CHEQ.AJENOS,RET.DE CAM.,CONCEPTO: DEPÓSITO DE SALDOS NO UTILIZADOS EN FAU PARA LA REVERSION DE PREVENTIVOS,DEP.: ASUSS , PROCEDENCIA: BANCO UNION S.A., CHEQUE: 69, FECHA DE EMISION:08/05/2019</t>
  </si>
  <si>
    <t>De: 00099024113 Transferencia en cumplimiento al DS N°0913 de 15/06/2011 y el Convenio Intergubernativo de Financiamiento UPRE-CIF-IG 0268/2018, suscrito entre la UPRE y el GAM de Yunchara, proyecto “Const. Tinglado Polifuncional U.E. 15 de Abril de Atacama – Municipio de Yunchara” correspondiente al pago de la planilla N° 2, según la UPRE.</t>
  </si>
  <si>
    <t>De: 00099024113 Transferencia en cumplimiento al DS N°0913 de 15/06/2011 y el Convenio Intergubernativo de Financiamiento UPRE-CIF-IG 0104/2018, suscrito entre la UPRE y el GAD de Chuquisaca, proyecto “Const. Unidad Educativa Ruffo - Sucre” correspondiente al pago de la planilla N° 7, según la UPRE.</t>
  </si>
  <si>
    <t>De: 00099024113 Transferencia en cumplimiento al DS N°0913 de 15/06/2011 y el Convenio Intergubernativo de Financiamiento UPRE-CIF-IG 0272/2018, suscrito entre la UPRE y el GAM de Puerto Villarroel, proyecto “Const. Puente Vehicular 6 de Agosto – D VI Puerto Villarroel” correspondiente al pago de la planilla N° 2 de cierre, según la UPRE.</t>
  </si>
  <si>
    <t>De: 00099024113 Transferencia en cumplimiento al DS N°0913 de 15/06/2011 y el Convenio Intergubernativo de Financiamiento UPRE-CIF-IG 0173/2018, suscrito entre la UPRE y el GAM de Carapari, proyecto “Const. Matadero Municipal de Carapari” correspondiente al pago de la planilla N° 4, según la UPRE.</t>
  </si>
  <si>
    <t>PAGO PRÉSTAMO BID 846-SF-BO VCTO. 24-05-2019 POR CUENTA DE FNDR SEGÚN COD.LIQ. 012236 DE FECHA 20-05-2019, VALOR 24-05-2019 CAPITAL USD 10.244,1 INTERESES USD 59.005,99 LIBRETA N°00099021001 TGN-RECURSOS ORDINARIOS (3987) - ALIVIO MDRI</t>
  </si>
  <si>
    <t>NUMERO DE LIBRETA CUT: 00650028002 OPERACIÓN E18 TRANSFERENCIA DEL SISTEMA FINANCIERO POR CUENTA DE TERCEROS A LA CUT UNICEF PAYMENT NUMBER 3190130192PAYEE ASAMBLEA LEGISLATIVA PLURINACIONAL</t>
  </si>
  <si>
    <t>NUMERO DE LIBRETA CUT: 41048002 OPERACIÓN E18 TRANSFERENCIA DEL SISTEMA FINANCIERO POR CUENTA DE TERCEROS A LA CUT SOL. ESC. DE EMBAJADA DE SUIZA PARA EL D</t>
  </si>
  <si>
    <t>||REGULARIZACIÓN DE NUESTRA OPERACIÓN NRO. 0954929 DE F. 23/05/2019 EN ATENCIÓN A CORREO ELECTRÓNICO DEL MINISTERIO DE EDUCACIÓN. A LA LIBR.00016018012 MINISTERIO DE EDUCACIÓN-DONACION UNESCO;P/CTA.UNITED NATION EDUCA SCIENT CULTU</t>
  </si>
  <si>
    <t>COBRO COSTOS DE PAPELERIA POR REGULARIZACION DE TRANSFERENCIA DEL EXTERIOR POR ORDEN DE COPAGAZ DISTRIBUIDORA DE GAS S.A. LIB. 00513012007 YPFB - RECURSOS NACIONALIZACIÓN</t>
  </si>
  <si>
    <t>COBRO COSTOS DE PAPELERIA SEGUN TRANSFERENCIA DEL EXTERIOR POR ORDEN DE SHELL BOLIVIA CORPORATION (SUCURSAL BOLIVIA) REF.: S06914411B2D01 LIB. 00513012007 YPFB - RECURSOS NACIONALIZACIÓN</t>
  </si>
  <si>
    <t>||REGULARIZACIÓN DE NUESTRA OPERACIÓN NRO. 0954929 DE F. 23/05/2019 EN ATENCIÓN A CORREO ELECTRÓNICO DEL MINISTERIO DE EDUCACIÓN. DE LA LIBRETA 00016011101 MEC-MIN.EDUCACION Y CULTURA (0676-03J300); COBRO UTILES DE ESCRITORIO.</t>
  </si>
  <si>
    <t>NUMERO DE LIBRETA CUT: 00990201001 OPERACIÓN E75 TRANSFERENCIA DE LA CUENTA FISCAL BUN A LA CUT EN MN TRANSF.DE FDOS.A SOL.G.A.DEPTAL DE TARIJA SG.NOTA GOB.AUT.DPTAL.TJA/S.D.E.F/1841/2019 A LA CTA.CUT 3987 LIBRETA 00990201001</t>
  </si>
  <si>
    <t>NUMERO DE LIBRETA CUT: 00041014101 OPERACIÓN E75 TRANSFERENCIA DE LA CUENTA FISCAL BUN A LA CUT EN MN TRANSF.DE FDOS.A SOL.GAM DE MONTEAGUDO SG. NOTA GAMM-CITE NÂ°281/2019 A LA CTA.CUT 3987 LIBRETA 00041014101</t>
  </si>
  <si>
    <t>NUMERO DE LIBRETA CUT: 00206018001 OPERACIÓN E18 TRANSFERENCIA DEL SISTEMA FINANCIERO POR CUENTA DE TERCEROS A LA CUT A SOL. ESCRITA DE UNDP REPRESENTATIVE IN</t>
  </si>
  <si>
    <t>||VTA.DIV.S/G NOTA YPFB/DFC-1182 URT-0594/2019,22/05/19 Y AUT.VTA.DIV.EFECT.MEFP DE 21/05/2019.REF.:CARTA DE CREDITO I-2019-032,COMISION EMISION L/C 0,15% S/USD382.027,52.-POR 216 DIAS,COMIS.ENMIENDA LC BS220.- REEMB.GSTS.COMUNICACION BS220.-Y EMISION COMP.CONTABLE BS50.- LIB.00513012004 LBP-YPFB-UNICOMERCIAL REF.:COMIS.EMISION (INCREMENTO IMPTE.)Y ENMIENDA LC I-2016-032</t>
  </si>
  <si>
    <t>||TRANSFERENCIA DE FONDOS S/G. MENSAJE SWIFT NRO. 06675 DE LA FECHA. (SECTOR PÚBLICO - SOBREVUELOS). DEBITO DE LA LIBRETA 00117012001 DGAC, REPOSICION UTILES DE ESCRITORIO.</t>
  </si>
  <si>
    <t>'COBRO DE'||UTILES DE ESCRITORIO POR EL COMPROBANTE CONTABLE NRO. 0955036 DE LA FECHA, SEGÚN CORREO ELECTRÓNICO DE YPFB DE F. 23/01/2018. DEBITO DE LA LIBRETA 00513022001 YPFB  OPERACIONES.</t>
  </si>
  <si>
    <t>TRANSFERENCIA RECIBIDA DEL EXTERIOR SEGÚN MENSAJES SWIFT Nos. 6667-6666 (REM.EXT.) DE FECHA 24-05-2019 POR DESEMBOLSO DE CAF PRÉSTAMO CFA010546 PROG INV AGUA FASE V MIAGUA V LIBRETA N° 00287102001 FPS-RECURSOS PROPIOS REF.: UTILES DE ESCRITORIO</t>
  </si>
  <si>
    <t>VENTA DE DIVISAS CON TRANSFERENCIA DE FONDOS A SOLICITUD DE MINISTERIO DE EDUCACION SEGUN SOLICITUD 8051 REF: TRASPASO PARA KUNGLICA TEKNISKA HOGSKOLAN (LUCIO RODRIGO ALEJO VARGAS) EQUIVALENTES 8.162,96 USD LIB. 00099021001 TGN-RECURSOS ORDINARIOS (3987) POR DIFERENCIAL CAMBIARIO</t>
  </si>
  <si>
    <t>NÚMERO DE LIBRETA CUT: 99031009.00 OPERACIÓN T01 TRANSFERENCIA DE FONDOS A LA CUT - TESORO DIRECTO DE BANCO UNION S.A. A CUENTA UNICA DEL TESORO CON NUMERO DE SOLICITUD = 3807177 Y NUMERO CORRELATIVO = 91320024052019168 TRANSFERENCIA POR OPERACIONES DE VENTA BONOS BTX</t>
  </si>
  <si>
    <t>PAGO A BID PRÉSTAMO 571-1-SF-BO VCTO. 24-05-2019 POR CUENTA DE SAMAPA SEGÚN NOTA COD. LIQ. 012145 DE FECHA 24-05-2019, VALOR 24-05-2019 CAPITAL USD 148.286,83 INTERESES USD 3.682,59 LIBRETA N°00099021001 TGN-RECURSOS ORDINARIOS (3987) - ALIVIO MDRI</t>
  </si>
  <si>
    <t>De: 00099024113 Transferencia en cumplimiento al DS N°0913 de 15/06/2011 y el Convenio Intergubernativo de Financiamiento UPRE-CIF-IG 107/2018, suscrito entre la UPRE y el GAD de Pando, proyecto “Const. Instituto Tecnológico Superior “Bella Flor” – Municipio Bella Flor” correspondiente al pago de la planilla N° 6, según la UPRE.</t>
  </si>
  <si>
    <t>De: 00099024113 Transferencia en cumplimiento al DS N°0913 de 15/06/2011 y el Convenio Intergubernativo de Financiamiento UPRE-CIF-IG 274/2018, suscrito entre la UPRE y el GAD del Beni, proyecto “Const. del Aeropuerto de Guayaramerín - Beni” correspondiente al pago de la planilla N° 1, según la UPRE.</t>
  </si>
  <si>
    <t>De: 00099024113 Transferencia en cumplimiento al DS N°0913 de 15/06/2011 y el Convenio Intergubernativo de Financiamiento UPRE-CIF-IG 1082/2017, suscrito entre la UPRE y el GAM de Palos Blancos, proyecto “Construcción Mercado Municipal de Palos Blancos” correspondiente al pago de la planilla N° 3, según la UPRE.</t>
  </si>
  <si>
    <t>De: 00099024113 Transferencia en cumplimiento al DS N°0913 de 15/06/2011 y el Convenio Intergubernativo de Financiamiento UPRE-CIF-IG/551/2016, suscrito entre la UPRE y el GAD del Beni, proyecto “Const. Piscina Olímpica Dptal. 18 de Noviembre - Trinidad” correspondiente al pago de la planilla N° 13, según la UPRE.</t>
  </si>
  <si>
    <t>De: 00099024113 Transferencia en cumplimiento al DS N°0913 de 15/06/2011 y el Convenio Intergubernativo de Financiamiento UPRE-CIF-IG 0289/2018, suscrito entre la UPRE y el GAM de Puerto Villarroel, proyecto “Const. Unidad Educativa Rodolfo Joaquín Illanes Alvarado – D V Puerto Villarroel” correspondiente al pago de la planilla N° 2, según la UPRE.</t>
  </si>
  <si>
    <t>De: 00099024113 Transferencia en cumplimiento al DS N°0913 de 15/06/2011 y el Convenio Intergubernativo de Financiamiento UPRE-CIF-IG 596/2017, suscrito entre la UPRE y el GAM de Tolata, proyecto “Construcción Unidad Educativa Técnico Humanístico Tolata” correspondiente al pago de la planilla N° 2, según la UPRE.</t>
  </si>
  <si>
    <t>De: 00099024113 Transferencia en cumplimiento al DS N°0913 de 15/06/2011 y el Convenio Intergubernativo de Financiamiento UPRE-CIF-IG/040/2016 y UPRE-ADENDA-003/2018, suscrito entre la UPRE y el GAM de San Julián, proyecto “Construcción Estadio Municipal San Julián” correspondiente al pago de la planilla N° 2, según la UPRE.</t>
  </si>
  <si>
    <t>De: 00099024113 Transferencia en cumplimiento al DS N°0913 de 15/06/2011 y el Convenio Intergubernativo de Financiamiento UPRE-CIF-IG 601/2017, suscrito entre la UPRE y el GAM de Pucarani, proyecto “Construcción 8 Aulas U.E. Collasuyo (Corapata) (Pucarani)” correspondiente al pago de la planilla N° 3 de cierre, según la UPRE.</t>
  </si>
  <si>
    <t>De: 00099024113 Transferencia en cumplimiento al DS N°0913 de 15/06/2011 y el Convenio Intergubernativo de Financiamiento UPRE-CIF-IG 0185/2018, suscrito entre la UPRE y el GAM de Villa Zudañez (Tacopaya), proyecto “Const. Poteado y Parque Infantil Zona 6 Zudañez” correspondiente al pago de la planilla N° 3, según la UPRE.</t>
  </si>
  <si>
    <t>De: 00099024113 Transferencia en cumplimiento al DS N°0913 de 15/06/2011 y el Convenio Intergubernativo de Financiamiento UPRE-CIF-IG 263/2018, suscrito entre la UPRE y el GAM de El Torno, proyecto “Const. Tinglado, Graderías y Cancha Polifuncional Unidad Educativa Nemesio Soliz Garrido El Torno” correspondiente al pago de la planilla N° 4 de cierre, según la UPRE.</t>
  </si>
  <si>
    <t>De: 00099024113 Transferencia en cumplimiento al DS N°0913 de 15/06/2011 y el Convenio Intergubernativo de Financiamiento UPRE-CIF-IG 0198/2018, suscrito entre la UPRE y el GAM de Villa Azurduy, proyecto “Const. Edificio Municipal Azurduy” correspondiente al pago de la planilla N° 3, según la UPRE.</t>
  </si>
  <si>
    <t>De: 00099024113 Transferencia en cumplimiento al DS N°0913 de 15/06/2011 y el Convenio Intergubernativo de Financiamiento UPRE-CIF-IG 270/2018, suscrito entre la UPRE y el GAM de Ixiamas, proyecto “Construcción Mercado Municipal Ixiamas - Ixiamas” correspondiente al pago de la planilla N° 1, según la UPRE.</t>
  </si>
  <si>
    <t>De: 00099024113 Transferencia en cumplimiento al DS N°0913 de 15/06/2011 y el Convenio Intergubernativo de Financiamiento UPRE-CIF-IG 602/2017, suscrito entre la UPRE y el GAM de Pucarani, proyecto “Construcción 8 Aulas U.E. Pámpajasi (Vilaque) (Pucarani)” correspondiente al pago de la planilla N° 3 de cierre, según la UPRE.</t>
  </si>
  <si>
    <t>De: 00099024113 Transferencia en cumplimiento al DS N°0913 de 15/06/2011 y el Convenio Intergubernativo de Financiamiento UPRE-CIF-IG 1107/2017, suscrito entre la UPRE y el GAM de Entre Ríos, proyecto “Construcción Instituto Tecnológico Entre Ríos” correspondiente al pago de la planilla N° 5, según la UPRE.</t>
  </si>
  <si>
    <t>De: 00099024113 Transferencia en cumplimiento al DS N°0913 de 15/06/2011 y el Convenio Intergubernativo de Financiamiento UPRE-CIF-IG 301/2018, suscrito entre la UPRE y el GAIOC de Charagua Iyambae, proyecto “Const. Mercado Popular La Estación - Charagua” correspondiente al pago de la planilla N° 3,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</si>
  <si>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 5, según la UPRE.</t>
  </si>
  <si>
    <t>De: 00099024113 Transferencia en cumplimiento al DS N°0913 de 15/06/2011 y el Convenio Intergubernativo de Financiamiento UPRE-CIF-IG 605/2017, suscrito entre la UPRE y el GAM de Santiago de Huata, proyecto “Const. Bloque de Aulas Unidad Educativa Santiago de Huata B” correspondiente al pago de la planilla N° 5, según la UPRE.</t>
  </si>
  <si>
    <t>De: 00099024113 Transferencia en cumplimiento al DS N°0913 de 15/06/2011 y el Convenio Intergubernativo de Financiamiento UPRE-CIF-IG 300/2018, suscrito entre la UPRE y el GAM de Buena Vista, proyecto “Const. Coliseo Municipal de Buena Vista” correspondiente al pago de la planilla N° 2, según la UPRE.</t>
  </si>
  <si>
    <t>||REGULARIZACIÓN DE NUESTRA OPERACIÓN NRO. 0954847 DE F. 23/05/2019 SEGÚN INFORMACIÓN ADICIONAL DEL STANDARD CHARTERED BANK. DEBITO DE LA LIBRETA 00119012001 ADSIB, REPOSICION UTILES DE ESCRITORIO.</t>
  </si>
  <si>
    <t>||REGULARIZACIÓN DE NUESTRA OPERACIÓN NRO. 0954924 DE F. 23/05/2019 EN ATENCIÓN A CORREOS ELECTRÓNICOS DE LA DGAC Y AASANA. DEBITO DE LA LIBRETA 00117012001 DGAC, REPOSICION UTILES DE ESCRITORIO.</t>
  </si>
  <si>
    <t>||TRANSFERENCIA DE FONDOS S/G. MENSAJES SWIFT NROS. 06736 Y 06733 DE LA FECHA. (SECTOR PÚBLICO - SOBREVUELOS). DEBITO DE LA LIBRETA 00117012001 DGAC, REPOSICION UTILES DE ESCRITORIO.</t>
  </si>
  <si>
    <t>||TRANSFERENCIA DE FONDOS S/G. MENSAJES SWIFT NROS. 06730 Y 06720 DE LA FECHA. (SECTOR PÚBLICO - SOBREVUELOS). DEBITO DE LA LIBRETA 00117012001 DGAC, REPOSICION UTILES DE ESCRITORIO.</t>
  </si>
  <si>
    <t>00378012002 DEPOSITO DE EFECTIVO, DEPOSITANTE: SENATEX - PACHECO SORUCO RAQUEL MARIA, CONCEPTO: DEVOLUCION AL C-31 # 223 POR RETENCION DE IMPUESTOS, CUENTA DE DEPOSITO: CUENTA UNICA DEL TESORO</t>
  </si>
  <si>
    <t>00378012002 DEPOSITO DE EFECTIVO, DEPOSITANTE: SENATEX - PACHECO SORUCO RAQUEL MARIA, CONCEPTO: DEVOLUCION AL C-31 # 223 POR SALDO NO EJECUTADO, CUENTA DE DEPOSITO: CUENTA UNICA DEL TESORO</t>
  </si>
  <si>
    <t>00041031107 DEPOSITO DE EFECTIVO, DEPOSITANTE: WILLY VLADIMIR LAURA SANIZ, CONCEPTO: DEVOLUCION DE GASTOS DE TRANSPORTE-UNIDADES PRODUCTIVAS FAO, CUENTA DE DEPOSITO: CUENTA UNICA DEL TESORO</t>
  </si>
  <si>
    <t>00041031107 DEPOSITO DE EFECTIVO, DEPOSITANTE: WILLY VLADIMIR LAURA SANIZ, CONCEPTO: DEVOLUCION DE GASTOS DE TRANSPORTE DE PESAS PATRON COMPAÑA DE CALIBRACION CHUQUISACA, CUENTA DE DEPOSITO: CUENTA UNICA DEL TESORO</t>
  </si>
  <si>
    <t>00099021001 DEPOSITO DE EFECTIVO, DEPOSITANTE: ADRIANA OMONTE TAMES-VICEPRESIDENCIA DEL ESTADO, CONCEPTO: DEVOL DE ADELANTO DE VIATICOS POR EL OFICIAL REALIZADO A NUEVA YORK DEL 29 DE NOV AL 4 DE DIC - 2014, CUENTA DE DEPOSITO: CUENTA UNICA DEL TESORO</t>
  </si>
  <si>
    <t>00041031107 DEPOSITO DE EFECTIVO, DEPOSITANTE: JOSE LUIS CHURA QUISPE, CONCEPTO: DEVOLUCION DE GASTOS DE TRANSPORTE SEGUN NOTA INTERNA IBMETRO-DMIC-NI-2019-0196, CUENTA DE DEPOSITO: CUENTA UNICA DEL TESORO</t>
  </si>
  <si>
    <t>00041031107 DEPOSITO DE EFECTIVO, DEPOSITANTE: JOSE LUIS CHURA QUISPE, CONCEPTO: DEVOLUCION DE UN DIA DE VIATICO NOTA INTERNA IBMETRO-DMIC-NI-2019-0196, CUENTA DE DEPOSITO: CUENTA UNICA DEL TESORO</t>
  </si>
  <si>
    <t>00099021001 DEPOSITO DE EFECTIVO, DEPOSITANTE: ASFI - GOVER DIEGO JIMENEZ QUINTANILLA, CONCEPTO: DEVOLUCION DE FONDOS POR TASA DE AEROPUERTO, CUENTA DE DEPOSITO: CUENTA UNICA DEL TESORO</t>
  </si>
  <si>
    <t>00130012002 DEPOSITO DE EFECTIVO, DEPOSITANTE: JUAN R. GUERREROS ROQUE, CONCEPTO: DEVOLUCION POR GASTOS DE GASOLINA Y PEAJES, CUENTA DE DEPOSITO: CUENTA UNICA DEL TESORO</t>
  </si>
  <si>
    <t>00099021001 DEPOSITO DE EFECTIVO, DEPOSITANTE: WILSON ATAHUICHI CORI, CONCEPTO: DEVOLUCION DE FONDOS EN AVANCE PARA REFRIGERIO, CUENTA DE DEPOSITO: CUENTA UNICA DEL TESORO</t>
  </si>
  <si>
    <t>00234014202 DEPOSITO DE EFECTIVO, DEPOSITANTE: AUGUSTO MACHICADO MENDOZA, CONCEPTO: DEV. AL C-31 N° 459, PARTIDA N° 85100, CUENTA DE DEPOSITO: CUENTA UNICA DEL TESORO</t>
  </si>
  <si>
    <t>00526012001 DEPOSITO DE EFECTIVO, DEPOSITANTE: CESAR GOMEZ CONDORI BOLIVIA TV, CONCEPTO: DEVOLUCION DE VIATICOS, CUENTA DE DEPOSITO: CUENTA UNICA DEL TESORO</t>
  </si>
  <si>
    <t>00342012001 DEPOSITO DE EFECTIVO, DEPOSITANTE: KARINA AZERO ALARCON, CONCEPTO: DEPÓSITO POR INADECUADA EVALUACION CONSULTOR GABRIEL PAREDES, CUENTA DE DEPOSITO: CUENTA UNICA DEL TESORO</t>
  </si>
  <si>
    <t>00099021001 DEPOSITO DE EFECTIVO, DEPOSITANTE: ASFI - CRISTIAN LIMA PACHECO AGUILERA, CONCEPTO: DEVOLUCION DE FONDOS POR TASA DE AEROPUERTO, CUENTA DE DEPOSITO: CUENTA UNICA DEL TESORO</t>
  </si>
  <si>
    <t>00592012001 DEPOSITO DE EFECTIVO, DEPOSITANTE: MDPYEP, CONCEPTO: EMISIVO ENTIDAD - MIN DESARROLLO PRUDCUTIVO Y ECONOMIA PLURAL PAGO ND 241533 GESTION 2019, CUENTA DE DEPOSITO: CUENTA UNICA DEL TESORO</t>
  </si>
  <si>
    <t>00099021001 DEPOSITO DE EFECTIVO, DEPOSITANTE: ASFI - CLAUDIA KAREM CORTEZ URRELO, CONCEPTO: DEVOLUCION DE FONDOS POR TASA DE AEROPUERTO, CUENTA DE DEPOSITO: CUENTA UNICA DEL TESORO</t>
  </si>
  <si>
    <t>00592012001 DEPOSITO DE EFECTIVO, DEPOSITANTE: FONADIN, CONCEPTO: EMISIVO ENTIDAD - FONADIN, PAGO ND 211311 GESTION 2018, CUENTA DE DEPOSITO: CUENTA UNICA DEL TESORO</t>
  </si>
  <si>
    <t>00099021001 DEPOSITO DE EFECTIVO, DEPOSITANTE: ASFI - JAVIER EDGAR YAPU PATON, CONCEPTO: DEVOLUCION DE FONDOS POR TASA DE AEROPUERTO, CUENTA DE DEPOSITO: CUENTA UNICA DEL TESORO</t>
  </si>
  <si>
    <t>00099021001 DEPOSITO DE EFECTIVO, DEPOSITANTE: ASFI - JOSE LUIS CANEDO VARGAS, CONCEPTO: DEVOLUCION DE FONDOS POR TASA DE AEROPUERTO, CUENTA DE DEPOSITO: CUENTA UNICA DEL TESORO</t>
  </si>
  <si>
    <t>00046024204 DEPOSITO DE EFECTIVO, DEPOSITANTE: MIN SALUD ABRAHAM MEDINA VILLCA, CONCEPTO: REVERSION DE SALDO NO EJECUTADO PREV. 2056, CUENTA DE DEPOSITO: CUENTA UNICA DEL TESORO</t>
  </si>
  <si>
    <t>00201012001 DEP.DE CHEQ.AJENOS,RET.DE CAM.,CONCEPTO: DEVOLUCION RECURSOS PREV. 155 / 2019 ( D.A.I. ),DEP.: ADEMAF - MONICA GABRIELA VARGAS RUIZ , PROCEDENCIA: BANCO UNION S.A., CHEQUE: 1439, FECHA DE EMISION:22/05/2019</t>
  </si>
  <si>
    <t>00099021001 DEP.DE CHEQ.AJENOS,RET.DE CAM.,CONCEPTO: DEVOLUCION DE RECURSOS PREV. 2 / 2019 ( C-13 ) ( D.A.I. ),DEP.: ADEMAF - MONICA GABRIELA VARGAS RUIZ , PROCEDENCIA: BANCO UNION S.A., CHEQUE: 1440, FECHA DE EMISION:22/05/2019</t>
  </si>
  <si>
    <t>00099021001 DEP.DE CHEQ.AJENOS,RET.DE CAM.,CONCEPTO: WILSON INTURIAS ORTIZ,DEP.: BANCO UNION S.A. , PROCEDENCIA: BANCO UNION S.A., CHEQUE: 163191, FECHA DE EMISION:27/05/2019</t>
  </si>
  <si>
    <t>00099021001 DEP.DE CHEQ.AJENOS,RET.DE CAM.,CONCEPTO: REVERSION A LA CUT P/EXCLUSION DE FUNCIONARIOS POR CIA NAL SEGUROS VIDA Y SALUD S/G C-31 2658/2018,DEP.: MINISTERIO DE GOBIERNO EULICN</t>
  </si>
  <si>
    <t>00099021001 DEP.DE CHEQ.AJENOS,RET.DE CAM.,CONCEPTO: REVERSION,DEP.: INSA , PROCEDENCIA: BANCO UNION S.A., CHEQUE: 1722, FECHA DE EMISION:27/05/2019</t>
  </si>
  <si>
    <t>00099021001 DEP.DE CHEQ.AJENOS,RET.DE CAM.,CONCEPTO: REVERSION,DEP.: INSA , PROCEDENCIA: BANCO UNION S.A., CHEQUE: 1723, FECHA DE EMISION:27/05/2019</t>
  </si>
  <si>
    <t>00290012001 DEP.DE CHEQ.AJENOS,RET.DE CAM.,CONCEPTO: DEPÓSITO POR MULTAS Y ATRASOS A CONSULTORES DE LINEA,GDLPZ-II-MAR/2019,S/G,C-31 SIP N° 186,DEP.: SERVICIO DE IMPUESTOS NACIONALES , PROCEDENCIA: BANCO UNION S.A., CHEQUE: 5457, FECHA DE EMISION:21/05/2019</t>
  </si>
  <si>
    <t>00099021001 DEP.DE CHEQ.AJENOS,RET.DE CAM.,CONCEPTO: DEVOLUCION DE COTIZACION,DEP.: FUTURO DE BOLIVIA AFP , PROCEDENCIA: BANCO DE CREDITO DE BOLIVIA S.A., CHEQUE: 58293, FECHA DE EMISION:24/05/2019</t>
  </si>
  <si>
    <t>00099021001 DEP.DE CHEQ.AJENOS,RET.DE CAM.,CONCEPTO: DEVOLUCION DE COTIZACION,DEP.: FUTURO DE BOLIVIA AFP , PROCEDENCIA: BANCO DE CREDITO DE BOLIVIA S.A., CHEQUE: 58292, FECHA DE EMISION:24/05/2019</t>
  </si>
  <si>
    <t>00234014202 DEPOSITO DE EFECTIVO, DEPOSITANTE: AUGUSTO MACHICADO MENDOZA, CONCEPTO: DEV. AL C-31 N° 456, PARTIDA N° 34110, CUENTA DE DEPOSITO: CUENTA UNICA DEL TESORO</t>
  </si>
  <si>
    <t>00234014202 DEPOSITO DE EFECTIVO, DEPOSITANTE: AUGUSTO MACHICADO MENDOZA, CONCEPTO: DEV. AL C-31 N° 456, PARTIDA N° 24120, CUENTA DE DEPOSITO: CUENTA UNICA DEL TESORO</t>
  </si>
  <si>
    <t>00234014202 DEPOSITO DE EFECTIVO, DEPOSITANTE: AUGUSTO MACHICADO MENDOZA, CONCEPTO: DEV. AL C-31 N° 456, PARTIDA N° 25900, CUENTA DE DEPOSITO: CUENTA UNICA DEL TESORO</t>
  </si>
  <si>
    <t>00099021001 DEPOSITO DE EFECTIVO, DEPOSITANTE: LARRY OMAR FERNANDEZ PALMA, CONCEPTO: DEVOLUCION DIFERENCIA POR SOBREPASAR TOPE  SALARIAL PERMITIDO EN EL MES DE FEBRERO 2019, CUENTA DE DEPOSITO: CUENTA UNICA DEL TESORO</t>
  </si>
  <si>
    <t>00132022003 DEPOSITO DE EFECTIVO, DEPOSITANTE: BEYMAR EDUARDO TERCEROS ROCHA, CONCEPTO: DEVOLUCION DE FONDOS  NO UTILIZADOS AL C31 -502, CUENTA DE DEPOSITO: CUENTA UNICA DEL TESORO</t>
  </si>
  <si>
    <t>00047137003 DEPOSITO DE EFECTIVO, DEPOSITANTE: MDRYT PROGRAMA EMPODERAR, CONCEPTO: DEVOLUCION GIP ABRIL /19 PR1524 (P34110-122,84), CUENTA DE DEPOSITO: CUENTA UNICA DEL TESORO</t>
  </si>
  <si>
    <t>00047137003 DEPOSITO DE EFECTIVO, DEPOSITANTE: MDRYT PROGRAMA EMPODERAR, CONCEPTO: DEVOLUCION GIP ABRIL/19 PR1523 (P31120-391), CUENTA DE DEPOSITO: CUENTA UNICA DEL TESORO</t>
  </si>
  <si>
    <t>00047137003 DEPOSITO DE EFECTIVO, DEPOSITANTE: MDRYT PROGRAMA EMPODERAR, CONCEPTO: DEVOLUCION GIP ABRIL/19 PR1522(P397-10), CUENTA DE DEPOSITO: CUENTA UNICA DEL TESORO</t>
  </si>
  <si>
    <t>00047137003 DEPOSITO DE EFECTIVO, DEPOSITANTE: MDRYT PROGRAMA EMPODERAR, CONCEPTO: DEVOLUCION GIP ABRIL/19 PR. 1521(P211-50;P212-1;P213-5640), CUENTA DE DEPOSITO: CUENTA UNICA DEL TESORO</t>
  </si>
  <si>
    <t>00099021001 DEPOSITO DE EFECTIVO, DEPOSITANTE: BORIS MORALES ALIENDRE, CONCEPTO: REVERSION DE COMBUSTIBLE DE AVIACION N° PARTIDA 34110 FUENTE 10, CUENTA DE DEPOSITO: CUENTA UNICA DEL TESORO</t>
  </si>
  <si>
    <t>PROVISION DE FONDOS A SOLICITUD DE YACIMIENTOS PETROLIFEROS FISCALES BOLIVIANOS SEGUN SOLICITUD YPFB-0101-2019 REF: PAGO A GAS TRANSBOLIVIANO SA ABRIL 2019 POR TRANS GN MI INTERRUMPIBLE CHIQUITOS MUTUN REDES DE GAS Y YACUSES LIB. 00513012007 YPFB - RECURSOS NACIONALIZACIÓN</t>
  </si>
  <si>
    <t>De: 00099024113 Transferencia en cumplimiento al DS N°0913 de 15/06/2011 y el Convenio Intergubernativo de Financiamiento UPRE-CIF-IG 0290/2018, suscrito entre la UPRE y el GAM de Puerto Villarroel, Proyecto “Const. Unidad Educativa Che Guevara - D IV Puerto Villarroel”, correspondiente al pago de la planilla Nº2, según la UPRE.</t>
  </si>
  <si>
    <t>De: 00099024113 Transferencia en cumplimiento al DS N°0913 de 15/06/2011 y el Convenio Intergubernativo de Financiamiento UPRE-CIF-IG 0268/2018, suscrito entre la UPRE y el GAM de Yunchará, Proyecto “Const. Tinglado Polifuncional U.E. 15 de Abril de Atacama - Municipio de Yunchará”, correspondiente al pago de la planilla Nº1, según la UPRE.</t>
  </si>
  <si>
    <t>De: 00099024113 Transferencia en cumplimiento al DS N°0913 de 15/06/2011 y el Convenio Intergubernativo de Financiamiento UPRE-CIF-IG 0234/2018, suscrito entre la UPRE y el GAM de Tomina, Proyecto “Const. Unidad Educativa Eduardo Abaroa Nivel Inicial Tomina”, correspondiente al pago de la planilla Nº3, según la UPRE.</t>
  </si>
  <si>
    <t>De: 00099024113 Transferencia en cumplimiento al DS N°0913 de 15/06/2011 y el Convenio Intergubernativo de Financiamiento UPRE-CIF-IG 140/2019, suscrito entre la UPRE y el GAD de Chuquisaca, proyecto “Construcción Mercado de Abasto Azari – D5” correspondiente al primer desembolso equivalente al 20% del monto a financiar, según la UPRE.</t>
  </si>
  <si>
    <t>De: 00099024113 Transferencia en cumplimiento al DS N°0913 de 15/06/2011 y el Convenio Intergubernativo de Financiamiento UPRE-CIF-IG 142/2019, suscrito entre la UPRE y el GAD de Chuquisaca, proyecto “Construcción Unidad Educativa Audiología – D2” correspondiente al primer desembolso equivalente al 20% del monto a financiar, según la UPRE.</t>
  </si>
  <si>
    <t>De: 00099024113 Transferencia en cumplimiento al DS N°0913 de 15/06/2011 y el Convenio Intergubernativo de Financiamiento UPRE-CIF-IG 298/2018, suscrito entre la UPRE y el GAM de Puerto Suarez, Proyecto “Const. Unidad Educativa José Elidoro Paz Municipio Puerto Suarez”, correspondiente al pago de la planilla Nº2, según la UPRE.</t>
  </si>
  <si>
    <t>De: 00099024113 Transferencia en cumplimiento al DS N°0913 de 15/06/2011 y el Convenio Intergubernativo de Financiamiento UPRE-CIF-IG 146/2019, suscrito entre la UPRE y el GAM de Sucre, proyecto “Construcción Unidad Educativa José Ignacio de Sanjinés D-3” correspondiente al primer desembolso equivalente al 20% del monto a financiar, según la UPRE.</t>
  </si>
  <si>
    <t>De: 00099024113 Transferencia en cumplimiento al DS N°0913 de 15/06/2011 y el Convenio Intergubernativo de Financiamiento UPRE-CIF-IG 141/2019, suscrito entre la UPRE y el GAM de Sucre, proyecto “Construcción Unidad Educativa Municipal D-4” correspondiente al primer desembolso equivalente al 20% del monto a financiar, según la UPRE.</t>
  </si>
  <si>
    <t>De: 00099024113 Transferencia en cumplimiento al DS N°0913 de 15/06/2011 y el Convenio Intergubernativo de Financiamiento UPRE-CIF-IG 144/2019, suscrito entre la UPRE y el GAM de Sucre, proyecto “Construcción Unidad Educativa San Rafael Zona Alto Lechuguillas” correspondiente al primer desembolso equivalente al 20% del monto a financiar, según la UPRE.</t>
  </si>
  <si>
    <t>De: 00099024113 Transferencia en cumplimiento al DS N°0913 de 15/06/2011 y el Convenio Intergubernativo de Financiamiento UPRE-CIF-IG 064/2019, suscrito entre la UPRE y el GAM de Villa Nueva, proyecto “Const. Tinglado Polifuncional con Graderías U.E. Mcal. Sucre, Villa Nueva” correspondiente al primer desembolso equivalente al 20% del monto a financiar, según la UPRE.</t>
  </si>
  <si>
    <t>De: 00099024113 Transferencia en cumplimiento al DS N°0913 de 15/06/2011 y el Convenio Intergubernativo de Financiamiento UPRE-CIF-IG 0282/2018, suscrito entre la UPRE y el GAM de Yamparaez, proyecto “Const. Campo Deportivo mas Tinglado U.E. Pulki Abaroa - Yamparaez” correspondiente al pago de la planilla N° 2, según la UPRE.</t>
  </si>
  <si>
    <t>De: 00099024113 Transferencia en cumplimiento al DS N°0913 de 15/06/2011 y el Convenio Intergubernativo de Financiamiento UPRE-CIF-IG 497/2016, suscrito entre la UPRE y el GAM de Entre Ríos, proyecto “Construcción Terminal Municipal Entre Ríos” correspondiente al pago de la planilla N° 5 de cierre, según la UPRE.</t>
  </si>
  <si>
    <t>De: 00099024113 Transferencia en cumplimiento al DS N°0913 de 15/06/2011 y el Convenio Intergubernativo de Financiamiento UPRE-CIF-IG/071/2015, suscrito entre la UPRE y el GAM de Caiza “D”, proyecto “Const. Cancha Frontón Municipal Caiza “D”” correspondiente al pago de la planilla N° 5 de cierre, según la UPRE.</t>
  </si>
  <si>
    <t>De: 00099024113 Transferencia en cumplimiento al DS N°0913 de 15/06/2011 y el Convenio Intergubernativo de Financiamiento UPRE-CIF-IG 1114/2017, suscrito entre la UPRE y el GAM de Irupana (Villa de Lanza), proyecto “Construcción Coliseo Cerrado Comunidad Lambate - Irupana” correspondiente al pago de la planilla N° 7, según la UPRE.</t>
  </si>
  <si>
    <t>De: 00099024113 Transferencia en cumplimiento al DS N°0913 de 15/06/2011 y el Convenio Intergubernativo de Financiamiento UPRE-CIF-IG 0049/2018, suscrito entre la UPRE y el GAM de Corque, proyecto “Construcción Centro Cultural Municipal Corque – Villa Copacabana” correspondiente al pago de la planilla N° 3 de cierre, según la UPRE.</t>
  </si>
  <si>
    <t>De: 00099024113 Transferencia en cumplimiento al DS N°0913 de 15/06/2011 y el Convenio Intergubernativo de Financiamiento UPRE-CIF-IG 950/2017, suscrito entre la UPRE y el GAM de Ravelo, proyecto “Const. Unidad Educativa Antora Municipio Ravelo” correspondiente al pago de la planilla N° 6 de cierre, según la UPRE.</t>
  </si>
  <si>
    <t>De: 00099024113 Transferencia en cumplimiento al DS N°0913 de 15/06/2011 y el Convenio Intergubernativo de Financiamiento UPRE-CIF-IG 432/2017, suscrito entre la UPRE y el GAM de Chulumani (Villa de la Libertad), proyecto “Construcción Teatro Municipal Chulumani” correspondiente al pago de la planilla N° 2, según la UPRE.</t>
  </si>
  <si>
    <t>De: 00099024113 Transferencia en cumplimiento al DS N°0913 de 15/06/2011 y el Convenio Intergubernativo de Financiamiento UPRE-CIF-IG 772/2017, suscrito entre la UPRE y el GAM de Comarapa, proyecto “Const. Unidad Educativa La Palizada - Comarapa” correspondiente al pago de la planilla N° 4 de cierre, según la UPRE.</t>
  </si>
  <si>
    <t>De: 00099024113 Transferencia en cumplimiento al DS N°0913 de 15/06/2011 y el Convenio Intergubernativo de Financiamiento UPRE-CIF-IG 1039/2017, suscrito entre la UPRE y el GAM de Puerto Siles, proyecto “Const. Aulas Dirección y Baterías de Baños U.E. Puerto Siles Puerto Siles” correspondiente al pago de la planilla N° 3 de cierre, según la UPRE.</t>
  </si>
  <si>
    <t>De: 00099024113 Transferencia en cumplimiento al DS N°0913 de 15/06/2011 y el Convenio Intergubernativo de Financiamiento UPRE-CIF-IG 0287/2018, suscrito entre la UPRE y el GAM de Villa Mojocoya, proyecto “Const. Coliseo Cerrado Evo Morales Ayma Redención Pampa” correspondiente al pago de la planilla N° 3, según la UPRE.</t>
  </si>
  <si>
    <t>De: 00099024113 Transferencia en cumplimiento al DS N°0913 de 15/06/2011 y el Convenio Intergubernativo de Financiamiento UPRE-CIF-IG 490/2016, suscrito entre la UPRE y el GAM de Aiquile, proyecto “Construcción Campo Deportivo Graderías y Camerinos Municipio Aiquile” correspondiente al pago de la planilla N° 5, según la UPRE.</t>
  </si>
  <si>
    <t>De: 00099024113 Transferencia en cumplimiento al DS N°0913 de 15/06/2011 y el Convenio Intergubernativo de Financiamiento UPRE-CIF-IG 917/2017, suscrito entre la UPRE y el GAM de Entre Ríos, proyecto “Construcción 8 Aulas Unidad Educativa 23 de Marzo” correspondiente al pago de la planilla N° 2 de cierre, según la UPRE.</t>
  </si>
  <si>
    <t>De: 00099024113 Transferencia en cumplimiento al DS N°0913 de 15/06/2011 y el Convenio Intergubernativo de Financiamiento UPRE-CIF-IG 063/2018, suscrito entre la UPRE y el GAM de Caracollo, proyecto “Construcción Unidad Educativa Franz Tamayo de Cruce Ocotavi - Caracollo” correspondiente al pago de la planilla N° 3, según la UPRE.</t>
  </si>
  <si>
    <t>De: 00099024113 Transferencia en cumplimiento al DS N°0913 de 15/06/2011 y el Convenio Intergubernativo de Financiamiento UPRE-CIF-IG 293/2018, suscrito entre la UPRE y el GAM de Sacaba, proyecto “Const. Unidad Educativa Técnico Humanístico Bicentenario Distrito 2” correspondiente al pago de la planilla N° 2, según la UPRE.</t>
  </si>
  <si>
    <t>De: 00099024113 Transferencia en cumplimiento al DS N°0913 de 15/06/2011 y el Convenio Intergubernativo de Financiamiento UPRE-CIF-IG/471/2016, suscrito entre la UPRE y el GAM de Cobija, proyecto “Const. Gradería y Campo Deportivo Stadio Municipal Hugo Zabala – Barrio Villa Busch” correspondiente al pago de la planilla N° 7 de cierre, según la UPRE.</t>
  </si>
  <si>
    <t>De: 00099024113 Transferencia en cumplimiento al DS N°0913 de 15/06/2011 y el Convenio Intergubernativo de Financiamiento UPRE-CIF-IG 0174/2018, suscrito entre la UPRE y el GAM de Machareti, proyecto “Const. Pavimento Rígido Centro de Machareti” correspondiente al pago de la planilla N° 3 de cierre, según la UPRE.</t>
  </si>
  <si>
    <t>De: 00099024113 Transferencia en cumplimiento al DS N°0913 de 15/06/2011 y el Convenio Intergubernativo de Financiamiento UPRE-CIF-IG 189/2017, suscrito entre la UPRE y el GAM de San Joaquín, proyecto “Const. Unidad Educativa Cap. Horacio Vásquez Sánchez Municipio de San Joaquín” correspondiente al pago de la planilla N° 8 de cierre, según la UPRE.</t>
  </si>
  <si>
    <t>De: 00099024113 Transferencia en cumplimiento al DS N°0913 de 15/06/2011 y el Convenio Intergubernativo de Financiamiento UPRE-CIF-IG 0190/2018, suscrito entre la UPRE y el GAM de Villa Vaca Guzmán, proyecto “Const. Puente Vehicular Arrayan - Muyupampa” correspondiente al pago de la planilla N° 3, según la UPRE.</t>
  </si>
  <si>
    <t>De: 00099024113 Transferencia en cumplimiento al DS N°0913 de 15/06/2011 y el Convenio Intergubernativo de Financiamiento UPRE-CIF-IG 0207/2018, suscrito entre la UPRE y el GAM de Villa de Huacaya, proyecto “Const. 1 Aula Multigrado U.E. Chimbe-Municipio Villa de Huacaya” correspondiente al pago de la planilla N° 2, según la UPRE.</t>
  </si>
  <si>
    <t>De: 00099024113 Transferencia en cumplimiento al DS N°0913 de 15/06/2011 y el Convenio Intergubernativo de Financiamiento UPRE-CIF-IG 584/2017, suscrito entre la UPRE y el GAM de La Guardia, proyecto “Construcción Unidad Educativa 23 de Diciembre” correspondiente al pago de la planilla N° 9 de cierre, según la UPRE.</t>
  </si>
  <si>
    <t>NÚMERO DE LIBRETA CUT: 99031099.00 OPERACIÓN T01 TRANSFERENCIA DE FONDOS A LA CUT - TESORO DIRECTO DE BANCO UNION S.A. A CUENTA UNICA DEL TESORO CON NUMERO DE SOLICITUD = 3812238 Y NUMERO CORRELATIVO = 91320027052019520 TRANSFERENCIA POR OPERACIONES DE VENTA BONOS BTX</t>
  </si>
  <si>
    <t>||TRANSFERENCIA DE FONDOS S/G NOTA CITE: BUN/CF225/19 DE LA FECHA.(HRE-TSO-2507). A SOLIC.DEL GAM COPACABANA,LIBRETA 00373024105 FDI, DEV.1ER. DESEMBOLSO"PROYECTO.MEJORAM.GENETICO"</t>
  </si>
  <si>
    <t>||VTA.DIV.S/G NOTAS CEX-YVYA-0987/2019 CEX-FONPLATA/0093/2019,CEX-YVYA-0955/2019 CEX-FONPLATA/0089/2019,CEX-YVYA-0798/19 CEX-FONPLATA/0067/19 Y AUT.VTA.DIV.MEFP DE 24/05/19 REF.:EMIS.LC I-2019-33,COMIS.EMIS.L/C 0,15% S/USD119.871,69.-POR 21 DIAS,REEMB.GSTS.COM.BS220.-Y EMIS.COMP.CONT.BS50.- LIB.00512012001 LBP-AASANA-PACS SONET (4030004676) REF.:COMISIONES EMISION LC I-2019-33</t>
  </si>
  <si>
    <t>00670024101 DEPOSITO DE EFECTIVO, DEPOSITANTE: EUSEBIO CONDORI CARITA, CONCEPTO: DEVOLUCION DE ESTIPENDIO, CUENTA DE DEPOSITO: CUENTA UNICA DEL TESORO</t>
  </si>
  <si>
    <t>00099021001 DEPOSITO DE EFECTIVO, DEPOSITANTE: MARIANA BALDIVIESO MENDEZ -ASFI, CONCEPTO: DEVOLUCION DE FONDOS POR VIATICOS, CUENTA DE DEPOSITO: CUENTA UNICA DEL TESORO</t>
  </si>
  <si>
    <t>00586012001 DEPOSITO DE EFECTIVO, DEPOSITANTE: GUIDO ELOY GUTIERREZ CONDORI, CONCEPTO: DEVOLUCION SALDO FONDOS EN AVANCE, CUENTA DE DEPOSITO: CUENTA UNICA DEL TESORO</t>
  </si>
  <si>
    <t>00099021001 DEPOSITO DE EFECTIVO, DEPOSITANTE: BETTY HUANCA CALZADA, CONCEPTO: DEVOLUCION, CUENTA DE DEPOSITO: CUENTA UNICA DEL TESORO</t>
  </si>
  <si>
    <t>00670024101 DEPOSITO DE EFECTIVO, DEPOSITANTE: FLORENCIA LIZARRAGA HUANCA, CONCEPTO: DEVOLUCION DE ESTIPENDIO, CUENTA DE DEPOSITO: CUENTA UNICA DEL TESORO</t>
  </si>
  <si>
    <t>00212012001 DEPOSITO DE EFECTIVO, DEPOSITANTE: ABRAHAM ABEL ATORA ZEGARRA / INRA - NACIONAL, CONCEPTO: DEVOLUCION EN FONDOS EN AVANCE C-31 : 430, CUENTA DE DEPOSITO: CUENTA UNICA DEL TESORO</t>
  </si>
  <si>
    <t>00099021001 DEPOSITO DE EFECTIVO, DEPOSITANTE: AGUSTIN CHINO COLQUE, CONCEPTO: DEVOLUCION DOBLE PERCEPCION, CUENTA DE DEPOSITO: CUENTA UNICA DEL TESORO</t>
  </si>
  <si>
    <t>00086011102 DEPOSITO DE EFECTIVO, DEPOSITANTE: MMAYA, CONCEPTO: DEPÓSITO POR RETENCION DE IMPUESTOS, CUENTA DE DEPOSITO: CUENTA UNICA DEL TESORO</t>
  </si>
  <si>
    <t>00086011101 DEPOSITO DE EFECTIVO, DEPOSITANTE: MMAYA, CONCEPTO: DEPÓSITO POR RETENCION DE IMPUESTOS POR FONDOS EN AVANCES, CUENTA DE DEPOSITO: CUENTA UNICA DEL TESORO</t>
  </si>
  <si>
    <t>00041011101 DEPOSITO DE EFECTIVO, DEPOSITANTE: MDP Y EP, CONCEPTO: DEVOLUCION DE SALDO FONDOS EN AVANCE C31-1438, CUENTA DE DEPOSITO: CUENTA UNICA DEL TESORO</t>
  </si>
  <si>
    <t>00099021001 DEPOSITO DE EFECTIVO, DEPOSITANTE: NICOLAS CHAUCA CHAUCA, CONCEPTO: DOBLE PERCEPCION, CUENTA DE DEPOSITO: CUENTA UNICA DEL TESORO</t>
  </si>
  <si>
    <t>00099021001 DEPOSITO DE EFECTIVO, DEPOSITANTE: JORGE ALBERTO CACHI NINA, CONCEPTO: POR DOBLE PERCEPCION, CUENTA DE DEPOSITO: CUENTA UNICA DEL TESORO</t>
  </si>
  <si>
    <t>00099021001 DEPOSITO DE EFECTIVO, DEPOSITANTE: JUAN EDGAR ARANCIBIA HINOJOSA, CONCEPTO: DEVOLUCION PAGO INDEBIDO, CUENTA DE DEPOSITO: CUENTA UNICA DEL TESORO</t>
  </si>
  <si>
    <t>00099021001 DEPOSITO DE EFECTIVO, DEPOSITANTE: NEHEMIAS VIDAL SERRANO, CONCEPTO: DEVOLUCION SALDOS NO UTILIZADOS, ENCUENTRO NACIONAL DE PREVENCION, ATENCION Y PROTECCION A P.C.D., CUENTA DE DEPOSITO: CUENTA UNICA DEL TESORO</t>
  </si>
  <si>
    <t>00099021001 DEPOSITO DE EFECTIVO, DEPOSITANTE: GOBIERNO AUTONOMO MUNICIPAL DE  AYO AYO, CONCEPTO: DEVOLUCION AL TGN, CUENTA DE DEPOSITO: CUENTA UNICA DEL TESORO</t>
  </si>
  <si>
    <t>00132012007 DEPOSITO DE EFECTIVO, DEPOSITANTE: PAOLA X. FLORES CHAVEZ, CONCEPTO: DEVOLUCION DE FONDOS NO UTILIZADOS, CUENTA DE DEPOSITO: CUENTA UNICA DEL TESORO</t>
  </si>
  <si>
    <t>00266022001 DEPOSITO DE EFECTIVO, DEPOSITANTE: LIDIA C.BRUNO CASILLA, CONCEPTO: DEVOLUCION DE REFRIGERIO DEL MES MARZO DE 2019 DE LA DIRECCION DISTRITAL DE EDUCACION, CUENTA DE DEPOSITO: CUENTA UNICA DEL TESORO</t>
  </si>
  <si>
    <t>00526012001 DEPOSITO DE EFECTIVO, DEPOSITANTE: BOLIVIA TV-ANGEL CARDENAS, CONCEPTO: DEVOLUCION DE VIATICOS VIAJE QUIME, COLQUIRI SICA SICA, CUENTA DE DEPOSITO: CUENTA UNICA DEL TESORO</t>
  </si>
  <si>
    <t>00599032002 DEPOSITO DE EFECTIVO, DEPOSITANTE: JENRY MAX SILVESTRE VILLAFUERTE, CONCEPTO: DEVOLUCION DE RECURSOS PREVENTIVO 1597  DA 3, CUENTA DE DEPOSITO: CUENTA UNICA DEL TESORO</t>
  </si>
  <si>
    <t>00599012001 DEPOSITO DE EFECTIVO, DEPOSITANTE: JENRY MAX SILVESTRE VILLAFUERTE, CONCEPTO: DEVOLUCION DE RECURSOS, CUENTA DE DEPOSITO: CUENTA UNICA DEL TESORO</t>
  </si>
  <si>
    <t>00010011102 DEPOSITO DE EFECTIVO, DEPOSITANTE: VALERIA ISABEL MACHICADO ROJAS - CI. 7807847 SCZ, CONCEPTO: EMBAJADA DE BOLIVIA EN CARACAS, CUENTA DE DEPOSITO: CUENTA UNICA DEL TESORO</t>
  </si>
  <si>
    <t>00010011102 DEPOSITO DE EFECTIVO, DEPOSITANTE: KARINA LIZET ROJAS CARDOZO - CI. 3897297 SCZ, CONCEPTO: EMBAJADA DE BOLIVIA EN CARACAS, CUENTA DE DEPOSITO: CUENTA UNICA DEL TESORO</t>
  </si>
  <si>
    <t>00385014201 DEPOSITO DE EFECTIVO, DEPOSITANTE: CARMEN SUXO MAMANI  -  ASUSS, CONCEPTO: DEVOLUCION FONDOS DE AVANCE, CUENTA DE DEPOSITO: CUENTA UNICA DEL TESORO</t>
  </si>
  <si>
    <t>00670012002 DEPOSITO DE EFECTIVO, DEPOSITANTE: MARCELO ARANIBAR SAINZ, CONCEPTO: DEVOLUCION SALDO DE GASOLINA Y PEAJES, CUENTA DE DEPOSITO: CUENTA UNICA DEL TESORO</t>
  </si>
  <si>
    <t>00099021001 DEPOSITO DE EFECTIVO, DEPOSITANTE: GROVER MORALES, CONCEPTO: DEVOLUCION DE VIATICOS, CUENTA DE DEPOSITO: CUENTA UNICA DEL TESORO</t>
  </si>
  <si>
    <t>00670024101 DEPOSITO DE EFECTIVO, DEPOSITANTE: NICOLAS VALENTIN KANA KUNO - NOTARIO ELECTORAL, CONCEPTO: DEVOLUCION DE ESTIPENDIO, CUENTA DE DEPOSITO: CUENTA UNICA DEL TESORO</t>
  </si>
  <si>
    <t>00670024101 DEPOSITO DE EFECTIVO, DEPOSITANTE: HONORATO CARITA MAMANI - NOTARIO ELECTORAL, CONCEPTO: DEVOLUCION DE ESTIPENDIOS, CUENTA DE DEPOSITO: CUENTA UNICA DEL TESORO</t>
  </si>
  <si>
    <t>00099021001 DEPOSITO DE EFECTIVO, DEPOSITANTE: IBTEN, CONCEPTO: DEVOLUCION REFRIGERIO MES DE ABRIL 2019, CUENTA DE DEPOSITO: CUENTA UNICA DEL TESORO</t>
  </si>
  <si>
    <t>00212082001 DEPOSITO DE EFECTIVO, DEPOSITANTE: INRA LA PAZ-DIEGO VALENTIN ROJAS TAPIA, CONCEPTO: DEVOLUCION DE GASTOS OPERATIVOS C-31 N° 332, CUENTA DE DEPOSITO: CUENTA UNICA DEL TESORO</t>
  </si>
  <si>
    <t>00099021001 DEP.DE CHEQ.AJENOS,RET.DE CAM.,CONCEPTO: EJECUCION DE BOLETA DE GARANTIA N° 006472 A LA EMPRESA SANTAFECINO,DEP.: BANCO UNION S.A. , PROCEDENCIA: BANCO UNION S.A., CHEQUE: 84943, FECHA DE EMISION:15/05/2019</t>
  </si>
  <si>
    <t>00099021001 DEP.DE CHEQ.AJENOS,RET.DE CAM.,CONCEPTO: MIRIAM PANIAGUA CALLE,DEP.: BANCO UNION SA , PROCEDENCIA: BANCO UNION S.A., CHEQUE: 163193, FECHA DE EMISION:28/05/2019</t>
  </si>
  <si>
    <t>00099021001 DEP.DE CHEQ.AJENOS,RET.DE CAM.,CONCEPTO: LUIS FERNANDO ROJAS ZURITA,DEP.: BANCO UNION SA , PROCEDENCIA: BANCO UNION S.A., CHEQUE: 163192, FECHA DE EMISION:28/05/2019</t>
  </si>
  <si>
    <t>00047257002 DEP.DE CHEQ.AJENOS,RET.DE CAM.,CONCEPTO: DEP DE RECURSOS NO EJECUTADOS GESTION 2018,DEP.: ACCESOS-UNIDAD OPERATIVA LOCAL CAMARGO , PROCEDENCIA: BANCO UNION S.A., CHEQUE: 4467, FECHA DE EMISION:15/05/2019</t>
  </si>
  <si>
    <t>00047258002 DEP.DE CHEQ.AJENOS,RET.DE CAM.,CONCEPTO: DEP DE SALDOS NO EJECUTADOS EN LA GESTION 2018,DEP.: ACCESOS-UNIDAD OPERATIVA LOCAL CAMARGO , PROCEDENCIA: BANCO UNION S.A., CHEQUE: 4468, FECHA DE EMISION:15/05/2019</t>
  </si>
  <si>
    <t>00130012001 DEP.DE CHEQ.AJENOS,RET.DE CAM.,CONCEPTO: PAGO DE INTERESES A FOMIN,DEP.: COMERMIN , PROCEDENCIA: BANCO NACIONAL DE BOLIVIA S.A., CHEQUE: 1123393, FECHA DE EMISION:25/05/2019</t>
  </si>
  <si>
    <t>00234014202 DEPOSITO DE EFECTIVO, DEPOSITANTE: ATILIO HUCHANI BUSTOS, CONCEPTO: DEV. FONDOS AL C-31 N° 569 PARTIDA 851 POR TASAS, CUENTA DE DEPOSITO: CUENTA UNICA DEL TESORO</t>
  </si>
  <si>
    <t>00234014202 DEPOSITO DE EFECTIVO, DEPOSITANTE: ATILIO HUCHANI BUSTOS, CONCEPTO: DEV. FONDOS AL C-31 N° 568 PARTIDA 24120 POR MANTENIMIENTO, CUENTA DE DEPOSITO: CUENTA UNICA DEL TESORO</t>
  </si>
  <si>
    <t>00234014202 DEPOSITO DE EFECTIVO, DEPOSITANTE: ATILIO HUCHANI BUSTOS, CONCEPTO: DEV. FONDOS AL C-31 N° 568 PARTIDA 34110 POR GASOLINA, CUENTA DE DEPOSITO: CUENTA UNICA DEL TESORO</t>
  </si>
  <si>
    <t>00016011101 DEPOSITO DE EFECTIVO, DEPOSITANTE: ANA MARIA CAYAMPI  A. - MINISTERIO DE EDUCACION, CONCEPTO: DEVOLUCION DE SALDOS DEL TALLER NAL.DE CAPACITACION AL PERSONAL DEL CAIP - AH, CUENTA DE DEPOSITO: CUENTA UNICA DEL TESORO</t>
  </si>
  <si>
    <t>00099021001 DEPOSITO DE EFECTIVO, DEPOSITANTE: MERY CHAVARRIA QUISPE, CONCEPTO: DEVOLUCION DOBLE PERCEPCION, CUENTA DE DEPOSITO: CUENTA UNICA DEL TESORO</t>
  </si>
  <si>
    <t>00132039201 DEPOSITO DE EFECTIVO, DEPOSITANTE: EMP PUBLICA PRODU CEMENTOS DE BOLIVIA ECEBOL, CONCEPTO: DEPÓSITO SALDO TRIBUTOS ADUANEROS GASTOS DE IMPORTACION Y ALMACENAJE, CUENTA DE DEPOSITO: CUENTA UNICA DEL TESORO</t>
  </si>
  <si>
    <t>00099021001 DEPOSITO DE EFECTIVO, DEPOSITANTE: SEPDAVI, CONCEPTO: PAGO SERVICIOS BASICOS MES DE ABRIL 2019 REALIZADO POR EL SEPDAVI, CUENTA DE DEPOSITO: CUENTA UNICA DEL TESORO</t>
  </si>
  <si>
    <t>00078014205 DEPOSITO DE EFECTIVO, DEPOSITANTE: EDITH CONDORI CONDORI, CONCEPTO: DEVOLUCION DE SALDOS NO EJECUTADOS POR FONDOS EN AVANCE, CUENTA DE DEPOSITO: CUENTA UNICA DEL TESORO</t>
  </si>
  <si>
    <t>00078014205 DEPOSITO DE EFECTIVO, DEPOSITANTE: SONIA CHOQUE ARAMAYO, CONCEPTO: DEVOLUCION DE SALDOS NO EJECUTADOS DE FONDOS EN AVANCE, CUENTA DE DEPOSITO: CUENTA UNICA DEL TESORO</t>
  </si>
  <si>
    <t>00078014205 DEPOSITO DE EFECTIVO, DEPOSITANTE: SILVIA MEJIA ROCABADO, CONCEPTO: DEVOLUCION DE SALDOS NO EJECUTADOS DE FONDOS EN AVANCE, CUENTA DE DEPOSITO: CUENTA UNICA DEL TESORO</t>
  </si>
  <si>
    <t>TRANSFERENCIA DEL EXTERIOR SEGUN SWIFT 06776 DE FECHA 28/05/2019 ORDENANTE: CONSULADO DE BOLIVIA EN MADRID ES REF.: RECAUDACION ABRIL 2019 LIB. 00010011102 MIN.RELACIONES EXTERIORES - GESTORIA CONSULAR LEY Nº 3108</t>
  </si>
  <si>
    <t>COBRO COSTOS DE PAPELERIA SEGUN TRANSFERENCIA DEL EXTERIOR POR ORDEN DE CONSULADO DE BOLIVIA EN MADRID ES REF.: RECAUDACION ABRIL 2019 LIB. 00010011102 MIN.RELACIONES EXTERIORES - GESTORIA CONSULAR LEY Nº 3108</t>
  </si>
  <si>
    <t>De: 00099024113 Transferencia en cumplimiento al DS N°0913 de 15/06/2011 y el Convenio Intergubernativo de Financiamiento UPRE-CIF-IG 1077/2017, suscrito entre la UPRE y el GAD del Beni, Proyecto “Const. U.E. La Palmera - Las Palmas”, correspondiente al pago de la planilla Nº6 de cierre, según la UPRE.</t>
  </si>
  <si>
    <t>De: 00099024113 Transferencia en cumplimiento al DS N°0913 de 15/06/2011 y el Convenio Intergubernativo de Financiamiento UPRE-CIF-IG 788/2017, suscrito entre la UPRE y el GAM de El Puente, Proyecto “Construcción Centro de Salud Integral El Puente” correspondiente a saldos no ejecutados 2018, según la UPRE.</t>
  </si>
  <si>
    <t>De: 00099024113 Transferencia en cumplimiento al DS N°0913 de 15/06/2011 y el Convenio Intergubernativo de Financiamiento UPRE-CIF-IG 1075/2017, suscrito entre la UPRE y el GAD del Beni, Proyecto “Const. U.E. Arnaldo Lijeron Casanovas – Nueva Trinidad”, correspondiente al pago de la planilla Nº7 de cierre, según la UPRE.</t>
  </si>
  <si>
    <t>De: 00099024113 Transferencia en cumplimiento al DS N°0913 de 15/06/2011 y el Convenio Intergubernativo de Financiamiento UPRE-CIF-IG 660/2017, suscrito entre la UPRE y el GAM de Colcapirhua, Proyecto “Const. Centro de Formación Cultural y Comunitaria Colcapirhua” correspondiente a saldos no ejecutados 2018, según la UPRE.</t>
  </si>
  <si>
    <t>De: 00099024113 Transferencia en cumplimiento al DS N°0913 de 15/06/2011 y el Convenio Intergubernativo de Financiamiento UPRE-CIF-IG 907/2017, suscrito entre la UPRE y el GAD del Beni, Proyecto “Const. U.E. 6 de Septiembre y Polifuncional – Comunidad San Francisco de Moxos”, correspondiente al pago de la planilla Nº4, según la UPRE.</t>
  </si>
  <si>
    <t>De: 00099024113 Transferencia en cumplimiento al DS N°0913 de 15/06/2011 y el Convenio Intergubernativo de Financiamiento UPRE-CIF-IG 1080/2017, suscrito entre la UPRE y el GAD del Beni, Proyecto “Const. Instituto Tecnológico Agroindustrial Mrcal. José Ballivian - Yucumo”, correspondiente al pago de la planilla Nº6, según la UPRE.</t>
  </si>
  <si>
    <t>PROVISION DE FONDOS A SOLICITUD DE YACIMIENTOS PETROLIFEROS FISCALES BOLIVIANOS SEGUN SOLICITUD YPFB-0102-2019 REF: PAGO IMPUESTO DIRECTO A LOS HIDROCARBUROS IDH PRODUCCION FEBRERO 2019 LIB. 00513012007 YPFB - RECURSOS NACIONALIZACIÓN</t>
  </si>
  <si>
    <t>PROVISION DE FONDOS A SOLICITUD DE YACIMIENTOS PETROLIFEROS FISCALES BOLIVIANOS SEGUN SOLICITUD YPFB-0110-2019 REF: PAGO REGALIAS FEBRERO 2019 TESORO GENERAL DE LA NACION TGN LIB. 00099021001 TGN YPFB PARTICIPACION 6% PRODUCCIÓN BRUTA DE HIDROCARBUROS BOCA DE POZO</t>
  </si>
  <si>
    <t>PAGO A BID PRÉSTAMO 2880/BL-BO VCTO. 25-05-2019 POR CUENTA DE TGN , NTI. 012249 VALOR 28-05-2019 COMISIONES USD 9.157,83 CTA. 3987 CUENTA UNICA DEL TESORO-3987 LIB. 00099021001 REF.: COMISIONES BANCARIAS</t>
  </si>
  <si>
    <t>De: 00099024113 Transferencia en cumplimiento al DS N°0913 de 15/06/2011 y el Convenio Intergubernativo de Financiamiento UPRE-CIF-IG 450/2017, suscrito entre la UPRE y el GAM de Apolo, Proyecto “Construcción Bloque de Aulas U.E. Puchahui” correspondiente a saldos no ejecutados 2018, según la UPRE.</t>
  </si>
  <si>
    <t>De: 00099024113 Transferencia en cumplimiento al DS N°0913 de 15/06/2011 y el Convenio Intergubernativo de Financiamiento UPRE-CIF-IG/453/2016, suscrito entre la UPRE y el GAM de San Agustín, Proyecto “Const. Internado Unidad Educativa Simón Bolívar de San Agustín” correspondiente a saldos no ejecutados 2018, según la UPRE.</t>
  </si>
  <si>
    <t>De: 00099024113 Transferencia en cumplimiento al DS N°0913 de 15/06/2011 y el Convenio Intergubernativo de Financiamiento UPRE-CIF-IG 519/2017, suscrito entre la UPRE y el GAM de Copacabana, Proyecto “Construcción Tinglado U.E. Siripaca B” correspondiente a saldos no ejecutados 2018, según la UPRE.</t>
  </si>
  <si>
    <t>De: 00099024113 Transferencia en cumplimiento al DS N°0913 de 15/06/2011 y el Convenio Intergubernativo de Financiamiento UPRE-CIF-IG 0184/2018, suscrito entre la UPRE y el GAM de Incahuasi, Proyecto “Const. Tinglado Unidad Educativa Yatina (Incahuasi)” correspondiente a saldos no ejecutados 2018, según la UPRE.</t>
  </si>
  <si>
    <t>De: 00099024113 Transferencia en cumplimiento al DS N°0913 de 15/06/2011 y el Convenio Intergubernativo de Financiamiento UPRE-CIF-IG 070/2018, suscrito entre la UPRE y el GAM de Soracachi, Proyecto “Construcción Aulas Unidad Educativa Mcal. Sucre de Tolapalca - Tolapalca” correspondiente a saldos no ejecutados 2018, según la UPRE.</t>
  </si>
  <si>
    <t>De: 00099024113 Transferencia en cumplimiento al DS N°0913 de 15/06/2011 y el Convenio Intergubernativo de Financiamiento UPRE-CIF-IG 371/2017, suscrito entre la UPRE y el GAM de Coripata, Proyecto “Construcción Centro de Capacitación Municipal Coripata” correspondiente a saldos no ejecutados 2018, según la UPRE.</t>
  </si>
  <si>
    <t>De: 00099024113 Transferencia en cumplimiento al DS N°0913 de 15/06/2011 y el Convenio Intergubernativo de Financiamiento UPRE-CIF-IG/423/2015, suscrito entre la UPRE y el GAM de Soracachi, Proyecto “Construcción Tinglado Unidad Educativa Challapampa” correspondiente a saldos no ejecutados 2018, según la UPRE.</t>
  </si>
  <si>
    <t>De: 00099024113 Transferencia en cumplimiento al DS N°0913 de 15/06/2011 y el Convenio Intergubernativo de Financiamiento UPRE-CIF-IG 0181/2018, suscrito entre la UPRE y el GAM de Incahuasi, Proyecto “Const. Tinglado Unidad Educativa Marcelo Quiroga Santa Cruz Comunidad El Quemado (Incahuasi)” correspondiente a saldos no ejecutados 2018, según la UPRE.</t>
  </si>
  <si>
    <t>De: 00099024113 Transferencia en cumplimiento al DS N°0913 de 15/06/2011 y el Convenio Intergubernativo de Financiamiento UPRE-CIF-IG 972/2017, suscrito entre la UPRE y el GAM de Puna (Villa Talavera), Proyecto “Construcción 2 Aulas, Tinglado y Polideportivo U.E. Montenegro” correspondiente a saldos no ejecutados 2018, según la UPRE.</t>
  </si>
  <si>
    <t>De: 00099024113 Transferencia en cumplimiento al DS N°0913 de 15/06/2011 y el Convenio Intergubernativo de Financiamiento UPRE-CIF-IG 372/2017, suscrito entre la UPRE y el GAM de Coripata, Proyecto “Construcción Aulas U.E. Las Cienegas” correspondiente a saldos no ejecutados 2018, según la UPRE.</t>
  </si>
  <si>
    <t>De: 00099024113 Transferencia en cumplimiento al DS N°0913 de 15/06/2011 y el Convenio Intergubernativo de Financiamiento UPRE-CIF-IG 906/2017, suscrito entre la UPRE y el GAM de Puna (Villa Talavera), Proyecto “Construcción Unidad Educativa José María Linares C” correspondiente a saldos no ejecutados 2018, según la UPRE.</t>
  </si>
  <si>
    <t>De: 00099024113 Transferencia en cumplimiento al DS N°0913 de 15/06/2011 y el Convenio Intergubernativo de Financiamiento UPRE-CIF-IG 0191/2018, suscrito entre la UPRE y el GAM de Incahuasi, Proyecto “Const. Tinglado Unidad Educativa Huajlaya (Incahuasi)” correspondiente a saldos no ejecutados 2018, según la UPRE.</t>
  </si>
  <si>
    <t>De: 00099024113 Transferencia en cumplimiento al DS N°0913 de 15/06/2011 y el Convenio Intergubernativo de Financiamiento UPRE-CIF-IG 017/2018, suscrito entre la UPRE y el GAM de Eucaliptus, Proyecto “Const. Edificio Gobierno Autónomo Municipal de Eucaliptus” correspondiente a saldos no ejecutados 2018, según la UPRE.</t>
  </si>
  <si>
    <t>De: 00099024113 Transferencia en cumplimiento al DS N°0913 de 15/06/2011 y el Convenio Intergubernativo de Financiamiento UPRE-CIF-IG 1115/2017, suscrito entre la UPRE y el GAM de Chua Cocani, Proyecto “Construcción Coliseo Cerrado Masaya - Chua Cocani” correspondiente a saldos no ejecutados 2018, según la UPRE.</t>
  </si>
  <si>
    <t>De: 00099024113 Transferencia en cumplimiento al DS N°0913 de 15/06/2011 y el Convenio Intergubernativo de Financiamiento UPRE-CIF-IG 023/2017, suscrito entre la UPRE y el GAM de San Lorenzo, Proyecto “Construcción Unidad Educativa Cnel. Lino Morales Comunidad Lajas La Merced” correspondiente a saldos no ejecutados 2018, según la UPRE.</t>
  </si>
  <si>
    <t>De: 00099024113 Transferencia en cumplimiento al DS N°0913 de 15/06/2011 y el Convenio Intergubernativo de Financiamiento UPRE-CIF-IG 0183/2018, suscrito entre la UPRE y el GAM de Incahuasi, Proyecto “Const. Tinglado Unidad Educativa 25 de Mayo Chillajara (Incahuasi)” correspondiente a saldos no ejecutados 2018, según la UPRE.</t>
  </si>
  <si>
    <t>De: 00099024113 Transferencia en cumplimiento al DS N°0913 de 15/06/2011 y el Convenio Intergubernativo de Financiamiento UPRE-CIF-IG 145/2019, suscrito entre la UPRE y el GAM de Sucre, proyecto “Construcción Unidad Educativa La Barranca D-6” correspondiente al primer desembolso equivalente al 20% del monto a financiar, según la UPRE.</t>
  </si>
  <si>
    <t>De: 00099024113 Transferencia en cumplimiento al DS N°0913 de 15/06/2011 y el Convenio Intergubernativo de Financiamiento UPRE-CIF-IG 451/2017, suscrito entre la UPRE y el GAM de Apolo, Proyecto “Construcción Bloque de Aulas U.E. Apacheta” correspondiente a saldos no ejecutados 2018, según la UPRE.</t>
  </si>
  <si>
    <t>De: 00099024113 Transferencia en cumplimiento al DS N°0913 de 15/06/2011 y el Convenio Intergubernativo de Financiamiento UPRE-CIF-IG 030/2017, suscrito entre la UPRE y el GAM de Arbieto, Proyecto “Construcción Cancha Césped Sintético con Cerco Perimetral 20 de Octubre” correspondiente a saldos no ejecutados 2018, según la UPRE.</t>
  </si>
  <si>
    <t>De: 00099024113 Transferencia en cumplimiento al DS N°0913 de 15/06/2011 y el Convenio Intergubernativo de Financiamiento UPRE-CIF-IG 386/2017, suscrito entre la UPRE y el GAM de Coripata, Proyecto “Construcción Tinglado Polifuncional U.E. Trancoma” correspondiente a saldos no ejecutados 2018, según la UPRE.</t>
  </si>
  <si>
    <t>De: 00099024113 Transferencia en cumplimiento al DS N°0913 de 15/06/2011 y el Convenio Intergubernativo de Financiamiento UPRE-CIF-IG 264/2018, suscrito entre la UPRE y el GAM de Cotagaita, Proyecto “Construcción Campo Ferial Cotagaita - Cotagaita” correspondiente a saldos no ejecutados 2018, según la UPRE.</t>
  </si>
  <si>
    <t>NUMERO DE LIBRETA CUT: 00650028002 OPERACIÓN E18 TRANSFERENCIA DEL SISTEMA FINANCIERO POR CUENTA DE TERCEROS A LA CUT FINANCIAMIENTO ASISTENCIA TECNICA PAYMENT NUMBER 3190133538 A SOLICITUD DE UNICEF TRANSFER ORDER 0014489</t>
  </si>
  <si>
    <t>NUMERO DE LIBRETA CUT: 00150014201 OPERACIÓN E75 TRANSFERENCIA DE LA CUENTA FISCAL BUN A LA CUT EN MN TRANSF.DE FDOS.A SOL.DEL PROYECTO SUCRE CIUDAD UNIV.SG.NOTA CITE:PSCU-DAF101/19 A LA CTA.CUT 3987 A LA LIBRETA00150014201</t>
  </si>
  <si>
    <t>TRANSFERENCIA DE FONDOS AL EXTERIOR A SOLICITUD DE MINISTERIO DE DEFENSA SEGUN SOLICITUD 8113 REF: TRANSFERENCIA VIA BCB A LA EMPRESA AIRPARTS COMPANY INC. POR LA ADQUISICION DE REPUESTOS, MATERIAL ELECTRICO, PRODUCTOS METALICOS PARA LAS AERONAVES DE LA FUERZA AEREA BOLIVIANA SEGUN PROCESO DE CONTRA LIB. 00099021001 TGN-RECURSOS ORDINARIOS (3987)</t>
  </si>
  <si>
    <t>VENTA DE DIVISAS CON TRANSFERENCIA DE FONDOS A SOLICITUD DE DIRECCION GENERAL DE AERONAUTICA CIVIL SEGUN SOLICITUD 8075 REF: 3657 TRASFERENCIA DE RECURSOS A OACI - CANADA POR CONCEPTO DE CUOTA ANUAL DE MEMEBRESIA CORRESPONDIENTE A LA GESTION 2019, DEL ESTADO PLURINACIONAL DE BOLIVIA CUOTA ANUAL EN LIB. 00117012001 LBP-DGAC-DIRECCION GRAL.DE AERONAUTICA CIVIL (4010430031) POR DIFERENCIAL CAMBIARIO</t>
  </si>
  <si>
    <t>||REGULARIZACIÓN DE NUESTRA OPERACIÓN NRO. 0955155 SEGÚN MENSAJE SWIFT NRO. 06745 DE F. 27/05/2019 RECIBIDO EN LA FECHA. DEBITO DE LA LIBRETA 00117012001 DGAC, REPOSICION UTILES DE ESCRITORIO.</t>
  </si>
  <si>
    <t>||REGULARIZACIÓN DE NUESTRA OPERACIÓN NRO. 0955157 SEGÚN MENSAJE SWIFT NRO. 06747 DE F. 27/05/19 RECIBIDO EN LA FECHA. DEBITO DE LA LIBRETA 00119012001 ADSIB, REPOSICION UTILES DE ESCRITORIO.</t>
  </si>
  <si>
    <t>||REGULARIZACIÓN DE NUESTRA OPERACIÓN NRO. 0955156 SEGÚN MENSAJE SWIFT NRO. 06746 DE F. 27/05/2019 RECIBIDO EN LA FECHA. DEBITO DE LA LIBRETA 00119012001 ADSIB, REPOSICION UTILES DE ESCRITORIO.</t>
  </si>
  <si>
    <t>||TRANSFERENCIA DE FONDOS S/G. MENSAJE SWIFT NRO. 06778 DE LA FECHA. (SECTOR PÚBLICO - SOBREVUELOS). DEBITO DE LA LIBRETA 00117012001 DGAC, REPOSICION UTILES DE ESCRITORIO.</t>
  </si>
  <si>
    <t>||TRANSFERENCIA DE FONDOS S/G. MENSAJES SWIFT NROS. 06779 Y 06769 DE LA FECHA. (SECTOR PÚBLICO - SERVICIOS). DEBITO DE LA LIBRETA 00119012001 ADSIB, REPOSICION UTILES DE ESCRITORIO.</t>
  </si>
  <si>
    <t>'COBRO DE'||UTILES DE ESCRITORIO POR EL COMPROBANTE CONTABLE NRO. 0955224 DE LA FECHA, SEGÚN CORREO ELECTRÓNICO DE YPFB DE F.23/01/2018. DEBITO DE LA LIBRETA 00513022001 YPFB  OPERACIONES.</t>
  </si>
  <si>
    <t>NÚMERO DE LIBRETA CUT: 99031009.00 OPERACIÓN T01 TRANSFERENCIA DE FONDOS A LA CUT - TESORO DIRECTO DE BANCO UNION S.A. A CUENTA UNICA DEL TESORO CON NUMERO DE SOLICITUD = 3816449 Y NUMERO CORRELATIVO = 91320028052019152 TRANSFERENCIA POR OPERACIONES DE VENTA BONOS BTX</t>
  </si>
  <si>
    <t>||TRANSFERENCIA DE FONDOS S/G NOTA CITE: BUN/CF227/19 DE LA FECHA.(HRE-TSO-2514).TRANFERENCIA DE RECURSOS A FAVOR DE LA UNIDAD OPERATIVA BOLIVIANA DEPENDIENTE DEL MINISTERIO MEDIO AMBIENTE AGUA . TRANSF. A SOLIC.DEL G.A.D.LA PAZ,LIB.00086024101 UNIDAD OPERATIVA BOLIVIANA,CORRSP.AL 1ER.SEMES/19</t>
  </si>
  <si>
    <t>'COBRO DE'||UTILES DE ESCRITORIO POR EL COMPROBANTE CONTABLE NRO. 0955338 DE LA FECHA, SEGÚN CORREO ELECTRÓNICO DE YPFB DE F. 23/01/2018. DEBITO DE LA LIBRETA 00513022001 YPFB  OPERACIONES.</t>
  </si>
  <si>
    <t>COBRO COSTOS DE PAPELERIA SEGUN TRANSFERENCIA DEL EXTERIOR POR ORDEN DE PETROLEOS PARAGUAYOS PETROPAR LIB. 00513062001 YPFB-OPERACIONES PLANTA DE SEPARACION DE LIQUIDOS RIO GRANDE</t>
  </si>
  <si>
    <t>||TRANSFERENCIA DE FONDOS S/G. MENSAJE SWIFT NRO. 06795 DE LA FECHA. (SECTOR PÚBLICO - SOBREVUELOS). DEBITO DE LA LIBRETA 00117012001 DGAC, REPOSICION UTILES DE ESCRITORIO.</t>
  </si>
  <si>
    <t>||TRANSFERENCIA DE FONDOS S/G. MENSAJES SWIFT NROS. 06794 Y 06789 DE LA FECHA. (SECTOR PÚBLICO SERVICIOS). DEBITO DE LA LIBRETA 00119012001 ADSIB, REPOSICION UTILES DE ESCRITORIO.</t>
  </si>
  <si>
    <t>||TRANSF.FDOS.SG.NOTA DEL MEFP CITE:MEFP-VTCP-DGAFT-USCFT N°940/19 RECIB. EN LA F.REF:CANCELACION DE SERVICIO DE DEUDA QUE EL GOB. AUT.MCPAL.DE COBIJA AL F N D R,CORRESPONDIENTE AL PRESTAMO N°100811 REPROGRAMACION DE DEUDA (TRAM-TSO-2525) VCTO.EN F. 31-05-19 ABONO EN LA LIB. N° 00862012002 CUT-LBP-FNDR-INVERSIONES FINANZAS (2015001493363)</t>
  </si>
  <si>
    <t>A:00373024105 Transferencia de recursos a solicitud del FDI sg nota CITE: FDI/DGE/EXT/N°132/2019, e Informe MEFP/VTCP/DGPOT/UPCFTGN/N° 54/2019, por desembolso de recursos al Fondo de Desarrollo Indígena para Programas y/o Proyectos de Gobiernos Autónomos Municipales. H.R. 6-15834-R.</t>
  </si>
  <si>
    <t>||TRANSFER. DE FONDOS SG. NOTA DEL MEFP CITE: MEFP-VTCP-DGAFT-USCFT N° 938/19 RECIB. EN LA F. REF.: CANCELACION DE SERVICIO DE DEUDA QUE EL GOB. AUT. MCPAL. DE ACHACACHI AL F. N. D. R., CORRES PRESTAMO N°100828 ,REPROGRAMACION DE DEUDA (TRAM-TSO-2527) VCTO.EN F. 31-05-19 ABONO EN LA LIB. N° 00862012002 CUT-LBP-FNDR INVERSIONES FINANZAS (2015001493363).</t>
  </si>
  <si>
    <t>||TRANSF. DE FONDOS SG. NOTA DEL MEFP CITE: MEFP/VTCP/DGAFT/USCFT/N°945/19 RECIBIDA EN LA FECHA REF: CANCELACIÓN DEL SERVICIO DE DEUDA QUE EFECTÚA EL GAD DEL BENI AL FNDR POR EL PRESTAMO N°100868 REPROGRAMACIÓN DE DEUDA (TRAM-TSO-2520) VCTO EN F. 31/05/19 ABONO EN LA LIBRETA N° 00862012002 LBP-FNDR-INVERSIONES FINANZAS (2015001493363)</t>
  </si>
  <si>
    <t>||TRANSF.FDOS.SG.NOTA DEL MEFP CITE: MEFP-VTCP-DGAFT-USCFT N° 939/19 RECIB. EN LA F. REF.:CANCELACION DE SERVICIO DE DEUDA QUE EL GOB. AUT.MCPAL. DE CAPINOTA AL F. N. D. R., CORRESP. AL PRESTAMO N°100810 ,REPROGRAMACION DE DEUDA (TRAM-TSO-2526) VCTO.EN F. 31-05-19 ABONO EN LA LIB. N° 00862012002 CUT-LBP-FNDR INVERSIONES FINANZAS (2015001493363)</t>
  </si>
  <si>
    <t>||TRANSF. DE FONDOS SG. NOTA DEL MEFP CITE: MEFP/VTCP/DGAFT/USCFT/N°946/19 RECIBIDA EN LA FECHA REF: CANCELACIÓN DEL SERVICIO DE DEUDA QUE EFECTÚA EL GAD DEL BENI AL FNDR POR EL PRESTAMO N°100822 REPROGRAMACIÓN DE DEUDA (TRAM-TSO-2519) VCTO EN F. 31/05/19 ABONO EN LA LIBRETA N° 00862012002 LBP-FNDR-INVERSIONES FINANZAS (2015001493363)</t>
  </si>
  <si>
    <t>||TRANSF. DE FONDOS SG. NOTA DEL MEFP CITE: MEFP/VTCP/DGAFT/USCFT/N°947/19 RECIBIDA EN LA FECHA REF: CANCELACIÓN DEL SERVICIO DE DEUDA QUE EFECTÚA EL GAD DE PANDO AL FNDR, PRESTAMOS N°10061, 100341, 100629, 100689 REPROGRAMACIÓN DE DEUDA (TRAM-TSO-2518) VCTO EN F. 31/05/19 ABONO EN LA LIBRETA N° 00862012002 LBP-FNDR-INVERSIONES FINANZAS (2015001493363)</t>
  </si>
  <si>
    <t>||PAGO A PDVSA PTMO. SA137065 FACTURA 518460 VCTO. 28-5-2019 POR CUENTA DE YPFB, S/G CODIGO DE LIQUIDACION N° 012177 DEL 24-05-2019, CAPITAL USD 51.956,17 INTERESES USD 10.391,24 FECHA VALOR 28-05-2019 LIBRETA N° 00513012004 LPB-YPFB UNICOMERCIAL (4030005415/1-2188907)</t>
  </si>
  <si>
    <t>||COBRO DE COMISIONES POR PAGO A PDVSA PTMO. SA137065 FACTURA 518460 VCTO. 28-5-2019 POR CUENTA DE YPFB, S/G CODIGO DE LIQUIDACION N° 012177 DEL 24-05-2019, CAPITAL USD 51,956,17 INTERESES USD 10391,24 FECHA VALOR 28-05-2019 LIBRETA N° 00513012004 LPB-YPFB -UNICOMERCIAL (4030005415/1-2188907) REF.: COMISIONES BANCARIAS</t>
  </si>
  <si>
    <t>||TRANSFERENCIA DE FONDOS SEGÚN NOTA DEL MEFP CITE: MEFP/VTCP/DGAFT/USCFT/N°944/19 RECIBIDA EN LA FECHA REF: CANCELACIÓN DEL SERVICIO DE DEUDA QUE EFECTÚA EL GAD DE ORURO AL FNDR, CORRESPONDIENTE AL PRÉSTAMO N°100823 REPROGRAMACIÓN DE DEUDA. VCTO 31/05/19 (TRAM-TSO-2521) ABONO EN LA LIBRETA N° 00862012002 CUT LBP-FNDR-INVERSIONES FINANZAS (2015001493363)</t>
  </si>
  <si>
    <t>||TRANSFERENCIA DE FONDOS SEGÚN NOTA DEL MEFP CITE: MEFP/VTCP/DGAFT/USCFT/N°943/19 RECIBIDA EN LA FECHA REF: CANCELACIÓN DEL SERVICIO DE DEUDA QUE EFECTÚA EL GAM DE YACUIBA AL FNDR, CORRESPONDIENTE AL PRÉSTAMO N°100832 REPROGRAMACIÓN DE DEUDA. VCTO 31/05/19 (TRAM-TSO-2522) ABONO EN LA LIBRETA N° 00862012002 CUT LBP-FNDR-INVERSIONES FINANZAS (2015001493363)</t>
  </si>
  <si>
    <t>||TRANSFERENCIA DE FONDOS SEGÚN NOTA DEL MEFP CITE: MEFP/VTCP/DGAFT/USCFT/N°942/19 RECIBIDA EN LA FECHA REF: CANCELACIÓN DEL SERVICIO DE DEUDA QUE EFECTÚA EL GAM DE VALLEGRANDE AL FNDR, CORRESPONDIENTE AL PRÉSTAMO N°100821 REPROGRAMACIÓN DE DEUDA. VCTO 31/05/19 (TRAM-TSO-2523) ABONO EN LA LIBRETA N° 00862012002 CUT LBP-FNDR-INVERSIONES FINANZAS (2015001493363)</t>
  </si>
  <si>
    <t>||TRANSFERENCIA DE FONDOS SEGÚN NOTA DEL MEFP CITE: MEFP/VTCP/DGAFT/USCFT/N°941/19 RECIBIDA EN LA FECHA REF: CANCELACIÓN DEL SERVICIO DE DEUDA QUE EFECTÚA EL GAM DE MINEROS AL FNDR, CORRESPONDIENTE AL PRÉSTAMO N°100814 REPROGRAMACIÓN DE DEUDA. VCTO 31/05/19 (TRAM-TSO-2524) ABONO EN LA LIBRETA N° 00862012002 CUT LBP-FNDR-INVERSIONES FINANZAS (2015001493363)</t>
  </si>
  <si>
    <t>00099021001 DEPOSITO DE EFECTIVO, DEPOSITANTE: JUAN MARIÑO HUAYLLA  CI.  3063863 OR., CONCEPTO: DEVOLUCION BONO DE FRONTERA, CUENTA DE DEPOSITO: CUENTA UNICA DEL TESORO</t>
  </si>
  <si>
    <t>00099021001 DEPOSITO DE EFECTIVO, DEPOSITANTE: TRIBUNAL CONSTITUCIONAL PLURINACIONAL, CONCEPTO: REVERSION DE FONDOS NO PAGADOS DEL BONO DE PERSONAL DE SEGURIDAD PREV 332, CUENTA DE DEPOSITO: CUENTA UNICA DEL TESORO</t>
  </si>
  <si>
    <t>00099021001 DEPOSITO DE EFECTIVO, DEPOSITANTE: MARCELA CALDERON GONZALES, CONCEPTO: DEVOLUCION VIATICO UN DIA VIAJE A SUCRE, CUENTA DE DEPOSITO: CUENTA UNICA DEL TESORO</t>
  </si>
  <si>
    <t>00526012001 DEPOSITO DE EFECTIVO, DEPOSITANTE: BOLIVIA TV - FREDDY ESPRELLA ROJAS, CONCEPTO: DEVOLUCION DE PASAJES, CUENTA DE DEPOSITO: CUENTA UNICA DEL TESORO</t>
  </si>
  <si>
    <t>00099021001 DEPOSITO DE EFECTIVO, DEPOSITANTE: KINDRA STEPHANY VELASCO CAICEDO, CONCEPTO: DEVOLUCION DE VIATICO C-31 1426 POR 2 DIAS AL (87%), CUENTA DE DEPOSITO: CUENTA UNICA DEL TESORO</t>
  </si>
  <si>
    <t>00046104203 DEPOSITO DE EFECTIVO, DEPOSITANTE: RONALD COLQUE QUISPE, CONCEPTO: REVERSION DE GASTOS NO UTILIZADOS, CUENTA DE DEPOSITO: CUENTA UNICA DEL TESORO</t>
  </si>
  <si>
    <t>00251012001 DEPOSITO DE EFECTIVO, DEPOSITANTE: ESTELA LLUITO QUENTA, CONCEPTO: DEPÓSITO POR PAGO EN EXCESO DE VIATICOS, CUENTA DE DEPOSITO: CUENTA UNICA DEL TESORO</t>
  </si>
  <si>
    <t>00155012001 DEPOSITO DE EFECTIVO, DEPOSITANTE: JESSICA CARMEN BEDREGAL QUIROZ  CI. 2445502  LP., CONCEPTO: DEPÓSITO SALDO FONDOS EN AVANCE, CUENTA DE DEPOSITO: CUENTA UNICA DEL TESORO</t>
  </si>
  <si>
    <t>00099021001 DEPOSITO DE EFECTIVO, DEPOSITANTE: EDDY YUCRA LLAMPA, CONCEPTO: DEVOLUCION BONO DE FRONTERA, CUENTA DE DEPOSITO: CUENTA UNICA DEL TESORO</t>
  </si>
  <si>
    <t>00046171101 DEPOSITO DE EFECTIVO, DEPOSITANTE: LIDER IMPORTACION Y DISTRIBUCION, CONCEPTO: SANCION POR INCUMPLIMIENTO A LA NORMA GESTION 2019, CUENTA DE DEPOSITO: CUENTA UNICA DEL TESORO</t>
  </si>
  <si>
    <t>00234014202 DEPOSITO DE EFECTIVO, DEPOSITANTE: HIPOLITO MAMANI CHURA, CONCEPTO: DEVOLUCION C-31 -490 PARTIDA 851, CUENTA DE DEPOSITO: CUENTA UNICA DEL TESORO</t>
  </si>
  <si>
    <t>00234014202 DEPOSITO DE EFECTIVO, DEPOSITANTE: HIPOLITO MAMANI CHURA, CONCEPTO: DEVOLUCION C-31 -489 PARTIDA 24120, CUENTA DE DEPOSITO: CUENTA UNICA DEL TESORO</t>
  </si>
  <si>
    <t>00234014202 DEPOSITO DE EFECTIVO, DEPOSITANTE: HIPOLITO MAMANI CHURA, CONCEPTO: DEVOLUCION C 31 -489 PARTIDA 234, CUENTA DE DEPOSITO: CUENTA UNICA DEL TESORO</t>
  </si>
  <si>
    <t>00234014202 DEPOSITO DE EFECTIVO, DEPOSITANTE: HIPOLITO MAMANI CHURA, CONCEPTO: DEVOLUCION C31 489 PARTIDA 34110, CUENTA DE DEPOSITO: CUENTA UNICA DEL TESORO</t>
  </si>
  <si>
    <t>00099021001 DEPOSITO DE EFECTIVO, DEPOSITANTE: TRIBUNAL CONSTITUCIONAL PLURINACIONAL, CONCEPTO: REVERSION DE REFRIGERIOS NO COBRADOS DEL 21/03/19 AL 20/04/19 PREV. 340, CUENTA DE DEPOSITO: CUENTA UNICA DEL TESORO</t>
  </si>
  <si>
    <t>00046024204 DEPOSITO DE EFECTIVO, DEPOSITANTE: ENRIQUE BORDA TOLAY-MINISTEERIO DE SALUD, CONCEPTO: DEVOLUCION DE FONDOS EN AVANCE, CUENTA DE DEPOSITO: CUENTA UNICA DEL TESORO</t>
  </si>
  <si>
    <t>00212012001 DEPOSITO DE EFECTIVO, DEPOSITANTE: INRA NACIONAL -RODRIGO MORALES PAUCARA C31 148, CONCEPTO: DEVOLUCION EN FONDOS EN AVANCE C31 148, CUENTA DE DEPOSITO: CUENTA UNICA DEL TESORO</t>
  </si>
  <si>
    <t>00221022001 DEPOSITO DE EFECTIVO, DEPOSITANTE: SENARECOM, CONCEPTO: DEVOLUCION A C-31 N° 240/19, CUENTA DE DEPOSITO: CUENTA UNICA DEL TESORO</t>
  </si>
  <si>
    <t>00046024204 DEPOSITO DE EFECTIVO, DEPOSITANTE: MIN. DE SALUD - ENRIQUE BORDA TOLAY, CONCEPTO: DEVOLUCION DE FONDOS EN AVANCE, CUENTA DE DEPOSITO: CUENTA UNICA DEL TESORO</t>
  </si>
  <si>
    <t>00526012001 DEPOSITO DE EFECTIVO, DEPOSITANTE: JUAN SANTOS COARITE MAMANI, CONCEPTO: DEVOLUCION DE VIATICOS, CUENTA DE DEPOSITO: CUENTA UNICA DEL TESORO</t>
  </si>
  <si>
    <t>00046104203 DEPOSITO DE EFECTIVO, DEPOSITANTE: DELIA ANA ROSSO POVEDA, CONCEPTO: REVERSION DE FONDOS NO UTILIZADOS SEGUN, CUENTA DE DEPOSITO: CUENTA UNICA DEL TESORO</t>
  </si>
  <si>
    <t>00670024101 DEPOSITO DE EFECTIVO, DEPOSITANTE: DANITZA PRIETO RIVERO, CONCEPTO: N° PREVENTIVO 422 POR DEVOLUCION DE COMBUSTIBLE, CUENTA DE DEPOSITO: CUENTA UNICA DEL TESORO</t>
  </si>
  <si>
    <t>00670024101 DEPOSITO DE EFECTIVO, DEPOSITANTE: DANITZA PRIETO RIVERO, CONCEPTO: N° PREVENTIVO 424 POR DEVOLUCION DE REFRIGERIO, CUENTA DE DEPOSITO: CUENTA UNICA DEL TESORO</t>
  </si>
  <si>
    <t>00670024101 DEPOSITO DE EFECTIVO, DEPOSITANTE: MICHAEL ABAD MAMANI APAZA, CONCEPTO: PREVENTIVO 485 POR DEVOLUCION DE REFRIGERIO POLICIAS, CUENTA DE DEPOSITO: CUENTA UNICA DEL TESORO</t>
  </si>
  <si>
    <t>00670024101 DEPOSITO DE EFECTIVO, DEPOSITANTE: MICHAEL ABAD MAMANI APAZA, CONCEPTO: N° PREVENTIVO 479 POR DEVOLUCION DE COMBUSTIBLE POLICIAS, CUENTA DE DEPOSITO: CUENTA UNICA DEL TESORO</t>
  </si>
  <si>
    <t>00670024101 DEPOSITO DE EFECTIVO, DEPOSITANTE: MICHAEL ABAD MAMANI APAZA, CONCEPTO: N° PREVENTIVO 478 POR DEVOLUCION DE COMBUSTIBLE FF.AA., CUENTA DE DEPOSITO: CUENTA UNICA DEL TESORO</t>
  </si>
  <si>
    <t>00670024101 DEPOSITO DE EFECTIVO, DEPOSITANTE: EULOGIO QUISPE PORTO, CONCEPTO: DEVOLUCION  ESTIPENDIO - PREVENTIVO N 486, CUENTA DE DEPOSITO: CUENTA UNICA DEL TESORO</t>
  </si>
  <si>
    <t>00670024101 DEPOSITO DE EFECTIVO, DEPOSITANTE: TERESA ROSARIO VALDA DELGADO, CONCEPTO: DEVOLUCION DE COMBUSTIBLE PREVENTIVO 454, CUENTA DE DEPOSITO: CUENTA UNICA DEL TESORO</t>
  </si>
  <si>
    <t>00099021001 DEPOSITO DE EFECTIVO, DEPOSITANTE: ADRIANA PAOLA OMONTE TAMES, CONCEPTO: DEVOLUCION SALDO DE GASTOS DE REFRIGERIO EN NUEVA YORK DICIEMBRE 2014, CUENTA DE DEPOSITO: CUENTA UNICA DEL TESORO</t>
  </si>
  <si>
    <t>00526012001 DEPOSITO DE EFECTIVO, DEPOSITANTE: BOLIVIA TV - ALDO MIRANDA GUTIERREZ, CONCEPTO: DEVOLUCION DE PASAJE, CUENTA DE DEPOSITO: CUENTA UNICA DEL TESORO</t>
  </si>
  <si>
    <t>00212082001 DEPOSITO DE EFECTIVO, DEPOSITANTE: NEURALIO  ALTAMIRANO CONDORI, CONCEPTO: DEVOLUCION DE GASTOS OPERATIVOS PREVENTIVO N° 331, CUENTA DE DEPOSITO: CUENTA UNICA DEL TESORO</t>
  </si>
  <si>
    <t>00249012001 DEPOSITO DE EFECTIVO, DEPOSITANTE: VICTOR ALVAREZ, CONCEPTO: DEVOLUCION DE FONDOS, CUENTA DE DEPOSITO: CUENTA UNICA DEL TESORO</t>
  </si>
  <si>
    <t>00597012001 DEPOSITO DE EFECTIVO, DEPOSITANTE: ERIKA ELVIRA DIAZ MAZANDA, CONCEPTO: MULTA POR OMISION DE CREDITO FISCAL, CUENTA DE DEPOSITO: CUENTA UNICA DEL TESORO</t>
  </si>
  <si>
    <t>00597019202 DEPOSITO DE EFECTIVO, DEPOSITANTE: ERIKA ELVIRA DIAZ MAZANDA, CONCEPTO: DEVOLUCION POR COMISIONES BANCARIAS, CUENTA DE DEPOSITO: CUENTA UNICA DEL TESORO</t>
  </si>
  <si>
    <t>00099021001 DEPOSITO DE EFECTIVO, DEPOSITANTE: MELVY JARAMILLO ORTIZ, CONCEPTO: DEVOLUCION FONDOS EN AVANCE C-31 N° 1345, CUENTA DE DEPOSITO: CUENTA UNICA DEL TESORO</t>
  </si>
  <si>
    <t>00020031101 DEPOSITO DE EFECTIVO, DEPOSITANTE: TOMAS USNAYO QUISPE, CONCEPTO: REVERSION P/ ALIMENTOS REUNIONES Y SEMINARIOS, CUENTA DE DEPOSITO: CUENTA UNICA DEL TESORO</t>
  </si>
  <si>
    <t>00086018043 DEPOSITO DE EFECTIVO, DEPOSITANTE: PABLO MURILLO CONDORI, CONCEPTO: DEVOLUCION FONDO EN AVANCE, CUENTA DE DEPOSITO: CUENTA UNICA DEL TESORO</t>
  </si>
  <si>
    <t>00041031107 DEPOSITO DE EFECTIVO, DEPOSITANTE: IYAN RODRIGO GUTIERREZ PATIÑO, CONCEPTO: DEVOLUCION SERVICIO YPFB CHACO Y PIL, CUENTA DE DEPOSITO: CUENTA UNICA DEL TESORO</t>
  </si>
  <si>
    <t>00512012001 DEPOSITO DE EFECTIVO, DEPOSITANTE: ZULEMA ALAVI TELLEZ - AASANA, CONCEPTO: DEVOLUCION FONDOS EN AVANCE, CUENTA DE DEPOSITO: CUENTA UNICA DEL TESORO</t>
  </si>
  <si>
    <t>00680012001 DEP.DE CHEQ.AJENOS,RET.DE CAM.,CONCEPTO: REPOSICION COSTO CREDENCIAL,DEP.: CONTRALORIA GENERAL DEL ESTADO , PROCEDENCIA: BANCO UNION S.A., CHEQUE: 6428, FECHA DE EMISION:24/05/2019</t>
  </si>
  <si>
    <t>00290012001 DEP.DE CHEQ.AJENOS,RET.DE CAM.,CONCEPTO: DEPÓSITO POR MULTAS Y  ATRASOS DE CONSULTORES DE LINEA GDEA - ABRIL/2019 S/G C-31 SIP N° 188,DEP.: SERVICIO DE IMPUESTOS NACIONALES</t>
  </si>
  <si>
    <t>00099021001 DEP.DE CHEQ.AJENOS,RET.DE CAM.,CONCEPTO: REEMBOLSO DE SUBSIDIO POR INCAPACIDAD TEMPRAL MARZO/19,DEP.: CAJA BANCARIA ESTATAL DE SALUD , PROCEDENCIA: BANCO UNION S.A., CHEQUE: 31916, FECHA DE EMISION:17/05/2019</t>
  </si>
  <si>
    <t>00035011105 DEP.DE CHEQ.AJENOS,RET.DE CAM.,CONCEPTO: REEMBOLSO DE SUBSIDIO POR INCAPACIDAD TEMPORAL CAS MARZO/19,DEP.: CAJA BANCARIA ESTATAL DE SALUD , PROCEDENCIA: BANCO UNION S.A., CHEQUE: 31917, FECHA DE EMISION:17/05/2019</t>
  </si>
  <si>
    <t>00047137003 DEP.DE CHEQ.AJENOS,RET.DE CAM.,CONCEPTO: DEVOLUCION FONDO UOD TARIJA, PREVENTIVO N° 2072 PARTIDA 25400,DEP.: PROYECTO DE ALIANZAS RURALES , PROCEDENCIA: BANCO UNION S.A., CHEQUE: 634, FECHA DE EMISION:22/05/2019</t>
  </si>
  <si>
    <t>00099021001 DEP.DE CHEQ.AJENOS,RET.DE CAM.,CONCEPTO: MARTINEZ FLORES JHOVANNA LESLY,DEP.: BANCO UNION SA , PROCEDENCIA: BANCO UNION S.A., CHEQUE: 163195, FECHA DE EMISION:29/05/2019</t>
  </si>
  <si>
    <t>00099021001 DEP.DE CHEQ.AJENOS,RET.DE CAM.,CONCEPTO: FERNANDEZ MARIA LUISA,DEP.: BANCO UNION SA , PROCEDENCIA: BANCO UNION S.A., CHEQUE: 163194, FECHA DE EMISION:29/05/2019</t>
  </si>
  <si>
    <t>00099021001 DEP.DE CHEQ.AJENOS,RET.DE CAM.,CONCEPTO: DEVOLUCION DEP EFECTUADO A LA CTA ACREEDORES POR CONCEPTO COBRO INDEBIDO CBTE N° 114 13-5-19,DEP.: SENASIR , PROCEDENCIA: BANCO UNION S.A., CHEQUE: 8385, FECHA DE EMISION:13/05/2019</t>
  </si>
  <si>
    <t>00099021001 DEP.DE CHEQ.AJENOS,RET.DE CAM.,CONCEPTO: DEVOLUCION DEDUCCION PERMISO SIN GOCE DE HABER ABRIL 2019,DEP.: SENASIR , PROCEDENCIA: BANCO UNION S.A., CHEQUE: 392, FECHA DE EMISION:27/05/2019</t>
  </si>
  <si>
    <t>00099021001 DEP.DE CHEQ.AJENOS,RET.DE CAM.,CONCEPTO: DEVOLUCION PAGO SERVICIO EMPASTE DE DOCUMENTACION AGENCIA REGIONAL SAN JOSE DE CHIQUITOS,DEP.: SENASIR , PROCEDENCIA: BANCO UNION S.A., CHEQUE: 19459, FECHA DE EMISION:27/05/2019</t>
  </si>
  <si>
    <t>00046024204 DEP.DE CHEQ.AJENOS,RET.DE CAM.,CONCEPTO: REEMBOLSO POR BAJAS MEDICAS DE INCAPACIDAD TEMPORAL MES FEBRERO MIN. SALUD,DEP.: CAJA BANCARIA ESTATAL DE SALUD , PROCEDENCIA: BANCO UNION S.A., CHEQUE: 31772, FECHA DE EMISION:09/05/2019</t>
  </si>
  <si>
    <t>00099021001 DEP.DE CHEQ.AJENOS,RET.DE CAM.,CONCEPTO: REEMBOLSO POR BAJAS MEDICAS DE INCAPACIDAD TEMPORAL MES FEBRERO 2019 MIN. SALUD,DEP.: CAJA BANCARIA ESTATAL DE SALUD , PROCEDENCIA: BANCO UNION S.A., CHEQUE: 31771, FECHA DE EMISION:09/05/2019</t>
  </si>
  <si>
    <t>00046171101 DEPOSITO DE EFECTIVO, DEPOSITANTE: MARQUEZ DERMATOLOGICA, CONCEPTO: INGRESOS POR LA VENTA DE SERVICIOS, CUENTA DE DEPOSITO: CUENTA UNICA DEL TESORO</t>
  </si>
  <si>
    <t>00598012001 DEPOSITO DE EFECTIVO, DEPOSITANTE: EDITORIAL DEL ESTADO, CONCEPTO: DEVOLUCION PAGO COMISIONES BANCARIAS MESES JUNIO A NOVIEMBRE C-31 N° 353 GESTION 2018, CUENTA DE DEPOSITO: CUENTA UNICA DEL TESORO</t>
  </si>
  <si>
    <t>00099021001 DEPOSITO DE EFECTIVO, DEPOSITANTE: LARRY OMAR FERNANDEZ PALMA, CONCEPTO: DEVOLUCION DIFERENCIA POR SOBREPASAR TOPE SALARIAL PERMITIDO EN EL MES DE FEBRERO 2019, CUENTA DE DEPOSITO: CUENTA UNICA DEL TESORO</t>
  </si>
  <si>
    <t>00099021001 DEPOSITO DE EFECTIVO, DEPOSITANTE: LARRY OMAR FERNANDEZ PALMA, CONCEPTO: DEVOLUCION DIFERENCIA POR SOBREPASAR TOPE SALARIAL PERMITIDO EN EL MES DE ENERO 2019, CUENTA DE DEPOSITO: CUENTA UNICA DEL TESORO</t>
  </si>
  <si>
    <t>00293014201 DEPOSITO DE EFECTIVO, DEPOSITANTE: CARLOS ZEGARRA OTALORA, CONCEPTO: DEVOLUCION DE MEDIO DIA DE VIATICOS CARLOS ZEGARRA OTALORA, CUENTA DE DEPOSITO: CUENTA UNICA DEL TESORO</t>
  </si>
  <si>
    <t>00134012001 DEPOSITO DE EFECTIVO, DEPOSITANTE: JESUS RAMIRO FLORES VILLEGAS, CONCEPTO: PAGO CONSUMO DE AGUA VIVIENDAS DE TRINIDAD, CUENTA DE DEPOSITO: CUENTA UNICA DEL TESORO</t>
  </si>
  <si>
    <t>00099021001 DEP.DE CHEQ.AJENOS,RET.DE CAM.,CONCEPTO: DEP. POR DEDUCCION SIN GOCE DE HABERES SR. BASILIO CHOQUE Y MACARIO LAHOR CORTEZ,DEP.: MINISTERIO DE TRABAJO EMPLEO Y PREVISION SOCIAL</t>
  </si>
  <si>
    <t>00070011102 DEP.DE CHEQ.AJENOS,RET.DE CAM.,CONCEPTO: DEP. PERDIDA CREDENCIAL REMBERTO CRESPO,DEP.: MINISTERIO DE TRABAJO EMPLEO Y PREVISION SOCIAL , PROCEDENCIA: BANCO UNION S.A., CHEQUE: 9312, FECHA DE EMISION:27/05/2019</t>
  </si>
  <si>
    <t>00099021001 DEP.DE CHEQ.AJENOS,RET.DE CAM.,CONCEPTO: REMBOLSO SUBSIDIO INCAPACIDAD TEMPORAL GERENCIA BENI,DEP.: CONTRALORIA GENERAL DEL ESTADO , PROCEDENCIA: BANCO UNION S.A., CHEQUE: 6419, FECHA DE EMISION:24/05/2019</t>
  </si>
  <si>
    <t>00099021001 DEP.DE CHEQ.AJENOS,RET.DE CAM.,CONCEPTO: DESCUENTO DE LICENCIA SIN GOCE HABER GERENCIA POTOSI,DEP.: CONTRALORIA GENERAL DEL ESTADO , PROCEDENCIA: BANCO UNION S.A., CHEQUE: 6420, FECHA DE EMISION:24/05/2019</t>
  </si>
  <si>
    <t>00099021001 DEP.DE CHEQ.AJENOS,RET.DE CAM.,CONCEPTO: REMBOLSO SUBSIDIO INCAPACIDAD TEMPORAL GERENCIA BENI,DEP.: CONTRALORIA GENERAL DEL ESTADO , PROCEDENCIA: BANCO UNION S.A., CHEQUE: 6427, FECHA DE EMISION:24/05/2019</t>
  </si>
  <si>
    <t>VENTA DE DIVISAS CON TRANSFERENCIA DE FONDOS A SOLICITUD DE DIRECCION ESTRATEGICA DE REIVINDICACION MARITIMA DIREMAR SEGUN SOLICITUD 8102 REF: PAGO A EDGARDO SOBENES OBREGON POR ASESORAMIENTO EN MATERIA DE DERECHO INTERNACIONAL PUBLICO SOLICITADO CON INFORME CONJUNTO IF DIREMAR DDS N 14 2019 POR EL LIB. 00099021001 TGN-RECURSOS ORDINARIOS (3987) POR DIFERENCIAL CAMBIARIO</t>
  </si>
  <si>
    <t>VENTA DE DIVISAS CON TRANSFERENCIA DE FONDOS A SOLICITUD DE EMPRESA PUBLICA PRODUCTIVA CARTONES DE BOLIVIA-CARTONBOL SEGUN SOLICITUD 8106 REF: TRANSFERENCIA DE RECURSOS AL BCB POR PAGO A LA EMPRESA TOOLS POR LA ADQUISICION DE TROQUEL ROTATIVO EBA EXPORTACION SEGUN PROCESO DE CONTRATACION DIRECTA CB/ LIB. 00576012002 CARTONBOL - RECAUDADORA POR DIFERENCIAL CAMBIARIO</t>
  </si>
  <si>
    <t>De: 00099024113 Transferencia en cumplimiento al DS N°0913 de 15/06/2011 y el Convenio Intergubernativo de Financiamiento UPRE-CIF-IG 0163/2018, suscrito entre la UPRE y el GAM de Sucre, Proyecto “Const. Unidad Educativa Mercedes Candia de Ovando - Av. Del Mestro”, correspondiente al pago de la planilla Nº2, según la UPRE.</t>
  </si>
  <si>
    <t>NUMERO DE LIBRETA CUT: 00099021001 OPERACIÓN E18 TRANSFERENCIA DEL SISTEMA FINANCIERO POR CUENTA DE TERCEROS A LA CUT TRANSFERENCIA A SOLICITUD DEL MEFP SEGUN NOTA CITE MEFP VTCP DGPOT UAIS CPI NO 0519004 BUN 19</t>
  </si>
  <si>
    <t>NUMERO DE LIBRETA CUT: 00099021001 OPERACIÓN E18 TRANSFERENCIA DEL SISTEMA FINANCIERO POR CUENTA DE TERCEROS A LA CUT TRANSFERENCIA A SOLICITUD DEL MEFP SEGUN NOTA CITE MEFP VTCP DGPOT UAIS CPI NO 0519003 BUN 19</t>
  </si>
  <si>
    <t>||REGISTRO COBRO COMISION ENMIENDA LC BS220.-REEMB.GSTS.COMUNICACION BS220.-Y EMISION COMP.CONTABLE BS50.-,S/G NOTA ABEN/DGE/NE/N° 0352/2019,13/05/19 REF.:I-2018-17 P/C AGENCIA BOLIVIANA DE ENERGIA NUCLEAR-ABEN A/F INVAP SOCIEDAD DEL ESTADO. LIB.00099021001 TGN-RECURSOS ORDINARIOS REF.:COMISIONES ENMIENDA 2 LC I-2018-17</t>
  </si>
  <si>
    <t>A:00099021001 DEVOLUCION RETENCION DE DESCUENTOS EFECTUADOS POR RECUPERACION DEL P.R.A. (PAGO DE REPARTO ANTICIPADO), CORRESPONDIENTE AL MES DE ABRIL/2019 S/G. CITE SENASIR UAF-TTES N° 0040/2019, DE FECHA 24/05/2019.</t>
  </si>
  <si>
    <t>NÚMERO DE LIBRETA CUT: 99031009.00 OPERACIÓN T01 TRANSFERENCIA DE FONDOS A LA CUT - TESORO DIRECTO DE BANCO UNION S.A. A CUENTA UNICA DEL TESORO CON NUMERO DE SOLICITUD = 3820854 Y NUMERO CORRELATIVO = 91320029052019238 TRANSFERENCIA POR OPERACIONES DE VENTA BONOS BTX</t>
  </si>
  <si>
    <t>TRANSFERENCIA DEL EXTERIOR SEGUN SWIFT NO.6870 DE FECHA 29/05/2019 ORDENANTE: CONSULADO GENERAL DE BOLIVIA EN SANTIAGO - CHILE REF.: RECAUDACION GESTORIA CONSULAR POR EL MES DE ABRIL/19 LIB. 00010011102 MIN.RELACIONES EXTERIORES - GESTORIA CONSULAR LEY Nº 3108</t>
  </si>
  <si>
    <t>TRANSFERENCIA DEL EXTERIOR SEGUN SWIFT 06832 DE FECHA 29/05/2019 ORDENANTE: CONSULADO GENERAL DE BOLIVIA LOS ANGELES CA LIB. 00099021001 TGN-RECURSOS ORDINARIOS (3987)</t>
  </si>
  <si>
    <t>TRANSFERENCIA DEL EXTERIOR SEGUN SWIFT NO.6831 DE FECHA 29/05/2019 ORDENANTE: CONSULADO GENERAL DE BOLIVIA EN MILAN REF:GESTORIA CONSULAR ABRIL LIB. 00010011102 MIN.RELACIONES EXTERIORES - GESTORIA CONSULAR LEY Nº 3108</t>
  </si>
  <si>
    <t>COBRO COSTOS DE PAPELERIA SEGUN TRANSFERENCIA DEL EXTERIOR POR ORDEN DE INV Y EXPLOTACIONES TERRASAL LTDA (SANTIAGO CHILE) REF.: 20090 COMPRA CLORURO DE POTASIO LIB. 00597012001 RECURSOS PROPIOS VENTAS YLB</t>
  </si>
  <si>
    <t>COBRO COSTOS DE PAPELERIA SEGUN TRANSFERENCIA DEL EXTERIOR POR ORDEN DE HINOVE AGROCIENCIA S.A. REF:INV ODV-VEX-29/19 LIB. 00597012001 RECURSOS PROPIOS VENTAS YLB</t>
  </si>
  <si>
    <t>COBRO COSTOS DE PAPELERIA SEGUN TRANSFERENCIA DEL EXTERIOR POR ORDEN DE CONSULADO GENERAL DE BOLIVIA EN MILAN REF:GESTORIA CONSULAR ABRIL LIB. 00010011102 MIN.RELACIONES EXTERIORES - GESTORIA CONSULAR LEY Nº 3108</t>
  </si>
  <si>
    <t>COBRO COSTOS DE PAPELERIA POR REGULARIZACION DE TRANSFERENCIA DEL EXTERIOR POR ORDEN DE SHELL BOLIVIA CORPORATION, SUCURSAL BOLIVIA REF.: PARTICIPACION DIRECTA HUACARETA MAY 19 YPFB LIB. 00513012007 YPFB - RECURSOS NACIONALIZACIÓN</t>
  </si>
  <si>
    <t>COBRO COSTOS DE PAPELERIA SEGUN TRANSFERENCIA DEL EXTERIOR POR ORDEN DE CONSULADO GENERAL DE BOLIVIA LOS ANGELES CA LIB. 00099021001 TGN-RECURSOS ORDINARIOS (3987)</t>
  </si>
  <si>
    <t>TRANSFERENCIA RECIBIDA DEL EXTERIOR SEGÚN MENSAJES SWIFT Nos. 6871-6867 (REM.EXT.) DE FECHA 29-05-2019 POR DESEMBOLSO DE FONPLATA PRÉSTAMO BOL 29/2017 PROG.CONST.PUENTES CBBA. DESEMB. N° 3 LIBRETA N° 00287102001 FPS-RECURSOS PROPIOS REF.: UTILES DE ESCRITORIO</t>
  </si>
  <si>
    <t>COBRO COSTOS DE PAPELERIA SEGUN TRANSFERENCIA DEL EXTERIOR POR ORDEN DE CONSULADO GENERAL DE BOLIVIA EN SANTIAGO - CHILE REF.: RECAUDACION GESTORIA CONSULAR POR EL MES DE ABRIL/19 LIB. 00010011102 MIN.RELACIONES EXTERIORES - GESTORIA CONSULAR LEY Nº 3108</t>
  </si>
  <si>
    <t>COBRO DE||ÚTILES DE ESCRITORIO POR LA ELABORACIÓN DE LA OPERACIÓN CONTABLE N° 0955522 DE LA FECHA. DE LA LIBRETA N° CUT N° 00862012001 FNDR ADMINISTRACIÓN, COSTO ÚTILES DE ESCRITORIO.</t>
  </si>
  <si>
    <t>||TRANSFERENCIA DE FONDOS SG CITE: DE-2533/2019 DEL FNDR REC. EN FECHA 24/05/19 (TRAM-TSO-2500) REF: DESEMBOLSO PARA EL PROY. CONST. HOSPITAL SEGUNDO NIVEL MUNICIPIO DE CULPINA GAM DE CULPINA EMP. ADJ. BOLCON S.R.L. PAGO 7 (PLLAS 15-16) DE LA LIBRETA N° 00862012001 FNDR ADMINISTRACIÓN, COSTO ÚTILES DE ESCRITORIO.</t>
  </si>
  <si>
    <t>||TRANSFERENCIA DE FONDOS S/G. MENSAJE SWIFT NRO. 06825 Y REPORTE DE ACTIVIDAD DE CUENTA DEL BANK OF AMERICA DE LA FECHA. (SECTOR PÚBLICO - SERVICIOS). DEBITO DE LA LIBRETA 00119012001 ADSIB, REPOSICION UTILES DE ESCRITORIO.</t>
  </si>
  <si>
    <t>||TRANSFERENCIA DE FONDOS S/G. MENSAJES SWIFT NROS. 06837 Y 06823 DE LA FECHA. (SECTOR PÚBLICO - SERVICIOS). DEBITO DE LA LIBRETA 00119012001 ADSIB, REPOSICION UTILES DE ESCRITORIO.</t>
  </si>
  <si>
    <t>||TRANSFERENCIA DE FONDOS S/G. MENSAJES SWIFT NROS. 06840 Y 06824 DE LA FECHA. (SECTOR PÚBLICO - SERVICIOS). DEBITO DE LA LIBRETA 00119012001 ADSIB, REPOSICION UTILES DE ESCRITORIO.</t>
  </si>
  <si>
    <t>||TRANSFERENCIA DE FONDOS S/G. MENSAJE SWIFT NRO. 06835 DE LA FECHA. (SECTOR PÚBLICO - SOBREVUELOS). DEBITO DE LA LIBRETA 00117012001 DGAC, REPOSICION UTILES DE ESCRITORIO.</t>
  </si>
  <si>
    <t>||TRANSFERENCIA DE FONDOS S/G. MENSAJE SWIFT NRO. 06838 Y CORREOS ELECTRÓNICOS DE LA DGAC Y AASANA DE LA FECHA. (SECTOR PÚBLICO - SOBREVUELOS). DEBITO DE LA LIBRETA 00117012001 DGAC, REPOSICION UTILES DE ESCRITORIO.</t>
  </si>
  <si>
    <t>00010011102 DEPOSITO DE EFECTIVO, DEPOSITANTE: ALBERTO SORIA GALVARRO ROSALES CI: 777330, CONCEPTO: EMBAJADA DE BOLIVIA EN CARACAS, CUENTA DE DEPOSITO: CUENTA UNICA DEL TESORO</t>
  </si>
  <si>
    <t>00526012001 DEPOSITO DE EFECTIVO, DEPOSITANTE: BOLIVIA TV -HILARIO QUISPE PILLCO, CONCEPTO: DEVOLUCION POR CONCEPTO DE FONDOS EN AVANCE, CUENTA DE DEPOSITO: CUENTA UNICA DEL TESORO</t>
  </si>
  <si>
    <t>00383012001 DEPOSITO DE EFECTIVO, DEPOSITANTE: WILMER FELIX NINA VICENTE  -  AGBC, CONCEPTO: REVERSION FONDOS EN AVANCE  PREV.  173 - 189, CUENTA DE DEPOSITO: CUENTA UNICA DEL TESORO</t>
  </si>
  <si>
    <t>00670012002 DEPOSITO DE EFECTIVO, DEPOSITANTE: MATEO SAENZ BONIFAZ, CONCEPTO: PAGO DAÑO SEGUN INFORME DNA DEL TSE, CUENTA DE DEPOSITO: CUENTA UNICA DEL TESORO</t>
  </si>
  <si>
    <t>00015011108 DEPOSITO DE EFECTIVO, DEPOSITANTE: PATRICIA SALAZAR MORANT, CONCEPTO: DEVOLUCION SALDO FONDO EN AVANCE, CUENTA DE DEPOSITO: CUENTA UNICA DEL TESORO</t>
  </si>
  <si>
    <t>00047261101 DEPOSITO DE EFECTIVO, DEPOSITANTE: MERCEDES POMACAHUA HUASCO, CONCEPTO: REVERSION DE FONDOS EN AVANCE DE MERCEDES POMACAHUA HUASCO CORRESPONDIENTE AL PREVENTIVO 77 GES 2019, CUENTA DE DEPOSITO: CUENTA UNICA DEL TESORO</t>
  </si>
  <si>
    <t>00046171101 DEPOSITO DE EFECTIVO, DEPOSITANTE: BIO IMPORTACIONES SARMIENTO, CONCEPTO: SANCION POR INCUMPLIMIENTO A LA NORMA GESTION 2019, CUENTA DE DEPOSITO: CUENTA UNICA DEL TESORO</t>
  </si>
  <si>
    <t>00086051101 DEPOSITO DE EFECTIVO, DEPOSITANTE: QUASAR SRL, CONCEPTO: DEVOLUCION DE MULTAS, CUENTA DE DEPOSITO: CUENTA UNICA DEL TESORO</t>
  </si>
  <si>
    <t>00592012001 DEPOSITO DE EFECTIVO, DEPOSITANTE: ROXANA SDENKA MOYANO ELIAS, CONCEPTO: PAGO POR PASAJES AEREOS LA PAZ - ASUNCION - LA PAZ, CUENTA DE DEPOSITO: CUENTA UNICA DEL TESORO</t>
  </si>
  <si>
    <t>00016018008 DEPOSITO DE EFECTIVO, DEPOSITANTE: MIN.DE EDUCACION - MAURICIO RENE CANDIA, CONCEPTO: DEVOLUCION DE PASAJE TERRESTRE, CUENTA DE DEPOSITO: CUENTA UNICA DEL TESORO</t>
  </si>
  <si>
    <t>00016018008 DEPOSITO DE EFECTIVO, DEPOSITANTE: MIN.DE EDUCACION - NANCY NORA ZAPANA COAQUIRA, CONCEPTO: DEVOLUCION DE PASAJE TERRESTRE, CUENTA DE DEPOSITO: CUENTA UNICA DEL TESORO</t>
  </si>
  <si>
    <t>00512012001 DEPOSITO DE EFECTIVO, DEPOSITANTE: BIOSIS  SRL - RONALD CRESPO SUAREZ, CONCEPTO: REEMBOLSO COMISIONES TRANSFERENCIA FONDOS AL EXTERIOR N°1LC I-2019-33, CUENTA DE DEPOSITO: CUENTA UNICA DEL TESORO</t>
  </si>
  <si>
    <t>00041031107 DEPOSITO DE EFECTIVO, DEPOSITANTE: PAOLA ANDREA MICHAGA COYO, CONCEPTO: DEVOLUCION DE VIATICOS, CUENTA DE DEPOSITO: CUENTA UNICA DEL TESORO</t>
  </si>
  <si>
    <t>00099021001 DEPOSITO DE EFECTIVO, DEPOSITANTE: RURY DANIEL BALLADARES MOLINA, CONCEPTO: PARA DEVOLUCION EXAMEN PREOCUPACIONAL GESTION 2018, CUENTA DE DEPOSITO: CUENTA UNICA DEL TESORO</t>
  </si>
  <si>
    <t>00099021001 DEPOSITO DE EFECTIVO, DEPOSITANTE: RODOLFO ISRAEL VARGAS MERCADO, CONCEPTO: GASTOS NO EJECUTADOS, CUENTA DE DEPOSITO: CUENTA UNICA DEL TESORO</t>
  </si>
  <si>
    <t>00099021001 DEPOSITO DE EFECTIVO, DEPOSITANTE: MERCEDES NOZA MORENO, CONCEPTO: DEVOLUCION DE FONDOS EN AVANCE, CUENTA DE DEPOSITO: CUENTA UNICA DEL TESORO</t>
  </si>
  <si>
    <t>00070011102 DEPOSITO DE EFECTIVO, DEPOSITANTE: WILLAM CRISTIAN BAPTISTA NOYA, CONCEPTO: DEVOLUCION SALDO OTROS ALQUILERES -TALLER SANTA  CRUZ, CUENTA DE DEPOSITO: CUENTA UNICA DEL TESORO</t>
  </si>
  <si>
    <t>00070011102 DEPOSITO DE EFECTIVO, DEPOSITANTE: WILLAM CRISTIAN BAPTISTA NOYA, CONCEPTO: DEVOLUCION SALDO GASTOS POR ALIMENTACION TALLER SANTA CRUZ, CUENTA DE DEPOSITO: CUENTA UNICA DEL TESORO</t>
  </si>
  <si>
    <t>00592012001 DEPOSITO DE EFECTIVO, DEPOSITANTE: IVAN GONZALES, CONCEPTO: PAGO POR EMISION DE PASAJES AEREOS Y SEGUROS DE VIAJE A FAVOR DE BOLTUR HASTA ABRIL 2019, CUENTA DE DEPOSITO: CUENTA UNICA DEL TESORO</t>
  </si>
  <si>
    <t>00099021001 DEPOSITO DE EFECTIVO, DEPOSITANTE: MDRYT-NESTOR ALANOCA CONDE, CONCEPTO: DEVOLUCION DE FONDOS EN AVANCE, CUENTA DE DEPOSITO: CUENTA UNICA DEL TESORO</t>
  </si>
  <si>
    <t>00599032003 DEPOSITO DE EFECTIVO, DEPOSITANTE: EFRAIN FLORES SILVA, CONCEPTO: DEVOLUCION FONDOS EN AVANCE PREV. 1595 DA3, CUENTA DE DEPOSITO: CUENTA UNICA DEL TESORO</t>
  </si>
  <si>
    <t>00081094101 DEPOSITO DE EFECTIVO, DEPOSITANTE: MARCO ANTONIO CALDERON CONDORI, CONCEPTO: DEVOLUCION DE VIATICOS, CUENTA DE DEPOSITO: CUENTA UNICA DEL TESORO</t>
  </si>
  <si>
    <t>00212012001 DEPOSITO DE EFECTIVO, DEPOSITANTE: INRA DIRECCION NACIONAL MARIA M. ORDOÑEZ OROSCO, CONCEPTO: DEVOLUCION DE FONDOS EN AVANCE, CUENTA DE DEPOSITO: CUENTA UNICA DEL TESORO</t>
  </si>
  <si>
    <t>00234014202 DEPOSITO DE EFECTIVO, DEPOSITANTE: WALDO TORREZ, CONCEPTO: DEVOLUCION C-31 PREVENTIVO N° 441 PARTIDA 31119, CUENTA DE DEPOSITO: CUENTA UNICA DEL TESORO</t>
  </si>
  <si>
    <t>00234014202 DEPOSITO DE EFECTIVO, DEPOSITANTE: WALDO TORREZ, CONCEPTO: DEVOLUCION C-31 PREVENTIVO 408 PARTIDA -851, CUENTA DE DEPOSITO: CUENTA UNICA DEL TESORO</t>
  </si>
  <si>
    <t>00099021001 DEPOSITO DE EFECTIVO, DEPOSITANTE: NIXON EMILIANO VARGAS MAMANI - CI. 3362542 LP., CONCEPTO: REGULARIZACION TOPE SALARIAL MES ABRIL 2019, CUENTA DE DEPOSITO: CUENTA UNICA DEL TESORO</t>
  </si>
  <si>
    <t>00041031107 DEPOSITO DE EFECTIVO, DEPOSITANTE: MANUEL ROCA GALLARDO - IBMETRO, CONCEPTO: DEVOLUCION GASTOS OPERATIVOS. SERVICIO YPFB LOGISTICA - CBBA - PTO. VILLARROEL, CUENTA DE DEPOSITO: CUENTA UNICA DEL TESORO</t>
  </si>
  <si>
    <t>00099021001 DEPOSITO DE EFECTIVO, DEPOSITANTE: WILFREDO PEÑARRIETA APONTE, CONCEPTO: DOBLE PERCEPCION, CUENTA DE DEPOSITO: CUENTA UNICA DEL TESORO</t>
  </si>
  <si>
    <t>00099021001 DEPOSITO DE EFECTIVO, DEPOSITANTE: MARCELO ARUQUIPA, CONCEPTO: DEVOLUCION DE REFRIGERIO EN EFECTIVO S/G INFORME DIR RR-HH INF N°007/2019, CUENTA DE DEPOSITO: CUENTA UNICA DEL TESORO</t>
  </si>
  <si>
    <t>00099021001 DEP.DE CHEQ.AJENOS,RET.DE CAM.,CONCEPTO: PREV 573/2019 DEVOL DE 1/2 DIA DE VIATICO S/G H.R. 7031,DEP.: CAMARA DE DIPUTADOS , PROCEDENCIA: BANCO UNION S.A., CHEQUE: 17814, FECHA DE EMISION:21/05/2019</t>
  </si>
  <si>
    <t>00099021001 DEP.DE CHEQ.AJENOS,RET.DE CAM.,CONCEPTO: PREV 564/2019 DEVOL 1/2 DIA DE VIATICO Y GASTOS DE REP S/G H.R. 7405,DEP.: CAMARA DE DIPUTADOS , PROCEDENCIA: BANCO UNION S.A., CHEQUE: 17797, FECHA DE EMISION:14/05/2019</t>
  </si>
  <si>
    <t>00660012006 DEP.DE CHEQ.AJENOS,RET.DE CAM.,CONCEPTO: DEPÓSITO POR DEVOLUCION DE VIATICO - GESTION 2018,DEP.: ORGANO JUDICIAL - DISTRITO COCHABAMBA , PROCEDENCIA: BANCO UNION S.A., CHEQUE: 3396, FECHA DE EMISION:27/05/2019</t>
  </si>
  <si>
    <t>00660082001 DEP.DE CHEQ.AJENOS,RET.DE CAM.,CONCEPTO: DEPÓSTO POR DEVOLUCION DE VIATICO GESTION 2019,DEP.: ORGANO JUDICIAL - DISTRITO COCHABAMBA , PROCEDENCIA: BANCO UNION S.A., CHEQUE: 3397, FECHA DE EMISION:27/05/2019</t>
  </si>
  <si>
    <t>00660082001 DEP.DE CHEQ.AJENOS,RET.DE CAM.,CONCEPTO: DEPÓSITO POR EXCEDENTE DE LLAMADAS CORRESPONDIENTE A LOS MESES DE ENERO, FEBRERO Y MARZO 2019,DEP.: ORGANO JUDICIAL - DISTRITO COCHABAMBA</t>
  </si>
  <si>
    <t>00660012002 DEP.DE CHEQ.AJENOS,RET.DE CAM.,CONCEPTO: REVERSION ANTICIPADA POR ERRO EN DIAS CANCELADOS DEL MES DE FEBRERO / 2019 - NELSON PEREIRA,DEP.: ORGANO JUDICIAL - DAF NACIONAL , PROCEDENCIA: BANCO UNION S.A., CHEQUE: 2941, FECHA DE EMISION:27/05/2019</t>
  </si>
  <si>
    <t>00660012002 DEP.DE CHEQ.AJENOS,RET.DE CAM.,CONCEPTO: REVERSION ANTICIPADA POR ERROR EN DIAS CANCELADOS DEL MES DE FEBRERO/2019 - NELSON PEREIRA,DEP.: ORGANO JUDICIAL - DAF NACIONAL , PROCEDENCIA: BANCO UNION S.A., CHEQUE: 2940, FECHA DE EMISION:27/05/2019</t>
  </si>
  <si>
    <t>00099021001 DEP.DE CHEQ.AJENOS,RET.DE CAM.,CONCEPTO: REVERSION ANTICIPADA POR ERROR EN DIAS CANCELADOS DEL MES DE FEBRERO/2019 - NANCY PARIENTE,DEP.: ORGANO JUDICIAL - DAF NACIONAL , PROCEDENCIA: BANCO UNION S.A., CHEQUE: 2942, FECHA DE EMISION:27/05/2019</t>
  </si>
  <si>
    <t>00660012006 DEP.DE CHEQ.AJENOS,RET.DE CAM.,CONCEPTO: DEP DE ALEX SANCHEZ VALLE GESTION 2018,DEP.: ORGANO JUDICIAL-DISTRITO CHUQUISACA , PROCEDENCIA: BANCO UNION S.A., CHEQUE: 1575, FECHA DE EMISION:24/05/2019</t>
  </si>
  <si>
    <t>00099021001 DEP.DE CHEQ.AJENOS,RET.DE CAM.,CONCEPTO: REVERSION ANTICIPADA POR ERROR EN DIAS TRABAJADOS DEL MES DE ENERO/2019 - FAVIOLA SERRANO,DEP.: ORGANO JUDICIAL - DAF NACIONAL , PROCEDENCIA: BANCO UNION S.A., CHEQUE: 2939, FECHA DE EMISION:27/05/2019</t>
  </si>
  <si>
    <t>00660012006 DEP.DE CHEQ.AJENOS,RET.DE CAM.,CONCEPTO: DEVOLUCION DE VIATICO DE MACHI IASABEL MONTALVO TORREZ GESTION 2018,DEP.: ORGANO JUDICIAL-DISTRITO CHUQUISACA , PROCEDENCIA: BANCO UNION S.A., CHEQUE: 1574, FECHA DE EMISION:24/05/2019</t>
  </si>
  <si>
    <t>00099021001 DEP.DE CHEQ.AJENOS,RET.DE CAM.,CONCEPTO: REVERSION ANTICIPADA POR ERRO EN DIAS TRABAJADOS DEL MES DE MARZO / 2019 - CINTHIA RIOS,DEP.: ORGANO JUDICIAL - DAF NACIONAL , PROCEDENCIA: BANCO UNION S.A., CHEQUE: 2920, FECHA DE EMISION:15/05/2019</t>
  </si>
  <si>
    <t>00660012006 DEP.DE CHEQ.AJENOS,RET.DE CAM.,CONCEPTO: DEVOLUCION DE VIATICOS DE ERWIN ROCHA DIAZ GESTION 2018,DEP.: ORGANO JUDICIAL-DISTRITO CHUQUISACA , PROCEDENCIA: BANCO UNION S.A., CHEQUE: 1573, FECHA DE EMISION:24/05/2019</t>
  </si>
  <si>
    <t>00660012006 DEP.DE CHEQ.AJENOS,RET.DE CAM.,CONCEPTO: DEVOLUCION DE VIATICOS CORRESPONDIENTE A LAS GESTIONES 2017 Y 2018,DEP.: ORGANO JUDICIAL-DISTRITO CHUQUISACA , PROCEDENCIA: BANCO UNION S.A., CHEQUE: 1572, FECHA DE EMISION:24/05/2019</t>
  </si>
  <si>
    <t>00660012006 DEP.DE CHEQ.AJENOS,RET.DE CAM.,CONCEPTO: DEPÓSITO POR INFORME AUDITORIA INTERNA N° 005/2015 A DERECHOS REALES,DEP.: ORGANO JUDICIAL - DISTRITO COCHABAMBA , PROCEDENCIA: BANCO UNION S.A., CHEQUE: 3395, FECHA DE EMISION:27/05/2019</t>
  </si>
  <si>
    <t>00599032003 DEP.DE CHEQ.AJENOS,RET.DE CAM.,CONCEPTO: PAGO DEUDA PENDIENTE GESTIONES ANTERIORES EEPS REGIONAL COCHABAMBA,DEP.: EMPRESA BOLIVIANA DE ALIMENTOS Y DERIVADOS - EBA , PROCEDENCIA: BANCO UNION S.A., CHEQUE: 141, FECHA DE EMISION:30/05/2019</t>
  </si>
  <si>
    <t>00599032003 DEP.DE CHEQ.AJENOS,RET.DE CAM.,CONCEPTO: DEVOLUCION SALDO NO EJECUTADO POR ARIEL ALBA,DEP.: EMPRESA BOLIVIANA DE ALIMENTOS Y DERIVADOS - EBA , PROCEDENCIA: BANCO UNION S.A., CHEQUE: 139, FECHA DE EMISION:30/05/2019</t>
  </si>
  <si>
    <t>00599032003 DEP.DE CHEQ.AJENOS,RET.DE CAM.,CONCEPTO: DEVOLUCION SALDO NO EJECUTADO POR JUDITH LIPIRI ORIHUELA,DEP.: EMPRESA BOLIVIANA DE ALIMENTOS Y DERIVADOS - EBA , PROCEDENCIA: BANCO UNION S.A., CHEQUE: 138, FECHA DE EMISION:30/05/2019</t>
  </si>
  <si>
    <t>00599032003 DEP.DE CHEQ.AJENOS,RET.DE CAM.,CONCEPTO: DEPÓSITO POR RETENSION IMPOSITIVA JENRY SILVESTRE VILLAFUERTE,DEP.: EMPRESA BOLIVIANA DE ALIMENTOS Y DERIVADOS - EBA , PROCEDENCIA: BANCO UNION S.A., CHEQUE: 137, FECHA DE EMISION:30/05/2019</t>
  </si>
  <si>
    <t>00099021001 DEP.DE CHEQ.AJENOS,RET.DE CAM.,CONCEPTO: PREV 583/2019 DEVOL PASAJES TERRESTRES NO UTILIZADOS S/G H.R. 6873,DEP.: CAMARA DE DIPUTADOS , PROCEDENCIA: BANCO UNION S.A., CHEQUE: 17827, FECHA DE EMISION:24/05/2019</t>
  </si>
  <si>
    <t>00099021001 DEP.DE CHEQ.AJENOS,RET.DE CAM.,CONCEPTO: FIS COM 03/2019-20 DEP SERV AGUA LUZ ABRIL / 2019 S/G H.R. 7606,DEP.: CAMARA DE DIPUTADOS , PROCEDENCIA: BANCO UNION S.A., CHEQUE: 17811, FECHA DE EMISION:16/05/2019</t>
  </si>
  <si>
    <t>De: 00099024113 Transferencia en cumplimiento al DS N°0913 de 15/06/2011 y el Convenio Intergubernativo de Financiamiento UPRE-CIF-IG 0213/2018, suscrito entre la UPRE y el GAM de Villa de Huacaya, Proyecto “Const. Centro de Acopio Comunidad Huacaya - Municipio Villa de Huacaya” correspondiente a saldos no ejecutados 2018, según la UPRE.</t>
  </si>
  <si>
    <t>De: 00099024113 Transferencia en cumplimiento al DS N°0913 de 15/06/2011 y el Convenio Intergubernativo de Financiamiento UPRE-CIF-IG 0212/2018, suscrito entre la UPRE y el GAM de Villa de Huacaya, Proyecto “Const. Centro de Acopio Comunidad Santa Rosa - Municipio Villa de Huacaya” correspondiente a saldos no ejecutados 2018, según la UPRE.</t>
  </si>
  <si>
    <t>De: 00099024113 Transferencia en cumplimiento al DS N°0913 de 15/06/2011 y el Convenio Intergubernativo de Financiamiento UPRE-CIF-IG 0214/2018, suscrito entre la UPRE y el GAM de Villa de Huacaya, Proyecto “Const. Centro de Acopio Comunidad Iñay - Municipio Villa de Huacaya” correspondiente a saldos no ejecutados 2018, según la UPRE.</t>
  </si>
  <si>
    <t>De: 00099024113 Transferencia en cumplimiento al DS N°0913 de 15/06/2011 y el Convenio Intergubernativo de Financiamiento UPRE-CIF-IG 0216/2018, suscrito entre la UPRE y el GAM de Villa de Huacaya, Proyecto “Const. Centro de Acopio Comunidad La Laguna - Municipio Villa de Huacaya” correspondiente a saldos no ejecutados 2018, según la UPRE.</t>
  </si>
  <si>
    <t>De: 00099024113 Transferencia en cumplimiento al DS N°0913 de 15/06/2011 y el Convenio Intergubernativo de Financiamiento UPRE-CIF-IG 0217/2018, suscrito entre la UPRE y el GAM de Villa de Huacaya, Proyecto “Const. Centro de Acopio en la Comunidad Huacayareape- Municipio Villa de Huacaya” correspondiente a saldos no ejecutados 2018, según la UPRE.</t>
  </si>
  <si>
    <t>De: 00099024113 Transferencia en cumplimiento al DS N°0913 de 15/06/2011 y el Convenio Intergubernativo de Financiamiento UPRE-CIF-IG 0215/2018, suscrito entre la UPRE y el GAM de Villa de Huacaya, Proyecto “Const. Centro de Acopio Comunidad Yaperenda - Municipio Villa de Huacaya” correspondiente a saldos no ejecutados 2018, según la UPRE.</t>
  </si>
  <si>
    <t>A:00099021001 DEVOLUCION RETENCION DE DESCUENTOS EFECTUADOS POR CONVENIOS DE COMPENSACION DE COTIZACIONES CON LA FUTURO DE BOLIVIA S.A. AFP, CORRESPONDIENTE AL MES DE MARZO/2019, AGUINALDO 2010 AL 2018. S/G. CITE SENASIR UAF-TTES N° 0037/2019, DE FECHA 24/05/2019.</t>
  </si>
  <si>
    <t>A:00099021001 DEVOLUCION RETENCION DE DESCUENTOS EFECTUADOS POR CONVENIOS DE COMPENSACION DE COTIZACIONES CON SEGUROS PROVIDA S.A., CORRESPONDIENTE AL MES DE MARZO/2019, AGUINALDO/2018. S/G. CITE SENASIR UAF-TTES N° 0035/2019, DE FECHA 24/05/2019.</t>
  </si>
  <si>
    <t>A:00099021001 DEVOLUCION RETENCION DE DESCUENTOS EFECTUADOS POR CONVENIOS DE COMPENSACION DE COTIZACIONES CON LA VITALICIA SEGUROS Y REASEGUROS DE VIDA S.A., CORRESPONDIENTE AL MES DE MARZO/2019, AGUINALDO 2017 Y 2018. S/G. CITE SENASIR UAF-TTES N° 0036/2019, DE FECHA 24/05/2019.</t>
  </si>
  <si>
    <t>A:00099021001 DEVOLUCION RETENCION DE DESCUENTOS EFECTUADOS POR CONVENIOS DE COMPENSACION DE COTIZACIONES CON BBVA PREVISION AFP S.A., CORRESPONDIENTE AL MES DE MARZO/2019, AGUINALDO 2012, 2014 AL 2018. S/G. CITE SENASIR UAF-TTES N° 0038/2019, DE FECHA 24/05/2019.</t>
  </si>
  <si>
    <t>A:00099021001 DEVOLUCION RETENCION DE DESCUENTOS EFECTUADOS POR COBROS Y PAGOS INDEBIDOS, CORRESPONDIENTE AL MES DE ABRIL/2019 S/G. CITE SENASIR UAF-TTES N° 0039/2019, DE FECHA 24/05/2019.</t>
  </si>
  <si>
    <t>De: 00099024113 Transferencia en cumplimiento al DS N°0913 de 15/06/2011 y el Convenio Intergubernativo de Financiamiento UPRE-CIF-IG 1108/2017, suscrito entre la UPRE y el GAM de Desaguadero, Proyecto “Const. Unidad Educativa Técnico Humanístico Batallón Colorados - Desaguadero”, correspondiente al pago de la planilla Nº5, según la UPRE.</t>
  </si>
  <si>
    <t>De: 00099024113 Transferencia en cumplimiento al DS N°0913 de 15/06/2011 y el Convenio Intergubernativo de Financiamiento UPRE-CIF-IG 192/2017, suscrito entre la UPRE y el GAM de Villa Alcala, Proyecto “Construcción Unidad Educativa Oscar Alfaro Limabamba”, correspondiente al pago de la planilla Nº6, según la UPRE.</t>
  </si>
  <si>
    <t>De: 00099024113 Transferencia en cumplimiento al DS N°0913 de 15/06/2011 y el Convenio Intergubernativo de Financiamiento UPRE-CIF-IG 018/2018, suscrito entre la UPRE y el GAM de Coipasa, Proyecto “Construcción Centro de Salud Salvador Municipio de Coipasa”, correspondiente al pago de la planilla Nº3, según la UPRE.</t>
  </si>
  <si>
    <t>De: 00099024113 Transferencia en cumplimiento al DS N°0913 de 15/06/2011 y el Convenio Intergubernativo de Financiamiento UPRE-CIF-IG 0271/2018, suscrito entre la UPRE y el GAM de Puerto Villarroel, Proyecto “Const. Puente Vehicular Almendrillito – D VI Puerto Villarroel”, correspondiente al pago de la planilla Nº2 de cierre, según la UPRE.</t>
  </si>
  <si>
    <t>De: 00099024113 Transferencia en cumplimiento al DS N°0913 de 15/06/2011 y el Convenio Intergubernativo de Financiamiento UPRE-CIF-IG 077/2017, suscrito entre la UPRE y el GAM de Potosí, Proyecto “Const. Bloques: Administrativo, Aulas, Talleres y Campo Deportivo Unidad Educativa Jesús de Nazareth D 12”, correspondiente al pago de la planilla Nº15, según la UPRE.</t>
  </si>
  <si>
    <t>De: 00099024113 Transferencia en cumplimiento al DS N°0913 de 15/06/2011 y el Convenio Intergubernativo de Financiamiento UPRE-CIF-IG 196/2017, suscrito entre la UPRE y el GAM de Pailón, Proyecto “Const. Mercado Municipal Pailón”, correspondiente al pago de la planilla Nº10, según la UPRE.</t>
  </si>
  <si>
    <t>De: 00099024113 Transferencia en cumplimiento al DS N°0913 de 15/06/2011 y el Convenio Intergubernativo de Financiamiento UPRE-CIF-IG 027/2017, suscrito entre la UPRE y el GAM de Shinahota, proyecto “Construcción Infraestructura Deportiva Coliseo Shinahota” correspondiente al pago de la planilla N° 7 de cierre, según la UPRE.</t>
  </si>
  <si>
    <t>De: 00099024113 Transferencia en cumplimiento al DS N°0913 de 15/06/2011 y el Convenio Intergubernativo de Financiamiento UPRE-CIF-IG 299/2018, suscrito entre la UPRE y el GAM de Puerto Suarez, Proyecto “Const. Unidad Educativa Angélica Rivero Mendoza Municipio de Puerto Suarez”, correspondiente al pago de la planilla Nº2, según la UPRE.</t>
  </si>
  <si>
    <t>De: 00099024113 Transferencia en cumplimiento al DS N°0913 de 15/06/2011 y el Convenio Intergubernativo de Financiamiento UPRE-CIF-IG 005/2018, suscrito entre la UPRE y el GAM de Challapata, proyecto “Const. Aulas Técnicas Unidad Educativa San Juan de Dios - Challapata” correspondiente al pago de la planilla N° 3 de cierre, según la UPRE.</t>
  </si>
  <si>
    <t>De: 00099024113 Transferencia en cumplimiento al DS N°0913 de 15/06/2011 y el Convenio Intergubernativo de Financiamiento UPRE-CIF-IG 1002/2017, suscrito entre la UPRE y el GAM de San Pedro de Quemes, Proyecto “Construcción Bloque de Aulas U.E. Eduardo Abaroa Comunidad Abaroa”, correspondiente al pago de la planilla Nº5 de cierre, según la UPRE.</t>
  </si>
  <si>
    <t>De: 00099024113 Transferencia en cumplimiento al DS N°0913 de 15/06/2011 y el Convenio Intergubernativo de Financiamiento UPRE-CIF-IG 746/2017, suscrito entre la UPRE y el GAM de Calamarca, proyecto “Construcción Bloque de Aulas U.E. San Antonio” correspondiente al pago de la planilla N° 4 de cierre, según la UPRE.</t>
  </si>
  <si>
    <t>De: 00099024113 Transferencia en cumplimiento al DS N°0913 de 15/06/2011 y el Convenio Intergubernativo de Financiamiento UPRE-CIF-IG 0208/2018, suscrito entre la UPRE y el GAM de Villa de Huacaya, Proyecto “Const. 2 Aulas Multigrados U.E. Camatindi - Municipio Villa de Huacaya” correspondiente a saldos no ejecutados 2018, según la UPRE.</t>
  </si>
  <si>
    <t>De: 00099024113 Transferencia en cumplimiento al DS N°0913 de 15/06/2011 y el Convenio Intergubernativo de Financiamiento UPRE-CIF-IG 070/2017 y UPRE-ADENDA-0025/2018, suscrito entre la UPRE y el GAM de Tarija, proyecto “Construcción Centro de Salud Ambulatorio Barrio 15 de Noviembre Ciudad de Tarija” correspondiente al pago de la planilla N° 15 de cierre, según la UPRE.</t>
  </si>
  <si>
    <t>De: 00099024113 Transferencia en cumplimiento al DS N°0913 de 15/06/2011 y el Convenio Intergubernativo de Financiamiento UPRE-CIF-IG 0207/2018, suscrito entre la UPRE y el GAM de Villa de Huacaya, Proyecto “Const. 1 Aula Multigrado U.E. Chimbe - Municipio Villa de Huacaya” correspondiente a saldos no ejecutados 2018, según la UPRE.</t>
  </si>
  <si>
    <t>De: 00099024113 Transferencia en cumplimiento al DS N°0913 de 15/06/2011 y el Convenio Intergubernativo de Financiamiento UPRE-CIF-IG 0211/2018, suscrito entre la UPRE y el GAM de Villa de Huacaya, Proyecto “Ampl. Centro de Salud Integral Lorenzo Sinceri Municipio Villa de Huacaya” correspondiente a saldos no ejecutados 2018, según la UPRE.</t>
  </si>
  <si>
    <t>De: 00099024113 Transferencia en cumplimiento al DS N°0913 de 15/06/2011 y el Convenio Intergubernativo de Financiamiento UPRE-CIF-IG 0209/2018, suscrito entre la UPRE y el GAM de Villa de Huacaya, Proyecto “Const. 1 Aula Multigrado U.E. Guiraitati - Municipio Villa de Huacaya” correspondiente a saldos no ejecutados 2018, según la UPRE.</t>
  </si>
  <si>
    <t>De: 00099024113 Transferencia en cumplimiento al DS N°0913 de 15/06/2011 y el Convenio Intergubernativo de Financiamiento UPRE-CIF-IG 0206/2018, suscrito entre la UPRE y el GAM de Villa de Huacaya, Proyecto “Const. 1 Aula Multigrado U.E. Imbochi - Municipio Villa de Huacaya” correspondiente a saldos no ejecutados 2018, según la UPRE.</t>
  </si>
  <si>
    <t>De: 00099024113 Transferencia en cumplimiento al DS N°0913 de 15/06/2011 y el Convenio Intergubernativo de Financiamiento UPRE-CIF-IG 0210/2018, suscrito entre la UPRE y el GAM de Villa de Huacaya, Proyecto “Const. 1 Aula Multigrado U.E. Mandiyuti - Municipio Villa de Huacaya” correspondiente a saldos no ejecutados 2018, según la UPRE.</t>
  </si>
  <si>
    <t>De: 00099024113 Transferencia en cumplimiento al DS N°0913 de 15/06/2011 y el Convenio Intergubernativo de Financiamiento UPRE-CIF-IG 273/2017, suscrito entre la UPRE y el GAM de Palos Blancos, Proyecto “Construcción Centro de Salud con Internación Inicua - Distrito Inicua - Palos Blancos”, correspondiente al pago de la planilla Nº7 de cierre, según la UPRE.</t>
  </si>
  <si>
    <t>VENTA DE DIVISAS CON TRANSFERENCIA DE FONDOS A SOLICITUD DE MINISTERIO DE EDUCACION SEGUN SOLICITUD 8116 REF: TRASPASO PARA POLITECNICO DE MILANO (MARCO AUGUSTO HERBAS LOPEZ) EQUIVALENTES 3.023,19 USD LIB. 00099021001 TGN-RECURSOS ORDINARIOS (3987) POR DIFERENCIAL CAMBIARIO</t>
  </si>
  <si>
    <t>VENTA DE DIVISAS CON TRANSFERENCIA DE FONDOS A SOLICITUD DE DIRECCION ESTRATEGICA DE REIVINDICACION MARITIMA DIREMAR SEGUN SOLICITUD 8115 REF: PAGO AL INSTITUTO HIDROLOGICO DE DINAMARCA DHI POR SERVICIO DE ACTUALIZACION Y AJUSTE DEL MODELO HIDROLOGICO E HIDROGEOLOGICO DE LOS MANANTIALES DEL SILALA LIB. 00099021001 TGN-RECURSOS ORDINARIOS (3987) POR DIFERENCIAL CAMBIARIO</t>
  </si>
  <si>
    <t>COBRO COSTOS DE PAPELERIA SEGUN TRANSFERENCIA DEL EXTERIOR POR ORDEN DE HERCO COMBUSTIBLES S A (LIMA PERU) REF.: CONT DE COND DE GAS EMB 31/19 LIB. 00513062001 YPFB-OPERACIONES PLANTA DE SEPARACION DE LIQUIDOS RIO GRANDE</t>
  </si>
  <si>
    <t>De: 00099024113 Transferencia en cumplimiento al DS N°0913 de 15/06/2011 y el Convenio Intergubernativo de Financiamiento UPRE-CIF-IG 062/2018, suscrito entre la UPRE y el GAM de Caracollo, Proyecto “Construcción Unidad Educativa Elizardo Pérez Jancoñuño - Caracollo”, correspondiente al pago de la planilla Nº3, según la UPRE.</t>
  </si>
  <si>
    <t>De: 00099024113 Transferencia en cumplimiento al DS N°0913 de 15/06/2011 y el Convenio Intergubernativo de Financiamiento UPRE-CIF-IG 0128/2018, suscrito entre la UPRE y el GAM de Entre Ríos, Proyecto “Const. U.E. Gral. Francisco Bourdeth O’Connor Entre Ríos - Tarija”, correspondiente al pago de la planilla Nº7, según la UPRE.</t>
  </si>
  <si>
    <t>De: 00099024113 Transferencia en cumplimiento al DS N°0913 de 15/06/2011 y el Convenio Intergubernativo de Financiamiento UPRE-CIF-IG 913/2017, suscrito entre la UPRE y el GAM de Villa Zudañez (Tacopaya), Proyecto “Construcción Unidad Educativa Manuel de Zudañez (Zudañez)”, correspondiente al pago del 20% de anticipo del monto financiado, según la UPRE.</t>
  </si>
  <si>
    <t>De: 00099024113 Transferencia en cumplimiento al DS N°0913 de 15/06/2011 y el Convenio Intergubernativo de Financiamiento UPRE-CIF-IG 147/2017, suscrito entre la UPRE y el GAM de Cobija, Proyecto “Const. Centro de Salud Cobija - Barrio Progreso”, correspondiente al pago de la planilla Nº4 de cierre, según la UPRE.</t>
  </si>
  <si>
    <t>De: 00099024113 Transferencia en cumplimiento al DS N°0913 de 15/06/2011 y el Convenio Intergubernativo de Financiamiento UPRE-CIF-IG 308/2018, suscrito entre la UPRE y el GAM de Porvenir, Proyecto “Const. U.E. Técnico Humanístico Nicolás Suarez - Villa Rojas”, correspondiente al pago de la planilla Nº1, según la UPRE.</t>
  </si>
  <si>
    <t>De: 00099024113 Transferencia en cumplimiento al DS N°0913 de 15/06/2011 y el Convenio Intergubernativo de Financiamiento UPRE-CIF-IG 1100/2017, suscrito entre la UPRE y el GAM de Warnes, Proyecto “Const. de Centro Integral de Rehabilitación Infantil Warnes”, correspondiente al pago de la planilla Nº3 de cierre, según la UPRE.</t>
  </si>
  <si>
    <t>De: 00099024113 Transferencia en cumplimiento al DS N°0913 de 15/06/2011 y el Convenio Intergubernativo de Financiamiento UPRE-CIF-IG 0200/2018, suscrito entre la UPRE y el GAM de San Lucas, Proyecto “Const. Unidad Educativa Chunchu (Comunidad Chunchu)”, correspondiente al pago de la planilla Nº2, según la UPRE.</t>
  </si>
  <si>
    <t>De: 00099024113 Transferencia en cumplimiento al DS N°0913 de 15/06/2011 y el Convenio Intergubernativo de Financiamiento UPRE-CIF-IG 0192/2018, suscrito entre la UPRE y el GAM de Icla, Proyecto “Const. Edificio Central GAM Icla”, correspondiente al pago de la planilla Nº3, según la UPRE.</t>
  </si>
  <si>
    <t>De: 00099024113 Transferencia en cumplimiento al DS N°0913 de 15/06/2011 y el Convenio Intergubernativo de Financiamiento UPRE-CIF-IG 0216/2018, suscrito entre la UPRE y el GAM de Villa de Huacaya, Proyecto “Const. Centro de Acopio Comunidad La Laguna - Municipio Villa de Huacaya”, correspondiente al pago de la planilla Nº2, según la UPRE.</t>
  </si>
  <si>
    <t>De: 00099024113 Transferencia en cumplimiento al DS N°0913 de 15/06/2011 y el Convenio Intergubernativo de Financiamiento UPRE-CIF-IG 112/2018, suscrito entre la UPRE y el GAD de Pando, Proyecto “Const. Instituto Tecnológico Superior “Amazónico Kemty” - Municipio de San Lorenzo”, correspondiente al pago de la planilla Nº5, según la UPRE.</t>
  </si>
  <si>
    <t>De: 00099024113 Transferencia en cumplimiento al DS N°0913 de 15/06/2011 y el Convenio Intergubernativo de Financiamiento UPRE-CIF-IG 927/2017, suscrito entre la UPRE y el GAM de Tahua, Proyecto “Const. del Centro de Salud con Internación Tahua”, correspondiente al pago de la planilla Nº5, según la UPRE.</t>
  </si>
  <si>
    <t>De: 00099024113 Transferencia en cumplimiento al DS N°0913 de 15/06/2011 y el Convenio Intergubernativo de Financiamiento UPRE-CIF-IG 0253/2018, suscrito entre la UPRE y el GAM de Camataqui (Villa Abecia), Proyecto “Const. Cancha de Césped Sintético, Graderías y Enmallado Villa Abecia”, correspondiente al pago de la planilla Nº3, según la UPRE.</t>
  </si>
  <si>
    <t>De: 00099024113 Transferencia en cumplimiento al DS N°0913 de 15/06/2011 y el Convenio Intergubernativo de Financiamiento UPRE-CIF-IG 0164/2018, suscrito entre la UPRE y el GAM de Sucre, Proyecto “Const. Unidad Educativa Ernesto “Che Guevara” - Zona San Sebastián”, correspondiente al pago de la planilla Nº2, según la UPRE.</t>
  </si>
  <si>
    <t>De: 00099024113 Transferencia en cumplimiento al DS N°0913 de 15/06/2011 y el Convenio Intergubernativo de Financiamiento UPRE-CIF-IG 0211/2016, suscrito entre la UPRE y el GAM de La Asunta, Proyecto “Const. U.E. Técnico Humanístico Evo Morales Ayma” - La Asunta”, correspondiente al pago de la planilla Nº7, según la UPRE.</t>
  </si>
  <si>
    <t>De: 00099024113 Transferencia en cumplimiento al DS N°0913 de 15/06/2011 y el Convenio Intergubernativo de Financiamiento UPRE-CIF-IG 0193/2018, suscrito entre la UPRE y el GAM de Presto, Proyecto “Const. Terminal Municipal Juana Azurduy Presto”, correspondiente al pago de la planilla Nº2, según la UPRE.</t>
  </si>
  <si>
    <t>De: 00099024113 Transferencia en cumplimiento al DS N°0913 de 15/06/2011 y el Convenio Intergubernativo de Financiamiento UPRE-CIF-IG 108/2018, suscrito entre la UPRE y el GAD de Pando, Proyecto “Const. Instituto Tecnológico Superior “Prof. Silverio Rocha Moya” - Municipio Porvenir”, correspondiente al pago de la planilla Nº5, según la UPRE.</t>
  </si>
  <si>
    <t>De: 00099024113 Transferencia en cumplimiento al DS N°0913 de 15/06/2011 y el Convenio Intergubernativo de Financiamiento UPRE-CIF-IG 023/2018, suscrito entre la UPRE y el GAM de Sabaya, Proyecto “Construcción Centro de Acogida Adultos Mayores - Sabaya”, correspondiente al pago de la planilla Nº3, según la UPRE.</t>
  </si>
  <si>
    <t>De: 00099024113 Transferencia en cumplimiento al DS N°0913 de 15/06/2011 y el Convenio Intergubernativo de Financiamiento UPRE-CIF-IG 1012/2017, suscrito entre la UPRE y el GAM de Caracollo, Proyecto “Construcción Tinglado U.E. Mejillones Lequepampa - Caracollo” correspondiente a saldos no ejecutados 2018, según la UPRE.</t>
  </si>
  <si>
    <t>De: 00099024113 Transferencia en cumplimiento al DS N°0913 de 15/06/2011 y el Convenio Intergubernativo de Financiamiento UPRE-CIF-IG/467/2016, suscrito entre la UPRE y el GAM de Cobija, Proyecto “Const. Centro de Salud – Barrio 27 de Junio”, correspondiente al pago de la planilla Nº6 de cierre, según la UPRE.</t>
  </si>
  <si>
    <t>De: 00099024113 Transferencia en cumplimiento al DS N°0913 de 15/06/2011 y el Convenio Intergubernativo de Financiamiento UPRE-CIF-IG 947/2017, suscrito entre la UPRE y el GAM de Pocoata, Proyecto “Construcción Centro de Salud Collpa Kasa” correspondiente a saldos no ejecutados 2018, según la UPRE.</t>
  </si>
  <si>
    <t>De: 00099024113 Transferencia en cumplimiento al DS N°0913 de 15/06/2011 y el Convenio Intergubernativo de Financiamiento UPRE-CIF-IG 017/2018, suscrito entre la UPRE y el GAM de Eucaliptus, Proyecto “Const. Edificio Gobierno Autónomo Municipal de Eucaliptus”, correspondiente al pago de la planilla Nº2, según la UPRE.</t>
  </si>
  <si>
    <t>De: 00099024113 Transferencia en cumplimiento al DS N°0913 de 15/06/2011 y el Convenio Intergubernativo de Financiamiento UPRE-CIF-IG 0245/2018, suscrito entre la UPRE y el GAD del Beni, Proyecto “Const. U.E. Nueva Galilea con Tinglado Polifuncional y Graderías - Com. Nueva Galilea” correspondiente a saldos no ejecutados 2018, según la UPRE.</t>
  </si>
  <si>
    <t>De: 00099024113 Transferencia en cumplimiento al DS N°0913 de 15/06/2011 y el Convenio Intergubernativo de Financiamiento UPRE-CIF-IG 300/2018, suscrito entre la UPRE y el GAM de Buena Vista, Proyecto “Const. Coliseo Municipal de Buena Vista”, correspondiente al pago de la planilla Nº3, según la UPRE.</t>
  </si>
  <si>
    <t>De: 00099024113 Transferencia en cumplimiento al DS N°0913 de 15/06/2011 y el Convenio Intergubernativo de Financiamiento UPRE-CIF-IG 087/2018, suscrito entre la UPRE y el GAM de Huayllamarca (Santiago de Huayllamarca), Proyecto “Construcción Tinglado U.E. Pedro Domingo Murillo - Santiago de Huayllamarca” correspondiente a saldos no ejecutados 2018, según la UPRE.</t>
  </si>
  <si>
    <t>De: 00099024113 Transferencia en cumplimiento al DS N°0913 de 15/06/2011 y el Convenio Intergubernativo de Financiamiento UPRE-CIF-IG 918/2017, suscrito entre la UPRE y el GAM de Porco, Proyecto “Construcción Terminal Municipal de Autotransporte Porco”, correspondiente al pago de la planilla Nº5 de cierre, según la UPRE.</t>
  </si>
  <si>
    <t>De: 00099024113 Transferencia en cumplimiento al DS N°0913 de 15/06/2011 y el Convenio Intergubernativo de Financiamiento UPRE-CIF-IG 1060/2017, suscrito entre la UPRE y el GAM de San Ignacio, Proyecto “Construcción de 5 Aulas U.E. Estanislao de Marchena - San Ignacio de Moxos” correspondiente a saldos no ejecutados 2018, según la UPRE.</t>
  </si>
  <si>
    <t>De: 00099024113 Transferencia en cumplimiento al DS N°0913 de 15/06/2011 y el Convenio Intergubernativo de Financiamiento UPRE-CIF-IG 597/2017, suscrito entre la UPRE y el GAM de Uriondo (Concepción), Proyecto “Construcción Centro de Salud con Internación Miscas Caldera”, correspondiente al pago de la planilla Nº6, según la UPRE.</t>
  </si>
  <si>
    <t>De: 00099024113 Transferencia en cumplimiento al DS N°0913 de 15/06/2011 y el Convenio Intergubernativo de Financiamiento UPRE-CIF-IG 013/2018, suscrito entre la UPRE y el GAM de Yunguyo de Litoral, Proyecto “Const. Casa de Acogida Para Mujeres en la Comunidad de Micaya - Yunguyo del Litoral” correspondiente a saldos no ejecutados 2018, según la UPRE.</t>
  </si>
  <si>
    <t>De: 00099024113 Transferencia en cumplimiento al DS N°0913 de 15/06/2011 y el Convenio Intergubernativo de Financiamiento UPRE-CIF-IG 311/2018, suscrito entre la UPRE y el GAM de Lagunillas, Proyecto “Const. U.E. Yeyora - Lagunillas”, correspondiente al pago de la planilla Nº3, según la UPRE.</t>
  </si>
  <si>
    <t>De: 00099024113 Transferencia en cumplimiento al DS N°0913 de 15/06/2011 y el Convenio Intergubernativo de Financiamiento UPRE-CIF-IG/373/2015, suscrito entre la UPRE y el GAM de Santuario de Quillacas, Proyecto “Construcción Tinglado Unidad Educativa Antaraque (S. Quillacas)” correspondiente a saldos no ejecutados 2018, según la UPRE.</t>
  </si>
  <si>
    <t>De: 00099024113 Transferencia en cumplimiento al DS N°0913 de 15/06/2011 y el Convenio Intergubernativo de Financiamiento UPRE-CIF-IG 919/2017, suscrito entre la UPRE y el GAM de Llallagua, Proyecto “Const. Laboratorios Aulas Técnicas U.E. Junín - Catavi”, correspondiente al pago de la planilla Nº5 de cierre, según la UPRE.</t>
  </si>
  <si>
    <t>De: 00099024113 Transferencia en cumplimiento al DS N°0913 de 15/06/2011 y el Convenio Intergubernativo de Financiamiento UPRE-CIF-IG 0237/2018, suscrito entre la UPRE y el GAM de Tomina, Proyecto “Const. Tinglado U.E. Rodeo El Porvenir Com. Rodeo El Porvenir” correspondiente a saldos no ejecutados 2018, según la UPRE.</t>
  </si>
  <si>
    <t>De: 00099024113 Transferencia en cumplimiento al DS N°0913 de 15/06/2011 y el Convenio Intergubernativo de Financiamiento UPRE-CIF-IG 1018/2017, suscrito entre la UPRE y el GAM de Sucre, Proyecto “Construcción Unidad Educativa Aniceto Arce D-4”, correspondiente al pago de la planilla Nº7, según la UPRE.</t>
  </si>
  <si>
    <t>De: 00099024113 Transferencia en cumplimiento al DS N°0913 de 15/06/2011 y el Convenio Intergubernativo de Financiamiento UPRE-CIF-IG 926/2017, suscrito entre la UPRE y el GAM de Tacobamba, Proyecto “Const. U.E. Juan Evo Morales Ayma C. Condes” correspondiente a saldos no ejecutados 2018, según la UPRE.</t>
  </si>
  <si>
    <t>De: 00099024113 Transferencia en cumplimiento al DS N°0913 de 15/06/2011 y el Convenio Intergubernativo de Financiamiento UPRE-CIF-IG 0195/2018, suscrito entre la UPRE y el GAM de Sopachuy, Proyecto “Const. Frontón Municipal Municipio de Sopachuy”, correspondiente al pago de la planilla Nº3, según la UPRE.</t>
  </si>
  <si>
    <t>De: 00099024113 Transferencia en cumplimiento al DS N°0913 de 15/06/2011 y el Convenio Intergubernativo de Financiamiento UPRE-CIF-IG 0149/2016, suscrito entre la UPRE y el GAM de Sucre, Proyecto “Const. Centro de Salud Integral Alegría” correspondiente a saldos no ejecutados 2018, según la UPRE.</t>
  </si>
  <si>
    <t>De: 00099024113 Transferencia en cumplimiento al DS N°0913 de 15/06/2011 y el Convenio Intergubernativo de Financiamiento UPRE-CIF-IG 1034/2017, suscrito entre la UPRE y el GAD de Potosí, Proyecto “Construcción Piscina Olímpica Potosí”, correspondiente al pago de la planilla Nº11, según la UPRE.</t>
  </si>
  <si>
    <t>De: 00099024113 Transferencia en cumplimiento al DS N°0913 de 15/06/2011 y el Convenio Intergubernativo de Financiamiento UPRE-CIF-IG 0163/2018, suscrito entre la UPRE y el GAM de Sucre, Proyecto “Const. Unidad Educativa Mercedes Candia de Ovando - Av. del Maestro” correspondiente a saldos no ejecutados 2018, según la UPRE.</t>
  </si>
  <si>
    <t>De: 00099024113 Transferencia en cumplimiento al DS N°0913 de 15/06/2011 y el Convenio Intergubernativo de Financiamiento UPRE-CIF-IG 0261/2018, suscrito entre la UPRE y el GAD de Cochabamba, Proyecto “Construcción Puente Vehicular Serkheta - Misicuni” correspondiente a saldos no ejecutados 2018, según la UPRE.</t>
  </si>
  <si>
    <t>De: 00099024113 Transferencia en cumplimiento al DS N°0913 de 15/06/2011 y el Convenio Intergubernativo de Financiamiento UPRE-CIF-IG 089/2018, suscrito entre la UPRE y el GAM de Pazña, Proyecto “Construcción Centro de Salud Pazña”, correspondiente al pago de la planilla Nº3 de cierre, según la UPRE.</t>
  </si>
  <si>
    <t>De: 00099024113 Transferencia en cumplimiento al DS N°0913 de 15/06/2011 y el Convenio Intergubernativo de Financiamiento UPRE-CIF-IG 0223/2018, suscrito entre la UPRE y el GAM de Villa Serrano, Proyecto “Const. de Tinglado, Cancha Polifuncional y Graderías U.E. Daniel Sanchez Bustamante Villa Serrano” correspondiente a saldos no ejecutados 2018, según la UPRE.</t>
  </si>
  <si>
    <t>De: 00099024113 Transferencia en cumplimiento al DS N°0913 de 15/06/2011 y el Convenio Intergubernativo de Financiamiento UPRE-CIF-IG 0221/2018, suscrito entre la UPRE y el GAM de Villa Serrano, Proyecto “Const. Pavimento Ragido Calle Bolívar Villa Serrano” correspondiente a saldos no ejecutados 2018, según la UPRE.</t>
  </si>
  <si>
    <t>De: 00099024113 Transferencia en cumplimiento al DS N°0913 de 15/06/2011 y el Convenio Intergubernativo de Financiamiento UPRE-CIF-IG 079/2017, suscrito entre la UPRE y el GAM de Potosí, Proyecto “Construcción Centro de Educación Especial Juan Evo Morales Ayma I D-10”, correspondiente al pago de la planilla Nº14, según la UPRE.</t>
  </si>
  <si>
    <t>De: 00099024113 Transferencia en cumplimiento al DS N°0913 de 15/06/2011 y el Convenio Intergubernativo de Financiamiento UPRE-CIF-IG 0224/2018, suscrito entre la UPRE y el GAM de Villa Serrano, Proyecto “Const. De Tinglado, Cancha Polifuncional y Graderías Comunidad de Nuevo Mundo Villa Serrano” correspondiente a saldos no ejecutados 2018, según la UPRE.</t>
  </si>
  <si>
    <t>De: 00099024113 Transferencia en cumplimiento al DS N°0913 de 15/06/2011 y el Convenio Intergubernativo de Financiamiento UPRE-CIF-IG 432/2017, suscrito entre la UPRE y el GAM de Chulumani (Villa de la Libertad), Proyecto “Construcción Teatro Municipal Chulumani” correspondiente a saldos no ejecutados 2018, según la UPRE.</t>
  </si>
  <si>
    <t>TRANSFERENCIA DEL EXTERIOR SEGUN SWIFT 06884 DE FECHA 30/05/2019 ORDENANTE: CONSULADO GENERAL DE BOLIVIA EN MIAMI FL REF.: RECAUDACIONES DE GESTORIA CONSULAR ABRIL 2019 LIB. 00010011102 MIN.RELACIONES EXTERIORES - GESTORIA CONSULAR LEY Nº 3108</t>
  </si>
  <si>
    <t>COBRO COSTOS DE PAPELERIA SEGUN TRANSFERENCIA DEL EXTERIOR POR ORDEN DE CONSULADO GENERAL DE BOLIVIA EN MIAMI FL REF.: RECAUDACIONES DE GESTORIA CONSULAR ABRIL 2019 LIB. 00010011102 MIN.RELACIONES EXTERIORES - GESTORIA CONSULAR LEY Nº 3108</t>
  </si>
  <si>
    <t>||TRANSFERENCIA DE FONDOS SEGÚN CITE: DE-2532/2019 DEL FNDR RECIBIDA EL 24/05/19 REF: "CONSTRUCCIÓN PLANTA DE TRATAMIENTO DE AGUAS RESIDUALES Y EMISARIOS" - GAM VIACHA EMPRESA ADJUDICADA CONSTRUCTORA BLACUD-CHACON HNOS. S.R.L. ECOBLAD S.R.L. PAGO 3 (PLLA 17) (TRAM-TSO-2499) DE LA LIBRETA N° 00862012001 FNDR ADMINISTRACIÓN, COSTO ÚTILES DE ESCRITORIO</t>
  </si>
  <si>
    <t>COBRO DE||ÚTILES DE ESCRITORIO POR LA ELABORACIÓN DE LA OPERACIÓN CONTABLE N° 0955617 DE LA FECHA DE LA LIBRETA N° 00862012001 FNDR ADMINISTRACIÓN, COSTO ÚTILES DE ESCRITORIO</t>
  </si>
  <si>
    <t>A:00099021001 Pago de capital e interés corriente a favor del TGN, adeudado por el GAD Santa Cruz, correspondiente a los Préstamos Convenios Subsidiarios CAF 2324, Proyecto de Electrificación San Andrés – Villa Victoria.</t>
  </si>
  <si>
    <t>NUMERO DE LIBRETA CUT: 00046021109 OPERACIÓN E75 TRANSFERENCIA DE LA CUENTA FISCAL BUN A LA CUT EN MN TRANSF.DE FDOS. POR INST.DE CIERRE ACF/SOL/NÂ°37594/2019 A LA CTA.CUT 3987 LIBRETA 00046021109</t>
  </si>
  <si>
    <t>NUMERO DE LIBRETA CUT: 00046021109 OPERACIÓN E75 TRANSFERENCIA DE LA CUENTA FISCAL BUN A LA CUT EN MN TRANSF.DE FDOS. POR INST.DE CIERRE ACF/SOL/NÂ°37591/2019 A LA CTA.CUT 3987 LIBRETA 00046021109</t>
  </si>
  <si>
    <t>NUMERO DE LIBRETA CUT: 00046021109 OPERACIÓN E75 TRANSFERENCIA DE LA CUENTA FISCAL BUN A LA CUT EN MN TRANSF.DE FDOS. POR INST.DE CIERRE ACF/SOL/NÂ°37590/2019 A LA CTA.CUT 3987 LIBRETA 00046021109</t>
  </si>
  <si>
    <t>NUMERO DE LIBRETA CUT: 00099021001 OPERACIÓN E75 TRANSFERENCIA DE LA CUENTA FISCAL BUN A LA CUT EN MN TRANSF.DE FDOS. POR INST.DE CIERRE ACF/SOL/NÂ°37595/2019 A LA CTA.CUT 3987 LIBRETA 00046021109</t>
  </si>
  <si>
    <t>NÚMERO DE LIBRETA CUT: 99031009.00 OPERACIÓN T01 TRANSFERENCIA DE FONDOS A LA CUT - TESORO DIRECTO DE BANCO UNION S.A. A CUENTA UNICA DEL TESORO CON NUMERO DE SOLICITUD = 3824994 Y NUMERO CORRELATIVO = 91320030052019701 TRANSFERENCIA POR OPERACIONES DE VENTA BONOS BTX</t>
  </si>
  <si>
    <t>De: 00099024113 Transferencia en cumplimiento al DS N°0913 de 15/06/2011 y el Convenio Intergubernativo de Financiamiento UPRE-CIF-IG 0292/2018, suscrito entre la UPRE y el GAM de Sacaba, proyecto “Const. Instituto Tecnológico Berto Nicoli Distrito 1” correspondiente al pago de la planilla N° 2, según la UPRE.</t>
  </si>
  <si>
    <t>De: 00099024113 Transferencia en cumplimiento al DS N°0913 de 15/06/2011 y el Convenio Intergubernativo de Financiamiento UPRE-CIF-IG 0139/2019, suscrito entre la UPRE y el GAM de La Rivera, proyecto “Const. Unidad Educativa Rivera – La Rivera” correspondiente al primer desembolso equivalente al monto a financiar, según la UPRE.</t>
  </si>
  <si>
    <t>NUMERO DE LIBRETA CUT: 00016014201 OPERACIÓN E75 TRANSFERENCIA DE LA CUENTA FISCAL BUN A LA CUT EN MN TRANSF.FONDOS A SOLICITUD DEL G.A.D.TARIJA SG.NOTA CITE: GOB.AUT.DPTAL.TJA/S.D.E.F./OF.NÂ°907/2019 A LA CTA. 3987 CUT LBRTA.00016014201</t>
  </si>
  <si>
    <t>||REGULARIZ PARCIAL COMPR.S-0953484 DEL 8/05/2019 COMISION POR INVESTIGACION DEL BANQUERO. REF.: SOL.018887-7697 DEL 10/04/2019 DEL MIN.DE RELACIONES EXTERIORES LIBRETA 00099021001 TGN-RECURSOS ORDINARIOS. REF.: UTILES DE ESCRITORIO</t>
  </si>
  <si>
    <t>||REGULARIZ PARCIAL COMPR.S-0953484 DEL 8/05/2019 COMISION POR INVESTIGACION DEL BANQUERO. REF.: SOL.018887-7697 DEL 10/04/2019 DEL MIN.DE RELACIONES EXTERIORES LIBRETA 00099021001 TGN-RECURSOS ORDINARIOS</t>
  </si>
  <si>
    <t>00016011101 DEPOSITO DE EFECTIVO, DEPOSITANTE: HUGO EDWING PAIRO MAMANI, CONCEPTO: DEVOLUCION DE SALDO POR CARGO DE CUENTA PARA LA COMPRA DE COMBUSTIBLE, CUENTA DE DEPOSITO: CUENTA UNICA DEL TESORO</t>
  </si>
  <si>
    <t>00587012007 DEPOSITO DE EFECTIVO, DEPOSITANTE: DIEGO FERNANDO HUANCA VARGAS, CONCEPTO: DEVOLUCION DE FONDOS ASIGNADOS, CUENTA DE DEPOSITO: CUENTA UNICA DEL TESORO</t>
  </si>
  <si>
    <t>00670012003 DEPOSITO DE EFECTIVO, DEPOSITANTE: GUSTAVO CARLOS MARCELO PRIETO MONTALVO, CONCEPTO: PAGO VALORADAS, CUENTA DE DEPOSITO: CUENTA UNICA DEL TESORO</t>
  </si>
  <si>
    <t>00587012009 DEPOSITO DE EFECTIVO, DEPOSITANTE: DIEGO FERNANDO HUANCA VARGAS, CONCEPTO: DEVOLUCION DE FONDOS ASIGNADOS, CUENTA DE DEPOSITO: CUENTA UNICA DEL TESORO</t>
  </si>
  <si>
    <t>00099021001 DEPOSITO DE EFECTIVO, DEPOSITANTE: MONICA CHACON DELGADO, CONCEPTO: DEPÓSITO SEGUN INFORME DE AUDITORIA MPD/UAI/N°056/2018 MINISTERIO DE PLANIFICACION 00099021001, CUENTA DE DEPOSITO: CUENTA UNICA DEL TESORO</t>
  </si>
  <si>
    <t>00572012001 DEPOSITO DE EFECTIVO, DEPOSITANTE: MARIA ISABEL COTA LUNA, CONCEPTO: DEVOLUCION SEGUNDO AGUINALDO GESTION 2018, CUENTA DE DEPOSITO: CUENTA UNICA DEL TESORO</t>
  </si>
  <si>
    <t>00234014202 DEPOSITO DE EFECTIVO, DEPOSITANTE: SERVICIO GEOLOGICO MINERO ANIBAL PINTO, CONCEPTO: DEVOLUCION C31 -612 PARTIDA 22110, CUENTA DE DEPOSITO: CUENTA UNICA DEL TESORO</t>
  </si>
  <si>
    <t>00599022001 DEPOSITO DE EFECTIVO, DEPOSITANTE: EBA - SEBASTIAN FLORES CALLISAYA, CONCEPTO: DEVOLUCION TOTAL DE RECURSOS NO EJECUTADOS PREVENTIVO N° 793, CUENTA DE DEPOSITO: CUENTA UNICA DEL TESORO</t>
  </si>
  <si>
    <t>00234014202 DEPOSITO DE EFECTIVO, DEPOSITANTE: GUDELIA CINTHIA MAMANI FLORES, CONCEPTO: DEV. AL C-31 N°454 PARTIDA 25900, CUENTA DE DEPOSITO: CUENTA UNICA DEL TESORO</t>
  </si>
  <si>
    <t>00234014202 DEPOSITO DE EFECTIVO, DEPOSITANTE: GUDELIA CINTHIA MAMANI FLORES, CONCEPTO: DEV. AL C31 N°458 PARTIDA 85100, CUENTA DE DEPOSITO: CUENTA UNICA DEL TESORO</t>
  </si>
  <si>
    <t>00234014202 DEPOSITO DE EFECTIVO, DEPOSITANTE: GUDELIA CINTHIA MAMANI FLORES, CONCEPTO: DEV. AL C31 N°454 PARTIDA 24120, CUENTA DE DEPOSITO: CUENTA UNICA DEL TESORO</t>
  </si>
  <si>
    <t>00234014202 DEPOSITO DE EFECTIVO, DEPOSITANTE: GUDELIA CINTHIA MAMANI FLORES, CONCEPTO: DEV. AL C31 N°454 PARTIDA 34110, CUENTA DE DEPOSITO: CUENTA UNICA DEL TESORO</t>
  </si>
  <si>
    <t>00670024101 DEPOSITO DE EFECTIVO, DEPOSITANTE: MANUEL ELIAS ZABALETA CANDIA, CONCEPTO: DEVOLUCION POR LA COMPRA DE COMBUSTIBLE PARA LA POLICIA PREVENTIVO 465, CUENTA DE DEPOSITO: CUENTA UNICA DEL TESORO</t>
  </si>
  <si>
    <t>00099021001 DEPOSITO DE EFECTIVO, DEPOSITANTE: ELVIRA ARIAS, CONCEPTO: COBROS INDEBIDOS, CUENTA DE DEPOSITO: CUENTA UNICA DEL TESORO</t>
  </si>
  <si>
    <t>00378012002 DEPOSITO DE EFECTIVO, DEPOSITANTE: GERARDO MARTINEZ APAZA (SENATEX), CONCEPTO: DEVOLUCION PREVENTIVO N 260 (SALDO  NO EJECUTADO), CUENTA DE DEPOSITO: CUENTA UNICA DEL TESORO</t>
  </si>
  <si>
    <t>00378012002 DEPOSITO DE EFECTIVO, DEPOSITANTE: GERARDO MARTINEZ APAZA (SENATEX), CONCEPTO: DEVOLUCION  PREVENTIVO N 260 RETENCION, CUENTA DE DEPOSITO: CUENTA UNICA DEL TESORO</t>
  </si>
  <si>
    <t>00212082001 DEPOSITO DE EFECTIVO, DEPOSITANTE: LUIS ALFREDO PACO VISALUQUE, CONCEPTO: DEVOLUCION DE GASTOS OPERATIVOS - INRA LA PAZ, CUENTA DE DEPOSITO: CUENTA UNICA DEL TESORO</t>
  </si>
  <si>
    <t>00169014101 DEPOSITO DE EFECTIVO, DEPOSITANTE: CLAUDIO GUERRERO VELASCO, CONCEPTO: DEVOLUCION MULTAS 2018, CUENTA DE DEPOSITO: CUENTA UNICA DEL TESORO</t>
  </si>
  <si>
    <t>00070011102 DEPOSITO DE EFECTIVO, DEPOSITANTE: ORLANDO CENDER ARANIBAR DELGADO, CONCEPTO: DEVOLUCION DE PAGO DE VIATICOS, CUENTA DE DEPOSITO: CUENTA UNICA DEL TESORO</t>
  </si>
  <si>
    <t>00099021001 DEPOSITO DE EFECTIVO, DEPOSITANTE: HEBER EDGAR ARAMAYO CHOQUE, CONCEPTO: DEVOLUCION DE VIATICOS SEGUN PREVENTIVO C-31 514, CUENTA DE DEPOSITO: CUENTA UNICA DEL TESORO</t>
  </si>
  <si>
    <t>00526012001 DEPOSITO DE EFECTIVO, DEPOSITANTE: BOLIVIA  TV - LUIS MARCOS TROCHE CANDIA, CONCEPTO: DEVOLUCION DE FONDOS EN AVANCE, CUENTA DE DEPOSITO: CUENTA UNICA DEL TESORO</t>
  </si>
  <si>
    <t>00132042002 DEPOSITO DE EFECTIVO, DEPOSITANTE: BRAYAN EDGAR CABRERA VELO, CONCEPTO: DEVOLUCION C-31-144 FONDOS EN AVANCE, CUENTA DE DEPOSITO: CUENTA UNICA DEL TESORO</t>
  </si>
  <si>
    <t>00169014101 DEPOSITO DE EFECTIVO, DEPOSITANTE: CARTERO COURIER EMPRESARIAL, CONCEPTO: DEVOLUCION MULTAS 2018, CUENTA DE DEPOSITO: CUENTA UNICA DEL TESORO</t>
  </si>
  <si>
    <t>00670032001 DEPOSITO DE EFECTIVO, DEPOSITANTE: GUSTAVO CARLOS MARCELO PRIETO MONTALVO, CONCEPTO: DEVOLUCION DE HABERES, CUENTA DE DEPOSITO: CUENTA UNICA DEL TESORO</t>
  </si>
  <si>
    <t>00041011101 DEPOSITO DE EFECTIVO, DEPOSITANTE: MDPYEP-LUIS ALEJANDRO ALIAGA OLMOS, CONCEPTO: DEVOLUCION PARCIAL DE FONDOS EN AVANCE C31-1344, CUENTA DE DEPOSITO: CUENTA UNICA DEL TESORO</t>
  </si>
  <si>
    <t>00099021001 DEPOSITO DE EFECTIVO, DEPOSITANTE: JUAN DE DIOS RAMIREZ CRUZ - MAGISTERIO, CONCEPTO: DEVOLUCION DE HABERES MES DE ABRIL 2019, CUENTA DE DEPOSITO: CUENTA UNICA DEL TESORO</t>
  </si>
  <si>
    <t>00212082001 DEPOSITO DE EFECTIVO, DEPOSITANTE: LIMBERTH JASMANI ARREDONDO VELASQUEZ, CONCEPTO: DEVOLUCION DE GASTOS OPERATIVOS C-31 N° 330, CUENTA DE DEPOSITO: CUENTA UNICA DEL TESORO</t>
  </si>
  <si>
    <t>00041011101 DEPOSITO DE EFECTIVO, DEPOSITANTE: MDPYEP, CONCEPTO: DEVOLUCION DE SALDO  FONDOS EN AVANCE C31-1452, CUENTA DE DEPOSITO: CUENTA UNICA DEL TESORO</t>
  </si>
  <si>
    <t>00234014202 DEPOSITO DE EFECTIVO, DEPOSITANTE: FRANKLIN EDWIN PEREZ LOZANO, CONCEPTO: DEVOLUCION AL C-31 PREVENTIVO 489 PARTIDA 342, CUENTA DE DEPOSITO: CUENTA UNICA DEL TESORO</t>
  </si>
  <si>
    <t>00020011104 DEPOSITO DE EFECTIVO, DEPOSITANTE: INSTITUTO GEOGRAFICO MILITAR, CONCEPTO: REVERSION VIATICOS AL INTERIOR DEL PAIS 22210, CUENTA DE DEPOSITO: CUENTA UNICA DEL TESORO</t>
  </si>
  <si>
    <t>00512022001 DEPOSITO DE EFECTIVO, DEPOSITANTE: MARIANELA ZORAIDA MUJICA RIVERA, CONCEPTO: DEVOLUCION DE FONDOS PREVENTIVO  N 346, CUENTA DE DEPOSITO: CUENTA UNICA DEL TESORO</t>
  </si>
  <si>
    <t>00016011101 DEPOSITO DE EFECTIVO, DEPOSITANTE: MIN.DE EDUCACION - FELIX GUTIERREZ QUISBERT, CONCEPTO: DEVOLUCION DE GASOLINA, CUENTA DE DEPOSITO: CUENTA UNICA DEL TESORO</t>
  </si>
  <si>
    <t>00099021001 DEP.DE CHEQ.AJENOS,RET.DE CAM.,CONCEPTO: DEVOLUCION DE SALDOS NO EJECUTADOS,DEP.: PROGRAMA NAL DE POST ALFABETIZACION , PROCEDENCIA: BANCO UNION S.A., CHEQUE: 5695, FECHA DE EMISION:31/05/2019</t>
  </si>
  <si>
    <t>00526012001 DEP.DE CHEQ.AJENOS,RET.DE CAM.,CONCEPTO: REVERSION PREVENTIVO N° 2942.1,DEP.: ANA KARINA SALMON BUSTILLO , PROCEDENCIA: BANCO UNION S.A., CHEQUE: 16415, FECHA DE EMISION:30/05/2019</t>
  </si>
  <si>
    <t>00099021001 DEP.DE CHEQ.AJENOS,RET.DE CAM.,CONCEPTO: DEVOLUCION DE COTIZACION,DEP.: FUTURO DE BOLIVIA , PROCEDENCIA: BANCO DE CREDITO DE BOLIVIA S.A., CHEQUE: 58313, FECHA DE EMISION:30/05/2019</t>
  </si>
  <si>
    <t>00099021001 DEP.DE CHEQ.AJENOS,RET.DE CAM.,CONCEPTO: DEVOLUCION DE COTIZACION,DEP.: FUTURO DE BOLIVIA AFP , PROCEDENCIA: BANCO DE CREDITO DE BOLIVIA S.A., CHEQUE: 58312, FECHA DE EMISION:30/05/2019</t>
  </si>
  <si>
    <t>00015011108 DEP.DE CHEQ.AJENOS,RET.DE CAM.,CONCEPTO: DEVOLUCION DE FONDOS,DEP.: MIN GOBIERNO , PROCEDENCIA: BANCO UNION S.A., CHEQUE: 51338, FECHA DE EMISION:23/05/2019</t>
  </si>
  <si>
    <t>00015011108 DEP.DE CHEQ.AJENOS,RET.DE CAM.,CONCEPTO: DEVOLUCION DE FONDOS,DEP.: MIN GOBIERNO , PROCEDENCIA: BANCO UNION S.A., CHEQUE: 51342, FECHA DE EMISION:30/05/2019</t>
  </si>
  <si>
    <t>00015011108 DEP.DE CHEQ.AJENOS,RET.DE CAM.,CONCEPTO: DEVOLUCION DE FONDOS,DEP.: MIN GOBIERNO , PROCEDENCIA: BANCO UNION S.A., CHEQUE: 51339, FECHA DE EMISION:29/05/2019</t>
  </si>
  <si>
    <t>00015011108 DEP.DE CHEQ.AJENOS,RET.DE CAM.,CONCEPTO: DEVOLUCION DE FONDOS,DEP.: MIN GOBIERNO , PROCEDENCIA: BANCO UNION S.A., CHEQUE: 51341, FECHA DE EMISION:29/05/2019</t>
  </si>
  <si>
    <t>00099021001 DEP.DE CHEQ.AJENOS,RET.DE CAM.,CONCEPTO: TRANSFERENCIA DE FONDOS POR LAS DEDUCCIONES RESPECTO A PERMISOS SIN GOCE DE HABERES,DEP.: INSUMOS BOLIVIA , PROCEDENCIA: BANCO UNION S.A., CHEQUE: 1286, FECHA DE EMISION:30/05/2019</t>
  </si>
  <si>
    <t>00660012006 DEP.DE CHEQ.AJENOS,RET.DE CAM.,CONCEPTO: DEPÓSITOS NO IDENTIFICADOS GESTIONES 2013 AL 2017,DEP.: ORGANO JUDICIAL - DISTRITO  POTOSI , PROCEDENCIA: BANCO UNION S.A., CHEQUE: 1333, FECHA DE EMISION:30/05/2019</t>
  </si>
  <si>
    <t>00660012006 DEP.DE CHEQ.AJENOS,RET.DE CAM.,CONCEPTO: DEVOLUCION DE ARANCELES GESTION 2016 Y 2018,DEP.: ORGANO JUDICIAL - DISTRITO POTOSI , PROCEDENCIA: BANCO UNION S.A., CHEQUE: 1330, FECHA DE EMISION:30/05/2019</t>
  </si>
  <si>
    <t>00254014101 DEP.DE CHEQ.AJENOS,RET.DE CAM.,CONCEPTO: TRANSFERENCIA DE RECURSOS DEL MUNICIPIO DE PADCAYA,DEP.: INSTITUTO DEL SEGURO AGRARIO , PROCEDENCIA: BANCO UNION S.A., CHEQUE: 1977, FECHA DE EMISION:30/05/2019</t>
  </si>
  <si>
    <t>00099021001 DEP.DE CHEQ.AJENOS,RET.DE CAM.,CONCEPTO: MEDINA LUNA CARLOS,DEP.: BANCO UNION  SA , PROCEDENCIA: BANCO UNION S.A., CHEQUE: 163196, FECHA DE EMISION:31/05/2019</t>
  </si>
  <si>
    <t>00254014101 DEP.DE CHEQ.AJENOS,RET.DE CAM.,CONCEPTO: TRANSFERENCIA DE RECURSOSO DEL MUNICIPIO DE AIQUILE,DEP.: INSTITUTO DEL SEGURO AGRARIO , PROCEDENCIA: BANCO UNION S.A., CHEQUE: 1976, FECHA DE EMISION:22/05/2019</t>
  </si>
  <si>
    <t>00254014101 DEP.DE CHEQ.AJENOS,RET.DE CAM.,CONCEPTO: TRANSFERENCIA DE RECURSOSO DEL MUNICIPIO DE POJO,DEP.: INSTITUTO DEL SEGURO AGRARIO , PROCEDENCIA: BANCO UNION S.A., CHEQUE: 1975, FECHA DE EMISION:22/05/2019</t>
  </si>
  <si>
    <t>00099021001 DEP.DE CHEQ.AJENOS,RET.DE CAM.,CONCEPTO: DEV. DE RECURSOS POR REALIZAR LLAMADAS INJUSTIFICADAS EXFUNCIONARIA NATALI ROCA PADILLA MES 3/2019,DEP.: MARIA ANGELICA  TARIFA  BORDA -ATT</t>
  </si>
  <si>
    <t>00572012001 DEPOSITO DE EFECTIVO, DEPOSITANTE: GIANDIRA  GANDY SOLIZ GONZALES CI 7899366 CBB, CONCEPTO: DEVOLUCION DE LA INCONSISTENCIA DEL PAGO DEL AGUINALDO Y SEGUNDO AGUINALDO 2018, CUENTA DE DEPOSITO: CUENTA UNICA DEL TESORO</t>
  </si>
  <si>
    <t>00086018043 DEPOSITO DE EFECTIVO, DEPOSITANTE: ROLANDO CONDARCO CARPIO, CONCEPTO: DEVOLUCION DE FONDOS EN AVANCE SALDO, CUENTA DE DEPOSITO: CUENTA UNICA DEL TESORO</t>
  </si>
  <si>
    <t>00291012008 DEPOSITO DE EFECTIVO, DEPOSITANTE: CRCCI, CONCEPTO: PAGO DE SERVICIOS DE ENSAYOS, CUENTA DE DEPOSITO: CUENTA UNICA DEL TESORO</t>
  </si>
  <si>
    <t>00047081101 DEPOSITO DE EFECTIVO, DEPOSITANTE: ADELAIDA VICTORIA JIMENEZ OLIVARES, CONCEPTO: DEVOLUCION DE FONDOS EN AVANCE, CUENTA DE DEPOSITO: CUENTA UNICA DEL TESORO</t>
  </si>
  <si>
    <t>00099021001 DEPOSITO DE EFECTIVO, DEPOSITANTE: ROBERTO PEDRO RODRIGUEZ APAZA, CONCEPTO: DOBLE PERCEPCION, CUENTA DE DEPOSITO: CUENTA UNICA DEL TESORO</t>
  </si>
  <si>
    <t>00046058003 DEPOSITO DE EFECTIVO, DEPOSITANTE: GOB. AUTONOMO MUNICIPAL DE SICA SICA, CONCEPTO: DEVOLUCION DE SALDO A MINISTERIO DE SALUD - CT CONAN DETERMINADO POR AUDITORIA FINANCIERA, CUENTA DE DEPOSITO: CUENTA UNICA DEL TESORO</t>
  </si>
  <si>
    <t>00099021001 DEPOSITO DE EFECTIVO, DEPOSITANTE: WALDO DANILO VILLAMOR ENCINAS, CONCEPTO: DEVOLUCION DE RECURSOS, CUENTA DE DEPOSITO: CUENTA UNICA DEL TESORO</t>
  </si>
  <si>
    <t>00099021001 DEPOSITO DE EFECTIVO, DEPOSITANTE: YOLANDA LILIANA GONZALES RIOS, CONCEPTO: DEVOLUCION DE HABERES MES MARZO 2019, CUENTA DE DEPOSITO: CUENTA UNICA DEL TESORO</t>
  </si>
  <si>
    <t>00099021001 DEPOSITO DE EFECTIVO, DEPOSITANTE: YOLANDA LILIANA GONZALES RIOS, CONCEPTO: DEVOLUCION DE HABERES MES FEBRERO 2019, CUENTA DE DEPOSITO: CUENTA UNICA DEL TESORO</t>
  </si>
  <si>
    <t>00099021001 DEPOSITO DE EFECTIVO, DEPOSITANTE: YOLANDA LILIANA GONZALES RIOS, CONCEPTO: DEVOLUCION DE HABERES MES ENERO 2019, CUENTA DE DEPOSITO: CUENTA UNICA DEL TESORO</t>
  </si>
  <si>
    <t>00292012001 DEPOSITO DE EFECTIVO, DEPOSITANTE: HETEL WENDY VALLE BENAVIDES, CONCEPTO: DEVOLUCION DE SALDO DE PASAJES, CUENTA DE DEPOSITO: CUENTA UNICA DEL TESORO</t>
  </si>
  <si>
    <t>00030014201 DEPOSITO DE EFECTIVO, DEPOSITANTE: FABIOLA SALINAS TUDELA, CONCEPTO: DEVOLUCION DE FONDOS EN AVANCE, CUENTA DE DEPOSITO: CUENTA UNICA DEL TESORO</t>
  </si>
  <si>
    <t>00020011104 DEPOSITO DE EFECTIVO, DEPOSITANTE: INSTITUTO GEOGRAFICO MILITAR, CONCEPTO: REVERSION POR COMBUSTIBLE 34110, CUENTA DE DEPOSITO: CUENTA UNICA DEL TESORO</t>
  </si>
  <si>
    <t>00020011104 DEPOSITO DE EFECTIVO, DEPOSITANTE: INSTITUTO GEOGRAFICO MILITAR, CONCEPTO: REVERSION PASAJES AL INTERIOR DEL PAIS, CUENTA DE DEPOSITO: CUENTA UNICA DEL TESORO</t>
  </si>
  <si>
    <t>00099021001 DEPOSITO DE EFECTIVO, DEPOSITANTE: MARCO ANTONIO ORELLANA IRALA, CONCEPTO: DEVOLUCION DE SALDO DE FONDOS EN AVANCE, CUENTA DE DEPOSITO: CUENTA UNICA DEL TESORO</t>
  </si>
  <si>
    <t>00020011104 DEPOSITO DE EFECTIVO, DEPOSITANTE: INSTITUTO GEOGRAFICO MILITAR, CONCEPTO: REVERSION PASAJES INTERIOR DEL PAIS 22110, CUENTA DE DEPOSITO: CUENTA UNICA DEL TESORO</t>
  </si>
  <si>
    <t>VENTA DE DIVISAS CON TRANSFERENCIA DE FONDOS A SOLICITUD DE MINISTERIO DE EDUCACION SEGUN SOLICITUD 8134 REF: TRASPASO PARA POLITECNICO DE MILANO (RAUL CALANI JIMENEZ) EQUIVALENTES 3.164,83 USD LIB. 00099021001 TGN-RECURSOS ORDINARIOS (3987) POR DIFERENCIAL CAMBIARIO</t>
  </si>
  <si>
    <t>PROVISION DE FONDOS A SOLICITUD DE YACIMIENTOS PETROLIFEROS FISCALES BOLIVIANOS SEGUN SOLICITUD YPFB-0114-2019 REF: PAGO A YPFB TRANSIERRA SA DE ABRIL 2019 POR SERV DE TRANSPORTE FIRME GN LIB. 00513012007 YPFB - RECURSOS NACIONALIZACIÓN</t>
  </si>
  <si>
    <t>PROVISION DE FONDOS A SOLICITUD DE YACIMIENTOS PETROLIFEROS FISCALES BOLIVIANOS SEGUN SOLICITUD YPFB-0116-2019 REF: PAGO A YPFB TRANSPORTE SA DE ABRIL 19 POR TRANS GN MI FIRME E INTERRUMPIBLE Y ME FIRME LIB. 00513012007 YPFB - RECURSOS NACIONALIZACIÓN</t>
  </si>
  <si>
    <t>PROVISION DE FONDOS A SOLICITUD DE YACIMIENTOS PETROLIFEROS FISCALES BOLIVIANOS SEGUN SOLICITUD YPFB-0118-2019 REF: PAGO A YPFB TRANSIERRA SA DE ABRIL 2019 POR ACUERDO TEMPORAL DE SERV INTERRUMPIBLE PARA EL TRANSPORTE DE GAS LIB. 00513012007 YPFB - RECURSOS NACIONALIZACIÓN</t>
  </si>
  <si>
    <t>||REGULARIZACIÓN DE NUESTRA OPERACIÓN NRO. 0955577 DE F. 29/05/2019 EN ATENCIÓN A CORREOS ELECTRÓNICOS DE LA DGAC Y AASANA. DEBITO DE LA LIBRETA 00117012001 DGAC, REPOSICION UTILES DE ESCRITORIO.</t>
  </si>
  <si>
    <t>De: 00099024113 Transferencia en cumplimiento al DS N°0913 de 15/06/2011 y el Convenio Intergubernativo de Financiamiento UPRE-CIF-IG 966/2017, suscrito entre la UPRE y el GAM de San Agustín, Proyecto “Const. Puesto de Salud Cerro Gordo”, correspondiente al pago de la planilla Nº3 de cierre, según la UPRE.</t>
  </si>
  <si>
    <t>De: 00099024113 Transferencia en cumplimiento al DS N°0913 de 15/06/2011 y el Convenio Intergubernativo de Financiamiento UPRE-CIF-IG/533/2016, suscrito entre la UPRE y el GAM de Yapacaní, Proyecto “Construcción de Estadio Municipal Integración Bolivia” correspondiente al pago de la planilla Nº22, según la UPRE.</t>
  </si>
  <si>
    <t>A:00099021001 Pago de capital e interés corriente a favor del TGN, adeudado por el GAD Santa Cruz, correspondiente a los Préstamos Convenios Subsidiarios CAF 2324, Proyecto de Electrificación Santa Rosa Total.</t>
  </si>
  <si>
    <t>NUMERO DE LIBRETA CUT: 00291012006 OPERACIÓN E18 TRANSFERENCIA DEL SISTEMA FINANCIERO POR CUENTA DE TERCEROS A LA CUT TRANSFERENCIA DE FONDOS A LA CUENTA UNICA DEL TESORO 3987069001 A NOMBRE DE ABC-CNC-USO DE DERECHO DE VIA POR PAGO DE ARRENDAMIENTO DE USO DEL DERECHO DE VIAS SEGUN CITE 2019-GFA</t>
  </si>
  <si>
    <t>NUMERO DE LIBRETA CUT: 00287102012 OPERACIÓN E18 TRANSFERENCIA DEL SISTEMA FINANCIERO POR CUENTA DE TERCEROS A LA CUT TRANSFERENCIA DEVOLUCION POR PAGO RECIBIDO ERRONEAMENTE SOLICITUD EH TECNOLOGIA SRL</t>
  </si>
  <si>
    <t>VENTA DE DIVISAS CON TRANSFERENCIA DE FONDOS A SOLICITUD DE ADMINISTRACION DE SERVICIOS PORTUARIOS BOLIVIA SEGUN SOLICITUD 8168 REF: H.R. 812 - PAGO DE FACTURAS AL TPA POR SERVICIO DE FAENAS CORRESPONDIENTE A LA PRIMERA QUINCENA DE MAYO/2019 EN EL PUERTO DE ARICA, SEGUN COMUNICACION INTERNA ASP-B/DO LIB. 00594012001 ASP-B FONDO DE OPERACIONES</t>
  </si>
  <si>
    <t>VENTA DE DIVISAS CON TRANSFERENCIA DE FONDOS A SOLICITUD DE MINISTERIO DE EDUCACION SEGUN SOLICITUD 8117 REF: TRASPASO PARA THE GOVERNORS OF THE UNIVERSITY OF ALBERTA (LUIS EDUARDO COIMBRA PANIAGUA) EQUIVALENTES 122,70 USD LIB. 00099021001 TGN-RECURSOS ORDINARIOS (3987) POR DIFERENCIAL CAMBIARIO</t>
  </si>
  <si>
    <t>||PAGO SERVICIOS DE INVESTIGACION DEL BANQUERO POR INSTRUCCIONES DE PAGO INCORRECTAS EFECTUADAS POR EL MIN. DE RR.EE. CON RECTIFICACION DE LA MISMA EL 17/05/2019 REF.: TRANSF. A/F EMBAJADA DEL ESTADO PLURINACIONAL DE BOLIVIA EN NICARAGUA LIB. NO. 00099021001 TGN-RECURSOS ORDINARIOS (COMISIONES DEL BANQUERO)</t>
  </si>
  <si>
    <t>||PAGO SERVICIOS DE INVESTIGACION DEL BANQUERO POR INSTRUCCIONES DE PAGO INCORRECTAS EFECTUADAS POR EL MIN. DE RR.EE. CON RECTIFICACION DE LA MISMA EL 17/05/2019 REF.: TRANSF. A/F EMBAJADA DEL ESTADO PLURINACIONAL DE BOLIVIA EN NICARAGUA LIB. NO. 00099021001 TGN-RECURSOS ORDINARIOS (UTILES DE ESCRITORIO)</t>
  </si>
  <si>
    <t>||TRANSFERENCIA DE FONDOS S/G. MENSAJE SWIFT NRO. 06947 DE LA FECHA. (SECTOR PÚBLICO - SOBREVUELOS). DEBITO DE LA LIBRETA 00117012001 DGAC, REPOSICION UTILES DE ESCRITORIO.</t>
  </si>
  <si>
    <t>||TRANSFERENCIA DE FONDOS S/G. MENSAJE SWIFT NRO. 06946 DE LA FECHA. (SECTOR PÚBLICO - SOBREVUELOS). DEBITO DE LA LIBRETA 00117012001 DGAC, REPOSICION UTILES DE ESCRITORIO.</t>
  </si>
  <si>
    <t>||TRANSFERENCIA DE FONDOS S/G. MENSAJE SWIFT NRO. 06949 DE LA FECHA. (SECTOR PÚBLICO - SERVICIOS). DEBITO DE LA LIBRETA 00119012001 ADSIB, REPOSICION UTILES DE ESCRITORIO.</t>
  </si>
  <si>
    <t>||TRANSFERENCIA DE FONDOS S/G. MENSAJES SWIFT NROS. 06942 Y 06934 DE LA FECHA. (SECTOR PÚBLICO - SOBREVUELOS). DEBITO DE LA LIBRETA 00117012001 DGAC, REPOSICION UTILES DE ESCRITORIO.</t>
  </si>
  <si>
    <t>NÚMERO DE LIBRETA CUT: 99031009.00 OPERACIÓN T01 TRANSFERENCIA DE FONDOS A LA CUT - TESORO DIRECTO DE BANCO UNION S.A. A CUENTA UNICA DEL TESORO CON NUMERO DE SOLICITUD = 3831022 Y NUMERO CORRELATIVO = 91320031052019192 TRANSFERENCIA POR OPERACIONES DE VENTA BONOS BTX</t>
  </si>
  <si>
    <t>||TRANSFERENCIA DE FONDOS S/G. MENSAJE SWIFT NRO. 06983 DE LA FECHA. (SECTOR PÚBLICO - SOBREVUELOS). DEBITO DE LA LIBRETA 00117012001 DGAC, REPOSICION UTILES DE ESCRITORIO.</t>
  </si>
  <si>
    <t>||TRANSFERENCIA DE FONDOS S/G. MENSAJES SWIFT NROS. 06981 Y 06974 DE LA FECHA. (SECTOR PÚBLICO - SERVICIOS). DEBITO DE LA LIBRETA 00119012001 ADSIB, REPOSICION UTILES DE ESCRITORIO.</t>
  </si>
  <si>
    <t>||TRANSFERENCIA DE FONDOS S/G. MENSAJES SWIFT NROS. 06982 Y 06975 DE LA FECHA. (SECTOR PÚBLICO - SERVICIOS). DEBITO DE LA LIBRETA 00119012001 ADSIB, REPOSICION UTILES DE ESCRITORIO.</t>
  </si>
  <si>
    <t>'COBRO DE'||UTILES DE ESCRITORIO POR EL COMPROBANTE CONTABLE NRO. 0955867 DE LA FECHA, SEGÚN CORREO ELECTRÓNICO DE YPFB DE F. 23/01/2018. DEBITO DE LA LIBRETA 00513022001 YPFB  OPERACIONES.</t>
  </si>
  <si>
    <t>TRANSFERENCIA RECIBIDA DEL EXTERIOR SEGÚN MENSAJES SWIFT Nos. 05517-05505 (REM.EXT.) DE FECHA 02-05-2019 POR DESEMBOLSO DE BID PRÉSTAMO 3812/BL-BO REF.: REQ 00004 BO OPS0201919034A LIBRETA N° 00099037019 GAMLP DRENAJE PLUV MUN LA PAZ III</t>
  </si>
  <si>
    <t>TRANSFERENCIA RECIBIDA DEL EXTERIOR SEGÚN MENSAJES SWIFT Nos. 05517-05505 (REM.EXT.) DE FECHA 02-05-2019 POR DESEMBOLSO DE BID PRÉSTAMO 3812/BL-BO REF.: REQ 00004 BO OPS0201919034A LIBRETA N° 00099037019 GAMLP DRENAJE PLUV MUN LA PAZ III REF.: UTILES DE ESCRITORIO</t>
  </si>
  <si>
    <t>COBRO COSTOS DE PAPELERIA SEGUN TRANSFERENCIA DEL EXTERIOR POR ORDEN DE LAN PERU S.A. LIB. 00512012001 AASANA CENTRAL-OFICINA NACIONAL</t>
  </si>
  <si>
    <t>COBRO COSTOS DE PAPELERIA SEGUN TRANSFERENCIA DEL EXTERIOR POR ORDEN DE ESTELAR LATINOAMERICANA CA REF.: FACTURA NO.YKYC 24/03/2019 PAGO SOBREVUELOS BOLIVIA MAR 2019 LIB. 00512012001 AASANA CENTRAL-OFICINA NACIONAL</t>
  </si>
  <si>
    <t>'COBRO DE UTILES DE ESCRITORIO POR´||COMPLEMENTO A COMPROBANTE S-953151 DE LA FECHA REF:TRANSF. DEL EXTERIOR A F/AASANA POR USD 250.- LIBRETA 00512012001 AASANA CENTRAL-OFICINA NACIONAL (COBRO UTILES DE ESCRITORIO)</t>
  </si>
  <si>
    <t>AJUSTE COMPLEMENTARIO POR REVALORIZACION SALDOS DE ACTIVOS DE RESERVA Y OBLIGACIONES MONEDA EXTRANJERA (DOLARES) Saldo MO = -486543300.32 ;Bs/Mo: 6.86000000000 ;Saldo Bs: -3337687040.19</t>
  </si>
  <si>
    <t>00291012001 DEP.DE CHEQ.AJENOS,RET.DE CAM.,CONCEPTO: ALQUILER DE UN SITIO,DEP.: NUEVATEL PSC DE BOLIVIA SA , PROCEDENCIA: BANCO BISA S.A., CHEQUE: 72671, FECHA DE EMISION:26/04/2019</t>
  </si>
  <si>
    <t>COBRO COSTOS DE PAPELERIA POR REGULARIZACION DE TRANSFERENCIA DEL EXTERIOR POR ORDEN DE TAMPA CARGO SAS REF.: CAP OF 19/04/30 LIB. 00512012001 AASANA CENTRAL-OFICINA NACIONAL</t>
  </si>
  <si>
    <t>COBRO COSTOS DE PAPELERIA SEGUN TRANSFERENCIA DEL EXTERIOR POR ORDEN DE LAN ARGENTINA AERO 2000 SA REF.INV.YKYC36032019 LIB. 00512012001 AASANA CENTRAL-OFICINA NACIONAL</t>
  </si>
  <si>
    <t>'COBRO DE UTILES DE ESCRITORIO POR´||COMPLEMENTO AL COMP. S-953250 DE LA FECHA REF.: TRANSFERENCIA DEL EXTERIOR POR USD 10.347,53 LIB. 00512012001 AASANA CENTRAL-OFICINA NACIONAL, POR COBRO UTILES DE ESCRITORIO EQUIV.BS50.-</t>
  </si>
  <si>
    <t>AJUSTE COMPLEMENTARIO POR REVALORIZACION SALDOS DE ACTIVOS DE RESERVA Y OBLIGACIONES MONEDA EXTRANJERA (DOLARES) Saldo MO = -484228720.37 ;Bs/Mo: 6.86000000000 ;Saldo Bs: -3321809021.71</t>
  </si>
  <si>
    <t>AJUSTE COMPLEMENTARIO POR REVALORIZACION SALDOS DE ACTIVOS DE RESERVA Y OBLIGACIONES MONEDA EXTRANJERA (DOLARES) Saldo MO = -496709561.92 ;Bs/Mo: 6.86000000000 ;Saldo Bs: -3407427594.78</t>
  </si>
  <si>
    <t>COBRO COSTOS DE PAPELERIA SEGUN TRANSFERENCIA DEL EXTERIOR POR ORDEN DE CARGILL INCORPORATED LIB. 00512012001 AASANA CENTRAL-OFICINA NACIONAL</t>
  </si>
  <si>
    <t>AJUSTE COMPLEMENTARIO POR REVALORIZACION SALDOS DE ACTIVOS DE RESERVA Y OBLIGACIONES MONEDA EXTRANJERA (DOLARES) Saldo MO = -497414628.28 ;Bs/Mo: 6.86000000000 ;Saldo Bs: -3412264350.01</t>
  </si>
  <si>
    <t>COBRO COSTOS DE PAPELERIA SEGUN TRANSFERENCIA DEL EXTERIOR POR ORDEN DE UNITED AIRLINES INC. REF.: YKYC53032019 LIB. 00512012001 AASANA CENTRAL-OFICINA NACIONAL</t>
  </si>
  <si>
    <t>AJUSTE COMPLEMENTARIO POR REVALORIZACION SALDOS DE ACTIVOS DE RESERVA Y OBLIGACIONES MONEDA EXTRANJERA (DOLARES) Saldo MO = -493425358.13 ;Bs/Mo: 6.86000000000 ;Saldo Bs: -3384897956.78</t>
  </si>
  <si>
    <t>COBRO COSTOS DE PAPELERIA SEGUN TRANSFERENCIA DEL EXTERIOR POR ORDEN DE CITIBANK N.A. LIB. 00512012001 AASANA CENTRAL-OFICINA NACIONAL</t>
  </si>
  <si>
    <t>AJUSTE COMPLEMENTARIO POR REVALORIZACION SALDOS DE ACTIVOS DE RESERVA Y OBLIGACIONES MONEDA EXTRANJERA (DOLARES) Saldo MO = -497030837.08 ;Bs/Mo: 6.86000000000 ;Saldo Bs: -3409631542.35</t>
  </si>
  <si>
    <t>COBRO COSTOS DE PAPELERIA SEGUN TRANSFERENCIA DEL EXTERIOR POR ORDEN DE HELISTAR S A S (BOGOTA COLOMBIA) LIB. 00512012001 AASANA CENTRAL-OFICINA NACIONAL</t>
  </si>
  <si>
    <t>AJUSTE COMPLEMENTARIO POR REVALORIZACION SALDOS DE ACTIVOS DE RESERVA Y OBLIGACIONES MONEDA EXTRANJERA (DOLARES) Saldo MO = -487227448.86 ;Bs/Mo: 6.86000000000 ;Saldo Bs: -3342380299.17</t>
  </si>
  <si>
    <t>TRANSFERENCIA DEL EXTERIOR SEGUN SWIFT NOS.6010-6005 DE FECHA 13/05/2019 ORDENANTE: ITERUM COMERCIO INTERNACIONAL LTDA REF:ODV-VEX-27/19 LIB. 00597012001 RECURSOS ESPECIFICOS YLB</t>
  </si>
  <si>
    <t>COBRO COSTOS DE PAPELERIA SEGUN TRANSFERENCIA DEL EXTERIOR POR ORDEN DE GLOCK AVIATION REF:YKYC24/01/2019 LIB. 00512012001 AASANA CENTRAL-OFICINA NACIONAL</t>
  </si>
  <si>
    <t>TRANSFERENCIA DEL EXTERIOR SEGUN SWIFT 06070-06068 DE FECHA 13/05/2019 ORDENANTE: AGRARIA INDUSTRIA E COMERCIO LTDA REF.: CONTRATO 206173741 INVOICE ODV-VEX-26-19 DEL 07-05-2019 LIB. 00597012001 RECURSOS ESPECIFICOS YLB</t>
  </si>
  <si>
    <t>||PAGO PRÉSTAMO 1020/SF-BO VCTO. 13-05-2019 POR CUENTA DEL BANCO DE DESARROLLO PRODUCTIVO SEGUN COD. LIQ. 012262 DE FECHA 10-05-2019 Y NOTA MEFP/VTCP/DGCP/UODP-1167/2013 DE FECHA 12-11-2013, VALOR 13-05-2019 LIB. 00099021001 CTA. 5970 CUENTA UNICA DEL TESORO EN DOLARES AMERICANOS</t>
  </si>
  <si>
    <t>AJUSTE COMPLEMENTARIO POR REVALORIZACION SALDOS DE ACTIVOS DE RESERVA Y OBLIGACIONES MONEDA EXTRANJERA (DOLARES) Saldo MO = -482301263.13 ;Bs/Mo: 6.86000000000 ;Saldo Bs: -3308586665.08</t>
  </si>
  <si>
    <t>AJUSTE COMPLEMENTARIO POR REVALORIZACION SALDOS DE ACTIVOS DE RESERVA Y OBLIGACIONES MONEDA EXTRANJERA (DOLARES) Saldo MO = -476458393.38 ;Bs/Mo: 6.86000000000 ;Saldo Bs: -3268504578.60</t>
  </si>
  <si>
    <t>PAGO A BID PRÉSTAMO 3730/BL-BO VCTO. 15-05-2019 POR CUENTA DE TGN , NTI. 012163 VALOR 15-05-2019 INTERESES USD 278,94 CTA. 5970 CUENTA UNICA DEL TESORO DOLARES AMERICANOS LIB. 00099021001</t>
  </si>
  <si>
    <t>00047011101 DEPOSITO DE EFECTIVO, DEPOSITANTE: JORGE MACHICADO SALAS, CONCEPTO: PRESTAMO AGRICOLA SUPERVISADO CON CARGO AL PROGRAMA BID-213, CUENTA DE DEPOSITO: CUENTA UNICA DEL TESORO EN DOLARES AMERICANOS</t>
  </si>
  <si>
    <t>||COMISIÓN TRANSFERENCIA FDOS. AL EXTERIOR 0.10% S/USD 40,500.-, REEMB. GSTS. COM. BS. 220.- Y EMISIÓN COMP. CONT. BS. 50.-, REF.: PAGO 2 LC I-2019-07 P/C P/C EMPRESA PRODUCTIVA CEMENTOS DE BOLIVIA - ECEBOL A/F URANEL S.A., EN COMPL. A COMP. CONT. N°0954230, 15/05/19 LIB.:00132039201 SEDEM-ECEBOL-FINPRO EN DÓLARES - ORURO REF.:COMIS. PAGO 2 LC I-2019-07</t>
  </si>
  <si>
    <t>PAGO A FIDA PRÉSTAMO 2000000784 VCTO. 15-05-2019 POR CUENTA DE TGN , NTI. 012314 VALOR 15-05-2019 INTERESES USD 30.767,32 CTA. 5970 CUENTA UNICA DEL TESORO DOLARES AMERICANOS LIB. 00099021001</t>
  </si>
  <si>
    <t>AJUSTE COMPLEMENTARIO POR REVALORIZACION SALDOS DE ACTIVOS DE RESERVA Y OBLIGACIONES MONEDA EXTRANJERA (DOLARES) Saldo MO = -462841293.39 ;Bs/Mo: 6.86000000000 ;Saldo Bs: -3175091272.63</t>
  </si>
  <si>
    <t>'TRANSFERENCIA'||RECIBIDA DEL EXTERIOR SEGUN MENSAJE SWIFT 6309-6305(REM. EXT.)DE LA FECHA POR DESEMBOLSO DEL IDA PRESTAMO 49230-BO REF. AASANA CB17 LIBRETA NRO. 00512014301 AASANA-MEJORAMIENTO AEROPUERTO DE RURRENABAQUE REF. UTILES DE ESCRITORIO</t>
  </si>
  <si>
    <t>'TRANSFERENCIA'||RECIBIDA DEL EXTERIOR SEGUN MENSAJE SWIFT NRO. 6308-6304 (REM.EXT.) DE LA FECHA POR DESEMBOLSO DEL IDA PRESTAMO 49230-BO REF. AASANA CB17-DOC LIBRETA NRO. 00512014301 AASANA-MEJORAMIENTO AEROPUERTO DE RURRENABAQUE REF. UTILES DE ESCRITORIO</t>
  </si>
  <si>
    <t>AJUSTE COMPLEMENTARIO POR REVALORIZACION SALDOS DE ACTIVOS DE RESERVA Y OBLIGACIONES MONEDA EXTRANJERA (DOLARES) Saldo MO = -460611786.51 ;Bs/Mo: 6.86000000000 ;Saldo Bs: -3159796855.47</t>
  </si>
  <si>
    <t>PAGO A CAF PRÉSTAMO CFA009344 VCTO. 17-05-2019 POR CUENTA DE TGN , NTI. 012200 VALOR 17-05-2019 INTERESES USD 1.515.958,80 COMISIONES USD 5.384,12 CTA. 5970 CUENTA UNICA DEL TESORO DOLARES AMERICANOS LIB. 00099021001</t>
  </si>
  <si>
    <t>TRANSFERENCIA RECIBIDA DEL EXTERIOR SEGÚN EXTRACTO BANCARIO (REM.EXT.) DE FECHA 17-05-2019 POR DESEMBOLSO DE FONPLATA PRÉSTAMO BOL 28/2016 COSECHANDO AGUA SEMBRANDO LUZ DESEMB. 4 Y 5 LIBRETA N° 0086097001 MMAYA-$US-UEP COSECHANDO AGUA - SEMBRANDO LUZ</t>
  </si>
  <si>
    <t>TRANSFERENCIA RECIBIDA DEL EXTERIOR SEGÚN EXTRACTO BANCARIO (REM.EXT.) DE FECHA 17-05-2019 POR DESEMBOLSO DE FONPLATA PRÉSTAMO BOL 28/2016 COSECHANDO AGUA SEMBRANDO LUZ DESEMB. 4 Y 5 LIBRETA N° 0086097001 MMAYA-$US-UEP COSECHANDO AGUA - SEMBRANDO LUZ REF.: UTILES DE ESCRITORIO</t>
  </si>
  <si>
    <t>COBRO COSTOS DE PAPELERIA SEGUN TRANSFERENCIA DEL EXTERIOR POR ORDEN DE PINOPS LP REF.: INV YKYC 49 04 2019 LIB. 00512012001 AASANA CENTRAL-OFICINA NACIONAL</t>
  </si>
  <si>
    <t>COBRO COSTOS DE PAPELERIA SEGUN TRANSFERENCIA DEL EXTERIOR POR ORDEN DE CONSULTATIO S.A. REF.: INVOICE YKYC 15 04 2019 LIB. 00512012001 AASANA CENTRAL-OFICINA NACIONAL</t>
  </si>
  <si>
    <t>COBRO COSTOS DE PAPELERIA SEGUN TRANSFERENCIA DEL EXTERIOR POR ORDEN DE EMES AIR S.A. (BUENOS AIRES ARGENTINA) REF.: YKYC 20 04 2019 LIB. 00512012001 AASANA CENTRAL-OFICINA NACIONAL</t>
  </si>
  <si>
    <t>COBRO COSTOS DE PAPELERIA SEGUN TRANSFERENCIA DEL EXTERIOR POR ORDEN DE CUBANA DE AVIACION SA REF.: YKYC17/04/2019 LIB. 00512012001 AASANA CENTRAL-OFICINA NACIONAL</t>
  </si>
  <si>
    <t>AJUSTE COMPLEMENTARIO POR REVALORIZACION SALDOS DE ACTIVOS DE RESERVA Y OBLIGACIONES MONEDA EXTRANJERA (DOLARES) Saldo MO = -458185869.19 ;Bs/Mo: 6.86000000000 ;Saldo Bs: -3143155062.65</t>
  </si>
  <si>
    <t>TRANSFERENCIA DEL EXTERIOR SEGUN SWIFT NOS.6484-6482 DE FECHA 21/05/2019 ORDENANTE: COMERCIAL MINERALS CO LIB. 00597012001 RECURSOS ESPECIFICOS YLB</t>
  </si>
  <si>
    <t>TRANSFERENCIA DEL EXTERIOR SEGUN SWIFT 06519-06516 DE FECHA 21/05/2019 ORDENANTE: HINOVE AGROCIENCIA S.A. REF.: INV ODV-VEX-29/19 LIB. 00597012001 RECURSOS ESPECIFICOS YLB</t>
  </si>
  <si>
    <t>'COBRO DE UTILES DE ESCRITORIO POR´||TRANSF. DEL EXTERIOR POR ORDEN DE ARINC INCORPORATED. REF.: COMPLEMENTO A NUESTRO COMPROBANTE S-0954665 DE LA FECHA. LIBRETA 00512012001 AASANA CENTRAL OFICINA NACIONAL</t>
  </si>
  <si>
    <t>COBRO COSTOS DE PAPELERIA POR REGULARIZACION DE TRANSFERENCIA DEL EXTERIOR POR ORDEN DE NEW LINES SA REF:SOBREVUELOS ABRIL LIB. 00512012001 AASANA CENTRAL-OFICINA NACIONAL</t>
  </si>
  <si>
    <t>TRANSFERENCIA DEL EXTERIOR SEGUN SWIFT 06580-06576 DE FECHA 22/05/2019 ORDENANTE: AGRARIA INDUSTRIA E COMERCIO LTDA REF.: CONTRATO 206173741 INVOICE ODV VEX 26 19 DE 07 05 2019 COMPLEMENTO LIB. 00597012001 RECURSOS ESPECIFICOS YLB</t>
  </si>
  <si>
    <t>COBRO COSTOS DE PAPELERIA SEGUN TRANSFERENCIA DEL EXTERIOR POR ORDEN DE LINEA AEREA CARGUERA DE COLOMBIA LIB. 00512012001 AASANA CENTRAL-OFICINA NACIONAL</t>
  </si>
  <si>
    <t>COBRO COSTOS DE PAPELERIA SEGUN TRANSFERENCIA DEL EXTERIOR POR ORDEN DE LAN ARGENTINA AERO2000 SA REF:YKYC32042019 LIB. 00512012001 AASANA CENTRAL-OFICINA NACIONAL</t>
  </si>
  <si>
    <t>AJUSTE COMPLEMENTARIO POR REVALORIZACION SALDOS DE ACTIVOS DE RESERVA Y OBLIGACIONES MONEDA EXTRANJERA (DOLARES) Saldo MO = -444981597.88 ;Bs/Mo: 6.86000000000 ;Saldo Bs: -3052573761.44</t>
  </si>
  <si>
    <t>COBRO COSTOS DE PAPELERIA SEGUN TRANSFERENCIA DEL EXTERIOR POR ORDEN DE LINEA AEREA CARGUERA REF:YKYC37 04 2019 LIB. 00512012001 AASANA CENTRAL-OFICINA NACIONAL</t>
  </si>
  <si>
    <t>TRANSFERENCIA RECIBIDA DEL EXTERIOR SEGÚN MENSAJES SWIFT Nos. 6667-6666 (REM.EXT.) DE FECHA 24-05-2019 POR DESEMBOLSO DE CAF PRÉSTAMO CFA010546 PROG INV AGUA FASE V MIAGUA V LIBRETA N° 00287104321 FPS-U$-MIAGUA V - CAF</t>
  </si>
  <si>
    <t>COBRO COSTOS DE PAPELERIA SEGUN TRANSFERENCIA DEL EXTERIOR POR ORDEN DE ATLAS AIR INC REF:YKYC9/04/2019 LIB. 00512012001 AASANA CENTRAL-OFICINA NACIONAL</t>
  </si>
  <si>
    <t>COBRO COSTOS DE PAPELERIA SEGUN TRANSFERENCIA DEL EXTERIOR POR ORDEN DE TAM LINHAS AEREAS S.A. LIB. 00512012001 AASANA CENTRAL-OFICINA NACIONAL</t>
  </si>
  <si>
    <t>COBRO COSTOS DE PAPELERIA SEGUN TRANSFERENCIA DEL EXTERIOR POR ORDEN DE ABSA AEROLINHAS BRASILEIRAS S.A. REF.: YKYC 4/04/2019 LIB. 00512012001 AASANA CENTRAL-OFICINA NACIONAL</t>
  </si>
  <si>
    <t>AJUSTE COMPLEMENTARIO POR REVALORIZACION SALDOS DE ACTIVOS DE RESERVA Y OBLIGACIONES MONEDA EXTRANJERA (DOLARES) Saldo MO = -450968016.34 ;Bs/Mo: 6.86000000000 ;Saldo Bs: -3093640592.08</t>
  </si>
  <si>
    <t>'COBRO DE UTILES DE ESCRITORIO POR´||TRANSF. DEL EXTERIOR POR ORDEN DE CARGOLUX AIRLINES INT. S.A. REF.: COMPLEMENTO A NUESTRO COMPROBANTE S-0955121 DE LA FECHA . LIBREA 00512012001 AASANA CENTRAL OFICINA NACIONAL</t>
  </si>
  <si>
    <t>COBRO COSTOS DE PAPELERIA SEGUN TRANSFERENCIA DEL EXTERIOR POR ORDEN DE LA CHILE CARGO S.A. REF.: D0491480220501 LIB. 00512012001 AASANA CENTRAL-OFICINA NACIONAL</t>
  </si>
  <si>
    <t>PAGO A BID PRÉSTAMO 2880/BL-BO VCTO. 25-05-2019 POR CUENTA DE TGN , NTI. 012249 VALOR 28-05-2019 COMISIONES USD 9.157,83 CTA. 5970 CUENTA UNICA DEL TESORO DOLARES AMERICANOS LIB. 00099021001</t>
  </si>
  <si>
    <t>COBRO COSTOS DE PAPELERIA SEGUN TRANSFERENCIA DEL EXTERIOR POR ORDEN DE ESTELAR LATINOAMERICA CA REF:FACTURA NO.YKYC 21/04 2019 PAGO SOBREVUELOS BOLIVIA ABRIL 2019 LIB. 00512012001 AASANA CENTRAL-OFICINA NACIONAL</t>
  </si>
  <si>
    <t>AJUSTE COMPLEMENTARIO POR REVALORIZACION SALDOS DE ACTIVOS DE RESERVA Y OBLIGACIONES MONEDA EXTRANJERA (DOLARES) Saldo MO = -432426475.18 ;Bs/Mo: 6.86000000000 ;Saldo Bs: -2966445619.74</t>
  </si>
  <si>
    <t>00512014301 DEPOSITO DE EFECTIVO, DEPOSITANTE: A.A.S.A.N.A., CONCEPTO: DEPÓSITO POR COMISIONES BANCARIAS, CUENTA DE DEPOSITO: CUENTA UNICA DEL TESORO EN DOLARES AMERICANOS</t>
  </si>
  <si>
    <t>TRANSFERENCIA DEL EXTERIOR SEGUN SWIFT NO.6829 Y NO.6827 DE FECHA 29/05/2019 ORDENANTE: INV Y EXPLOTACIONES TERRASAL LTDA (SANTIAGO CHILE) REF.: 20090 COMPRA CLORURO DE POTASIO LIB. 00597012001 RECURSOS ESPECIFICOS YLB</t>
  </si>
  <si>
    <t>TRANSFERENCIA DEL EXTERIOR SEGUN SWIFT NOS.6828-6826 DE FECHA 29/05/2019 ORDENANTE: HINOVE AGROCIENCIA S.A. REF:INV ODV-VEX-29/19 LIB. 00597012001 RECURSOS ESPECIFICOS YLB</t>
  </si>
  <si>
    <t>TRANSFERENCIA RECIBIDA DEL EXTERIOR SEGÚN MENSAJES SWIFT Nos. 6871-6867 (REM.EXT.) DE FECHA 29-05-2019 POR DESEMBOLSO DE FONPLATA PRÉSTAMO BOL 29/2017 PROG.CONST.PUENTES CBBA. DESEMB. N° 3 LIBRETA N° 00287034301 FPS-U$-BOL-29-2017 PTES COCHABAMBA</t>
  </si>
  <si>
    <t>AJUSTE COMPLEMENTARIO POR REVALORIZACION SALDOS DE ACTIVOS DE RESERVA Y OBLIGACIONES MONEDA EXTRANJERA (DOLARES) Saldo MO = -432085803.97 ;Bs/Mo: 6.86000000000 ;Saldo Bs: -2964108615.25</t>
  </si>
  <si>
    <t>TRANSFERENCIA RECIBIDA DEL EXTERIOR SEGÚN MENSAJES SWIFT Nos. 06886-06881 (REM.EXT.) DE FECHA 30-05-2019 POR DESEMBOLSO DE BID PRÉSTAMO 3699/BL-BO REF.: REQ 00008 BO OPS0201924399A LIBRETA N° 00086047004 MMAyA-USD-PROG. NACIONAL DE RIEGO CON ENFOQUE</t>
  </si>
  <si>
    <t>TRANSFERENCIA RECIBIDA DEL EXTERIOR SEGÚN MENSAJES SWIFT Nos. 06886-06881 (REM.EXT.) DE FECHA 30-05-2019 POR DESEMBOLSO DE BID PRÉSTAMO 3699/BL-BO REF.: REQ 00008 BO OPS0201924399A LIBRETA N° 00086047004 MMAyA-USD-PROG. NACIONAL DE RIEGO CON ENFOQUE REF.: UTILES DE ESCRITORIO</t>
  </si>
  <si>
    <t>TRANSFERENCIA RECIBIDA DEL EXTERIOR SEGÚN MENSAJES SWIFT Nos. 6910-6909 (REM.EXT.) DE FECHA 30-05-2019 POR DESEMBOLSO DE CAF PRÉSTAMO CFA009757 MI RIEGO II LIBRETA N° 00086047005 MMAYA-USD-PROG.MAS INVERSION PARA EL RIEGO II TRAD.Y TEC.</t>
  </si>
  <si>
    <t>TRANSFERENCIA RECIBIDA DEL EXTERIOR SEGÚN MENSAJES SWIFT Nos. 6910-6909 (REM.EXT.) DE FECHA 30-05-2019 POR DESEMBOLSO DE CAF PRÉSTAMO CFA009757 MI RIEGO II LIBRETA N° 00086047005 MMAYA-USD-PROG.MAS INVERSION PARA EL RIEGO II TRAD.Y TEC. REF.: UTILES DE ESCRITORIO</t>
  </si>
  <si>
    <t>00291012001 DEPOSITO DE EFECTIVO, DEPOSITANTE: NUEVATEL PCS DE BOLIVIA S.A., CONCEPTO: ALQUILER DE UN SITIO, CUENTA DE DEPOSITO: CUENTA UNICA DEL TESORO EN DOLARES AMERICANOS</t>
  </si>
  <si>
    <t>COBRO COSTOS DE PAPELERIA SEGUN TRANSFERENCIA DEL EXTERIOR POR ORDEN DE UNITED AIRLINES INC REF.: YKYC47042019 LIB. 00512012001 AASANA CENTRAL-OFICINA NACIONAL</t>
  </si>
  <si>
    <t>COBRO COSTOS DE PAPELERIA SEGUN TRANSFERENCIA DEL EXTERIOR POR ORDEN DE ROYAL FBO SERVICE S.A. LIB. 00512012001 AASANA CENTRAL-OFICINA NACIONAL</t>
  </si>
  <si>
    <t>COBRO COSTOS DE PAPELERIA SEGUN TRANSFERENCIA DEL EXTERIOR POR ORDEN DE AEROVIAS MEXICO S.A. LIB. 00512012001 AASANA CENTRAL-OFICINA NACIONAL</t>
  </si>
  <si>
    <t>De: 00099021001 A:00291012001 Transferencia a solicitud de la ABC, conforme nota CITE: ABC/GNA/SAF/ATE/2019-1104, para regularizar el pago efectuado con libreta errónea C-31 N°57 correspondiente al pago a Entel por el Servicio de Celulares</t>
  </si>
  <si>
    <t>De: 00099018038 A:00291058001 Traspaso de recursos a solicitud del Ministerio de Planificación del Desarrollo mediante nota CITE: MPD/VIPFE/DGGFE/UAP-NE 1067/2019, desembolso UAP/021/2019 Proyecto Construcción Puente Aroma CIF UAP/ESP/1282/</t>
  </si>
  <si>
    <t>De: 00512012001 A:00099021001 Transferencia que realizamos a solicitud de la DGAFT de acuerdo a la nota interna CITE: MEFP/VTCP/DGAFT/USCFT/No 0840/19, Informe Técnico MEFP/VTCP/DGAFT/USCFT/INF. No 51/14 de la DGAFT y Informe Legal CITE: ME</t>
  </si>
  <si>
    <t>De: 00099014102 A:00222012001 Devolución de recuperaciones de reclamos de acreedores a favor del INIAF de la gestión 2018, sg procedimiento NOTA CITE: MEFP/VPCF/DGCF/UCCF N° 437/2019 y MEFP/VTCP/DGPOT/UAIS/N° 2689/2019. H.R. 31-3406-R.</t>
  </si>
  <si>
    <t>De: 00099021001 A:00290014102 Transferencia de recursos en virtud a la Ley N°1135 de 20-12-2018, del Presupuesto General del Estado gestión 2019, el cual asigna recursos adicionales del TGN al Servicio de Impuestos Nacionales, destinados a</t>
  </si>
  <si>
    <t>De: 00099014102 A:00580012001 Transferencia que realizamos a solicitud de la Empresa de Depósitos Aduaneros Bolivianos mediante notas CITE: DAB/GG Nos. 497 y 500/2019 y en virtud a las notas internas CITE: MEFP/VTCP/DGPOT/UAIS/No 2690/2019</t>
  </si>
  <si>
    <t>00291012001</t>
  </si>
  <si>
    <t>00291058001</t>
  </si>
  <si>
    <t>00290014102</t>
  </si>
  <si>
    <t>De: 00099021001 A:00015011107 Transferencia a solicitud del Ministerio de Gobierno (operación bi-monetaria) mediante nota CITE: MG/DGAA/UF/T/No 118/2018 en aplicación al artículo 63 de la Ley No 913 de 16 de marzo de 2013 y su Reglamentació</t>
  </si>
  <si>
    <t>De: 00047081101 A:00099018008 Traspaso de libretas a solicitud del Ministerio de Desarrollo Rural y Tierras - SENASAG, mediante nota CITE: MDRYT/DGAA/CONTA/TES/0099-2019, por saldos observados por Auditoria Externa del Programa Nacional de</t>
  </si>
  <si>
    <t>De: 00047081101 A:00099017001 Traspaso de libretas a solicitud del Ministerio de Desarrollo Rural y Tierras - SENASAG, mediante nota CITE: MDRYT/DGAA/CONTA/TES/0098-2019, por saldos observados por Auditoria Externa del Programa de Erradicac</t>
  </si>
  <si>
    <t>De: 00047081101 A:00099018008 Traspaso de libretas a solicitud del Ministerio de Desarrollo Rural y Tierras - SENASAG, mediante nota CITE: MDRYT/DGAA/CONTA/TES/0100-2019, por saldos observados por Auditoria Externa del Programa Nacional de</t>
  </si>
  <si>
    <t>De: 00099021001 A:00291014101 Transferencia a solicitud de la ABC, conforme nota CITE: ABC/GNA/SAF/ATE/2019-1100, para regularizar el pago efectuado con libreta errónea C-31 N°133 correspondiente al certif. 23 del SISIN 1910183900000 (H.R.</t>
  </si>
  <si>
    <t>00016011002</t>
  </si>
  <si>
    <t>De: 00016011002 A:00099021001 Devolución de Saldos de Convenios Cerrados del Programa de Reforma Educativa (PRE) I y II, a solicitud del Ministerio de Educación mediante nota CITE:ME DGAA/E No.0278/2019, en el marco del Art. 13 de la Ley 11</t>
  </si>
  <si>
    <t>00291014101</t>
  </si>
  <si>
    <t>De: 00015010001 A:00099021001 Transferencia a solicitud del Ministerio de Gobierno (operación bi-monetaria) mediante nota CITE: MG/DGAA/UF/T/No 118/2018 en aplicación al artículo 63 de la Ley No 913 de 16 de marzo de 2013 y su Reglamentació</t>
  </si>
  <si>
    <t>Ministerio De Educación</t>
  </si>
  <si>
    <t>Ministerio De Salud</t>
  </si>
  <si>
    <t>MOPSV - UNIDAD DE TITULACION DEL FONDO NACIONAL DE VIVIENDA SOCIAL</t>
  </si>
  <si>
    <t>Ministerio De Obras Públicas, Servicios Y Vivienda</t>
  </si>
  <si>
    <t>Ministerio De Medio Ambiente Y Agua</t>
  </si>
  <si>
    <t>Tesoro General de la Nación</t>
  </si>
  <si>
    <t>Agencia Para El Des. De La Soc. De La Información En Bolivia</t>
  </si>
  <si>
    <t>Academia Nacional De Ciencias</t>
  </si>
  <si>
    <t>Fondo Nacional De Inversión Productiva Y Social</t>
  </si>
  <si>
    <t>Escuela Boliviana Intercultural de Danza</t>
  </si>
  <si>
    <t>Seguro Integral De Salud</t>
  </si>
  <si>
    <t>Adm.De Aeropuertos Y Servicios Auxiliares A La Naveg. Aérea</t>
  </si>
  <si>
    <t>10000028506480</t>
  </si>
  <si>
    <t>EMPRESA PUBLICA TRANSPORTE AÉREO MILITAR</t>
  </si>
  <si>
    <t>Empresa Pública Transporte Aéreo Militar</t>
  </si>
  <si>
    <t xml:space="preserve"> Empresa Pública "Editorial del Estado Plurinacional de Bolivia"</t>
  </si>
  <si>
    <t>CORRESPONDIENTE AL PERIODO DE ENERO A MAYO DE 2019</t>
  </si>
  <si>
    <r>
      <t xml:space="preserve">Fecha: </t>
    </r>
    <r>
      <rPr>
        <b/>
        <sz val="12"/>
        <rFont val="Arial"/>
        <family val="2"/>
      </rPr>
      <t xml:space="preserve"> 6 - JUNIO - 2019</t>
    </r>
  </si>
  <si>
    <t>Direc. Dptal. de Educación Chuquisaca</t>
  </si>
  <si>
    <t>Direc. Dptal. de Educación La Paz</t>
  </si>
  <si>
    <t>Nº Correlativo: 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</si>
</sst>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00_-;\-* #,##0.00_-;_-* &quot;-&quot;??_-;_-@_-"/>
    <numFmt numFmtId="166" formatCode="#,##0.00;[Red]\(#,##0.00\);\ \-\ \ \ \ "/>
    <numFmt numFmtId="167" formatCode="#,##0.00;\(#,##0.00\);\ \-\ \ \ \ \ "/>
  </numFmts>
  <fonts count="85">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0"/>
      <name val="Arial"/>
      <family val="2"/>
    </font>
    <font>
      <b/>
      <sz val="12"/>
      <name val="Arial"/>
      <family val="2"/>
    </font>
    <font>
      <sz val="12"/>
      <name val="Arial"/>
      <family val="2"/>
    </font>
    <font>
      <b/>
      <sz val="13"/>
      <name val="Arial"/>
      <family val="2"/>
    </font>
    <font>
      <b/>
      <sz val="9"/>
      <name val="Arial"/>
      <family val="2"/>
    </font>
    <font>
      <sz val="7"/>
      <name val="Arial"/>
      <family val="2"/>
    </font>
    <font>
      <sz val="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theme="1"/>
      <name val="Calibri"/>
      <family val="2"/>
      <charset val="134"/>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b/>
      <sz val="8"/>
      <name val="Arial"/>
      <family val="2"/>
    </font>
    <font>
      <b/>
      <sz val="7"/>
      <name val="Arial"/>
      <family val="2"/>
    </font>
    <font>
      <sz val="11"/>
      <name val="Arial"/>
      <family val="2"/>
    </font>
    <font>
      <b/>
      <sz val="11"/>
      <name val="Arial"/>
      <family val="2"/>
    </font>
    <font>
      <sz val="8"/>
      <name val="Calibri"/>
      <family val="2"/>
      <scheme val="minor"/>
    </font>
    <font>
      <sz val="8"/>
      <name val="Tahoma"/>
      <family val="2"/>
    </font>
    <font>
      <b/>
      <sz val="10"/>
      <color rgb="FFFF0000"/>
      <name val="Calibri"/>
      <family val="2"/>
      <scheme val="minor"/>
    </font>
    <font>
      <b/>
      <sz val="11"/>
      <color theme="1"/>
      <name val="Calibri"/>
      <family val="2"/>
    </font>
    <font>
      <b/>
      <sz val="14"/>
      <color theme="1"/>
      <name val="Calibri"/>
      <family val="2"/>
    </font>
    <font>
      <b/>
      <sz val="13"/>
      <color theme="0"/>
      <name val="Calibri"/>
      <family val="2"/>
    </font>
    <font>
      <sz val="13"/>
      <color theme="1"/>
      <name val="Calibri"/>
      <family val="2"/>
    </font>
    <font>
      <b/>
      <sz val="8"/>
      <color theme="1"/>
      <name val="Tahoma"/>
      <family val="2"/>
    </font>
    <font>
      <u/>
      <sz val="11"/>
      <color theme="10"/>
      <name val="Calibri"/>
      <family val="2"/>
    </font>
    <font>
      <b/>
      <sz val="9"/>
      <color indexed="81"/>
      <name val="Tahoma"/>
      <family val="2"/>
    </font>
    <font>
      <b/>
      <sz val="9"/>
      <color indexed="10"/>
      <name val="Tahoma"/>
      <family val="2"/>
    </font>
    <font>
      <sz val="11"/>
      <name val="Calibri"/>
      <family val="2"/>
    </font>
    <font>
      <u/>
      <sz val="7"/>
      <name val="Calibri"/>
      <family val="2"/>
    </font>
    <font>
      <sz val="10"/>
      <name val="Calibri"/>
      <family val="2"/>
    </font>
    <font>
      <sz val="8"/>
      <color theme="1"/>
      <name val="Calibri"/>
      <family val="2"/>
    </font>
    <font>
      <b/>
      <sz val="8"/>
      <color theme="1"/>
      <name val="Calibri"/>
      <family val="2"/>
    </font>
    <font>
      <b/>
      <sz val="16"/>
      <color indexed="81"/>
      <name val="Tahoma"/>
      <family val="2"/>
    </font>
    <font>
      <sz val="16"/>
      <color indexed="81"/>
      <name val="Tahoma"/>
      <family val="2"/>
    </font>
    <font>
      <b/>
      <sz val="8"/>
      <color theme="1"/>
      <name val="Arial"/>
      <family val="2"/>
    </font>
    <font>
      <b/>
      <u/>
      <sz val="10"/>
      <color rgb="FFFF0000"/>
      <name val="Calibri"/>
      <family val="2"/>
      <scheme val="minor"/>
    </font>
    <font>
      <b/>
      <u/>
      <sz val="8"/>
      <color theme="1"/>
      <name val="Calibri"/>
      <family val="2"/>
    </font>
    <font>
      <sz val="8"/>
      <color theme="1"/>
      <name val="Times New Roman"/>
      <family val="1"/>
    </font>
    <font>
      <b/>
      <sz val="8"/>
      <name val="Calibri"/>
      <family val="2"/>
    </font>
    <font>
      <sz val="8"/>
      <name val="Calibri"/>
      <family val="2"/>
    </font>
    <font>
      <b/>
      <u/>
      <sz val="10"/>
      <name val="Arial"/>
      <family val="2"/>
    </font>
    <font>
      <b/>
      <u/>
      <sz val="8"/>
      <color theme="1"/>
      <name val="Calibri"/>
      <family val="2"/>
      <scheme val="minor"/>
    </font>
    <font>
      <sz val="11"/>
      <color theme="0" tint="-0.34998626667073579"/>
      <name val="Calibri"/>
      <family val="2"/>
    </font>
    <font>
      <b/>
      <sz val="10"/>
      <name val="Calibri"/>
      <family val="2"/>
      <scheme val="minor"/>
    </font>
    <font>
      <b/>
      <sz val="10"/>
      <color theme="1"/>
      <name val="Calibri"/>
      <family val="2"/>
      <scheme val="minor"/>
    </font>
    <font>
      <sz val="10"/>
      <color theme="1"/>
      <name val="Calibri"/>
      <family val="2"/>
      <scheme val="minor"/>
    </font>
    <font>
      <sz val="9"/>
      <color indexed="81"/>
      <name val="Tahoma"/>
      <family val="2"/>
    </font>
    <font>
      <sz val="10"/>
      <name val="Calibri"/>
      <family val="2"/>
      <scheme val="minor"/>
    </font>
    <font>
      <b/>
      <i/>
      <u/>
      <sz val="10"/>
      <color rgb="FFFF0000"/>
      <name val="Calibri"/>
      <family val="2"/>
      <scheme val="minor"/>
    </font>
    <font>
      <b/>
      <sz val="8"/>
      <color indexed="10"/>
      <name val="Tahoma"/>
      <family val="2"/>
    </font>
    <font>
      <b/>
      <sz val="8"/>
      <color indexed="81"/>
      <name val="Tahoma"/>
      <family val="2"/>
    </font>
    <font>
      <b/>
      <sz val="11"/>
      <color indexed="10"/>
      <name val="Calibri"/>
      <family val="2"/>
    </font>
    <font>
      <sz val="8"/>
      <color indexed="81"/>
      <name val="Tahoma"/>
      <family val="2"/>
    </font>
    <font>
      <sz val="8"/>
      <color theme="1"/>
      <name val="Calibri"/>
      <family val="2"/>
      <scheme val="minor"/>
    </font>
    <font>
      <sz val="11"/>
      <color rgb="FFFF0000"/>
      <name val="Calibri"/>
      <family val="2"/>
    </font>
    <font>
      <b/>
      <i/>
      <sz val="9"/>
      <color indexed="10"/>
      <name val="Tahoma"/>
      <family val="2"/>
    </font>
    <font>
      <b/>
      <sz val="12"/>
      <name val="Calibri"/>
      <family val="2"/>
      <scheme val="minor"/>
    </font>
    <font>
      <b/>
      <sz val="12"/>
      <color rgb="FFFF0000"/>
      <name val="Calibri"/>
      <family val="2"/>
      <scheme val="minor"/>
    </font>
    <font>
      <b/>
      <sz val="14"/>
      <color rgb="FFFF0000"/>
      <name val="Calibri"/>
      <family val="2"/>
      <scheme val="minor"/>
    </font>
    <font>
      <sz val="9"/>
      <name val="Arial"/>
      <family val="2"/>
    </font>
    <font>
      <b/>
      <i/>
      <sz val="10"/>
      <color rgb="FFFF0000"/>
      <name val="Calibri"/>
      <family val="2"/>
      <scheme val="minor"/>
    </font>
    <font>
      <u/>
      <sz val="8"/>
      <color rgb="FFFF0000"/>
      <name val="Calibri"/>
      <family val="2"/>
    </font>
    <font>
      <b/>
      <u/>
      <sz val="12"/>
      <color theme="1"/>
      <name val="Calibri"/>
      <family val="2"/>
      <scheme val="minor"/>
    </font>
    <font>
      <b/>
      <sz val="1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theme="0"/>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s>
  <cellStyleXfs count="439">
    <xf numFmtId="0" fontId="0" fillId="0" borderId="0"/>
    <xf numFmtId="0" fontId="9" fillId="0" borderId="0"/>
    <xf numFmtId="0" fontId="16" fillId="10"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8" fillId="2" borderId="0" applyNumberFormat="0" applyBorder="0" applyAlignment="0" applyProtection="0"/>
    <xf numFmtId="0" fontId="19" fillId="6" borderId="4" applyNumberFormat="0" applyAlignment="0" applyProtection="0"/>
    <xf numFmtId="0" fontId="20" fillId="7" borderId="7" applyNumberFormat="0" applyAlignment="0" applyProtection="0"/>
    <xf numFmtId="0" fontId="21" fillId="0" borderId="6" applyNumberFormat="0" applyFill="0" applyAlignment="0" applyProtection="0"/>
    <xf numFmtId="0" fontId="22"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23" fillId="5" borderId="4" applyNumberFormat="0" applyAlignment="0" applyProtection="0"/>
    <xf numFmtId="0" fontId="24" fillId="3" borderId="0" applyNumberFormat="0" applyBorder="0" applyAlignment="0" applyProtection="0"/>
    <xf numFmtId="165"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25" fillId="4"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16" fillId="0" borderId="0"/>
    <xf numFmtId="0" fontId="8" fillId="0" borderId="0"/>
    <xf numFmtId="0" fontId="8" fillId="0" borderId="0"/>
    <xf numFmtId="0" fontId="9" fillId="0" borderId="0"/>
    <xf numFmtId="0" fontId="16" fillId="0" borderId="0"/>
    <xf numFmtId="0" fontId="9" fillId="0" borderId="0"/>
    <xf numFmtId="0" fontId="16" fillId="0" borderId="0"/>
    <xf numFmtId="0" fontId="9" fillId="0" borderId="0"/>
    <xf numFmtId="0" fontId="9" fillId="0" borderId="0"/>
    <xf numFmtId="0" fontId="9" fillId="0" borderId="0"/>
    <xf numFmtId="0" fontId="16" fillId="0" borderId="0"/>
    <xf numFmtId="0" fontId="16" fillId="0" borderId="0"/>
    <xf numFmtId="0" fontId="16" fillId="0" borderId="0"/>
    <xf numFmtId="0" fontId="26" fillId="0" borderId="0">
      <alignment vertical="center"/>
    </xf>
    <xf numFmtId="0" fontId="9" fillId="0" borderId="0"/>
    <xf numFmtId="0" fontId="16" fillId="0" borderId="0"/>
    <xf numFmtId="0" fontId="16" fillId="0" borderId="0"/>
    <xf numFmtId="0" fontId="9" fillId="0" borderId="0"/>
    <xf numFmtId="0" fontId="16" fillId="0" borderId="0"/>
    <xf numFmtId="0" fontId="16" fillId="0" borderId="0"/>
    <xf numFmtId="0" fontId="16"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16"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8" borderId="8" applyNumberFormat="0" applyFont="0" applyAlignment="0" applyProtection="0"/>
    <xf numFmtId="0" fontId="27" fillId="6" borderId="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 applyNumberFormat="0" applyFill="0" applyAlignment="0" applyProtection="0"/>
    <xf numFmtId="0" fontId="31" fillId="0" borderId="2" applyNumberFormat="0" applyFill="0" applyAlignment="0" applyProtection="0"/>
    <xf numFmtId="0" fontId="22" fillId="0" borderId="3" applyNumberFormat="0" applyFill="0" applyAlignment="0" applyProtection="0"/>
    <xf numFmtId="0" fontId="32" fillId="0" borderId="9" applyNumberFormat="0" applyFill="0" applyAlignment="0" applyProtection="0"/>
    <xf numFmtId="0" fontId="7" fillId="0" borderId="0"/>
    <xf numFmtId="164" fontId="7" fillId="0" borderId="0" applyFont="0" applyFill="0" applyBorder="0" applyAlignment="0" applyProtection="0"/>
    <xf numFmtId="0" fontId="7" fillId="0" borderId="0"/>
    <xf numFmtId="0" fontId="45" fillId="0" borderId="0" applyNumberFormat="0" applyFill="0" applyBorder="0" applyAlignment="0" applyProtection="0"/>
    <xf numFmtId="0" fontId="6" fillId="0" borderId="0"/>
    <xf numFmtId="0" fontId="6" fillId="0" borderId="0"/>
    <xf numFmtId="0" fontId="5" fillId="0" borderId="0"/>
    <xf numFmtId="0" fontId="5" fillId="0" borderId="0"/>
    <xf numFmtId="43" fontId="8" fillId="0" borderId="0" applyFont="0" applyFill="0" applyBorder="0" applyAlignment="0" applyProtection="0"/>
    <xf numFmtId="43" fontId="8" fillId="0" borderId="0" applyFont="0" applyFill="0" applyBorder="0" applyAlignment="0" applyProtection="0"/>
    <xf numFmtId="0" fontId="4" fillId="0" borderId="0"/>
    <xf numFmtId="43" fontId="4" fillId="0" borderId="0" applyFont="0" applyFill="0" applyBorder="0" applyAlignment="0" applyProtection="0"/>
  </cellStyleXfs>
  <cellXfs count="365">
    <xf numFmtId="0" fontId="0" fillId="0" borderId="0" xfId="0"/>
    <xf numFmtId="0" fontId="38" fillId="0" borderId="23" xfId="152" applyNumberFormat="1" applyFont="1" applyFill="1" applyBorder="1" applyAlignment="1" applyProtection="1">
      <alignment horizontal="center"/>
    </xf>
    <xf numFmtId="0" fontId="38" fillId="0" borderId="23" xfId="152" applyNumberFormat="1" applyFont="1" applyFill="1" applyBorder="1" applyAlignment="1" applyProtection="1"/>
    <xf numFmtId="0" fontId="38" fillId="0" borderId="24" xfId="152" applyNumberFormat="1" applyFont="1" applyFill="1" applyBorder="1" applyAlignment="1" applyProtection="1">
      <alignment horizontal="center"/>
    </xf>
    <xf numFmtId="0" fontId="38" fillId="0" borderId="24" xfId="152" applyNumberFormat="1" applyFont="1" applyFill="1" applyBorder="1" applyAlignment="1" applyProtection="1"/>
    <xf numFmtId="0" fontId="38" fillId="0" borderId="25" xfId="152" applyNumberFormat="1" applyFont="1" applyFill="1" applyBorder="1" applyAlignment="1" applyProtection="1">
      <alignment horizontal="center"/>
    </xf>
    <xf numFmtId="0" fontId="38" fillId="0" borderId="26" xfId="152" applyNumberFormat="1" applyFont="1" applyFill="1" applyBorder="1" applyAlignment="1" applyProtection="1"/>
    <xf numFmtId="0" fontId="38" fillId="0" borderId="24" xfId="152" applyNumberFormat="1" applyFont="1" applyFill="1" applyBorder="1" applyAlignment="1" applyProtection="1">
      <alignment horizontal="left"/>
    </xf>
    <xf numFmtId="0" fontId="44" fillId="40" borderId="13" xfId="157" applyNumberFormat="1" applyFont="1" applyFill="1" applyBorder="1" applyAlignment="1" applyProtection="1">
      <alignment vertical="center" wrapText="1"/>
    </xf>
    <xf numFmtId="0" fontId="44" fillId="40" borderId="21" xfId="157" applyNumberFormat="1" applyFont="1" applyFill="1" applyBorder="1" applyAlignment="1" applyProtection="1">
      <alignment vertical="center" wrapText="1"/>
    </xf>
    <xf numFmtId="0" fontId="48" fillId="0" borderId="0" xfId="0" applyFont="1" applyProtection="1">
      <protection locked="0"/>
    </xf>
    <xf numFmtId="0" fontId="50" fillId="0" borderId="0" xfId="0" applyFont="1" applyProtection="1">
      <protection locked="0"/>
    </xf>
    <xf numFmtId="0" fontId="8" fillId="0" borderId="0" xfId="81" applyFont="1" applyAlignment="1" applyProtection="1">
      <alignment horizontal="center" vertical="center"/>
      <protection locked="0"/>
    </xf>
    <xf numFmtId="0" fontId="8" fillId="0" borderId="0" xfId="81" applyFont="1" applyAlignment="1" applyProtection="1">
      <alignment vertical="center" wrapText="1"/>
      <protection locked="0"/>
    </xf>
    <xf numFmtId="0" fontId="8" fillId="0" borderId="0" xfId="81" applyFont="1" applyAlignment="1" applyProtection="1">
      <alignment horizontal="center" vertical="center" wrapText="1"/>
      <protection locked="0"/>
    </xf>
    <xf numFmtId="0" fontId="8" fillId="0" borderId="0" xfId="81" applyFont="1" applyProtection="1">
      <protection locked="0"/>
    </xf>
    <xf numFmtId="4" fontId="8" fillId="0" borderId="0" xfId="81" applyNumberFormat="1" applyFont="1" applyProtection="1">
      <protection locked="0"/>
    </xf>
    <xf numFmtId="4" fontId="8" fillId="0" borderId="0" xfId="81" applyNumberFormat="1" applyFont="1" applyAlignment="1" applyProtection="1">
      <alignment vertical="center"/>
      <protection locked="0"/>
    </xf>
    <xf numFmtId="0" fontId="40" fillId="0" borderId="0" xfId="81" applyFont="1" applyAlignment="1" applyProtection="1">
      <alignment vertical="center"/>
      <protection locked="0"/>
    </xf>
    <xf numFmtId="0" fontId="8" fillId="0" borderId="0" xfId="81" applyFont="1" applyAlignment="1" applyProtection="1">
      <alignment horizontal="center" vertical="center"/>
    </xf>
    <xf numFmtId="0" fontId="8" fillId="0" borderId="0" xfId="81" applyFont="1" applyAlignment="1" applyProtection="1">
      <alignment vertical="center" wrapText="1"/>
    </xf>
    <xf numFmtId="0" fontId="8" fillId="0" borderId="0" xfId="81" applyFont="1" applyAlignment="1" applyProtection="1">
      <alignment horizontal="center" vertical="center" wrapText="1"/>
    </xf>
    <xf numFmtId="0" fontId="8" fillId="0" borderId="0" xfId="81" applyFont="1" applyProtection="1"/>
    <xf numFmtId="0" fontId="41" fillId="0" borderId="0" xfId="81" applyFont="1" applyAlignment="1" applyProtection="1">
      <alignment vertical="center" wrapText="1"/>
    </xf>
    <xf numFmtId="0" fontId="41" fillId="0" borderId="0" xfId="81" applyFont="1" applyAlignment="1" applyProtection="1">
      <alignment horizontal="center" vertical="center" wrapText="1"/>
    </xf>
    <xf numFmtId="0" fontId="48" fillId="0" borderId="0" xfId="0" applyFont="1" applyProtection="1"/>
    <xf numFmtId="0" fontId="9" fillId="0" borderId="0" xfId="1" applyFont="1" applyProtection="1"/>
    <xf numFmtId="0" fontId="9" fillId="0" borderId="0" xfId="1" applyFont="1" applyFill="1" applyAlignment="1" applyProtection="1">
      <alignment horizontal="center"/>
    </xf>
    <xf numFmtId="0" fontId="11" fillId="0" borderId="0" xfId="1" applyFont="1" applyFill="1" applyAlignment="1" applyProtection="1"/>
    <xf numFmtId="0" fontId="11" fillId="0" borderId="0" xfId="1" applyFont="1" applyFill="1" applyBorder="1" applyAlignment="1" applyProtection="1">
      <alignment horizontal="center"/>
    </xf>
    <xf numFmtId="49" fontId="9" fillId="0" borderId="0" xfId="1" applyNumberFormat="1" applyFont="1" applyFill="1" applyBorder="1" applyAlignment="1" applyProtection="1">
      <alignment horizontal="center"/>
    </xf>
    <xf numFmtId="0" fontId="11" fillId="0" borderId="0" xfId="1" applyFont="1" applyFill="1" applyAlignment="1" applyProtection="1">
      <alignment horizontal="center"/>
    </xf>
    <xf numFmtId="0" fontId="35" fillId="0" borderId="0" xfId="1" applyFont="1" applyFill="1" applyAlignment="1" applyProtection="1">
      <alignment horizontal="center"/>
    </xf>
    <xf numFmtId="0" fontId="35" fillId="0" borderId="0" xfId="1" applyFont="1" applyFill="1" applyAlignment="1" applyProtection="1">
      <alignment horizontal="left"/>
    </xf>
    <xf numFmtId="0" fontId="36" fillId="0" borderId="0" xfId="1" applyFont="1" applyFill="1" applyBorder="1" applyAlignment="1" applyProtection="1">
      <alignment horizontal="center"/>
    </xf>
    <xf numFmtId="0" fontId="36" fillId="0" borderId="0" xfId="1" applyFont="1" applyFill="1" applyAlignment="1" applyProtection="1">
      <alignment horizontal="center"/>
    </xf>
    <xf numFmtId="0" fontId="36" fillId="0" borderId="0" xfId="1" applyFont="1" applyFill="1" applyAlignment="1" applyProtection="1">
      <alignment horizontal="left"/>
    </xf>
    <xf numFmtId="0" fontId="11" fillId="0" borderId="0" xfId="1" applyFont="1" applyFill="1" applyAlignment="1" applyProtection="1">
      <alignment horizontal="justify" vertical="top" wrapText="1"/>
    </xf>
    <xf numFmtId="0" fontId="15" fillId="0" borderId="0" xfId="1" applyFont="1" applyFill="1" applyAlignment="1" applyProtection="1">
      <alignment horizontal="left" vertical="top"/>
    </xf>
    <xf numFmtId="0" fontId="0" fillId="0" borderId="0" xfId="0" applyProtection="1">
      <protection locked="0"/>
    </xf>
    <xf numFmtId="0" fontId="13" fillId="0" borderId="0" xfId="1" applyFont="1" applyFill="1" applyAlignment="1" applyProtection="1">
      <alignment horizontal="center" vertical="top" wrapText="1"/>
    </xf>
    <xf numFmtId="0" fontId="41" fillId="0" borderId="0" xfId="81" applyFont="1" applyAlignment="1" applyProtection="1">
      <alignment horizontal="center" vertical="center"/>
    </xf>
    <xf numFmtId="0" fontId="42" fillId="38" borderId="13" xfId="81" applyFont="1" applyFill="1" applyBorder="1" applyAlignment="1" applyProtection="1">
      <alignment horizontal="center" vertical="center"/>
    </xf>
    <xf numFmtId="0" fontId="42" fillId="38" borderId="13" xfId="81" applyFont="1" applyFill="1" applyBorder="1" applyAlignment="1" applyProtection="1">
      <alignment horizontal="center" vertical="center" wrapText="1"/>
    </xf>
    <xf numFmtId="0" fontId="8" fillId="0" borderId="13" xfId="81" applyFont="1" applyBorder="1" applyAlignment="1" applyProtection="1">
      <alignment horizontal="center" vertical="center"/>
    </xf>
    <xf numFmtId="40" fontId="8" fillId="0" borderId="0" xfId="81" applyNumberFormat="1" applyFont="1" applyProtection="1">
      <protection locked="0"/>
    </xf>
    <xf numFmtId="0" fontId="11" fillId="0" borderId="0" xfId="1" applyFont="1" applyFill="1" applyAlignment="1" applyProtection="1">
      <alignment horizontal="center"/>
      <protection locked="0"/>
    </xf>
    <xf numFmtId="0" fontId="13" fillId="0" borderId="0" xfId="1" applyFont="1" applyFill="1" applyAlignment="1" applyProtection="1">
      <alignment horizontal="center" vertical="top" wrapText="1"/>
      <protection locked="0"/>
    </xf>
    <xf numFmtId="0" fontId="15" fillId="0" borderId="0" xfId="1" applyFont="1" applyFill="1" applyAlignment="1" applyProtection="1">
      <alignment horizontal="left" vertical="top"/>
      <protection locked="0"/>
    </xf>
    <xf numFmtId="0" fontId="14" fillId="0" borderId="0" xfId="1" applyFont="1" applyFill="1" applyAlignment="1" applyProtection="1">
      <alignment horizontal="left"/>
      <protection locked="0"/>
    </xf>
    <xf numFmtId="0" fontId="36" fillId="0" borderId="0" xfId="1" applyFont="1" applyFill="1" applyAlignment="1" applyProtection="1">
      <alignment horizontal="left"/>
      <protection locked="0"/>
    </xf>
    <xf numFmtId="0" fontId="10" fillId="0" borderId="0" xfId="1" applyFont="1" applyFill="1" applyAlignment="1" applyProtection="1">
      <alignment horizontal="center"/>
    </xf>
    <xf numFmtId="0" fontId="35" fillId="0" borderId="0" xfId="1" applyFont="1" applyFill="1" applyAlignment="1" applyProtection="1">
      <alignment horizontal="center"/>
      <protection locked="0"/>
    </xf>
    <xf numFmtId="0" fontId="35" fillId="0" borderId="0" xfId="1" applyFont="1" applyFill="1" applyAlignment="1" applyProtection="1">
      <alignment horizontal="justify" vertical="top" wrapText="1"/>
      <protection locked="0"/>
    </xf>
    <xf numFmtId="0" fontId="8" fillId="0" borderId="13" xfId="81" applyFont="1" applyFill="1" applyBorder="1" applyAlignment="1">
      <alignment horizontal="center" vertical="center"/>
    </xf>
    <xf numFmtId="0" fontId="8" fillId="0" borderId="13" xfId="81" applyFont="1" applyFill="1" applyBorder="1" applyAlignment="1">
      <alignment vertical="center" wrapText="1"/>
    </xf>
    <xf numFmtId="0" fontId="8" fillId="0" borderId="13" xfId="81" applyFont="1" applyFill="1" applyBorder="1" applyAlignment="1">
      <alignment horizontal="center" vertical="center" wrapText="1"/>
    </xf>
    <xf numFmtId="43" fontId="8" fillId="0" borderId="0" xfId="435" applyFont="1" applyAlignment="1" applyProtection="1">
      <alignment vertical="center"/>
    </xf>
    <xf numFmtId="43" fontId="8" fillId="0" borderId="0" xfId="435" applyFont="1" applyProtection="1"/>
    <xf numFmtId="43" fontId="42" fillId="38" borderId="13" xfId="435" applyFont="1" applyFill="1" applyBorder="1" applyAlignment="1" applyProtection="1">
      <alignment horizontal="center" vertical="center" wrapText="1"/>
    </xf>
    <xf numFmtId="43" fontId="42" fillId="38" borderId="13" xfId="435" applyFont="1" applyFill="1" applyBorder="1" applyAlignment="1" applyProtection="1">
      <alignment horizontal="center" vertical="center"/>
    </xf>
    <xf numFmtId="43" fontId="8" fillId="0" borderId="0" xfId="435" applyFont="1" applyAlignment="1" applyProtection="1">
      <alignment vertical="center"/>
      <protection locked="0"/>
    </xf>
    <xf numFmtId="43" fontId="8" fillId="0" borderId="0" xfId="435" applyFont="1" applyProtection="1">
      <protection locked="0"/>
    </xf>
    <xf numFmtId="43" fontId="40" fillId="0" borderId="20" xfId="435" applyFont="1" applyBorder="1" applyAlignment="1" applyProtection="1">
      <alignment vertical="center"/>
      <protection locked="0"/>
    </xf>
    <xf numFmtId="0" fontId="38" fillId="0" borderId="24" xfId="152" applyNumberFormat="1" applyFont="1" applyFill="1" applyBorder="1" applyAlignment="1" applyProtection="1">
      <alignment wrapText="1"/>
    </xf>
    <xf numFmtId="0" fontId="51" fillId="41" borderId="0" xfId="0" applyFont="1" applyFill="1"/>
    <xf numFmtId="0" fontId="62" fillId="41" borderId="0" xfId="0" applyFont="1" applyFill="1" applyAlignment="1" applyProtection="1">
      <alignment horizontal="center" vertical="center"/>
    </xf>
    <xf numFmtId="0" fontId="55" fillId="41" borderId="0" xfId="0" applyFont="1" applyFill="1" applyAlignment="1" applyProtection="1">
      <alignment horizontal="center" vertical="center"/>
    </xf>
    <xf numFmtId="0" fontId="51" fillId="41" borderId="0" xfId="0" applyFont="1" applyFill="1" applyAlignment="1" applyProtection="1">
      <alignment horizontal="justify" vertical="center"/>
    </xf>
    <xf numFmtId="0" fontId="52" fillId="41" borderId="27" xfId="0" applyFont="1" applyFill="1" applyBorder="1" applyAlignment="1" applyProtection="1">
      <alignment horizontal="justify" vertical="center" wrapText="1"/>
    </xf>
    <xf numFmtId="0" fontId="51" fillId="41" borderId="28" xfId="0" applyFont="1" applyFill="1" applyBorder="1" applyAlignment="1" applyProtection="1">
      <alignment horizontal="justify" vertical="center" wrapText="1"/>
    </xf>
    <xf numFmtId="0" fontId="51" fillId="41" borderId="29" xfId="0" applyFont="1" applyFill="1" applyBorder="1" applyAlignment="1" applyProtection="1">
      <alignment horizontal="justify" vertical="center" wrapText="1"/>
    </xf>
    <xf numFmtId="0" fontId="52" fillId="41" borderId="28" xfId="0" applyFont="1" applyFill="1" applyBorder="1" applyAlignment="1" applyProtection="1">
      <alignment horizontal="justify" vertical="center" wrapText="1"/>
    </xf>
    <xf numFmtId="0" fontId="51" fillId="41" borderId="38" xfId="0" applyFont="1" applyFill="1" applyBorder="1" applyAlignment="1" applyProtection="1">
      <alignment horizontal="justify" vertical="center" wrapText="1"/>
    </xf>
    <xf numFmtId="0" fontId="59" fillId="41" borderId="38" xfId="0" applyFont="1" applyFill="1" applyBorder="1" applyAlignment="1" applyProtection="1">
      <alignment horizontal="justify" vertical="center" wrapText="1"/>
    </xf>
    <xf numFmtId="0" fontId="52" fillId="41" borderId="38" xfId="0" applyFont="1" applyFill="1" applyBorder="1" applyAlignment="1" applyProtection="1">
      <alignment horizontal="justify" vertical="center" wrapText="1"/>
    </xf>
    <xf numFmtId="2" fontId="52" fillId="41" borderId="0" xfId="0" applyNumberFormat="1" applyFont="1" applyFill="1" applyAlignment="1" applyProtection="1">
      <alignment horizontal="justify" vertical="justify" wrapText="1"/>
    </xf>
    <xf numFmtId="0" fontId="56" fillId="41" borderId="0" xfId="429" applyFont="1" applyFill="1" applyAlignment="1" applyProtection="1">
      <alignment horizontal="left" vertical="center"/>
    </xf>
    <xf numFmtId="167" fontId="63" fillId="0" borderId="0" xfId="0" applyNumberFormat="1" applyFont="1" applyProtection="1"/>
    <xf numFmtId="166" fontId="8" fillId="0" borderId="13" xfId="81" applyNumberFormat="1" applyFont="1" applyFill="1" applyBorder="1" applyAlignment="1">
      <alignment vertical="center"/>
    </xf>
    <xf numFmtId="0" fontId="0" fillId="0" borderId="13" xfId="81" applyFont="1" applyFill="1" applyBorder="1" applyAlignment="1">
      <alignment horizontal="center" vertical="center" wrapText="1"/>
    </xf>
    <xf numFmtId="0" fontId="64" fillId="41" borderId="0" xfId="427" applyNumberFormat="1" applyFont="1" applyFill="1" applyBorder="1" applyAlignment="1" applyProtection="1">
      <alignment horizontal="left" vertical="center" wrapText="1"/>
    </xf>
    <xf numFmtId="43" fontId="64" fillId="41" borderId="0" xfId="435" applyFont="1" applyFill="1" applyBorder="1" applyAlignment="1" applyProtection="1">
      <alignment horizontal="left" vertical="center"/>
    </xf>
    <xf numFmtId="0" fontId="66" fillId="0" borderId="0" xfId="0" applyFont="1"/>
    <xf numFmtId="14" fontId="68" fillId="0" borderId="13" xfId="0" applyNumberFormat="1" applyFont="1" applyBorder="1" applyAlignment="1">
      <alignment horizontal="center" vertical="center"/>
    </xf>
    <xf numFmtId="0" fontId="68" fillId="0" borderId="13" xfId="0" applyFont="1" applyBorder="1" applyAlignment="1">
      <alignment horizontal="center" vertical="center"/>
    </xf>
    <xf numFmtId="0" fontId="69" fillId="41" borderId="0" xfId="427" applyFont="1" applyFill="1" applyBorder="1" applyAlignment="1" applyProtection="1">
      <alignment horizontal="left" vertical="center"/>
    </xf>
    <xf numFmtId="0" fontId="66" fillId="0" borderId="0" xfId="0" applyFont="1" applyAlignment="1">
      <alignment horizontal="center" vertical="center"/>
    </xf>
    <xf numFmtId="0" fontId="66" fillId="41" borderId="0" xfId="0" applyFont="1" applyFill="1" applyAlignment="1">
      <alignment horizontal="center" vertical="center"/>
    </xf>
    <xf numFmtId="0" fontId="66" fillId="0" borderId="13" xfId="0" applyFont="1" applyBorder="1" applyAlignment="1">
      <alignment horizontal="center" vertical="center"/>
    </xf>
    <xf numFmtId="0" fontId="66" fillId="0" borderId="13" xfId="0" applyFont="1" applyBorder="1" applyAlignment="1">
      <alignment horizontal="center" vertical="center" wrapText="1"/>
    </xf>
    <xf numFmtId="43" fontId="64" fillId="41" borderId="0" xfId="435" applyFont="1" applyFill="1" applyBorder="1" applyAlignment="1" applyProtection="1">
      <alignment horizontal="left" vertical="center" wrapText="1"/>
    </xf>
    <xf numFmtId="0" fontId="66" fillId="41" borderId="0" xfId="0" applyFont="1" applyFill="1" applyAlignment="1">
      <alignment horizontal="left" vertical="center" wrapText="1"/>
    </xf>
    <xf numFmtId="0" fontId="66" fillId="0" borderId="13" xfId="0" applyFont="1" applyBorder="1" applyAlignment="1">
      <alignment horizontal="left" vertical="center" wrapText="1"/>
    </xf>
    <xf numFmtId="0" fontId="66" fillId="0" borderId="0" xfId="0" applyFont="1" applyAlignment="1">
      <alignment horizontal="left" vertical="center" wrapText="1"/>
    </xf>
    <xf numFmtId="0" fontId="66" fillId="41" borderId="0" xfId="0" applyFont="1" applyFill="1" applyAlignment="1">
      <alignment horizontal="left" vertical="center"/>
    </xf>
    <xf numFmtId="0" fontId="66" fillId="0" borderId="0" xfId="0" applyFont="1" applyAlignment="1">
      <alignment horizontal="left"/>
    </xf>
    <xf numFmtId="14" fontId="64" fillId="41" borderId="0" xfId="427" applyNumberFormat="1" applyFont="1" applyFill="1" applyBorder="1" applyAlignment="1" applyProtection="1">
      <alignment horizontal="left" vertical="center" wrapText="1"/>
    </xf>
    <xf numFmtId="0" fontId="66" fillId="0" borderId="0" xfId="0" applyFont="1" applyBorder="1"/>
    <xf numFmtId="0" fontId="66" fillId="41" borderId="0" xfId="429" applyFont="1" applyFill="1" applyAlignment="1" applyProtection="1">
      <alignment vertical="center"/>
    </xf>
    <xf numFmtId="0" fontId="65" fillId="41" borderId="0" xfId="429" applyFont="1" applyFill="1" applyAlignment="1" applyProtection="1">
      <alignment horizontal="center" vertical="center"/>
    </xf>
    <xf numFmtId="14" fontId="65" fillId="41" borderId="0" xfId="429" applyNumberFormat="1" applyFont="1" applyFill="1" applyAlignment="1" applyProtection="1">
      <alignment horizontal="center" vertical="center"/>
    </xf>
    <xf numFmtId="0" fontId="65" fillId="41" borderId="0" xfId="429" applyFont="1" applyFill="1" applyAlignment="1" applyProtection="1">
      <alignment horizontal="center"/>
    </xf>
    <xf numFmtId="43" fontId="65" fillId="41" borderId="0" xfId="435" applyFont="1" applyFill="1" applyAlignment="1" applyProtection="1">
      <alignment horizontal="center" vertical="center"/>
    </xf>
    <xf numFmtId="43" fontId="65" fillId="41" borderId="0" xfId="435" applyFont="1" applyFill="1" applyAlignment="1" applyProtection="1">
      <alignment horizontal="center" wrapText="1"/>
    </xf>
    <xf numFmtId="0" fontId="66" fillId="41" borderId="0" xfId="429" applyFont="1" applyFill="1" applyAlignment="1" applyProtection="1">
      <alignment horizontal="center" vertical="center"/>
    </xf>
    <xf numFmtId="14" fontId="66" fillId="41" borderId="0" xfId="429" applyNumberFormat="1" applyFont="1" applyFill="1" applyAlignment="1" applyProtection="1">
      <alignment horizontal="center" vertical="center"/>
    </xf>
    <xf numFmtId="0" fontId="66" fillId="41" borderId="0" xfId="429" applyFont="1" applyFill="1" applyProtection="1"/>
    <xf numFmtId="43" fontId="66" fillId="41" borderId="0" xfId="435" applyFont="1" applyFill="1" applyAlignment="1" applyProtection="1">
      <alignment vertical="center"/>
    </xf>
    <xf numFmtId="43" fontId="66" fillId="41" borderId="0" xfId="435" applyFont="1" applyFill="1" applyAlignment="1" applyProtection="1">
      <alignment horizontal="center" wrapText="1"/>
    </xf>
    <xf numFmtId="0" fontId="64" fillId="34" borderId="13" xfId="1" applyNumberFormat="1" applyFont="1" applyFill="1" applyBorder="1" applyAlignment="1" applyProtection="1">
      <alignment horizontal="center" vertical="center" wrapText="1"/>
    </xf>
    <xf numFmtId="14" fontId="64" fillId="34" borderId="13" xfId="1" applyNumberFormat="1" applyFont="1" applyFill="1" applyBorder="1" applyAlignment="1" applyProtection="1">
      <alignment horizontal="center" vertical="center"/>
    </xf>
    <xf numFmtId="43" fontId="64" fillId="34" borderId="13" xfId="435" applyFont="1" applyFill="1" applyBorder="1" applyAlignment="1" applyProtection="1">
      <alignment horizontal="center" vertical="center" wrapText="1"/>
    </xf>
    <xf numFmtId="1" fontId="68" fillId="0" borderId="13" xfId="435" applyNumberFormat="1" applyFont="1" applyFill="1" applyBorder="1" applyAlignment="1">
      <alignment horizontal="center" vertical="center"/>
    </xf>
    <xf numFmtId="14" fontId="68" fillId="0" borderId="13" xfId="435" applyNumberFormat="1" applyFont="1" applyFill="1" applyBorder="1" applyAlignment="1">
      <alignment horizontal="center" vertical="center"/>
    </xf>
    <xf numFmtId="1" fontId="68" fillId="0" borderId="13" xfId="435" applyNumberFormat="1" applyFont="1" applyFill="1" applyBorder="1" applyAlignment="1">
      <alignment horizontal="left" vertical="center" wrapText="1"/>
    </xf>
    <xf numFmtId="0" fontId="66" fillId="0" borderId="0" xfId="0" applyFont="1" applyAlignment="1">
      <alignment vertical="center"/>
    </xf>
    <xf numFmtId="43" fontId="65" fillId="39" borderId="13" xfId="435" applyFont="1" applyFill="1" applyBorder="1"/>
    <xf numFmtId="0" fontId="66" fillId="41" borderId="0" xfId="429" applyFont="1" applyFill="1" applyAlignment="1" applyProtection="1">
      <alignment horizontal="center"/>
    </xf>
    <xf numFmtId="0" fontId="66" fillId="0" borderId="0" xfId="429" applyFont="1" applyProtection="1">
      <protection locked="0"/>
    </xf>
    <xf numFmtId="0" fontId="65" fillId="0" borderId="0" xfId="0" applyFont="1" applyFill="1" applyBorder="1" applyAlignment="1">
      <alignment vertical="center" wrapText="1"/>
    </xf>
    <xf numFmtId="43" fontId="64" fillId="0" borderId="0" xfId="435" applyFont="1" applyFill="1" applyBorder="1" applyAlignment="1" applyProtection="1">
      <alignment horizontal="center" vertical="center" wrapText="1"/>
    </xf>
    <xf numFmtId="0" fontId="64" fillId="0" borderId="0" xfId="1" applyNumberFormat="1" applyFont="1" applyFill="1" applyBorder="1" applyAlignment="1" applyProtection="1">
      <alignment horizontal="center" vertical="center"/>
    </xf>
    <xf numFmtId="14" fontId="64" fillId="0" borderId="0" xfId="1" applyNumberFormat="1" applyFont="1" applyFill="1" applyBorder="1" applyAlignment="1" applyProtection="1">
      <alignment horizontal="center" vertical="center"/>
    </xf>
    <xf numFmtId="0" fontId="64" fillId="0" borderId="0" xfId="1" applyNumberFormat="1" applyFont="1" applyFill="1" applyBorder="1" applyAlignment="1" applyProtection="1">
      <alignment horizontal="center" vertical="center" wrapText="1"/>
    </xf>
    <xf numFmtId="43" fontId="65" fillId="0" borderId="0" xfId="435" applyFont="1" applyFill="1" applyBorder="1" applyAlignment="1">
      <alignment vertical="center" wrapText="1"/>
    </xf>
    <xf numFmtId="0" fontId="66" fillId="0" borderId="0" xfId="0" applyFont="1" applyFill="1" applyBorder="1"/>
    <xf numFmtId="0" fontId="65" fillId="0" borderId="0" xfId="429" applyFont="1" applyFill="1" applyBorder="1" applyAlignment="1" applyProtection="1">
      <protection locked="0"/>
    </xf>
    <xf numFmtId="0" fontId="66" fillId="0" borderId="0" xfId="429" applyFont="1" applyFill="1" applyBorder="1" applyAlignment="1" applyProtection="1">
      <alignment horizontal="center"/>
      <protection locked="0"/>
    </xf>
    <xf numFmtId="0" fontId="66" fillId="0" borderId="0" xfId="433" applyFont="1" applyProtection="1"/>
    <xf numFmtId="0" fontId="39" fillId="0" borderId="0" xfId="433" applyFont="1" applyFill="1" applyAlignment="1" applyProtection="1">
      <alignment horizontal="left"/>
    </xf>
    <xf numFmtId="0" fontId="65" fillId="0" borderId="0" xfId="433" applyFont="1" applyFill="1" applyAlignment="1" applyProtection="1">
      <alignment horizontal="left"/>
    </xf>
    <xf numFmtId="0" fontId="65" fillId="0" borderId="0" xfId="433" applyFont="1" applyFill="1" applyAlignment="1" applyProtection="1">
      <alignment horizontal="center" wrapText="1"/>
    </xf>
    <xf numFmtId="0" fontId="66" fillId="0" borderId="0" xfId="433" applyFont="1" applyAlignment="1" applyProtection="1">
      <alignment wrapText="1"/>
    </xf>
    <xf numFmtId="0" fontId="64" fillId="35" borderId="13" xfId="434" applyNumberFormat="1" applyFont="1" applyFill="1" applyBorder="1" applyAlignment="1" applyProtection="1">
      <alignment horizontal="center" vertical="center" wrapText="1"/>
      <protection locked="0"/>
    </xf>
    <xf numFmtId="0" fontId="64" fillId="34" borderId="13" xfId="433" applyFont="1" applyFill="1" applyBorder="1" applyAlignment="1" applyProtection="1">
      <alignment horizontal="center" vertical="center" wrapText="1"/>
      <protection locked="0"/>
    </xf>
    <xf numFmtId="0" fontId="64" fillId="35" borderId="13" xfId="433" applyFont="1" applyFill="1" applyBorder="1" applyAlignment="1" applyProtection="1">
      <alignment horizontal="center" vertical="center"/>
      <protection locked="0"/>
    </xf>
    <xf numFmtId="0" fontId="66" fillId="0" borderId="0" xfId="433" applyFont="1" applyProtection="1">
      <protection locked="0"/>
    </xf>
    <xf numFmtId="43" fontId="68" fillId="0" borderId="13" xfId="435" applyFont="1" applyFill="1" applyBorder="1" applyAlignment="1">
      <alignment wrapText="1"/>
    </xf>
    <xf numFmtId="0" fontId="66" fillId="0" borderId="0" xfId="433" applyFont="1" applyAlignment="1" applyProtection="1">
      <alignment wrapText="1"/>
      <protection locked="0"/>
    </xf>
    <xf numFmtId="0" fontId="43" fillId="0" borderId="0" xfId="81" applyFont="1" applyAlignment="1" applyProtection="1">
      <alignment horizontal="center"/>
      <protection locked="0"/>
    </xf>
    <xf numFmtId="43" fontId="40" fillId="39" borderId="22" xfId="435" applyFont="1" applyFill="1" applyBorder="1" applyAlignment="1" applyProtection="1">
      <alignment vertical="center"/>
    </xf>
    <xf numFmtId="0" fontId="40" fillId="39" borderId="13" xfId="81" applyFont="1" applyFill="1" applyBorder="1" applyAlignment="1" applyProtection="1">
      <alignment horizontal="center" vertical="center" wrapText="1"/>
    </xf>
    <xf numFmtId="0" fontId="66" fillId="41" borderId="0" xfId="0" applyFont="1" applyFill="1" applyAlignment="1">
      <alignment horizontal="center" vertical="center" wrapText="1"/>
    </xf>
    <xf numFmtId="0" fontId="66" fillId="0" borderId="0" xfId="0" applyFont="1" applyAlignment="1">
      <alignment horizontal="center" vertical="center" wrapText="1"/>
    </xf>
    <xf numFmtId="14" fontId="74" fillId="0" borderId="13" xfId="0" applyNumberFormat="1" applyFont="1" applyFill="1" applyBorder="1" applyAlignment="1">
      <alignment horizontal="center" vertical="center"/>
    </xf>
    <xf numFmtId="0" fontId="65" fillId="41" borderId="0" xfId="429" applyFont="1" applyFill="1" applyAlignment="1" applyProtection="1">
      <alignment horizontal="center" wrapText="1"/>
    </xf>
    <xf numFmtId="0" fontId="66" fillId="41" borderId="0" xfId="429" applyFont="1" applyFill="1" applyAlignment="1" applyProtection="1">
      <alignment wrapText="1"/>
    </xf>
    <xf numFmtId="0" fontId="66" fillId="0" borderId="13" xfId="0" applyFont="1" applyBorder="1" applyAlignment="1">
      <alignment wrapText="1"/>
    </xf>
    <xf numFmtId="0" fontId="66" fillId="0" borderId="0" xfId="0" applyFont="1" applyAlignment="1">
      <alignment wrapText="1"/>
    </xf>
    <xf numFmtId="14" fontId="66" fillId="0" borderId="13" xfId="0" applyNumberFormat="1" applyFont="1" applyBorder="1" applyAlignment="1">
      <alignment horizontal="center" vertical="center"/>
    </xf>
    <xf numFmtId="43" fontId="66" fillId="41" borderId="0" xfId="435" applyFont="1" applyFill="1" applyAlignment="1" applyProtection="1">
      <alignment horizontal="center" vertical="center"/>
    </xf>
    <xf numFmtId="43" fontId="66" fillId="0" borderId="13" xfId="435" applyFont="1" applyBorder="1" applyAlignment="1">
      <alignment horizontal="center" vertical="center"/>
    </xf>
    <xf numFmtId="43" fontId="66" fillId="0" borderId="0" xfId="435" applyFont="1" applyAlignment="1">
      <alignment horizontal="center" vertical="center"/>
    </xf>
    <xf numFmtId="43" fontId="65" fillId="41" borderId="0" xfId="435" applyFont="1" applyFill="1" applyAlignment="1" applyProtection="1">
      <alignment horizontal="center" vertical="center" wrapText="1"/>
    </xf>
    <xf numFmtId="43" fontId="66" fillId="41" borderId="0" xfId="435" applyFont="1" applyFill="1" applyAlignment="1" applyProtection="1">
      <alignment horizontal="center" vertical="center" wrapText="1"/>
    </xf>
    <xf numFmtId="43" fontId="66" fillId="41" borderId="0" xfId="435" applyFont="1" applyFill="1" applyAlignment="1">
      <alignment horizontal="center" vertical="center"/>
    </xf>
    <xf numFmtId="43" fontId="65" fillId="39" borderId="11" xfId="435" applyFont="1" applyFill="1" applyBorder="1" applyAlignment="1">
      <alignment horizontal="center" vertical="center"/>
    </xf>
    <xf numFmtId="0" fontId="66" fillId="41" borderId="0" xfId="0" applyFont="1" applyFill="1"/>
    <xf numFmtId="0" fontId="65" fillId="39" borderId="12" xfId="0" applyFont="1" applyFill="1" applyBorder="1" applyAlignment="1">
      <alignment horizontal="center" wrapText="1"/>
    </xf>
    <xf numFmtId="0" fontId="64" fillId="41" borderId="0" xfId="427" applyNumberFormat="1" applyFont="1" applyFill="1" applyBorder="1" applyAlignment="1" applyProtection="1">
      <alignment vertical="center"/>
    </xf>
    <xf numFmtId="0" fontId="65" fillId="35" borderId="13" xfId="0" applyFont="1" applyFill="1" applyBorder="1" applyAlignment="1">
      <alignment horizontal="center" vertical="center" wrapText="1"/>
    </xf>
    <xf numFmtId="0" fontId="65" fillId="0" borderId="0" xfId="0" applyFont="1" applyFill="1" applyBorder="1" applyAlignment="1">
      <alignment vertical="center"/>
    </xf>
    <xf numFmtId="0" fontId="64" fillId="41" borderId="0" xfId="427" applyNumberFormat="1" applyFont="1" applyFill="1" applyBorder="1" applyAlignment="1" applyProtection="1">
      <alignment horizontal="left" vertical="center"/>
    </xf>
    <xf numFmtId="0" fontId="65" fillId="41" borderId="0" xfId="429" applyFont="1" applyFill="1" applyAlignment="1" applyProtection="1">
      <alignment horizontal="left"/>
    </xf>
    <xf numFmtId="43" fontId="68" fillId="0" borderId="13" xfId="435" applyFont="1" applyFill="1" applyBorder="1" applyAlignment="1">
      <alignment vertical="center" wrapText="1"/>
    </xf>
    <xf numFmtId="14" fontId="64" fillId="41" borderId="0" xfId="427" applyNumberFormat="1" applyFont="1" applyFill="1" applyBorder="1" applyAlignment="1" applyProtection="1">
      <alignment vertical="center"/>
    </xf>
    <xf numFmtId="14" fontId="69" fillId="41" borderId="0" xfId="427" applyNumberFormat="1" applyFont="1" applyFill="1" applyBorder="1" applyAlignment="1" applyProtection="1">
      <alignment horizontal="left" vertical="center"/>
    </xf>
    <xf numFmtId="14" fontId="66" fillId="41" borderId="0" xfId="0" applyNumberFormat="1" applyFont="1" applyFill="1" applyAlignment="1">
      <alignment horizontal="center" vertical="center"/>
    </xf>
    <xf numFmtId="14" fontId="66" fillId="0" borderId="0" xfId="0" applyNumberFormat="1" applyFont="1" applyAlignment="1">
      <alignment horizontal="center" vertical="center"/>
    </xf>
    <xf numFmtId="40" fontId="64" fillId="41" borderId="0" xfId="427" applyNumberFormat="1" applyFont="1" applyFill="1" applyBorder="1" applyAlignment="1" applyProtection="1">
      <alignment vertical="center"/>
    </xf>
    <xf numFmtId="0" fontId="65" fillId="41" borderId="0" xfId="429" applyFont="1" applyFill="1" applyAlignment="1" applyProtection="1"/>
    <xf numFmtId="43" fontId="64" fillId="41" borderId="0" xfId="435" applyFont="1" applyFill="1" applyBorder="1" applyAlignment="1" applyProtection="1">
      <alignment vertical="center"/>
    </xf>
    <xf numFmtId="43" fontId="65" fillId="41" borderId="0" xfId="435" applyFont="1" applyFill="1" applyAlignment="1" applyProtection="1"/>
    <xf numFmtId="43" fontId="65" fillId="41" borderId="0" xfId="435" applyFont="1" applyFill="1" applyAlignment="1" applyProtection="1">
      <alignment horizontal="left" vertical="center"/>
    </xf>
    <xf numFmtId="43" fontId="65" fillId="41" borderId="0" xfId="435" applyFont="1" applyFill="1" applyAlignment="1" applyProtection="1">
      <alignment horizontal="center"/>
    </xf>
    <xf numFmtId="43" fontId="39" fillId="0" borderId="0" xfId="435" applyFont="1" applyFill="1" applyAlignment="1" applyProtection="1">
      <alignment horizontal="center" vertical="center"/>
    </xf>
    <xf numFmtId="43" fontId="64" fillId="35" borderId="13" xfId="435" applyFont="1" applyFill="1" applyBorder="1" applyAlignment="1" applyProtection="1">
      <alignment horizontal="center" vertical="center"/>
      <protection locked="0"/>
    </xf>
    <xf numFmtId="43" fontId="66" fillId="0" borderId="13" xfId="435" applyFont="1" applyBorder="1" applyAlignment="1" applyProtection="1">
      <alignment vertical="center"/>
      <protection locked="0"/>
    </xf>
    <xf numFmtId="43" fontId="66" fillId="0" borderId="0" xfId="435" applyFont="1" applyAlignment="1" applyProtection="1">
      <alignment vertical="center"/>
      <protection locked="0"/>
    </xf>
    <xf numFmtId="0" fontId="64" fillId="41" borderId="0" xfId="427" applyNumberFormat="1" applyFont="1" applyFill="1" applyBorder="1" applyAlignment="1" applyProtection="1">
      <alignment horizontal="center" vertical="center"/>
    </xf>
    <xf numFmtId="0" fontId="69" fillId="41" borderId="0" xfId="427" applyFont="1" applyFill="1" applyBorder="1" applyAlignment="1" applyProtection="1">
      <alignment horizontal="center" vertical="center"/>
    </xf>
    <xf numFmtId="43" fontId="66" fillId="0" borderId="13" xfId="435" applyFont="1" applyFill="1" applyBorder="1" applyAlignment="1">
      <alignment vertical="center" wrapText="1"/>
    </xf>
    <xf numFmtId="43" fontId="65" fillId="0" borderId="0" xfId="435" applyFont="1" applyFill="1" applyAlignment="1" applyProtection="1">
      <alignment horizontal="center" vertical="center"/>
    </xf>
    <xf numFmtId="43" fontId="66" fillId="0" borderId="0" xfId="435" applyFont="1" applyAlignment="1" applyProtection="1">
      <alignment vertical="center"/>
    </xf>
    <xf numFmtId="43" fontId="64" fillId="34" borderId="13" xfId="435" applyFont="1" applyFill="1" applyBorder="1" applyAlignment="1" applyProtection="1">
      <alignment horizontal="center" vertical="center"/>
      <protection locked="0"/>
    </xf>
    <xf numFmtId="43" fontId="69" fillId="41" borderId="0" xfId="435" applyFont="1" applyFill="1" applyBorder="1" applyAlignment="1" applyProtection="1">
      <alignment horizontal="left" vertical="center"/>
    </xf>
    <xf numFmtId="43" fontId="68" fillId="0" borderId="13" xfId="435" applyFont="1" applyFill="1" applyBorder="1" applyAlignment="1" applyProtection="1">
      <alignment horizontal="right" vertical="center"/>
    </xf>
    <xf numFmtId="43" fontId="68" fillId="0" borderId="13" xfId="435" applyFont="1" applyFill="1" applyBorder="1" applyAlignment="1" applyProtection="1">
      <alignment horizontal="center" vertical="center"/>
    </xf>
    <xf numFmtId="43" fontId="68" fillId="0" borderId="13" xfId="435" applyFont="1" applyFill="1" applyBorder="1" applyAlignment="1" applyProtection="1">
      <alignment horizontal="center" vertical="center" wrapText="1"/>
    </xf>
    <xf numFmtId="0" fontId="64" fillId="41" borderId="0" xfId="427" applyNumberFormat="1" applyFont="1" applyFill="1" applyBorder="1" applyAlignment="1" applyProtection="1">
      <alignment vertical="center" wrapText="1"/>
    </xf>
    <xf numFmtId="0" fontId="69" fillId="41" borderId="0" xfId="427" applyFont="1" applyFill="1" applyBorder="1" applyAlignment="1" applyProtection="1">
      <alignment horizontal="left" vertical="center" wrapText="1"/>
    </xf>
    <xf numFmtId="0" fontId="66" fillId="0" borderId="0" xfId="429" applyFont="1" applyAlignment="1" applyProtection="1">
      <alignment wrapText="1"/>
      <protection locked="0"/>
    </xf>
    <xf numFmtId="43" fontId="75" fillId="0" borderId="0" xfId="435" applyFont="1" applyBorder="1" applyAlignment="1" applyProtection="1">
      <alignment vertical="center"/>
    </xf>
    <xf numFmtId="43" fontId="75" fillId="0" borderId="0" xfId="435" applyFont="1" applyBorder="1" applyProtection="1">
      <protection locked="0"/>
    </xf>
    <xf numFmtId="43" fontId="43" fillId="0" borderId="0" xfId="435" applyFont="1" applyAlignment="1" applyProtection="1">
      <alignment horizontal="center"/>
      <protection locked="0"/>
    </xf>
    <xf numFmtId="0" fontId="65" fillId="39" borderId="11" xfId="0" applyFont="1" applyFill="1" applyBorder="1" applyAlignment="1">
      <alignment wrapText="1"/>
    </xf>
    <xf numFmtId="0" fontId="8" fillId="41" borderId="13" xfId="81" applyFont="1" applyFill="1" applyBorder="1" applyAlignment="1">
      <alignment horizontal="center" vertical="center"/>
    </xf>
    <xf numFmtId="0" fontId="8" fillId="41" borderId="13" xfId="81" applyFont="1" applyFill="1" applyBorder="1" applyAlignment="1">
      <alignment vertical="center" wrapText="1"/>
    </xf>
    <xf numFmtId="0" fontId="0" fillId="41" borderId="13" xfId="81" applyFont="1" applyFill="1" applyBorder="1" applyAlignment="1">
      <alignment horizontal="center" vertical="center" wrapText="1"/>
    </xf>
    <xf numFmtId="166" fontId="8" fillId="41" borderId="21" xfId="81" applyNumberFormat="1" applyFont="1" applyFill="1" applyBorder="1" applyAlignment="1">
      <alignment vertical="center"/>
    </xf>
    <xf numFmtId="0" fontId="8" fillId="41" borderId="0" xfId="81" applyFont="1" applyFill="1" applyProtection="1">
      <protection locked="0"/>
    </xf>
    <xf numFmtId="43" fontId="8" fillId="41" borderId="0" xfId="435" applyFont="1" applyFill="1" applyProtection="1">
      <protection locked="0"/>
    </xf>
    <xf numFmtId="4" fontId="8" fillId="41" borderId="0" xfId="81" applyNumberFormat="1" applyFont="1" applyFill="1" applyProtection="1">
      <protection locked="0"/>
    </xf>
    <xf numFmtId="0" fontId="0" fillId="0" borderId="13" xfId="81" applyFont="1" applyFill="1" applyBorder="1" applyAlignment="1">
      <alignment vertical="center" wrapText="1"/>
    </xf>
    <xf numFmtId="43" fontId="8" fillId="0" borderId="0" xfId="81" applyNumberFormat="1" applyFont="1" applyProtection="1">
      <protection locked="0"/>
    </xf>
    <xf numFmtId="0" fontId="78" fillId="0" borderId="0" xfId="433" applyFont="1" applyAlignment="1" applyProtection="1">
      <alignment horizontal="right"/>
      <protection locked="0"/>
    </xf>
    <xf numFmtId="1" fontId="37" fillId="0" borderId="13" xfId="435" applyNumberFormat="1" applyFont="1" applyFill="1" applyBorder="1" applyAlignment="1">
      <alignment horizontal="center" vertical="center"/>
    </xf>
    <xf numFmtId="0" fontId="66" fillId="0" borderId="13"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Border="1" applyAlignment="1">
      <alignment horizontal="center" vertical="center"/>
    </xf>
    <xf numFmtId="0" fontId="66" fillId="0" borderId="0" xfId="0" applyFont="1" applyBorder="1" applyAlignment="1">
      <alignment horizontal="center" vertical="center" wrapText="1"/>
    </xf>
    <xf numFmtId="0" fontId="66" fillId="0" borderId="0" xfId="0" applyFont="1" applyBorder="1" applyAlignment="1">
      <alignment horizontal="left" vertical="center" wrapText="1"/>
    </xf>
    <xf numFmtId="43" fontId="66" fillId="0" borderId="0" xfId="435" applyFont="1" applyBorder="1" applyAlignment="1">
      <alignment horizontal="center" vertical="center"/>
    </xf>
    <xf numFmtId="0" fontId="66" fillId="0" borderId="0" xfId="433" applyFont="1" applyBorder="1" applyAlignment="1" applyProtection="1">
      <alignment horizontal="center"/>
      <protection locked="0"/>
    </xf>
    <xf numFmtId="0" fontId="66" fillId="0" borderId="0" xfId="433" applyFont="1" applyBorder="1" applyAlignment="1" applyProtection="1">
      <alignment wrapText="1"/>
      <protection locked="0"/>
    </xf>
    <xf numFmtId="43" fontId="66" fillId="0" borderId="0" xfId="435" applyFont="1" applyBorder="1" applyAlignment="1" applyProtection="1">
      <alignment vertical="center"/>
      <protection locked="0"/>
    </xf>
    <xf numFmtId="14" fontId="66" fillId="0" borderId="0" xfId="0" applyNumberFormat="1" applyFont="1" applyBorder="1" applyAlignment="1">
      <alignment horizontal="center" vertical="center"/>
    </xf>
    <xf numFmtId="0" fontId="66" fillId="0" borderId="0" xfId="0" applyFont="1" applyBorder="1" applyAlignment="1">
      <alignment vertical="center"/>
    </xf>
    <xf numFmtId="0" fontId="66" fillId="0" borderId="0" xfId="0" applyFont="1" applyBorder="1" applyAlignment="1">
      <alignment wrapText="1"/>
    </xf>
    <xf numFmtId="0" fontId="65" fillId="34" borderId="13" xfId="0" applyFont="1" applyFill="1" applyBorder="1" applyAlignment="1">
      <alignment horizontal="center" vertical="center"/>
    </xf>
    <xf numFmtId="0" fontId="51" fillId="41" borderId="0" xfId="0" applyFont="1" applyFill="1" applyBorder="1" applyAlignment="1" applyProtection="1">
      <alignment horizontal="justify" vertical="center" wrapText="1"/>
    </xf>
    <xf numFmtId="0" fontId="51" fillId="41" borderId="34" xfId="0" applyFont="1" applyFill="1" applyBorder="1"/>
    <xf numFmtId="0" fontId="52" fillId="41" borderId="27" xfId="0" applyFont="1" applyFill="1" applyBorder="1" applyAlignment="1" applyProtection="1">
      <alignment horizontal="justify" vertical="top" wrapText="1"/>
    </xf>
    <xf numFmtId="14" fontId="74" fillId="0" borderId="0" xfId="0" applyNumberFormat="1" applyFont="1" applyFill="1" applyBorder="1" applyAlignment="1">
      <alignment horizontal="center" vertical="center"/>
    </xf>
    <xf numFmtId="0" fontId="68" fillId="0" borderId="0" xfId="0" applyFont="1" applyBorder="1" applyAlignment="1">
      <alignment horizontal="center" vertical="center"/>
    </xf>
    <xf numFmtId="0" fontId="0" fillId="0" borderId="0" xfId="81" applyFont="1" applyAlignment="1" applyProtection="1">
      <alignment horizontal="center" vertical="center" wrapText="1"/>
      <protection locked="0"/>
    </xf>
    <xf numFmtId="0" fontId="0" fillId="0" borderId="13" xfId="81" applyFont="1" applyBorder="1" applyAlignment="1" applyProtection="1">
      <alignment horizontal="center" vertical="center" wrapText="1"/>
      <protection locked="0"/>
    </xf>
    <xf numFmtId="0" fontId="64" fillId="41" borderId="0" xfId="437" applyNumberFormat="1" applyFont="1" applyFill="1" applyBorder="1" applyAlignment="1" applyProtection="1">
      <alignment vertical="center"/>
    </xf>
    <xf numFmtId="0" fontId="3" fillId="41" borderId="0" xfId="437" applyFont="1" applyFill="1" applyAlignment="1">
      <alignment vertical="center" wrapText="1"/>
    </xf>
    <xf numFmtId="0" fontId="3" fillId="41" borderId="0" xfId="437" applyFont="1" applyFill="1" applyAlignment="1">
      <alignment horizontal="center" vertical="center"/>
    </xf>
    <xf numFmtId="43" fontId="3" fillId="41" borderId="0" xfId="438" applyFont="1" applyFill="1" applyAlignment="1">
      <alignment vertical="center"/>
    </xf>
    <xf numFmtId="0" fontId="3" fillId="41" borderId="0" xfId="437" applyFont="1" applyFill="1" applyAlignment="1">
      <alignment vertical="center"/>
    </xf>
    <xf numFmtId="0" fontId="69" fillId="41" borderId="0" xfId="437" applyFont="1" applyFill="1" applyBorder="1" applyAlignment="1" applyProtection="1">
      <alignment horizontal="left" vertical="center"/>
    </xf>
    <xf numFmtId="0" fontId="32" fillId="42" borderId="13" xfId="437" applyFont="1" applyFill="1" applyBorder="1" applyAlignment="1">
      <alignment horizontal="center" vertical="center" wrapText="1"/>
    </xf>
    <xf numFmtId="0" fontId="32" fillId="35" borderId="13" xfId="437" applyFont="1" applyFill="1" applyBorder="1" applyAlignment="1">
      <alignment horizontal="center" vertical="center"/>
    </xf>
    <xf numFmtId="0" fontId="32" fillId="35" borderId="13" xfId="437" applyFont="1" applyFill="1" applyBorder="1" applyAlignment="1">
      <alignment horizontal="center" vertical="center" wrapText="1"/>
    </xf>
    <xf numFmtId="43" fontId="32" fillId="42" borderId="13" xfId="438" applyFont="1" applyFill="1" applyBorder="1" applyAlignment="1">
      <alignment horizontal="center" vertical="center"/>
    </xf>
    <xf numFmtId="0" fontId="32" fillId="41" borderId="0" xfId="437" applyFont="1" applyFill="1" applyAlignment="1">
      <alignment vertical="center"/>
    </xf>
    <xf numFmtId="0" fontId="3" fillId="41" borderId="13" xfId="437" applyFont="1" applyFill="1" applyBorder="1" applyAlignment="1">
      <alignment horizontal="center" vertical="center"/>
    </xf>
    <xf numFmtId="0" fontId="3" fillId="41" borderId="13" xfId="437" applyFont="1" applyFill="1" applyBorder="1" applyAlignment="1">
      <alignment vertical="center" wrapText="1"/>
    </xf>
    <xf numFmtId="43" fontId="3" fillId="41" borderId="13" xfId="438" applyFont="1" applyFill="1" applyBorder="1" applyAlignment="1">
      <alignment vertical="center"/>
    </xf>
    <xf numFmtId="0" fontId="3" fillId="41" borderId="0" xfId="437" applyFont="1" applyFill="1" applyBorder="1" applyAlignment="1">
      <alignment horizontal="center" vertical="center"/>
    </xf>
    <xf numFmtId="0" fontId="3" fillId="41" borderId="0" xfId="437" applyFont="1" applyFill="1" applyBorder="1" applyAlignment="1">
      <alignment vertical="center" wrapText="1"/>
    </xf>
    <xf numFmtId="43" fontId="32" fillId="41" borderId="39" xfId="438" applyFont="1" applyFill="1" applyBorder="1" applyAlignment="1">
      <alignment vertical="center"/>
    </xf>
    <xf numFmtId="0" fontId="65" fillId="34" borderId="13" xfId="0" applyFont="1" applyFill="1" applyBorder="1" applyAlignment="1">
      <alignment horizontal="center" vertical="center" wrapText="1"/>
    </xf>
    <xf numFmtId="0" fontId="65" fillId="35" borderId="13" xfId="0" applyFont="1" applyFill="1" applyBorder="1" applyAlignment="1">
      <alignment horizontal="center" vertical="center"/>
    </xf>
    <xf numFmtId="43" fontId="65" fillId="34" borderId="13" xfId="435" applyFont="1" applyFill="1" applyBorder="1" applyAlignment="1">
      <alignment horizontal="center" vertical="center" wrapText="1"/>
    </xf>
    <xf numFmtId="43" fontId="66" fillId="0" borderId="0" xfId="435" applyFont="1" applyBorder="1" applyAlignment="1" applyProtection="1">
      <alignment horizontal="right"/>
      <protection locked="0"/>
    </xf>
    <xf numFmtId="43" fontId="65" fillId="39" borderId="18" xfId="435" applyFont="1" applyFill="1" applyBorder="1" applyAlignment="1">
      <alignment horizontal="center" vertical="center"/>
    </xf>
    <xf numFmtId="0" fontId="65" fillId="0" borderId="0" xfId="0" applyFont="1" applyBorder="1" applyAlignment="1">
      <alignment horizontal="center" vertical="center"/>
    </xf>
    <xf numFmtId="0" fontId="79" fillId="0" borderId="0" xfId="0" applyFont="1" applyBorder="1" applyAlignment="1">
      <alignment horizontal="center" vertical="center"/>
    </xf>
    <xf numFmtId="0" fontId="66" fillId="0" borderId="0" xfId="433" applyFont="1" applyBorder="1" applyAlignment="1" applyProtection="1">
      <alignment vertical="center"/>
      <protection locked="0"/>
    </xf>
    <xf numFmtId="0" fontId="65" fillId="0" borderId="0" xfId="0" applyFont="1" applyBorder="1" applyAlignment="1">
      <alignment horizontal="center" vertical="center" wrapText="1"/>
    </xf>
    <xf numFmtId="0" fontId="65" fillId="0" borderId="0" xfId="0" applyFont="1" applyBorder="1" applyAlignment="1">
      <alignment vertical="center" wrapText="1"/>
    </xf>
    <xf numFmtId="43" fontId="65" fillId="0" borderId="0" xfId="435" applyFont="1" applyBorder="1" applyAlignment="1">
      <alignment vertical="center"/>
    </xf>
    <xf numFmtId="43" fontId="65" fillId="0" borderId="40" xfId="435" applyFont="1" applyBorder="1" applyAlignment="1">
      <alignment vertical="center"/>
    </xf>
    <xf numFmtId="0" fontId="65" fillId="0" borderId="0" xfId="429" applyFont="1" applyFill="1" applyBorder="1" applyAlignment="1" applyProtection="1">
      <alignment horizontal="center" vertical="center"/>
      <protection locked="0"/>
    </xf>
    <xf numFmtId="0" fontId="66" fillId="0" borderId="0" xfId="429" applyFont="1" applyFill="1" applyBorder="1" applyAlignment="1" applyProtection="1">
      <alignment horizontal="center" vertical="center"/>
      <protection locked="0"/>
    </xf>
    <xf numFmtId="0" fontId="14" fillId="0" borderId="0" xfId="1" applyFont="1" applyFill="1" applyAlignment="1" applyProtection="1">
      <alignment horizontal="center"/>
    </xf>
    <xf numFmtId="0" fontId="65" fillId="0" borderId="0" xfId="0" applyFont="1" applyFill="1" applyBorder="1" applyAlignment="1">
      <alignment horizontal="center" vertical="center"/>
    </xf>
    <xf numFmtId="0" fontId="65" fillId="41" borderId="0" xfId="429" applyFont="1" applyFill="1" applyAlignment="1" applyProtection="1">
      <alignment horizontal="center" vertical="center" wrapText="1"/>
    </xf>
    <xf numFmtId="0" fontId="66" fillId="41" borderId="0" xfId="429" applyFont="1" applyFill="1" applyAlignment="1" applyProtection="1">
      <alignment horizontal="center" vertical="center" wrapText="1"/>
    </xf>
    <xf numFmtId="0" fontId="66" fillId="0" borderId="13" xfId="0" applyFont="1" applyBorder="1" applyAlignment="1">
      <alignment vertical="center" wrapText="1"/>
    </xf>
    <xf numFmtId="0" fontId="66" fillId="0" borderId="0" xfId="0" applyFont="1" applyBorder="1" applyAlignment="1">
      <alignment vertical="center" wrapText="1"/>
    </xf>
    <xf numFmtId="0" fontId="66" fillId="0" borderId="0" xfId="0" applyFont="1" applyAlignment="1">
      <alignment vertical="center" wrapText="1"/>
    </xf>
    <xf numFmtId="0" fontId="81" fillId="41" borderId="0" xfId="427" applyFont="1" applyFill="1" applyBorder="1" applyAlignment="1" applyProtection="1">
      <alignment horizontal="left" vertical="center"/>
    </xf>
    <xf numFmtId="0" fontId="69" fillId="41" borderId="0" xfId="429" applyFont="1" applyFill="1" applyAlignment="1" applyProtection="1">
      <alignment horizontal="left" vertical="center"/>
    </xf>
    <xf numFmtId="0" fontId="68" fillId="0" borderId="13" xfId="0" applyNumberFormat="1" applyFont="1" applyBorder="1" applyAlignment="1">
      <alignment horizontal="center" vertical="center"/>
    </xf>
    <xf numFmtId="0" fontId="68" fillId="0" borderId="13" xfId="0" applyFont="1" applyBorder="1" applyAlignment="1">
      <alignment horizontal="center" vertical="center" wrapText="1"/>
    </xf>
    <xf numFmtId="0" fontId="68" fillId="0" borderId="13" xfId="0" applyFont="1" applyBorder="1" applyAlignment="1">
      <alignment horizontal="left" vertical="center" wrapText="1"/>
    </xf>
    <xf numFmtId="43" fontId="68" fillId="0" borderId="13" xfId="435" applyFont="1" applyBorder="1" applyAlignment="1">
      <alignment horizontal="right" vertical="center"/>
    </xf>
    <xf numFmtId="43" fontId="66" fillId="0" borderId="13" xfId="34" applyFont="1" applyBorder="1" applyAlignment="1">
      <alignment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vertical="center" wrapText="1"/>
    </xf>
    <xf numFmtId="0" fontId="65" fillId="34" borderId="13" xfId="0" applyFont="1" applyFill="1" applyBorder="1" applyAlignment="1">
      <alignment horizontal="center" vertical="center" wrapText="1"/>
    </xf>
    <xf numFmtId="0" fontId="65" fillId="35" borderId="13" xfId="0" applyFont="1" applyFill="1" applyBorder="1" applyAlignment="1">
      <alignment horizontal="center" vertical="center"/>
    </xf>
    <xf numFmtId="43" fontId="65" fillId="34" borderId="13" xfId="435" applyFont="1" applyFill="1" applyBorder="1" applyAlignment="1">
      <alignment horizontal="center" vertical="center" wrapText="1"/>
    </xf>
    <xf numFmtId="0" fontId="2" fillId="41" borderId="0" xfId="437" applyFont="1" applyFill="1" applyBorder="1" applyAlignment="1">
      <alignment horizontal="center" vertical="center"/>
    </xf>
    <xf numFmtId="43" fontId="3" fillId="41" borderId="0" xfId="438" applyFont="1" applyFill="1" applyBorder="1" applyAlignment="1">
      <alignment vertical="center"/>
    </xf>
    <xf numFmtId="0" fontId="68" fillId="0" borderId="13" xfId="0" applyFont="1" applyFill="1" applyBorder="1" applyAlignment="1">
      <alignment horizontal="center" vertical="center"/>
    </xf>
    <xf numFmtId="0" fontId="68" fillId="35" borderId="13" xfId="0" applyFont="1" applyFill="1" applyBorder="1" applyAlignment="1">
      <alignment horizontal="center" vertical="center"/>
    </xf>
    <xf numFmtId="0" fontId="34" fillId="0" borderId="0" xfId="1" applyFont="1" applyFill="1" applyAlignment="1" applyProtection="1">
      <alignment horizontal="left"/>
    </xf>
    <xf numFmtId="0" fontId="14" fillId="0" borderId="0" xfId="1" applyFont="1" applyFill="1" applyAlignment="1" applyProtection="1">
      <alignment horizontal="left"/>
    </xf>
    <xf numFmtId="49" fontId="15" fillId="0" borderId="0" xfId="1" applyNumberFormat="1" applyFont="1" applyFill="1" applyAlignment="1" applyProtection="1">
      <alignment horizontal="left"/>
    </xf>
    <xf numFmtId="49" fontId="14" fillId="0" borderId="0" xfId="1" applyNumberFormat="1" applyFont="1" applyFill="1" applyAlignment="1" applyProtection="1">
      <alignment horizontal="left"/>
    </xf>
    <xf numFmtId="0" fontId="48" fillId="0" borderId="0" xfId="0" applyFont="1" applyBorder="1" applyProtection="1">
      <protection locked="0"/>
    </xf>
    <xf numFmtId="0" fontId="36" fillId="0" borderId="0" xfId="1" applyFont="1" applyFill="1" applyBorder="1" applyAlignment="1" applyProtection="1">
      <alignment horizontal="center"/>
      <protection locked="0"/>
    </xf>
    <xf numFmtId="0" fontId="8" fillId="0" borderId="41" xfId="81" applyFont="1" applyFill="1" applyBorder="1" applyAlignment="1">
      <alignment horizontal="center" vertical="center"/>
    </xf>
    <xf numFmtId="0" fontId="8" fillId="0" borderId="42" xfId="81" applyFont="1" applyFill="1" applyBorder="1" applyAlignment="1">
      <alignment horizontal="center" vertical="center"/>
    </xf>
    <xf numFmtId="0" fontId="48" fillId="0" borderId="13" xfId="81" applyFont="1" applyFill="1" applyBorder="1" applyAlignment="1">
      <alignment horizontal="center" vertical="center"/>
    </xf>
    <xf numFmtId="0" fontId="1" fillId="41" borderId="13" xfId="437" applyFont="1" applyFill="1" applyBorder="1" applyAlignment="1">
      <alignment vertical="center" wrapText="1"/>
    </xf>
    <xf numFmtId="0" fontId="1" fillId="41" borderId="13" xfId="437" applyFont="1" applyFill="1" applyBorder="1" applyAlignment="1">
      <alignment horizontal="center" vertical="center"/>
    </xf>
    <xf numFmtId="0" fontId="68" fillId="0" borderId="13" xfId="0" applyFont="1" applyFill="1" applyBorder="1" applyAlignment="1">
      <alignment horizontal="left" vertical="center" wrapText="1"/>
    </xf>
    <xf numFmtId="0" fontId="9" fillId="0" borderId="10" xfId="1" applyFont="1" applyFill="1" applyBorder="1" applyAlignment="1" applyProtection="1">
      <alignment horizontal="left" vertical="center" wrapText="1"/>
    </xf>
    <xf numFmtId="0" fontId="9" fillId="0" borderId="11" xfId="1" applyFont="1" applyFill="1" applyBorder="1" applyAlignment="1" applyProtection="1">
      <alignment horizontal="left" vertical="center" wrapText="1"/>
    </xf>
    <xf numFmtId="0" fontId="9" fillId="0" borderId="12" xfId="1" applyFont="1" applyFill="1" applyBorder="1" applyAlignment="1" applyProtection="1">
      <alignment horizontal="left" vertical="center" wrapText="1"/>
    </xf>
    <xf numFmtId="0" fontId="9" fillId="0" borderId="10"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167" fontId="49" fillId="0" borderId="10" xfId="430" applyNumberFormat="1" applyFont="1" applyFill="1" applyBorder="1" applyAlignment="1" applyProtection="1">
      <alignment horizontal="right" vertical="center"/>
    </xf>
    <xf numFmtId="167" fontId="49" fillId="0" borderId="11" xfId="430" applyNumberFormat="1" applyFont="1" applyFill="1" applyBorder="1" applyAlignment="1" applyProtection="1">
      <alignment horizontal="right" vertical="center"/>
    </xf>
    <xf numFmtId="167" fontId="49" fillId="0" borderId="12" xfId="430" applyNumberFormat="1" applyFont="1" applyFill="1" applyBorder="1" applyAlignment="1" applyProtection="1">
      <alignment horizontal="right" vertical="center"/>
    </xf>
    <xf numFmtId="0" fontId="9" fillId="0" borderId="1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80" fillId="0" borderId="10" xfId="1" applyFont="1" applyFill="1" applyBorder="1" applyAlignment="1" applyProtection="1">
      <alignment horizontal="center" vertical="center" wrapText="1"/>
    </xf>
    <xf numFmtId="0" fontId="80" fillId="0" borderId="11" xfId="1" applyFont="1" applyFill="1" applyBorder="1" applyAlignment="1" applyProtection="1">
      <alignment horizontal="center" vertical="center" wrapText="1"/>
    </xf>
    <xf numFmtId="0" fontId="80" fillId="0" borderId="12" xfId="1" applyFont="1" applyFill="1" applyBorder="1" applyAlignment="1" applyProtection="1">
      <alignment horizontal="center" vertical="center" wrapText="1"/>
    </xf>
    <xf numFmtId="0" fontId="9" fillId="0" borderId="30" xfId="1" applyFont="1" applyFill="1" applyBorder="1" applyAlignment="1" applyProtection="1">
      <alignment horizontal="justify" vertical="top" wrapText="1"/>
      <protection locked="0"/>
    </xf>
    <xf numFmtId="0" fontId="9" fillId="0" borderId="31" xfId="1" applyFont="1" applyFill="1" applyBorder="1" applyAlignment="1" applyProtection="1">
      <alignment horizontal="justify" vertical="top" wrapText="1"/>
      <protection locked="0"/>
    </xf>
    <xf numFmtId="0" fontId="9" fillId="0" borderId="32" xfId="1" applyFont="1" applyFill="1" applyBorder="1" applyAlignment="1" applyProtection="1">
      <alignment horizontal="justify" vertical="top" wrapText="1"/>
      <protection locked="0"/>
    </xf>
    <xf numFmtId="0" fontId="9" fillId="0" borderId="33" xfId="1" applyFont="1" applyFill="1" applyBorder="1" applyAlignment="1" applyProtection="1">
      <alignment horizontal="justify" vertical="top" wrapText="1"/>
      <protection locked="0"/>
    </xf>
    <xf numFmtId="0" fontId="9" fillId="0" borderId="0" xfId="1" applyFont="1" applyFill="1" applyBorder="1" applyAlignment="1" applyProtection="1">
      <alignment horizontal="justify" vertical="top" wrapText="1"/>
      <protection locked="0"/>
    </xf>
    <xf numFmtId="0" fontId="9" fillId="0" borderId="34" xfId="1" applyFont="1" applyFill="1" applyBorder="1" applyAlignment="1" applyProtection="1">
      <alignment horizontal="justify" vertical="top" wrapText="1"/>
      <protection locked="0"/>
    </xf>
    <xf numFmtId="0" fontId="9" fillId="0" borderId="35" xfId="1" applyFont="1" applyFill="1" applyBorder="1" applyAlignment="1" applyProtection="1">
      <alignment horizontal="justify" vertical="top" wrapText="1"/>
      <protection locked="0"/>
    </xf>
    <xf numFmtId="0" fontId="9" fillId="0" borderId="36" xfId="1" applyFont="1" applyFill="1" applyBorder="1" applyAlignment="1" applyProtection="1">
      <alignment horizontal="justify" vertical="top" wrapText="1"/>
      <protection locked="0"/>
    </xf>
    <xf numFmtId="0" fontId="9" fillId="0" borderId="37" xfId="1" applyFont="1" applyFill="1" applyBorder="1" applyAlignment="1" applyProtection="1">
      <alignment horizontal="justify" vertical="top" wrapText="1"/>
      <protection locked="0"/>
    </xf>
    <xf numFmtId="0" fontId="10" fillId="0" borderId="10" xfId="1" applyFont="1" applyFill="1" applyBorder="1" applyAlignment="1" applyProtection="1">
      <alignment horizontal="left"/>
      <protection locked="0"/>
    </xf>
    <xf numFmtId="0" fontId="10" fillId="0" borderId="11" xfId="1" applyFont="1" applyFill="1" applyBorder="1" applyAlignment="1" applyProtection="1">
      <alignment horizontal="left"/>
      <protection locked="0"/>
    </xf>
    <xf numFmtId="0" fontId="10" fillId="0" borderId="12" xfId="1" applyFont="1" applyFill="1" applyBorder="1" applyAlignment="1" applyProtection="1">
      <alignment horizontal="left"/>
      <protection locked="0"/>
    </xf>
    <xf numFmtId="0" fontId="11" fillId="0" borderId="10" xfId="1" applyFont="1" applyFill="1" applyBorder="1" applyAlignment="1" applyProtection="1">
      <alignment horizontal="left"/>
      <protection locked="0"/>
    </xf>
    <xf numFmtId="0" fontId="11" fillId="0" borderId="11" xfId="1" applyFont="1" applyFill="1" applyBorder="1" applyAlignment="1" applyProtection="1">
      <alignment horizontal="left"/>
      <protection locked="0"/>
    </xf>
    <xf numFmtId="0" fontId="11" fillId="0" borderId="12" xfId="1" applyFont="1" applyFill="1" applyBorder="1" applyAlignment="1" applyProtection="1">
      <alignment horizontal="left"/>
      <protection locked="0"/>
    </xf>
    <xf numFmtId="0" fontId="12" fillId="0" borderId="0" xfId="1" applyFont="1" applyFill="1" applyAlignment="1" applyProtection="1">
      <alignment horizontal="center"/>
    </xf>
    <xf numFmtId="0" fontId="12" fillId="0" borderId="0" xfId="1" applyFont="1" applyFill="1" applyAlignment="1" applyProtection="1">
      <alignment horizontal="center" wrapText="1"/>
    </xf>
    <xf numFmtId="0" fontId="35" fillId="0" borderId="0" xfId="1" applyFont="1" applyFill="1" applyBorder="1" applyAlignment="1" applyProtection="1">
      <alignment horizontal="justify" vertical="top" wrapText="1"/>
    </xf>
    <xf numFmtId="0" fontId="10" fillId="33" borderId="13" xfId="1" applyFont="1" applyFill="1" applyBorder="1" applyAlignment="1" applyProtection="1">
      <alignment horizontal="center" vertical="center" wrapText="1"/>
    </xf>
    <xf numFmtId="0" fontId="10" fillId="33" borderId="19" xfId="1" applyFont="1" applyFill="1" applyBorder="1" applyAlignment="1" applyProtection="1">
      <alignment horizontal="center" vertical="center" wrapText="1"/>
    </xf>
    <xf numFmtId="0" fontId="10" fillId="33" borderId="18" xfId="1" applyFont="1" applyFill="1" applyBorder="1" applyAlignment="1" applyProtection="1">
      <alignment horizontal="center" vertical="center" wrapText="1"/>
    </xf>
    <xf numFmtId="0" fontId="10" fillId="33" borderId="17" xfId="1" applyFont="1" applyFill="1" applyBorder="1" applyAlignment="1" applyProtection="1">
      <alignment horizontal="center" vertical="center" wrapText="1"/>
    </xf>
    <xf numFmtId="0" fontId="10" fillId="33" borderId="16" xfId="1" applyFont="1" applyFill="1" applyBorder="1" applyAlignment="1" applyProtection="1">
      <alignment horizontal="center" vertical="center" wrapText="1"/>
    </xf>
    <xf numFmtId="0" fontId="10" fillId="33" borderId="15" xfId="1" applyFont="1" applyFill="1" applyBorder="1" applyAlignment="1" applyProtection="1">
      <alignment horizontal="center" vertical="center" wrapText="1"/>
    </xf>
    <xf numFmtId="0" fontId="10" fillId="33" borderId="14" xfId="1" applyFont="1" applyFill="1" applyBorder="1" applyAlignment="1" applyProtection="1">
      <alignment horizontal="center" vertical="center" wrapText="1"/>
    </xf>
    <xf numFmtId="14" fontId="36" fillId="0" borderId="10" xfId="1" applyNumberFormat="1" applyFont="1" applyFill="1" applyBorder="1" applyAlignment="1" applyProtection="1">
      <alignment horizontal="center"/>
      <protection locked="0"/>
    </xf>
    <xf numFmtId="0" fontId="36" fillId="0" borderId="11" xfId="1" applyFont="1" applyFill="1" applyBorder="1" applyAlignment="1" applyProtection="1">
      <alignment horizontal="center"/>
      <protection locked="0"/>
    </xf>
    <xf numFmtId="0" fontId="36" fillId="0" borderId="12" xfId="1" applyFont="1" applyFill="1" applyBorder="1" applyAlignment="1" applyProtection="1">
      <alignment horizontal="center"/>
      <protection locked="0"/>
    </xf>
    <xf numFmtId="0" fontId="10" fillId="33" borderId="13" xfId="1" applyFont="1" applyFill="1" applyBorder="1" applyAlignment="1" applyProtection="1">
      <alignment horizontal="center" vertical="top" wrapText="1"/>
    </xf>
    <xf numFmtId="0" fontId="33" fillId="33" borderId="13" xfId="1" applyFont="1" applyFill="1" applyBorder="1" applyAlignment="1" applyProtection="1">
      <alignment horizontal="center" vertical="top" wrapText="1"/>
    </xf>
    <xf numFmtId="0" fontId="36" fillId="0" borderId="10" xfId="1" applyFont="1" applyFill="1" applyBorder="1" applyAlignment="1" applyProtection="1">
      <alignment horizontal="center"/>
      <protection locked="0"/>
    </xf>
    <xf numFmtId="0" fontId="36" fillId="0" borderId="0" xfId="1" applyFont="1" applyFill="1" applyBorder="1" applyAlignment="1" applyProtection="1">
      <alignment horizontal="center"/>
      <protection locked="0"/>
    </xf>
    <xf numFmtId="0" fontId="36" fillId="0" borderId="0" xfId="1" applyFont="1" applyFill="1" applyAlignment="1" applyProtection="1">
      <alignment horizontal="left" vertical="top" wrapText="1"/>
      <protection locked="0"/>
    </xf>
    <xf numFmtId="0" fontId="41" fillId="0" borderId="0" xfId="81" applyFont="1" applyAlignment="1" applyProtection="1">
      <alignment horizontal="center" vertical="center"/>
    </xf>
    <xf numFmtId="43" fontId="41" fillId="36" borderId="10" xfId="435" applyFont="1" applyFill="1" applyBorder="1" applyAlignment="1" applyProtection="1">
      <alignment horizontal="center" vertical="center"/>
    </xf>
    <xf numFmtId="43" fontId="41" fillId="36" borderId="11" xfId="435" applyFont="1" applyFill="1" applyBorder="1" applyAlignment="1" applyProtection="1">
      <alignment horizontal="center" vertical="center"/>
    </xf>
    <xf numFmtId="43" fontId="41" fillId="36" borderId="12" xfId="435" applyFont="1" applyFill="1" applyBorder="1" applyAlignment="1" applyProtection="1">
      <alignment horizontal="center" vertical="center"/>
    </xf>
    <xf numFmtId="43" fontId="41" fillId="37" borderId="15" xfId="435" applyFont="1" applyFill="1" applyBorder="1" applyAlignment="1" applyProtection="1">
      <alignment horizontal="center" vertical="center"/>
    </xf>
    <xf numFmtId="43" fontId="41" fillId="37" borderId="14" xfId="435" applyFont="1" applyFill="1" applyBorder="1" applyAlignment="1" applyProtection="1">
      <alignment horizontal="center" vertical="center"/>
    </xf>
    <xf numFmtId="0" fontId="65" fillId="35" borderId="10" xfId="0" applyFont="1" applyFill="1" applyBorder="1" applyAlignment="1">
      <alignment horizontal="center" vertical="center"/>
    </xf>
    <xf numFmtId="0" fontId="65" fillId="35" borderId="12" xfId="0" applyFont="1" applyFill="1" applyBorder="1" applyAlignment="1">
      <alignment horizontal="center" vertical="center"/>
    </xf>
    <xf numFmtId="43" fontId="65" fillId="0" borderId="0" xfId="435" applyFont="1" applyFill="1" applyBorder="1" applyAlignment="1">
      <alignment horizontal="center" vertical="center"/>
    </xf>
    <xf numFmtId="0" fontId="65" fillId="35" borderId="13" xfId="0" applyFont="1" applyFill="1" applyBorder="1" applyAlignment="1">
      <alignment horizontal="center" vertical="center"/>
    </xf>
    <xf numFmtId="0" fontId="65" fillId="34" borderId="13" xfId="0" applyFont="1" applyFill="1" applyBorder="1" applyAlignment="1">
      <alignment horizontal="center" vertical="center" wrapText="1"/>
    </xf>
    <xf numFmtId="0" fontId="65" fillId="0" borderId="0" xfId="0" applyFont="1" applyBorder="1" applyAlignment="1">
      <alignment horizontal="center" vertical="center" wrapText="1"/>
    </xf>
    <xf numFmtId="43" fontId="65" fillId="0" borderId="0" xfId="435" applyFont="1" applyBorder="1" applyAlignment="1">
      <alignment horizontal="center" vertical="center"/>
    </xf>
    <xf numFmtId="0" fontId="65" fillId="39" borderId="18" xfId="0" applyFont="1" applyFill="1" applyBorder="1" applyAlignment="1">
      <alignment horizontal="center" wrapText="1"/>
    </xf>
    <xf numFmtId="43" fontId="65" fillId="34" borderId="13" xfId="435" applyFont="1" applyFill="1" applyBorder="1" applyAlignment="1">
      <alignment horizontal="center" vertical="center" wrapText="1"/>
    </xf>
    <xf numFmtId="0" fontId="65" fillId="0" borderId="0" xfId="0" applyFont="1" applyFill="1" applyBorder="1" applyAlignment="1">
      <alignment horizontal="center" vertical="center"/>
    </xf>
    <xf numFmtId="0" fontId="65" fillId="35" borderId="21" xfId="0" applyFont="1" applyFill="1" applyBorder="1" applyAlignment="1">
      <alignment horizontal="center" vertical="center"/>
    </xf>
    <xf numFmtId="0" fontId="65" fillId="39" borderId="13" xfId="0" applyFont="1" applyFill="1" applyBorder="1" applyAlignment="1">
      <alignment horizontal="center" wrapText="1"/>
    </xf>
    <xf numFmtId="14" fontId="65" fillId="34" borderId="13" xfId="0" applyNumberFormat="1" applyFont="1" applyFill="1" applyBorder="1" applyAlignment="1">
      <alignment horizontal="center" vertical="center" wrapText="1"/>
    </xf>
    <xf numFmtId="0" fontId="65" fillId="39" borderId="11" xfId="0" applyFont="1" applyFill="1" applyBorder="1" applyAlignment="1">
      <alignment horizontal="center" wrapText="1"/>
    </xf>
    <xf numFmtId="0" fontId="65" fillId="39" borderId="12" xfId="0" applyFont="1" applyFill="1" applyBorder="1" applyAlignment="1">
      <alignment horizontal="center" wrapText="1"/>
    </xf>
    <xf numFmtId="43" fontId="64" fillId="35" borderId="13" xfId="435" applyFont="1" applyFill="1" applyBorder="1" applyAlignment="1" applyProtection="1">
      <alignment horizontal="center" vertical="center" wrapText="1"/>
      <protection locked="0"/>
    </xf>
    <xf numFmtId="0" fontId="83" fillId="41" borderId="0" xfId="437" applyFont="1" applyFill="1" applyAlignment="1">
      <alignment horizontal="right" vertical="center" wrapText="1"/>
    </xf>
  </cellXfs>
  <cellStyles count="439">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xfId="430" builtinId="8"/>
    <cellStyle name="Incorrecto 2" xfId="32"/>
    <cellStyle name="Millares" xfId="435" builtinId="3"/>
    <cellStyle name="Millares 10" xfId="428"/>
    <cellStyle name="Millares 11" xfId="436"/>
    <cellStyle name="Millares 2" xfId="33"/>
    <cellStyle name="Millares 2 2" xfId="34"/>
    <cellStyle name="Millares 2 2 2" xfId="438"/>
    <cellStyle name="Millares 3" xfId="35"/>
    <cellStyle name="Millares 4" xfId="36"/>
    <cellStyle name="Millares 5" xfId="37"/>
    <cellStyle name="Millares 6" xfId="38"/>
    <cellStyle name="Millares 7" xfId="39"/>
    <cellStyle name="Millares 7 2" xfId="40"/>
    <cellStyle name="Millares 7 2 2" xfId="41"/>
    <cellStyle name="Millares 7 2 2 2" xfId="42"/>
    <cellStyle name="Millares 7 2 2 2 2" xfId="43"/>
    <cellStyle name="Millares 7 2 2 3" xfId="44"/>
    <cellStyle name="Millares 7 2 2 4" xfId="45"/>
    <cellStyle name="Millares 7 2 2 5" xfId="46"/>
    <cellStyle name="Millares 7 2 3" xfId="47"/>
    <cellStyle name="Millares 7 2 3 2" xfId="48"/>
    <cellStyle name="Millares 7 2 3 2 2" xfId="49"/>
    <cellStyle name="Millares 7 2 3 3" xfId="50"/>
    <cellStyle name="Millares 7 2 3 4" xfId="51"/>
    <cellStyle name="Millares 7 2 3 5" xfId="52"/>
    <cellStyle name="Millares 7 2 4" xfId="53"/>
    <cellStyle name="Millares 7 2 4 2" xfId="54"/>
    <cellStyle name="Millares 7 2 5" xfId="55"/>
    <cellStyle name="Millares 7 2 6" xfId="56"/>
    <cellStyle name="Millares 7 2 7" xfId="57"/>
    <cellStyle name="Millares 7 3" xfId="58"/>
    <cellStyle name="Millares 7 3 2" xfId="59"/>
    <cellStyle name="Millares 7 3 2 2" xfId="60"/>
    <cellStyle name="Millares 7 3 3" xfId="61"/>
    <cellStyle name="Millares 7 3 4" xfId="62"/>
    <cellStyle name="Millares 7 3 5" xfId="63"/>
    <cellStyle name="Millares 7 4" xfId="64"/>
    <cellStyle name="Millares 7 4 2" xfId="65"/>
    <cellStyle name="Millares 7 4 2 2" xfId="66"/>
    <cellStyle name="Millares 7 4 3" xfId="67"/>
    <cellStyle name="Millares 7 4 4" xfId="68"/>
    <cellStyle name="Millares 7 4 5" xfId="69"/>
    <cellStyle name="Millares 7 5" xfId="70"/>
    <cellStyle name="Millares 7 5 2" xfId="71"/>
    <cellStyle name="Millares 7 6" xfId="72"/>
    <cellStyle name="Millares 7 7" xfId="73"/>
    <cellStyle name="Millares 7 8" xfId="74"/>
    <cellStyle name="Millares 8" xfId="75"/>
    <cellStyle name="Millares 9" xfId="76"/>
    <cellStyle name="Neutral 2" xfId="77"/>
    <cellStyle name="Normal" xfId="0" builtinId="0"/>
    <cellStyle name="Normal 10" xfId="78"/>
    <cellStyle name="Normal 10 2" xfId="79"/>
    <cellStyle name="Normal 10 2 2" xfId="80"/>
    <cellStyle name="Normal 10 2 2 2" xfId="81"/>
    <cellStyle name="Normal 10 2 2 2 2" xfId="82"/>
    <cellStyle name="Normal 10 2 2 3" xfId="83"/>
    <cellStyle name="Normal 10 2 2 4" xfId="84"/>
    <cellStyle name="Normal 10 2 2 5" xfId="85"/>
    <cellStyle name="Normal 10 2 3" xfId="86"/>
    <cellStyle name="Normal 10 2 3 2" xfId="87"/>
    <cellStyle name="Normal 10 2 3 2 2" xfId="88"/>
    <cellStyle name="Normal 10 2 3 3" xfId="89"/>
    <cellStyle name="Normal 10 2 3 4" xfId="90"/>
    <cellStyle name="Normal 10 2 3 5" xfId="91"/>
    <cellStyle name="Normal 10 2 4" xfId="92"/>
    <cellStyle name="Normal 10 2 4 2" xfId="93"/>
    <cellStyle name="Normal 10 2 5" xfId="94"/>
    <cellStyle name="Normal 10 2 6" xfId="95"/>
    <cellStyle name="Normal 10 2 7" xfId="96"/>
    <cellStyle name="Normal 10 3" xfId="97"/>
    <cellStyle name="Normal 10 3 2" xfId="98"/>
    <cellStyle name="Normal 10 3 2 2" xfId="99"/>
    <cellStyle name="Normal 10 3 3" xfId="100"/>
    <cellStyle name="Normal 10 3 4" xfId="101"/>
    <cellStyle name="Normal 10 3 5" xfId="102"/>
    <cellStyle name="Normal 10 4" xfId="103"/>
    <cellStyle name="Normal 10 4 2" xfId="104"/>
    <cellStyle name="Normal 10 4 2 2" xfId="105"/>
    <cellStyle name="Normal 10 4 3" xfId="106"/>
    <cellStyle name="Normal 10 4 4" xfId="107"/>
    <cellStyle name="Normal 10 4 5" xfId="108"/>
    <cellStyle name="Normal 10 5" xfId="109"/>
    <cellStyle name="Normal 10 5 2" xfId="110"/>
    <cellStyle name="Normal 10 6" xfId="111"/>
    <cellStyle name="Normal 10 7" xfId="112"/>
    <cellStyle name="Normal 10 8" xfId="113"/>
    <cellStyle name="Normal 11" xfId="114"/>
    <cellStyle name="Normal 12" xfId="115"/>
    <cellStyle name="Normal 12 2" xfId="116"/>
    <cellStyle name="Normal 12 2 2" xfId="117"/>
    <cellStyle name="Normal 12 2 2 2" xfId="118"/>
    <cellStyle name="Normal 12 2 3" xfId="119"/>
    <cellStyle name="Normal 12 2 4" xfId="120"/>
    <cellStyle name="Normal 12 2 5" xfId="121"/>
    <cellStyle name="Normal 12 3" xfId="122"/>
    <cellStyle name="Normal 12 3 2" xfId="123"/>
    <cellStyle name="Normal 12 3 2 2" xfId="124"/>
    <cellStyle name="Normal 12 3 3" xfId="125"/>
    <cellStyle name="Normal 12 3 4" xfId="126"/>
    <cellStyle name="Normal 12 3 5" xfId="127"/>
    <cellStyle name="Normal 12 4" xfId="128"/>
    <cellStyle name="Normal 12 4 2" xfId="129"/>
    <cellStyle name="Normal 12 5" xfId="130"/>
    <cellStyle name="Normal 12 6" xfId="131"/>
    <cellStyle name="Normal 12 7" xfId="132"/>
    <cellStyle name="Normal 13" xfId="133"/>
    <cellStyle name="Normal 13 2" xfId="134"/>
    <cellStyle name="Normal 13 2 2" xfId="135"/>
    <cellStyle name="Normal 13 3" xfId="136"/>
    <cellStyle name="Normal 13 4" xfId="137"/>
    <cellStyle name="Normal 13 5" xfId="138"/>
    <cellStyle name="Normal 14" xfId="139"/>
    <cellStyle name="Normal 14 2" xfId="140"/>
    <cellStyle name="Normal 15" xfId="141"/>
    <cellStyle name="Normal 15 2" xfId="429"/>
    <cellStyle name="Normal 15 2 2" xfId="431"/>
    <cellStyle name="Normal 15 2 3" xfId="433"/>
    <cellStyle name="Normal 16" xfId="142"/>
    <cellStyle name="Normal 17" xfId="143"/>
    <cellStyle name="Normal 18" xfId="144"/>
    <cellStyle name="Normal 19" xfId="427"/>
    <cellStyle name="Normal 19 2" xfId="432"/>
    <cellStyle name="Normal 19 3" xfId="434"/>
    <cellStyle name="Normal 19 4" xfId="437"/>
    <cellStyle name="Normal 2" xfId="1"/>
    <cellStyle name="Normal 2 2" xfId="145"/>
    <cellStyle name="Normal 2 2 2" xfId="146"/>
    <cellStyle name="Normal 2 2 2 2" xfId="147"/>
    <cellStyle name="Normal 2 2 2 2 2" xfId="148"/>
    <cellStyle name="Normal 2 2 2 2 2 2" xfId="149"/>
    <cellStyle name="Normal 2 2 2 3" xfId="150"/>
    <cellStyle name="Normal 2 2 2 4" xfId="151"/>
    <cellStyle name="Normal 2 2 2 5" xfId="152"/>
    <cellStyle name="Normal 2 2 3" xfId="153"/>
    <cellStyle name="Normal 2 2 4" xfId="154"/>
    <cellStyle name="Normal 2 3" xfId="155"/>
    <cellStyle name="Normal 2 4" xfId="156"/>
    <cellStyle name="Normal 2 4 2" xfId="157"/>
    <cellStyle name="Normal 2 5" xfId="158"/>
    <cellStyle name="Normal 3" xfId="159"/>
    <cellStyle name="Normal 3 2" xfId="160"/>
    <cellStyle name="Normal 3 3" xfId="161"/>
    <cellStyle name="Normal 4" xfId="162"/>
    <cellStyle name="Normal 4 2" xfId="163"/>
    <cellStyle name="Normal 5" xfId="164"/>
    <cellStyle name="Normal 5 10" xfId="165"/>
    <cellStyle name="Normal 5 2" xfId="166"/>
    <cellStyle name="Normal 5 2 2" xfId="167"/>
    <cellStyle name="Normal 5 2 2 2" xfId="168"/>
    <cellStyle name="Normal 5 2 2 2 2" xfId="169"/>
    <cellStyle name="Normal 5 2 2 2 2 2" xfId="170"/>
    <cellStyle name="Normal 5 2 2 2 2 2 2" xfId="171"/>
    <cellStyle name="Normal 5 2 2 2 2 3" xfId="172"/>
    <cellStyle name="Normal 5 2 2 2 2 4" xfId="173"/>
    <cellStyle name="Normal 5 2 2 2 2 5" xfId="174"/>
    <cellStyle name="Normal 5 2 2 2 3" xfId="175"/>
    <cellStyle name="Normal 5 2 2 2 3 2" xfId="176"/>
    <cellStyle name="Normal 5 2 2 2 3 2 2" xfId="177"/>
    <cellStyle name="Normal 5 2 2 2 3 3" xfId="178"/>
    <cellStyle name="Normal 5 2 2 2 3 4" xfId="179"/>
    <cellStyle name="Normal 5 2 2 2 3 5" xfId="180"/>
    <cellStyle name="Normal 5 2 2 2 4" xfId="181"/>
    <cellStyle name="Normal 5 2 2 2 4 2" xfId="182"/>
    <cellStyle name="Normal 5 2 2 2 5" xfId="183"/>
    <cellStyle name="Normal 5 2 2 2 6" xfId="184"/>
    <cellStyle name="Normal 5 2 2 2 7" xfId="185"/>
    <cellStyle name="Normal 5 2 2 3" xfId="186"/>
    <cellStyle name="Normal 5 2 2 3 2" xfId="187"/>
    <cellStyle name="Normal 5 2 2 3 2 2" xfId="188"/>
    <cellStyle name="Normal 5 2 2 3 3" xfId="189"/>
    <cellStyle name="Normal 5 2 2 3 4" xfId="190"/>
    <cellStyle name="Normal 5 2 2 3 5" xfId="191"/>
    <cellStyle name="Normal 5 2 2 4" xfId="192"/>
    <cellStyle name="Normal 5 2 2 4 2" xfId="193"/>
    <cellStyle name="Normal 5 2 2 4 2 2" xfId="194"/>
    <cellStyle name="Normal 5 2 2 4 3" xfId="195"/>
    <cellStyle name="Normal 5 2 2 4 4" xfId="196"/>
    <cellStyle name="Normal 5 2 2 4 5" xfId="197"/>
    <cellStyle name="Normal 5 2 2 5" xfId="198"/>
    <cellStyle name="Normal 5 2 2 5 2" xfId="199"/>
    <cellStyle name="Normal 5 2 2 6" xfId="200"/>
    <cellStyle name="Normal 5 2 2 7" xfId="201"/>
    <cellStyle name="Normal 5 2 2 8" xfId="202"/>
    <cellStyle name="Normal 5 2 3" xfId="203"/>
    <cellStyle name="Normal 5 2 3 2" xfId="204"/>
    <cellStyle name="Normal 5 2 3 2 2" xfId="205"/>
    <cellStyle name="Normal 5 2 3 2 2 2" xfId="206"/>
    <cellStyle name="Normal 5 2 3 2 3" xfId="207"/>
    <cellStyle name="Normal 5 2 3 2 4" xfId="208"/>
    <cellStyle name="Normal 5 2 3 2 5" xfId="209"/>
    <cellStyle name="Normal 5 2 3 3" xfId="210"/>
    <cellStyle name="Normal 5 2 3 3 2" xfId="211"/>
    <cellStyle name="Normal 5 2 3 3 2 2" xfId="212"/>
    <cellStyle name="Normal 5 2 3 3 3" xfId="213"/>
    <cellStyle name="Normal 5 2 3 3 4" xfId="214"/>
    <cellStyle name="Normal 5 2 3 3 5" xfId="215"/>
    <cellStyle name="Normal 5 2 3 4" xfId="216"/>
    <cellStyle name="Normal 5 2 3 4 2" xfId="217"/>
    <cellStyle name="Normal 5 2 3 5" xfId="218"/>
    <cellStyle name="Normal 5 2 3 6" xfId="219"/>
    <cellStyle name="Normal 5 2 3 7" xfId="220"/>
    <cellStyle name="Normal 5 2 4" xfId="221"/>
    <cellStyle name="Normal 5 2 4 2" xfId="222"/>
    <cellStyle name="Normal 5 2 4 2 2" xfId="223"/>
    <cellStyle name="Normal 5 2 4 3" xfId="224"/>
    <cellStyle name="Normal 5 2 4 4" xfId="225"/>
    <cellStyle name="Normal 5 2 4 5" xfId="226"/>
    <cellStyle name="Normal 5 2 5" xfId="227"/>
    <cellStyle name="Normal 5 2 5 2" xfId="228"/>
    <cellStyle name="Normal 5 2 5 2 2" xfId="229"/>
    <cellStyle name="Normal 5 2 5 3" xfId="230"/>
    <cellStyle name="Normal 5 2 5 4" xfId="231"/>
    <cellStyle name="Normal 5 2 5 5" xfId="232"/>
    <cellStyle name="Normal 5 2 6" xfId="233"/>
    <cellStyle name="Normal 5 2 6 2" xfId="234"/>
    <cellStyle name="Normal 5 2 7" xfId="235"/>
    <cellStyle name="Normal 5 2 8" xfId="236"/>
    <cellStyle name="Normal 5 2 9" xfId="237"/>
    <cellStyle name="Normal 5 3" xfId="238"/>
    <cellStyle name="Normal 5 3 2" xfId="239"/>
    <cellStyle name="Normal 5 3 2 2" xfId="240"/>
    <cellStyle name="Normal 5 3 2 2 2" xfId="241"/>
    <cellStyle name="Normal 5 3 2 2 2 2" xfId="242"/>
    <cellStyle name="Normal 5 3 2 2 3" xfId="243"/>
    <cellStyle name="Normal 5 3 2 2 4" xfId="244"/>
    <cellStyle name="Normal 5 3 2 2 5" xfId="245"/>
    <cellStyle name="Normal 5 3 2 3" xfId="246"/>
    <cellStyle name="Normal 5 3 2 3 2" xfId="247"/>
    <cellStyle name="Normal 5 3 2 3 2 2" xfId="248"/>
    <cellStyle name="Normal 5 3 2 3 3" xfId="249"/>
    <cellStyle name="Normal 5 3 2 3 4" xfId="250"/>
    <cellStyle name="Normal 5 3 2 3 5" xfId="251"/>
    <cellStyle name="Normal 5 3 2 4" xfId="252"/>
    <cellStyle name="Normal 5 3 2 4 2" xfId="253"/>
    <cellStyle name="Normal 5 3 2 5" xfId="254"/>
    <cellStyle name="Normal 5 3 2 6" xfId="255"/>
    <cellStyle name="Normal 5 3 2 7" xfId="256"/>
    <cellStyle name="Normal 5 3 3" xfId="257"/>
    <cellStyle name="Normal 5 3 3 2" xfId="258"/>
    <cellStyle name="Normal 5 3 3 2 2" xfId="259"/>
    <cellStyle name="Normal 5 3 3 3" xfId="260"/>
    <cellStyle name="Normal 5 3 3 4" xfId="261"/>
    <cellStyle name="Normal 5 3 3 5" xfId="262"/>
    <cellStyle name="Normal 5 3 4" xfId="263"/>
    <cellStyle name="Normal 5 3 4 2" xfId="264"/>
    <cellStyle name="Normal 5 3 4 2 2" xfId="265"/>
    <cellStyle name="Normal 5 3 4 3" xfId="266"/>
    <cellStyle name="Normal 5 3 4 4" xfId="267"/>
    <cellStyle name="Normal 5 3 4 5" xfId="268"/>
    <cellStyle name="Normal 5 3 5" xfId="269"/>
    <cellStyle name="Normal 5 3 5 2" xfId="270"/>
    <cellStyle name="Normal 5 3 6" xfId="271"/>
    <cellStyle name="Normal 5 3 7" xfId="272"/>
    <cellStyle name="Normal 5 3 8" xfId="273"/>
    <cellStyle name="Normal 5 4" xfId="274"/>
    <cellStyle name="Normal 5 4 2" xfId="275"/>
    <cellStyle name="Normal 5 4 2 2" xfId="276"/>
    <cellStyle name="Normal 5 4 2 2 2" xfId="277"/>
    <cellStyle name="Normal 5 4 2 3" xfId="278"/>
    <cellStyle name="Normal 5 4 2 4" xfId="279"/>
    <cellStyle name="Normal 5 4 2 5" xfId="280"/>
    <cellStyle name="Normal 5 4 3" xfId="281"/>
    <cellStyle name="Normal 5 4 3 2" xfId="282"/>
    <cellStyle name="Normal 5 4 3 2 2" xfId="283"/>
    <cellStyle name="Normal 5 4 3 3" xfId="284"/>
    <cellStyle name="Normal 5 4 3 4" xfId="285"/>
    <cellStyle name="Normal 5 4 3 5" xfId="286"/>
    <cellStyle name="Normal 5 4 4" xfId="287"/>
    <cellStyle name="Normal 5 4 4 2" xfId="288"/>
    <cellStyle name="Normal 5 4 5" xfId="289"/>
    <cellStyle name="Normal 5 4 6" xfId="290"/>
    <cellStyle name="Normal 5 4 7" xfId="291"/>
    <cellStyle name="Normal 5 5" xfId="292"/>
    <cellStyle name="Normal 5 5 2" xfId="293"/>
    <cellStyle name="Normal 5 5 2 2" xfId="294"/>
    <cellStyle name="Normal 5 5 3" xfId="295"/>
    <cellStyle name="Normal 5 5 4" xfId="296"/>
    <cellStyle name="Normal 5 5 5" xfId="297"/>
    <cellStyle name="Normal 5 6" xfId="298"/>
    <cellStyle name="Normal 5 6 2" xfId="299"/>
    <cellStyle name="Normal 5 6 2 2" xfId="300"/>
    <cellStyle name="Normal 5 6 3" xfId="301"/>
    <cellStyle name="Normal 5 6 4" xfId="302"/>
    <cellStyle name="Normal 5 6 5" xfId="303"/>
    <cellStyle name="Normal 5 7" xfId="304"/>
    <cellStyle name="Normal 5 7 2" xfId="305"/>
    <cellStyle name="Normal 5 8" xfId="306"/>
    <cellStyle name="Normal 5 9" xfId="307"/>
    <cellStyle name="Normal 6" xfId="308"/>
    <cellStyle name="Normal 6 2" xfId="309"/>
    <cellStyle name="Normal 6 2 2" xfId="310"/>
    <cellStyle name="Normal 6 2 2 2" xfId="311"/>
    <cellStyle name="Normal 6 2 2 2 2" xfId="312"/>
    <cellStyle name="Normal 6 2 2 2 2 2" xfId="313"/>
    <cellStyle name="Normal 6 2 2 2 3" xfId="314"/>
    <cellStyle name="Normal 6 2 2 2 4" xfId="315"/>
    <cellStyle name="Normal 6 2 2 2 5" xfId="316"/>
    <cellStyle name="Normal 6 2 2 3" xfId="317"/>
    <cellStyle name="Normal 6 2 2 3 2" xfId="318"/>
    <cellStyle name="Normal 6 2 2 3 2 2" xfId="319"/>
    <cellStyle name="Normal 6 2 2 3 3" xfId="320"/>
    <cellStyle name="Normal 6 2 2 3 4" xfId="321"/>
    <cellStyle name="Normal 6 2 2 3 5" xfId="322"/>
    <cellStyle name="Normal 6 2 2 4" xfId="323"/>
    <cellStyle name="Normal 6 2 2 4 2" xfId="324"/>
    <cellStyle name="Normal 6 2 2 5" xfId="325"/>
    <cellStyle name="Normal 6 2 2 6" xfId="326"/>
    <cellStyle name="Normal 6 2 2 7" xfId="327"/>
    <cellStyle name="Normal 6 2 3" xfId="328"/>
    <cellStyle name="Normal 6 2 3 2" xfId="329"/>
    <cellStyle name="Normal 6 2 3 2 2" xfId="330"/>
    <cellStyle name="Normal 6 2 3 3" xfId="331"/>
    <cellStyle name="Normal 6 2 3 4" xfId="332"/>
    <cellStyle name="Normal 6 2 3 5" xfId="333"/>
    <cellStyle name="Normal 6 2 4" xfId="334"/>
    <cellStyle name="Normal 6 2 4 2" xfId="335"/>
    <cellStyle name="Normal 6 2 4 2 2" xfId="336"/>
    <cellStyle name="Normal 6 2 4 3" xfId="337"/>
    <cellStyle name="Normal 6 2 4 4" xfId="338"/>
    <cellStyle name="Normal 6 2 4 5" xfId="339"/>
    <cellStyle name="Normal 6 2 5" xfId="340"/>
    <cellStyle name="Normal 6 2 5 2" xfId="341"/>
    <cellStyle name="Normal 6 2 6" xfId="342"/>
    <cellStyle name="Normal 6 2 7" xfId="343"/>
    <cellStyle name="Normal 6 2 8" xfId="344"/>
    <cellStyle name="Normal 6 3" xfId="345"/>
    <cellStyle name="Normal 6 3 2" xfId="346"/>
    <cellStyle name="Normal 6 3 2 2" xfId="347"/>
    <cellStyle name="Normal 6 3 2 2 2" xfId="348"/>
    <cellStyle name="Normal 6 3 2 3" xfId="349"/>
    <cellStyle name="Normal 6 3 2 4" xfId="350"/>
    <cellStyle name="Normal 6 3 2 5" xfId="351"/>
    <cellStyle name="Normal 6 3 3" xfId="352"/>
    <cellStyle name="Normal 6 3 3 2" xfId="353"/>
    <cellStyle name="Normal 6 3 3 2 2" xfId="354"/>
    <cellStyle name="Normal 6 3 3 3" xfId="355"/>
    <cellStyle name="Normal 6 3 3 4" xfId="356"/>
    <cellStyle name="Normal 6 3 3 5" xfId="357"/>
    <cellStyle name="Normal 6 3 4" xfId="358"/>
    <cellStyle name="Normal 6 3 4 2" xfId="359"/>
    <cellStyle name="Normal 6 3 5" xfId="360"/>
    <cellStyle name="Normal 6 3 6" xfId="361"/>
    <cellStyle name="Normal 6 3 7" xfId="362"/>
    <cellStyle name="Normal 6 4" xfId="363"/>
    <cellStyle name="Normal 6 4 2" xfId="364"/>
    <cellStyle name="Normal 6 4 2 2" xfId="365"/>
    <cellStyle name="Normal 6 4 3" xfId="366"/>
    <cellStyle name="Normal 6 4 4" xfId="367"/>
    <cellStyle name="Normal 6 4 5" xfId="368"/>
    <cellStyle name="Normal 6 5" xfId="369"/>
    <cellStyle name="Normal 6 5 2" xfId="370"/>
    <cellStyle name="Normal 6 5 2 2" xfId="371"/>
    <cellStyle name="Normal 6 5 3" xfId="372"/>
    <cellStyle name="Normal 6 5 4" xfId="373"/>
    <cellStyle name="Normal 6 5 5" xfId="374"/>
    <cellStyle name="Normal 6 6" xfId="375"/>
    <cellStyle name="Normal 6 6 2" xfId="376"/>
    <cellStyle name="Normal 6 7" xfId="377"/>
    <cellStyle name="Normal 6 8" xfId="378"/>
    <cellStyle name="Normal 6 9" xfId="379"/>
    <cellStyle name="Normal 7" xfId="380"/>
    <cellStyle name="Normal 8" xfId="381"/>
    <cellStyle name="Normal 8 2" xfId="382"/>
    <cellStyle name="Normal 9" xfId="383"/>
    <cellStyle name="Normal 9 2" xfId="384"/>
    <cellStyle name="Normal 9 2 2" xfId="385"/>
    <cellStyle name="Normal 9 2 2 2" xfId="386"/>
    <cellStyle name="Normal 9 2 2 2 2" xfId="387"/>
    <cellStyle name="Normal 9 2 2 3" xfId="388"/>
    <cellStyle name="Normal 9 2 2 4" xfId="389"/>
    <cellStyle name="Normal 9 2 2 5" xfId="390"/>
    <cellStyle name="Normal 9 2 3" xfId="391"/>
    <cellStyle name="Normal 9 2 3 2" xfId="392"/>
    <cellStyle name="Normal 9 2 3 2 2" xfId="393"/>
    <cellStyle name="Normal 9 2 3 3" xfId="394"/>
    <cellStyle name="Normal 9 2 3 4" xfId="395"/>
    <cellStyle name="Normal 9 2 3 5" xfId="396"/>
    <cellStyle name="Normal 9 2 4" xfId="397"/>
    <cellStyle name="Normal 9 2 4 2" xfId="398"/>
    <cellStyle name="Normal 9 2 5" xfId="399"/>
    <cellStyle name="Normal 9 2 6" xfId="400"/>
    <cellStyle name="Normal 9 2 7" xfId="401"/>
    <cellStyle name="Normal 9 3" xfId="402"/>
    <cellStyle name="Normal 9 3 2" xfId="403"/>
    <cellStyle name="Normal 9 3 2 2" xfId="404"/>
    <cellStyle name="Normal 9 3 3" xfId="405"/>
    <cellStyle name="Normal 9 3 4" xfId="406"/>
    <cellStyle name="Normal 9 3 5" xfId="407"/>
    <cellStyle name="Normal 9 4" xfId="408"/>
    <cellStyle name="Normal 9 4 2" xfId="409"/>
    <cellStyle name="Normal 9 4 2 2" xfId="410"/>
    <cellStyle name="Normal 9 4 3" xfId="411"/>
    <cellStyle name="Normal 9 4 4" xfId="412"/>
    <cellStyle name="Normal 9 4 5" xfId="413"/>
    <cellStyle name="Normal 9 5" xfId="414"/>
    <cellStyle name="Normal 9 5 2" xfId="415"/>
    <cellStyle name="Normal 9 6" xfId="416"/>
    <cellStyle name="Normal 9 7" xfId="417"/>
    <cellStyle name="Normal 9 8" xfId="418"/>
    <cellStyle name="Notas 2" xfId="419"/>
    <cellStyle name="Salida 2" xfId="420"/>
    <cellStyle name="Texto de advertencia 2" xfId="421"/>
    <cellStyle name="Texto explicativo 2" xfId="422"/>
    <cellStyle name="Título 1 2" xfId="423"/>
    <cellStyle name="Título 2 2" xfId="424"/>
    <cellStyle name="Título 3 2" xfId="425"/>
    <cellStyle name="Total 2" xfId="42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104775</xdr:rowOff>
    </xdr:from>
    <xdr:to>
      <xdr:col>8</xdr:col>
      <xdr:colOff>3831</xdr:colOff>
      <xdr:row>4</xdr:row>
      <xdr:rowOff>85725</xdr:rowOff>
    </xdr:to>
    <xdr:pic>
      <xdr:nvPicPr>
        <xdr:cNvPr id="3" name="Imagen 2"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04775"/>
          <a:ext cx="158498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145679</xdr:colOff>
      <xdr:row>5</xdr:row>
      <xdr:rowOff>11205</xdr:rowOff>
    </xdr:from>
    <xdr:to>
      <xdr:col>1</xdr:col>
      <xdr:colOff>1311088</xdr:colOff>
      <xdr:row>6</xdr:row>
      <xdr:rowOff>201704</xdr:rowOff>
    </xdr:to>
    <xdr:sp macro="" textlink="">
      <xdr:nvSpPr>
        <xdr:cNvPr id="3" name="2 CuadroTexto"/>
        <xdr:cNvSpPr txBox="1"/>
      </xdr:nvSpPr>
      <xdr:spPr>
        <a:xfrm>
          <a:off x="145679" y="1030380"/>
          <a:ext cx="1708334" cy="428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00" b="1">
              <a:solidFill>
                <a:schemeClr val="dk1"/>
              </a:solidFill>
              <a:effectLst/>
              <a:latin typeface="+mn-lt"/>
              <a:ea typeface="+mn-ea"/>
              <a:cs typeface="+mn-cs"/>
            </a:rPr>
            <a:t>DIRECCIÓN</a:t>
          </a:r>
          <a:r>
            <a:rPr lang="es-ES" sz="1000" b="1" baseline="0">
              <a:solidFill>
                <a:schemeClr val="dk1"/>
              </a:solidFill>
              <a:effectLst/>
              <a:latin typeface="+mn-lt"/>
              <a:ea typeface="+mn-ea"/>
              <a:cs typeface="+mn-cs"/>
            </a:rPr>
            <a:t> GENERAL DE CONTABILIDAD FISCAL</a:t>
          </a:r>
          <a:endParaRPr lang="es-ES" sz="1050">
            <a:effectLst/>
          </a:endParaRPr>
        </a:p>
      </xdr:txBody>
    </xdr:sp>
    <xdr:clientData/>
  </xdr:twoCellAnchor>
  <xdr:twoCellAnchor>
    <xdr:from>
      <xdr:col>0</xdr:col>
      <xdr:colOff>82444</xdr:colOff>
      <xdr:row>0</xdr:row>
      <xdr:rowOff>57630</xdr:rowOff>
    </xdr:from>
    <xdr:to>
      <xdr:col>1</xdr:col>
      <xdr:colOff>1569134</xdr:colOff>
      <xdr:row>5</xdr:row>
      <xdr:rowOff>40821</xdr:rowOff>
    </xdr:to>
    <xdr:pic>
      <xdr:nvPicPr>
        <xdr:cNvPr id="5" name="Imagen 4"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4" y="57630"/>
          <a:ext cx="2030976" cy="1017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257175</xdr:colOff>
      <xdr:row>5896</xdr:row>
      <xdr:rowOff>152400</xdr:rowOff>
    </xdr:from>
    <xdr:to>
      <xdr:col>15</xdr:col>
      <xdr:colOff>485775</xdr:colOff>
      <xdr:row>5897</xdr:row>
      <xdr:rowOff>152400</xdr:rowOff>
    </xdr:to>
    <xdr:grpSp>
      <xdr:nvGrpSpPr>
        <xdr:cNvPr id="9" name="Grupo 8"/>
        <xdr:cNvGrpSpPr/>
      </xdr:nvGrpSpPr>
      <xdr:grpSpPr>
        <a:xfrm>
          <a:off x="1009650" y="2056390350"/>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257175</xdr:colOff>
      <xdr:row>309</xdr:row>
      <xdr:rowOff>0</xdr:rowOff>
    </xdr:from>
    <xdr:to>
      <xdr:col>15</xdr:col>
      <xdr:colOff>752475</xdr:colOff>
      <xdr:row>310</xdr:row>
      <xdr:rowOff>0</xdr:rowOff>
    </xdr:to>
    <xdr:grpSp>
      <xdr:nvGrpSpPr>
        <xdr:cNvPr id="5" name="Grupo 4"/>
        <xdr:cNvGrpSpPr/>
      </xdr:nvGrpSpPr>
      <xdr:grpSpPr>
        <a:xfrm>
          <a:off x="1009650" y="232229025"/>
          <a:ext cx="12934950" cy="161925"/>
          <a:chOff x="1009650" y="4810125"/>
          <a:chExt cx="12830175" cy="161925"/>
        </a:xfrm>
      </xdr:grpSpPr>
      <xdr:cxnSp macro="">
        <xdr:nvCxnSpPr>
          <xdr:cNvPr id="6" name="Conector recto 5"/>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Conector recto 6"/>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Conector recto 7"/>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9" name="CuadroTexto 8"/>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10" name="CuadroTexto 9"/>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11" name="CuadroTexto 10"/>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114</xdr:row>
      <xdr:rowOff>152400</xdr:rowOff>
    </xdr:from>
    <xdr:to>
      <xdr:col>14</xdr:col>
      <xdr:colOff>390525</xdr:colOff>
      <xdr:row>115</xdr:row>
      <xdr:rowOff>152400</xdr:rowOff>
    </xdr:to>
    <xdr:grpSp>
      <xdr:nvGrpSpPr>
        <xdr:cNvPr id="2" name="Grupo 1"/>
        <xdr:cNvGrpSpPr/>
      </xdr:nvGrpSpPr>
      <xdr:grpSpPr>
        <a:xfrm>
          <a:off x="676275" y="66703575"/>
          <a:ext cx="130587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32</xdr:row>
      <xdr:rowOff>0</xdr:rowOff>
    </xdr:from>
    <xdr:to>
      <xdr:col>14</xdr:col>
      <xdr:colOff>790575</xdr:colOff>
      <xdr:row>33</xdr:row>
      <xdr:rowOff>0</xdr:rowOff>
    </xdr:to>
    <xdr:grpSp>
      <xdr:nvGrpSpPr>
        <xdr:cNvPr id="2" name="Grupo 1"/>
        <xdr:cNvGrpSpPr/>
      </xdr:nvGrpSpPr>
      <xdr:grpSpPr>
        <a:xfrm>
          <a:off x="962025" y="13773150"/>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bloLaura\Desktop\PRLS\OPERACIONES%20PENDIENTES%20EN%20LA%20CUT\2018\ABRIL%202018\CLASIF_ROMMEL%20CUBA_ABRIL%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mmel.cuba/Desktop/FORMULARIO%209/2018/OCTUBRE/WP-FORMULARIO-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Extractos Bancarios"/>
      <sheetName val="Hoja1"/>
      <sheetName val="Hoja2"/>
      <sheetName val="Hoja1 (2)"/>
      <sheetName val="RESUMEN"/>
    </sheetNames>
    <sheetDataSet>
      <sheetData sheetId="0" refreshError="1"/>
      <sheetData sheetId="1" refreshError="1"/>
      <sheetData sheetId="2" refreshError="1"/>
      <sheetData sheetId="3" refreshError="1"/>
      <sheetData sheetId="4">
        <row r="11">
          <cell r="A11">
            <v>6</v>
          </cell>
          <cell r="B11" t="str">
            <v>Vicepresidencia Del Estado Plurinacional</v>
          </cell>
          <cell r="C11" t="str">
            <v>YAP</v>
          </cell>
        </row>
        <row r="12">
          <cell r="A12">
            <v>10</v>
          </cell>
          <cell r="B12" t="str">
            <v>Ministerio De Relaciones Exteriores</v>
          </cell>
          <cell r="C12" t="str">
            <v>PLS</v>
          </cell>
        </row>
        <row r="13">
          <cell r="A13">
            <v>15</v>
          </cell>
          <cell r="B13" t="str">
            <v>Ministerio De Gobierno</v>
          </cell>
          <cell r="C13" t="str">
            <v>WAM</v>
          </cell>
        </row>
        <row r="14">
          <cell r="A14">
            <v>16</v>
          </cell>
          <cell r="B14" t="str">
            <v>Ministerio De Educación</v>
          </cell>
          <cell r="C14" t="str">
            <v>JAD</v>
          </cell>
        </row>
        <row r="15">
          <cell r="A15">
            <v>20</v>
          </cell>
          <cell r="B15" t="str">
            <v>Ministerio De Defensa</v>
          </cell>
          <cell r="C15" t="str">
            <v>PLS</v>
          </cell>
        </row>
        <row r="16">
          <cell r="A16">
            <v>25</v>
          </cell>
          <cell r="B16" t="str">
            <v>Ministerio De La Presidencia</v>
          </cell>
          <cell r="C16" t="str">
            <v>JAD</v>
          </cell>
        </row>
        <row r="17">
          <cell r="A17">
            <v>30</v>
          </cell>
          <cell r="B17" t="str">
            <v>Ministerio De Justicia Y Transparencia Institucional</v>
          </cell>
          <cell r="C17" t="str">
            <v>WAM</v>
          </cell>
        </row>
        <row r="18">
          <cell r="A18">
            <v>35</v>
          </cell>
          <cell r="B18" t="str">
            <v>Ministerio De Economía Y Finanzas Públicas</v>
          </cell>
          <cell r="C18" t="str">
            <v>MVP</v>
          </cell>
        </row>
        <row r="19">
          <cell r="A19">
            <v>41</v>
          </cell>
          <cell r="B19" t="str">
            <v>Ministerio De Desarrollo Productivo Y Economía Plural</v>
          </cell>
          <cell r="C19" t="str">
            <v>BCC</v>
          </cell>
        </row>
        <row r="20">
          <cell r="A20">
            <v>46</v>
          </cell>
          <cell r="B20" t="str">
            <v>Ministerio De Salud</v>
          </cell>
          <cell r="C20" t="str">
            <v>JMT</v>
          </cell>
        </row>
        <row r="21">
          <cell r="A21">
            <v>47</v>
          </cell>
          <cell r="B21" t="str">
            <v>Ministerio De Desarrollo Rural Y Tierras</v>
          </cell>
          <cell r="C21" t="str">
            <v>SGP</v>
          </cell>
        </row>
        <row r="22">
          <cell r="A22">
            <v>48</v>
          </cell>
          <cell r="B22" t="str">
            <v>Ministerio De Deportes</v>
          </cell>
          <cell r="C22" t="str">
            <v>BCC</v>
          </cell>
        </row>
        <row r="23">
          <cell r="A23">
            <v>50</v>
          </cell>
          <cell r="B23" t="str">
            <v>Min De Transparencia Inst. Y Lucha Contra La Corrupción</v>
          </cell>
          <cell r="C23" t="str">
            <v>-</v>
          </cell>
        </row>
        <row r="24">
          <cell r="A24">
            <v>51</v>
          </cell>
          <cell r="B24" t="str">
            <v>Viceministerio De Autonomías</v>
          </cell>
          <cell r="C24" t="str">
            <v>YAP</v>
          </cell>
        </row>
        <row r="25">
          <cell r="A25">
            <v>52</v>
          </cell>
          <cell r="B25" t="str">
            <v>Ministerio De Culturas Y Turismo</v>
          </cell>
          <cell r="C25" t="str">
            <v>DCS</v>
          </cell>
        </row>
        <row r="26">
          <cell r="A26">
            <v>66</v>
          </cell>
          <cell r="B26" t="str">
            <v>Ministerio De Planificación Del Desarrollo</v>
          </cell>
          <cell r="C26" t="str">
            <v>ETC</v>
          </cell>
        </row>
        <row r="27">
          <cell r="A27">
            <v>70</v>
          </cell>
          <cell r="B27" t="str">
            <v>Ministerio De Trabajo, Empleo Y Previsión Social</v>
          </cell>
          <cell r="C27" t="str">
            <v>ETC</v>
          </cell>
        </row>
        <row r="28">
          <cell r="A28">
            <v>76</v>
          </cell>
          <cell r="B28" t="str">
            <v>Ministerio De Minería Y Metalurgia</v>
          </cell>
          <cell r="C28" t="str">
            <v>YAP</v>
          </cell>
        </row>
        <row r="29">
          <cell r="A29">
            <v>78</v>
          </cell>
          <cell r="B29" t="str">
            <v>Ministerio De Hidrocarburos</v>
          </cell>
          <cell r="C29" t="str">
            <v>WAM</v>
          </cell>
        </row>
        <row r="30">
          <cell r="A30">
            <v>80</v>
          </cell>
          <cell r="B30" t="str">
            <v>Ministerio De Defensa Legal Del Estado</v>
          </cell>
          <cell r="C30" t="str">
            <v>-</v>
          </cell>
        </row>
        <row r="31">
          <cell r="A31">
            <v>81</v>
          </cell>
          <cell r="B31" t="str">
            <v>Ministerio De Obras Públicas, Servicios Y Vivienda</v>
          </cell>
          <cell r="C31" t="str">
            <v>YAP</v>
          </cell>
        </row>
        <row r="32">
          <cell r="A32">
            <v>85</v>
          </cell>
          <cell r="B32" t="str">
            <v>Ministerio De Energias</v>
          </cell>
          <cell r="C32" t="str">
            <v>WAM</v>
          </cell>
        </row>
        <row r="33">
          <cell r="A33">
            <v>86</v>
          </cell>
          <cell r="B33" t="str">
            <v>Ministerio De Medio Ambiente Y Agua</v>
          </cell>
          <cell r="C33" t="str">
            <v>JAD</v>
          </cell>
        </row>
        <row r="34">
          <cell r="A34">
            <v>87</v>
          </cell>
          <cell r="B34" t="str">
            <v>Ministerio De Comunicación</v>
          </cell>
          <cell r="C34" t="str">
            <v>ETC</v>
          </cell>
        </row>
        <row r="35">
          <cell r="A35">
            <v>95</v>
          </cell>
          <cell r="B35" t="str">
            <v>Consejo Supremo De Defensa Plurinacional</v>
          </cell>
          <cell r="C35" t="str">
            <v>BCC</v>
          </cell>
        </row>
        <row r="36">
          <cell r="A36" t="str">
            <v>99 - 01</v>
          </cell>
          <cell r="B36" t="str">
            <v>Dirección General De Programación Y Operaciones Del Tesoro</v>
          </cell>
          <cell r="C36" t="str">
            <v>JMT</v>
          </cell>
        </row>
        <row r="37">
          <cell r="A37" t="str">
            <v>99 - 02</v>
          </cell>
          <cell r="B37" t="str">
            <v>Dirección General De Programación Y Operaciones Del Tesoro</v>
          </cell>
          <cell r="C37" t="str">
            <v>JMT</v>
          </cell>
        </row>
        <row r="38">
          <cell r="A38" t="str">
            <v>99 - 03</v>
          </cell>
          <cell r="B38" t="str">
            <v>Dirección General De Crédito Público</v>
          </cell>
          <cell r="C38" t="str">
            <v>SGP</v>
          </cell>
        </row>
        <row r="39">
          <cell r="A39" t="str">
            <v>99 - 04</v>
          </cell>
          <cell r="B39" t="str">
            <v>Dirección General De Administración Y Finanzas Territoriales</v>
          </cell>
          <cell r="C39" t="str">
            <v>LFQ</v>
          </cell>
        </row>
        <row r="40">
          <cell r="A40" t="str">
            <v>99 - 07</v>
          </cell>
          <cell r="B40" t="str">
            <v>Dirección General De Pensiones Y Jubilaciones</v>
          </cell>
          <cell r="C40" t="str">
            <v>LFQ</v>
          </cell>
        </row>
        <row r="41">
          <cell r="A41">
            <v>108</v>
          </cell>
          <cell r="B41" t="str">
            <v>Orquesta Sinfónica Nacional</v>
          </cell>
          <cell r="C41" t="str">
            <v>MVP</v>
          </cell>
        </row>
        <row r="42">
          <cell r="A42">
            <v>109</v>
          </cell>
          <cell r="B42" t="str">
            <v>Conservatorio Plurinacional De Música</v>
          </cell>
          <cell r="C42" t="str">
            <v>MVP</v>
          </cell>
        </row>
        <row r="43">
          <cell r="A43">
            <v>111</v>
          </cell>
          <cell r="B43" t="str">
            <v>Instituto Boliviano De La Ceguera</v>
          </cell>
          <cell r="C43" t="str">
            <v>JMT</v>
          </cell>
        </row>
        <row r="44">
          <cell r="A44">
            <v>112</v>
          </cell>
          <cell r="B44" t="str">
            <v>Comité Nacional De La Persona Con Discapacidad</v>
          </cell>
          <cell r="C44" t="str">
            <v>JMT</v>
          </cell>
        </row>
        <row r="45">
          <cell r="A45">
            <v>113</v>
          </cell>
          <cell r="B45" t="str">
            <v>Fondo De Inversión Para El Deporte</v>
          </cell>
          <cell r="C45" t="str">
            <v>-</v>
          </cell>
        </row>
        <row r="46">
          <cell r="A46">
            <v>115</v>
          </cell>
          <cell r="B46" t="str">
            <v>Inst. Boliviano Del Dep. La Educ. Física Y La Recreación</v>
          </cell>
          <cell r="C46" t="str">
            <v>JMT</v>
          </cell>
        </row>
        <row r="47">
          <cell r="A47">
            <v>117</v>
          </cell>
          <cell r="B47" t="str">
            <v>Dirección General De Aeronáutica Civil</v>
          </cell>
          <cell r="C47" t="str">
            <v>ETC</v>
          </cell>
        </row>
        <row r="48">
          <cell r="A48">
            <v>119</v>
          </cell>
          <cell r="B48" t="str">
            <v>Agencia Para El Des. De La Soc. De La Información En Bolivia</v>
          </cell>
          <cell r="C48" t="str">
            <v>ETC</v>
          </cell>
        </row>
        <row r="49">
          <cell r="A49">
            <v>121</v>
          </cell>
          <cell r="B49" t="str">
            <v>Instituto Boliviano De Ciencia Y Tecnología Nuclear</v>
          </cell>
          <cell r="C49" t="str">
            <v>DCS</v>
          </cell>
        </row>
        <row r="50">
          <cell r="A50">
            <v>124</v>
          </cell>
          <cell r="B50" t="str">
            <v>Academia Nacional De Ciencias</v>
          </cell>
          <cell r="C50" t="str">
            <v>MVP</v>
          </cell>
        </row>
        <row r="51">
          <cell r="A51">
            <v>129</v>
          </cell>
          <cell r="B51" t="str">
            <v>Escuela De Gestión Pública Plurinacional</v>
          </cell>
          <cell r="C51" t="str">
            <v>PLS</v>
          </cell>
        </row>
        <row r="52">
          <cell r="A52">
            <v>130</v>
          </cell>
          <cell r="B52" t="str">
            <v>Fondo De Financiamiento Para La Minería</v>
          </cell>
          <cell r="C52" t="str">
            <v>YAP</v>
          </cell>
        </row>
        <row r="53">
          <cell r="A53">
            <v>132</v>
          </cell>
          <cell r="B53" t="str">
            <v>Servicio De Desarrollo De Las Empresas Púb. Productivas</v>
          </cell>
          <cell r="C53" t="str">
            <v>PLS</v>
          </cell>
        </row>
        <row r="54">
          <cell r="A54">
            <v>133</v>
          </cell>
          <cell r="B54" t="str">
            <v>Lotería Nacional De Beneficencia Y Salubridad</v>
          </cell>
          <cell r="C54" t="str">
            <v>BCC</v>
          </cell>
        </row>
        <row r="55">
          <cell r="A55">
            <v>134</v>
          </cell>
          <cell r="B55" t="str">
            <v>Consejo Nacional De Vivienda Policial</v>
          </cell>
          <cell r="C55" t="str">
            <v>WAM</v>
          </cell>
        </row>
        <row r="56">
          <cell r="A56">
            <v>137</v>
          </cell>
          <cell r="B56" t="str">
            <v>Comité Ejecutivo De La Universidad Boliviana</v>
          </cell>
          <cell r="C56" t="str">
            <v>PLS</v>
          </cell>
        </row>
        <row r="57">
          <cell r="A57">
            <v>138</v>
          </cell>
          <cell r="B57" t="str">
            <v>Universidad Mayor Real Y Pontificia De San Francisco Xavier</v>
          </cell>
          <cell r="C57" t="str">
            <v>-</v>
          </cell>
        </row>
        <row r="58">
          <cell r="A58">
            <v>139</v>
          </cell>
          <cell r="B58" t="str">
            <v>Universidad Mayor De San Andrés</v>
          </cell>
          <cell r="C58" t="str">
            <v>-</v>
          </cell>
        </row>
        <row r="59">
          <cell r="A59">
            <v>140</v>
          </cell>
          <cell r="B59" t="str">
            <v>Universidad Pública De El Alto</v>
          </cell>
          <cell r="C59" t="str">
            <v>-</v>
          </cell>
        </row>
        <row r="60">
          <cell r="A60">
            <v>141</v>
          </cell>
          <cell r="B60" t="str">
            <v>Universidad Mayor De San Simón</v>
          </cell>
          <cell r="C60" t="str">
            <v>-</v>
          </cell>
        </row>
        <row r="61">
          <cell r="A61">
            <v>142</v>
          </cell>
          <cell r="B61" t="str">
            <v>Universidad Técnica De Oruro</v>
          </cell>
          <cell r="C61" t="str">
            <v>-</v>
          </cell>
        </row>
        <row r="62">
          <cell r="A62">
            <v>143</v>
          </cell>
          <cell r="B62" t="str">
            <v>Universidad Autónoma Tomás Frías</v>
          </cell>
          <cell r="C62" t="str">
            <v>-</v>
          </cell>
        </row>
        <row r="63">
          <cell r="A63">
            <v>144</v>
          </cell>
          <cell r="B63" t="str">
            <v>Universidad Nacional Siglo Xx</v>
          </cell>
          <cell r="C63" t="str">
            <v>-</v>
          </cell>
        </row>
        <row r="64">
          <cell r="A64">
            <v>145</v>
          </cell>
          <cell r="B64" t="str">
            <v>Universidad Autónoma Juan Misael Saracho</v>
          </cell>
          <cell r="C64" t="str">
            <v>-</v>
          </cell>
        </row>
        <row r="65">
          <cell r="A65">
            <v>146</v>
          </cell>
          <cell r="B65" t="str">
            <v>Universidad Autónoma Gabriel René Moreno</v>
          </cell>
          <cell r="C65" t="str">
            <v>-</v>
          </cell>
        </row>
        <row r="66">
          <cell r="A66">
            <v>147</v>
          </cell>
          <cell r="B66" t="str">
            <v>Universidad Autónoma Del Beni José  Ballivián</v>
          </cell>
          <cell r="C66" t="str">
            <v>-</v>
          </cell>
        </row>
        <row r="67">
          <cell r="A67">
            <v>148</v>
          </cell>
          <cell r="B67" t="str">
            <v>Universidad Amazónica De Pando</v>
          </cell>
          <cell r="C67" t="str">
            <v>-</v>
          </cell>
        </row>
        <row r="68">
          <cell r="A68">
            <v>149</v>
          </cell>
          <cell r="B68" t="str">
            <v>Consejo Nacional Del Cine</v>
          </cell>
          <cell r="C68" t="str">
            <v>MVP</v>
          </cell>
        </row>
        <row r="69">
          <cell r="A69">
            <v>150</v>
          </cell>
          <cell r="B69" t="str">
            <v>Proyecto Sucre Ciudad Universitaria</v>
          </cell>
          <cell r="C69" t="str">
            <v>MVP</v>
          </cell>
        </row>
        <row r="70">
          <cell r="A70">
            <v>152</v>
          </cell>
          <cell r="B70" t="str">
            <v>Servicio Plurinacional De Defensa Pública</v>
          </cell>
          <cell r="C70" t="str">
            <v>PLS</v>
          </cell>
        </row>
        <row r="71">
          <cell r="A71">
            <v>153</v>
          </cell>
          <cell r="B71" t="str">
            <v>Observatorio Plurinacional De La Calidad  Educativa</v>
          </cell>
          <cell r="C71" t="str">
            <v>PLS</v>
          </cell>
        </row>
        <row r="72">
          <cell r="A72">
            <v>154</v>
          </cell>
          <cell r="B72" t="str">
            <v>Museo Nacional De Historia Natural</v>
          </cell>
          <cell r="C72" t="str">
            <v>PLS</v>
          </cell>
        </row>
        <row r="73">
          <cell r="A73">
            <v>155</v>
          </cell>
          <cell r="B73" t="str">
            <v>Dirección Del Notariado Plurinacional</v>
          </cell>
          <cell r="C73" t="str">
            <v>RCC</v>
          </cell>
        </row>
        <row r="74">
          <cell r="A74">
            <v>156</v>
          </cell>
          <cell r="B74" t="str">
            <v>Servicio Plurinacional De Asistencia A La Víctima</v>
          </cell>
          <cell r="C74" t="str">
            <v>RCC</v>
          </cell>
        </row>
        <row r="75">
          <cell r="A75">
            <v>157</v>
          </cell>
          <cell r="B75" t="str">
            <v>Servicio Para La Prevención De La Tortura</v>
          </cell>
          <cell r="C75" t="str">
            <v>RCC</v>
          </cell>
        </row>
        <row r="76">
          <cell r="A76">
            <v>159</v>
          </cell>
          <cell r="B76" t="str">
            <v>Oficinatécnica Para El Fortalecimiento De La Empresa Pública</v>
          </cell>
          <cell r="C76" t="str">
            <v>RCC</v>
          </cell>
        </row>
        <row r="77">
          <cell r="A77">
            <v>163</v>
          </cell>
          <cell r="B77" t="str">
            <v>Agencia Nacional De Hidrocarburos</v>
          </cell>
          <cell r="C77" t="str">
            <v>WAM</v>
          </cell>
        </row>
        <row r="78">
          <cell r="A78">
            <v>169</v>
          </cell>
          <cell r="B78" t="str">
            <v>Autoridad General De Impugnación Tributaria</v>
          </cell>
          <cell r="C78" t="str">
            <v>DCS</v>
          </cell>
        </row>
        <row r="79">
          <cell r="A79">
            <v>170</v>
          </cell>
          <cell r="B79" t="str">
            <v>Escuela Militar De Ingeniería</v>
          </cell>
          <cell r="C79" t="str">
            <v>BCC</v>
          </cell>
        </row>
        <row r="80">
          <cell r="A80">
            <v>171</v>
          </cell>
          <cell r="B80" t="str">
            <v>Centro De Investigación Agrícola Tropical</v>
          </cell>
          <cell r="C80" t="str">
            <v>-</v>
          </cell>
        </row>
        <row r="81">
          <cell r="A81">
            <v>188</v>
          </cell>
          <cell r="B81" t="str">
            <v>Complejo Indus. De Los Rec.Evaporíticos Del Salar De Uyuni</v>
          </cell>
          <cell r="C81" t="str">
            <v>RCC</v>
          </cell>
        </row>
        <row r="82">
          <cell r="A82">
            <v>190</v>
          </cell>
          <cell r="B82" t="str">
            <v>Autoridad Jurisdiccional Administrativa Minera</v>
          </cell>
          <cell r="C82" t="str">
            <v>YAP</v>
          </cell>
        </row>
        <row r="83">
          <cell r="A83">
            <v>192</v>
          </cell>
          <cell r="B83" t="str">
            <v>Servicio Al Mejoramiento De La Navegación Amazónica</v>
          </cell>
          <cell r="C83" t="str">
            <v>BCC</v>
          </cell>
        </row>
        <row r="84">
          <cell r="A84">
            <v>197</v>
          </cell>
          <cell r="B84" t="str">
            <v>Dirección Estratégica De Reivindicación Marítima, Silala Y Recursos Hídricos Internacionales</v>
          </cell>
          <cell r="C84" t="str">
            <v>BCC</v>
          </cell>
        </row>
        <row r="85">
          <cell r="A85">
            <v>200</v>
          </cell>
          <cell r="B85" t="str">
            <v>Registro Único Para La Administración Tributaria Municipal</v>
          </cell>
          <cell r="C85" t="str">
            <v>ETC</v>
          </cell>
        </row>
        <row r="86">
          <cell r="A86">
            <v>201</v>
          </cell>
          <cell r="B86" t="str">
            <v>Agencia Para El Des. De Las Macroreg. Y Zonas Fronterizas</v>
          </cell>
          <cell r="C86" t="str">
            <v>BCC</v>
          </cell>
        </row>
        <row r="87">
          <cell r="A87">
            <v>203</v>
          </cell>
          <cell r="B87" t="str">
            <v>Autoridad De Supervisión Del Sistema Financiero</v>
          </cell>
          <cell r="C87" t="str">
            <v>DCS</v>
          </cell>
        </row>
        <row r="88">
          <cell r="A88">
            <v>206</v>
          </cell>
          <cell r="B88" t="str">
            <v>Instituto Nacional De Estadística</v>
          </cell>
          <cell r="C88" t="str">
            <v>MVP</v>
          </cell>
        </row>
        <row r="89">
          <cell r="A89">
            <v>209</v>
          </cell>
          <cell r="B89" t="str">
            <v>Administración De Servicios Portuarios - Bolivia</v>
          </cell>
          <cell r="C89" t="str">
            <v>-</v>
          </cell>
        </row>
        <row r="90">
          <cell r="A90">
            <v>210</v>
          </cell>
          <cell r="B90" t="str">
            <v>Unidad De Análisis De Políticas Sociales Y Económicas</v>
          </cell>
          <cell r="C90" t="str">
            <v>DCS</v>
          </cell>
        </row>
        <row r="91">
          <cell r="A91">
            <v>212</v>
          </cell>
          <cell r="B91" t="str">
            <v>Instituto Nacional De Reforma Agraria</v>
          </cell>
          <cell r="C91" t="str">
            <v>SGP</v>
          </cell>
        </row>
        <row r="92">
          <cell r="A92">
            <v>213</v>
          </cell>
          <cell r="B92" t="str">
            <v>Servicio Nacional De Meteorología E Hidrología</v>
          </cell>
          <cell r="C92" t="str">
            <v>BCC</v>
          </cell>
        </row>
        <row r="93">
          <cell r="A93">
            <v>221</v>
          </cell>
          <cell r="B93" t="str">
            <v>Serv. Nal. De Reg. Y Control De La Comer. De Minerales Y Metales</v>
          </cell>
          <cell r="C93" t="str">
            <v>RCC</v>
          </cell>
        </row>
        <row r="94">
          <cell r="A94">
            <v>222</v>
          </cell>
          <cell r="B94" t="str">
            <v>Instituto Nacional De Innovación Agropecuaria Y Forestal</v>
          </cell>
          <cell r="C94" t="str">
            <v>SGP</v>
          </cell>
        </row>
        <row r="95">
          <cell r="A95">
            <v>223</v>
          </cell>
          <cell r="B95" t="str">
            <v>Fondo Nacional De Desarrollo Forestal</v>
          </cell>
          <cell r="C95" t="str">
            <v>SGP</v>
          </cell>
        </row>
        <row r="96">
          <cell r="A96">
            <v>224</v>
          </cell>
          <cell r="B96" t="str">
            <v>Insumos Bolivia</v>
          </cell>
          <cell r="C96" t="str">
            <v>YAP</v>
          </cell>
        </row>
        <row r="97">
          <cell r="A97">
            <v>225</v>
          </cell>
          <cell r="B97" t="str">
            <v>Serv. Nal. Para La Sostenibilidad En Saneamiento Básico</v>
          </cell>
          <cell r="C97" t="str">
            <v>DCS</v>
          </cell>
        </row>
        <row r="98">
          <cell r="A98">
            <v>226</v>
          </cell>
          <cell r="B98" t="str">
            <v>Servicio Estatal De Autonomías</v>
          </cell>
          <cell r="C98" t="str">
            <v>YAP</v>
          </cell>
        </row>
        <row r="99">
          <cell r="A99">
            <v>227</v>
          </cell>
          <cell r="B99" t="str">
            <v>Zona Franca Comercial E Industrial De Cobija</v>
          </cell>
          <cell r="C99" t="str">
            <v>BCC</v>
          </cell>
        </row>
        <row r="100">
          <cell r="A100">
            <v>234</v>
          </cell>
          <cell r="B100" t="str">
            <v>Servicio Geológico Minero</v>
          </cell>
          <cell r="C100" t="str">
            <v>JAD</v>
          </cell>
        </row>
        <row r="101">
          <cell r="A101">
            <v>242</v>
          </cell>
          <cell r="B101" t="str">
            <v>Comando De Ingeniería Del Ejército</v>
          </cell>
          <cell r="C101" t="str">
            <v>RCC</v>
          </cell>
        </row>
        <row r="102">
          <cell r="A102">
            <v>243</v>
          </cell>
          <cell r="B102" t="str">
            <v>Servicio Nacional De Hidrografía Naval</v>
          </cell>
          <cell r="C102" t="str">
            <v>JAD</v>
          </cell>
        </row>
        <row r="103">
          <cell r="A103">
            <v>244</v>
          </cell>
          <cell r="B103" t="str">
            <v>Servicio Nacional De Aerofotogrametría</v>
          </cell>
          <cell r="C103" t="str">
            <v>ETC</v>
          </cell>
        </row>
        <row r="104">
          <cell r="A104">
            <v>245</v>
          </cell>
          <cell r="B104" t="str">
            <v>Servicio Geodésico De Mapas</v>
          </cell>
          <cell r="C104" t="str">
            <v>ETC</v>
          </cell>
        </row>
        <row r="105">
          <cell r="A105">
            <v>247</v>
          </cell>
          <cell r="B105" t="str">
            <v>Corporación Gestora Del Proyecto Abapo - Izozog</v>
          </cell>
          <cell r="C105" t="str">
            <v>JAD</v>
          </cell>
        </row>
        <row r="106">
          <cell r="A106">
            <v>248</v>
          </cell>
          <cell r="B106" t="str">
            <v>Centro De Investigación Y Desarrollo Acuícola Boliviano</v>
          </cell>
          <cell r="C106" t="str">
            <v>-</v>
          </cell>
        </row>
        <row r="107">
          <cell r="A107">
            <v>249</v>
          </cell>
          <cell r="B107" t="str">
            <v>Central De Abastecimiento Y Suministros De Salud</v>
          </cell>
          <cell r="C107" t="str">
            <v>JMT</v>
          </cell>
        </row>
        <row r="108">
          <cell r="A108">
            <v>250</v>
          </cell>
          <cell r="B108" t="str">
            <v>Fondo De Des. Para Los Pueblos Indígenas, Orig. Y Com. Camp.</v>
          </cell>
          <cell r="C108" t="str">
            <v>-</v>
          </cell>
        </row>
        <row r="109">
          <cell r="A109">
            <v>251</v>
          </cell>
          <cell r="B109" t="str">
            <v>Instituto Nacional De Salud Ocupacional</v>
          </cell>
          <cell r="C109" t="str">
            <v>JMT</v>
          </cell>
        </row>
        <row r="110">
          <cell r="A110">
            <v>253</v>
          </cell>
          <cell r="B110" t="str">
            <v>Entidad Ejecutora De Medio Ambiente Y Agua</v>
          </cell>
          <cell r="C110" t="str">
            <v>DCS</v>
          </cell>
        </row>
        <row r="111">
          <cell r="A111">
            <v>254</v>
          </cell>
          <cell r="B111" t="str">
            <v>Instituto Del Seguro Agrario</v>
          </cell>
          <cell r="C111" t="str">
            <v>YAP</v>
          </cell>
        </row>
        <row r="112">
          <cell r="A112">
            <v>265</v>
          </cell>
          <cell r="B112" t="str">
            <v>Direc. Dptal. De Educación  Chuquisaca</v>
          </cell>
          <cell r="C112" t="str">
            <v>BCC</v>
          </cell>
        </row>
        <row r="113">
          <cell r="A113">
            <v>266</v>
          </cell>
          <cell r="B113" t="str">
            <v>Direc. Dptal. De Educación La Paz</v>
          </cell>
          <cell r="C113" t="str">
            <v>BCC</v>
          </cell>
        </row>
        <row r="114">
          <cell r="A114">
            <v>267</v>
          </cell>
          <cell r="B114" t="str">
            <v>Direc. Dptal. De Educación Cochabamba</v>
          </cell>
          <cell r="C114" t="str">
            <v>BCC</v>
          </cell>
        </row>
        <row r="115">
          <cell r="A115">
            <v>268</v>
          </cell>
          <cell r="B115" t="str">
            <v>Direc. Dptal. De Educación Oruro</v>
          </cell>
          <cell r="C115" t="str">
            <v>BCC</v>
          </cell>
        </row>
        <row r="116">
          <cell r="A116">
            <v>269</v>
          </cell>
          <cell r="B116" t="str">
            <v>Direc. Dptal. De Educación Potosí</v>
          </cell>
          <cell r="C116" t="str">
            <v>BCC</v>
          </cell>
        </row>
        <row r="117">
          <cell r="A117">
            <v>270</v>
          </cell>
          <cell r="B117" t="str">
            <v>Direc. Dptal. De Educación Tarija</v>
          </cell>
          <cell r="C117" t="str">
            <v>BCC</v>
          </cell>
        </row>
        <row r="118">
          <cell r="A118">
            <v>271</v>
          </cell>
          <cell r="B118" t="str">
            <v>Direc. Dptal. De Educación Santa Cruz</v>
          </cell>
          <cell r="C118" t="str">
            <v>BCC</v>
          </cell>
        </row>
        <row r="119">
          <cell r="A119">
            <v>272</v>
          </cell>
          <cell r="B119" t="str">
            <v>Direc. Dptal. De Educación Beni</v>
          </cell>
          <cell r="C119" t="str">
            <v>BCC</v>
          </cell>
        </row>
        <row r="120">
          <cell r="A120">
            <v>273</v>
          </cell>
          <cell r="B120" t="str">
            <v>Direc. Dptal. De Educación Pando</v>
          </cell>
          <cell r="C120" t="str">
            <v>BCC</v>
          </cell>
        </row>
        <row r="121">
          <cell r="A121">
            <v>281</v>
          </cell>
          <cell r="B121" t="str">
            <v>Oficina Técnica Nacional De Los Ríos Pilcomayo Y Bermejo</v>
          </cell>
          <cell r="C121" t="str">
            <v>SGP</v>
          </cell>
        </row>
        <row r="122">
          <cell r="A122">
            <v>283</v>
          </cell>
          <cell r="B122" t="str">
            <v>Aduana Nacional</v>
          </cell>
          <cell r="C122" t="str">
            <v>BCC</v>
          </cell>
        </row>
        <row r="123">
          <cell r="A123">
            <v>287</v>
          </cell>
          <cell r="B123" t="str">
            <v>Fondo Nacional De Inversión Productiva Y Social</v>
          </cell>
          <cell r="C123" t="str">
            <v>PLS</v>
          </cell>
        </row>
        <row r="124">
          <cell r="A124">
            <v>288</v>
          </cell>
          <cell r="B124" t="str">
            <v>Servicio Nacional De Riego</v>
          </cell>
          <cell r="C124" t="str">
            <v>RCC</v>
          </cell>
        </row>
        <row r="125">
          <cell r="A125">
            <v>289</v>
          </cell>
          <cell r="B125" t="str">
            <v>Mutual De Seguros Del Policía</v>
          </cell>
          <cell r="C125" t="str">
            <v>WAM</v>
          </cell>
        </row>
        <row r="126">
          <cell r="A126">
            <v>290</v>
          </cell>
          <cell r="B126" t="str">
            <v>Servicio De Impuestos Nacionales</v>
          </cell>
          <cell r="C126" t="str">
            <v>BCC</v>
          </cell>
        </row>
        <row r="127">
          <cell r="A127">
            <v>291</v>
          </cell>
          <cell r="B127" t="str">
            <v>Administradora Boliviana De Carreteras</v>
          </cell>
          <cell r="C127" t="str">
            <v>SGP</v>
          </cell>
        </row>
        <row r="128">
          <cell r="A128">
            <v>292</v>
          </cell>
          <cell r="B128" t="str">
            <v>Vías Bolivia</v>
          </cell>
          <cell r="C128" t="str">
            <v>JMT</v>
          </cell>
        </row>
        <row r="129">
          <cell r="A129">
            <v>293</v>
          </cell>
          <cell r="B129" t="str">
            <v>Fundación Cultural Del Banco Central De Bolivia</v>
          </cell>
          <cell r="C129" t="str">
            <v>JMT</v>
          </cell>
        </row>
        <row r="130">
          <cell r="A130">
            <v>294</v>
          </cell>
          <cell r="B130" t="str">
            <v>Univ. Indígena Bol. Comun. Intercultl Prod. Tupak Katari</v>
          </cell>
          <cell r="C130" t="str">
            <v>-</v>
          </cell>
        </row>
        <row r="131">
          <cell r="A131">
            <v>295</v>
          </cell>
          <cell r="B131" t="str">
            <v>Univ. Indígena Bol. Comun. Intercult Prod. Casimiro Huanca</v>
          </cell>
          <cell r="C131" t="str">
            <v>-</v>
          </cell>
        </row>
        <row r="132">
          <cell r="A132">
            <v>296</v>
          </cell>
          <cell r="B132" t="str">
            <v>Univ. Indígena Bol. Comun. Intercult Prod. Apiaguaiki Tupa</v>
          </cell>
          <cell r="C132" t="str">
            <v>-</v>
          </cell>
        </row>
        <row r="133">
          <cell r="A133">
            <v>297</v>
          </cell>
          <cell r="B133" t="str">
            <v>Servicio Nacional De Caminos Residual</v>
          </cell>
          <cell r="C133" t="str">
            <v>-</v>
          </cell>
        </row>
        <row r="134">
          <cell r="A134">
            <v>298</v>
          </cell>
          <cell r="B134" t="str">
            <v>Servicio Departamental De Riego - Chuquisaca</v>
          </cell>
          <cell r="C134" t="str">
            <v>RCC</v>
          </cell>
        </row>
        <row r="135">
          <cell r="A135">
            <v>299</v>
          </cell>
          <cell r="B135" t="str">
            <v>Servicio Departamental De Riego - La Paz</v>
          </cell>
          <cell r="C135" t="str">
            <v>RCC</v>
          </cell>
        </row>
        <row r="136">
          <cell r="A136">
            <v>300</v>
          </cell>
          <cell r="B136" t="str">
            <v>Servicio Departamental De Riego - Cochabamba</v>
          </cell>
          <cell r="C136" t="str">
            <v>RCC</v>
          </cell>
        </row>
        <row r="137">
          <cell r="A137">
            <v>301</v>
          </cell>
          <cell r="B137" t="str">
            <v>Servicio Departamental De Riego - Oruro</v>
          </cell>
          <cell r="C137" t="str">
            <v>RCC</v>
          </cell>
        </row>
        <row r="138">
          <cell r="A138">
            <v>302</v>
          </cell>
          <cell r="B138" t="str">
            <v>Servicio Departamental De Riego - Potosí</v>
          </cell>
          <cell r="C138" t="str">
            <v>RCC</v>
          </cell>
        </row>
        <row r="139">
          <cell r="A139">
            <v>303</v>
          </cell>
          <cell r="B139" t="str">
            <v>Servicio Departamental De Riego - Tarija</v>
          </cell>
          <cell r="C139" t="str">
            <v>RCC</v>
          </cell>
        </row>
        <row r="140">
          <cell r="A140">
            <v>304</v>
          </cell>
          <cell r="B140" t="str">
            <v>Servicio Departamental De Riego - Santa Cruz</v>
          </cell>
          <cell r="C140" t="str">
            <v>RCC</v>
          </cell>
        </row>
        <row r="141">
          <cell r="A141">
            <v>305</v>
          </cell>
          <cell r="B141" t="str">
            <v>Servicio Departamental De Riego - Beni</v>
          </cell>
          <cell r="C141" t="str">
            <v>RCC</v>
          </cell>
        </row>
        <row r="142">
          <cell r="A142">
            <v>306</v>
          </cell>
          <cell r="B142" t="str">
            <v>Servicio Departamental De Riego - Pando</v>
          </cell>
          <cell r="C142" t="str">
            <v>RCC</v>
          </cell>
        </row>
        <row r="143">
          <cell r="A143">
            <v>309</v>
          </cell>
          <cell r="B143" t="str">
            <v>Autoridad De Fiscalización Y Control Social Del Juego</v>
          </cell>
          <cell r="C143" t="str">
            <v>JAD</v>
          </cell>
        </row>
        <row r="144">
          <cell r="A144">
            <v>310</v>
          </cell>
          <cell r="B144" t="str">
            <v>Autoridad De Regulación Y Fiscalización De Telecomunicaciones Y Transportes</v>
          </cell>
          <cell r="C144" t="str">
            <v>ETC</v>
          </cell>
        </row>
        <row r="145">
          <cell r="A145">
            <v>311</v>
          </cell>
          <cell r="B145" t="str">
            <v>Autoridad De Fisc Y Ctrol Soc De Agua Potable Saneam.Básico</v>
          </cell>
          <cell r="C145" t="str">
            <v>ETC</v>
          </cell>
        </row>
        <row r="146">
          <cell r="A146">
            <v>312</v>
          </cell>
          <cell r="B146" t="str">
            <v>Autoridad De Fiscalizac. Y Control Soc De Bosques Y Tierras</v>
          </cell>
          <cell r="C146" t="str">
            <v>JMT</v>
          </cell>
        </row>
        <row r="147">
          <cell r="A147">
            <v>313</v>
          </cell>
          <cell r="B147" t="str">
            <v>Autoridad De Fiscalización Y Control De Pensiones Y Seguros - Aps</v>
          </cell>
          <cell r="C147" t="str">
            <v>DCS</v>
          </cell>
        </row>
        <row r="148">
          <cell r="A148">
            <v>314</v>
          </cell>
          <cell r="B148" t="str">
            <v>Autoridad De Fiscalización Y Control Social De Electricidad</v>
          </cell>
          <cell r="C148" t="str">
            <v>PLS</v>
          </cell>
        </row>
        <row r="149">
          <cell r="A149">
            <v>315</v>
          </cell>
          <cell r="B149" t="str">
            <v>Autoridad De Fiscalización Y Control Social De Empresas</v>
          </cell>
          <cell r="C149" t="str">
            <v>YAP</v>
          </cell>
        </row>
        <row r="150">
          <cell r="A150">
            <v>324</v>
          </cell>
          <cell r="B150" t="str">
            <v>Escuela Boliviana Intercultural De Música</v>
          </cell>
          <cell r="C150" t="str">
            <v>YAP</v>
          </cell>
        </row>
        <row r="151">
          <cell r="A151">
            <v>340</v>
          </cell>
          <cell r="B151" t="str">
            <v>Servicio General De Identificación Personal</v>
          </cell>
          <cell r="C151" t="str">
            <v>DCS</v>
          </cell>
        </row>
        <row r="152">
          <cell r="A152">
            <v>341</v>
          </cell>
          <cell r="B152" t="str">
            <v>Servicio General De Licencias De Conducir</v>
          </cell>
          <cell r="C152" t="str">
            <v>DCS</v>
          </cell>
        </row>
        <row r="153">
          <cell r="A153">
            <v>342</v>
          </cell>
          <cell r="B153" t="str">
            <v>Agencia Estatal De Vivienda</v>
          </cell>
          <cell r="C153" t="str">
            <v>JAD</v>
          </cell>
        </row>
        <row r="154">
          <cell r="A154">
            <v>343</v>
          </cell>
          <cell r="B154" t="str">
            <v>Escuela De Jueces Del Estado</v>
          </cell>
          <cell r="C154" t="str">
            <v>JAD</v>
          </cell>
        </row>
        <row r="155">
          <cell r="A155">
            <v>344</v>
          </cell>
          <cell r="B155" t="str">
            <v>Instituto Plurinacional De Estudio De Lenguas Y Culturas</v>
          </cell>
          <cell r="C155" t="str">
            <v>PLS</v>
          </cell>
        </row>
        <row r="156">
          <cell r="A156">
            <v>345</v>
          </cell>
          <cell r="B156" t="str">
            <v>Mutual De Servicios Al Policía</v>
          </cell>
          <cell r="C156" t="str">
            <v>WAM</v>
          </cell>
        </row>
        <row r="157">
          <cell r="A157">
            <v>346</v>
          </cell>
          <cell r="B157" t="str">
            <v>Unidad De Investigaciones Financieras</v>
          </cell>
          <cell r="C157" t="str">
            <v>WAM</v>
          </cell>
        </row>
        <row r="158">
          <cell r="A158">
            <v>347</v>
          </cell>
          <cell r="B158" t="str">
            <v>Autoridad De Fiscalización Y Control De Cooperativas</v>
          </cell>
          <cell r="C158" t="str">
            <v>WAM</v>
          </cell>
        </row>
        <row r="159">
          <cell r="A159">
            <v>348</v>
          </cell>
          <cell r="B159" t="str">
            <v>Autoridad Plurinacional De La Madre Tierra</v>
          </cell>
          <cell r="C159" t="str">
            <v>JMT</v>
          </cell>
        </row>
        <row r="160">
          <cell r="A160">
            <v>349</v>
          </cell>
          <cell r="B160" t="str">
            <v>Centro De Inv.Arqueológicas,Antropológicas Y Adm.De Tiwanaku</v>
          </cell>
          <cell r="C160" t="str">
            <v>MVP</v>
          </cell>
        </row>
        <row r="161">
          <cell r="A161">
            <v>371</v>
          </cell>
          <cell r="B161" t="str">
            <v>Centro Internacional De La Quinua</v>
          </cell>
          <cell r="C161" t="str">
            <v>JAD</v>
          </cell>
        </row>
        <row r="162">
          <cell r="A162">
            <v>372</v>
          </cell>
          <cell r="B162" t="str">
            <v>Unidad de Liquidación del Fondo de Desarrollo para los Pueblos Indígenas, Originarios y Comunidades Campesinas</v>
          </cell>
          <cell r="C162" t="str">
            <v>BCC</v>
          </cell>
        </row>
        <row r="163">
          <cell r="A163">
            <v>373</v>
          </cell>
          <cell r="B163" t="str">
            <v>Fondo de Desarrollo Indigena</v>
          </cell>
          <cell r="C163" t="str">
            <v>BCC</v>
          </cell>
        </row>
        <row r="164">
          <cell r="A164">
            <v>374</v>
          </cell>
          <cell r="B164" t="str">
            <v>Agencia de Gobierno Electrónico y Tecnologías de Información y Comunicación</v>
          </cell>
          <cell r="C164" t="str">
            <v>ETC</v>
          </cell>
        </row>
        <row r="165">
          <cell r="A165">
            <v>375</v>
          </cell>
          <cell r="B165" t="str">
            <v>Comité Organizador de los XI Juegos Suramericanos Cochabamba 2018</v>
          </cell>
          <cell r="C165" t="str">
            <v>-</v>
          </cell>
        </row>
        <row r="166">
          <cell r="A166">
            <v>376</v>
          </cell>
          <cell r="B166" t="str">
            <v>Agencia Boliviana de Energía Nuclear</v>
          </cell>
          <cell r="C166" t="str">
            <v>WAM</v>
          </cell>
        </row>
        <row r="167">
          <cell r="A167">
            <v>377</v>
          </cell>
          <cell r="B167" t="str">
            <v>Dir. Estrg. de Defensa de los Manantiales del Silala y todos los Rec. Hídricos en frontera con la Rep.de Chile</v>
          </cell>
          <cell r="C167" t="str">
            <v>-</v>
          </cell>
        </row>
        <row r="168">
          <cell r="A168">
            <v>378</v>
          </cell>
          <cell r="B168" t="str">
            <v>Servicio Nacional Textil</v>
          </cell>
          <cell r="C168" t="str">
            <v>DCS</v>
          </cell>
        </row>
        <row r="169">
          <cell r="A169">
            <v>380</v>
          </cell>
          <cell r="B169" t="str">
            <v>Autoridad De Fiscalización Y Control Del Sistema Nacional De Salud</v>
          </cell>
          <cell r="C169" t="str">
            <v>JMT</v>
          </cell>
        </row>
        <row r="170">
          <cell r="A170">
            <v>411</v>
          </cell>
          <cell r="B170" t="str">
            <v>Corporación Del Seguro Social Militar</v>
          </cell>
          <cell r="C170" t="str">
            <v>-</v>
          </cell>
        </row>
        <row r="171">
          <cell r="A171">
            <v>417</v>
          </cell>
          <cell r="B171" t="str">
            <v>Caja Nacional De Salud</v>
          </cell>
          <cell r="C171" t="str">
            <v>-</v>
          </cell>
        </row>
        <row r="172">
          <cell r="A172">
            <v>418</v>
          </cell>
          <cell r="B172" t="str">
            <v>Caja Petrolera De Salud</v>
          </cell>
          <cell r="C172" t="str">
            <v>-</v>
          </cell>
        </row>
        <row r="173">
          <cell r="A173">
            <v>422</v>
          </cell>
          <cell r="B173" t="str">
            <v>Caja Bancaria Estatal De Salud</v>
          </cell>
          <cell r="C173" t="str">
            <v>-</v>
          </cell>
        </row>
        <row r="174">
          <cell r="A174">
            <v>423</v>
          </cell>
          <cell r="B174" t="str">
            <v>Caja De Salud Del Servicio Nal. De Caminos Y Ramas Anexas</v>
          </cell>
          <cell r="C174" t="str">
            <v>-</v>
          </cell>
        </row>
        <row r="175">
          <cell r="A175">
            <v>424</v>
          </cell>
          <cell r="B175" t="str">
            <v>Caja De Salud Cordes</v>
          </cell>
          <cell r="C175" t="str">
            <v>-</v>
          </cell>
        </row>
        <row r="176">
          <cell r="A176">
            <v>425</v>
          </cell>
          <cell r="B176" t="str">
            <v>Seguro Social Universitario De Cochabamba</v>
          </cell>
          <cell r="C176" t="str">
            <v>-</v>
          </cell>
        </row>
        <row r="177">
          <cell r="A177">
            <v>426</v>
          </cell>
          <cell r="B177" t="str">
            <v>Seguro Social Universitario De Oruro</v>
          </cell>
          <cell r="C177" t="str">
            <v>-</v>
          </cell>
        </row>
        <row r="178">
          <cell r="A178">
            <v>427</v>
          </cell>
          <cell r="B178" t="str">
            <v>Seguro Social Universitario De Santa Cruz</v>
          </cell>
          <cell r="C178" t="str">
            <v>-</v>
          </cell>
        </row>
        <row r="179">
          <cell r="A179">
            <v>428</v>
          </cell>
          <cell r="B179" t="str">
            <v>Seguro Social Universitario De Sucre</v>
          </cell>
          <cell r="C179" t="str">
            <v>-</v>
          </cell>
        </row>
        <row r="180">
          <cell r="A180">
            <v>429</v>
          </cell>
          <cell r="B180" t="str">
            <v>Seguro Social Universitario De La Paz</v>
          </cell>
          <cell r="C180" t="str">
            <v>-</v>
          </cell>
        </row>
        <row r="181">
          <cell r="A181">
            <v>432</v>
          </cell>
          <cell r="B181" t="str">
            <v>Seguro Social Universitario De Tarija</v>
          </cell>
          <cell r="C181" t="str">
            <v>-</v>
          </cell>
        </row>
        <row r="182">
          <cell r="A182">
            <v>433</v>
          </cell>
          <cell r="B182" t="str">
            <v>Seguro Social Universitario De Potosí</v>
          </cell>
          <cell r="C182" t="str">
            <v>-</v>
          </cell>
        </row>
        <row r="183">
          <cell r="A183">
            <v>434</v>
          </cell>
          <cell r="B183" t="str">
            <v>Seguro Social Universitario De Beni</v>
          </cell>
          <cell r="C183" t="str">
            <v>-</v>
          </cell>
        </row>
        <row r="184">
          <cell r="A184">
            <v>435</v>
          </cell>
          <cell r="B184" t="str">
            <v>Seguro Integral De Salud</v>
          </cell>
          <cell r="C184" t="str">
            <v>-</v>
          </cell>
        </row>
        <row r="185">
          <cell r="A185">
            <v>512</v>
          </cell>
          <cell r="B185" t="str">
            <v>Adm.De Aeropuertos Y Servicios Auxiliares A La Naveg. Aérea</v>
          </cell>
          <cell r="C185" t="str">
            <v>MVP</v>
          </cell>
        </row>
        <row r="186">
          <cell r="A186">
            <v>513</v>
          </cell>
          <cell r="B186" t="str">
            <v>Yacimientos Petrolíferos Fiscales Bolivianos</v>
          </cell>
          <cell r="C186" t="str">
            <v>BCC</v>
          </cell>
        </row>
        <row r="187">
          <cell r="A187">
            <v>514</v>
          </cell>
          <cell r="B187" t="str">
            <v>Empresa Nacional De Electricidad</v>
          </cell>
          <cell r="C187" t="str">
            <v>DCS</v>
          </cell>
        </row>
        <row r="188">
          <cell r="A188">
            <v>517</v>
          </cell>
          <cell r="B188" t="str">
            <v>Corporación Minera De Bolivia</v>
          </cell>
          <cell r="C188" t="str">
            <v>DCS</v>
          </cell>
        </row>
        <row r="189">
          <cell r="A189">
            <v>520</v>
          </cell>
          <cell r="B189" t="str">
            <v>Empresa Metalúrgica Vinto - Nacionalizada</v>
          </cell>
          <cell r="C189" t="str">
            <v>YAP</v>
          </cell>
        </row>
        <row r="190">
          <cell r="A190">
            <v>522</v>
          </cell>
          <cell r="B190" t="str">
            <v>Empresa Nacional De Ferrocarriles - Residual</v>
          </cell>
          <cell r="C190" t="str">
            <v>YAP</v>
          </cell>
        </row>
        <row r="191">
          <cell r="A191">
            <v>523</v>
          </cell>
          <cell r="B191" t="str">
            <v>Empresa De Correos De Bolivia</v>
          </cell>
          <cell r="C191" t="str">
            <v>PLS</v>
          </cell>
        </row>
        <row r="192">
          <cell r="A192">
            <v>525</v>
          </cell>
          <cell r="B192" t="str">
            <v>Transportes Aéreos Bolivianos</v>
          </cell>
          <cell r="C192" t="str">
            <v>ETC</v>
          </cell>
        </row>
        <row r="193">
          <cell r="A193">
            <v>526</v>
          </cell>
          <cell r="B193" t="str">
            <v>Bolivia Tv</v>
          </cell>
          <cell r="C193" t="str">
            <v>YAP</v>
          </cell>
        </row>
        <row r="194">
          <cell r="A194">
            <v>548</v>
          </cell>
          <cell r="B194" t="str">
            <v>Corporación De Las Fuerzas Armadas P/ El Des. Nacional</v>
          </cell>
          <cell r="C194" t="str">
            <v>SGP</v>
          </cell>
        </row>
        <row r="195">
          <cell r="A195">
            <v>551</v>
          </cell>
          <cell r="B195" t="str">
            <v>Empresa Naviera Boliviana</v>
          </cell>
          <cell r="C195" t="str">
            <v>ETC</v>
          </cell>
        </row>
        <row r="196">
          <cell r="A196">
            <v>572</v>
          </cell>
          <cell r="B196" t="str">
            <v>Empresa De Apoyo A La Producción De Alimentos</v>
          </cell>
          <cell r="C196" t="str">
            <v>SGP</v>
          </cell>
        </row>
        <row r="197">
          <cell r="A197">
            <v>573</v>
          </cell>
          <cell r="B197" t="str">
            <v>Empresa Siderúrgica Del Mutún</v>
          </cell>
          <cell r="C197" t="str">
            <v>YAP</v>
          </cell>
        </row>
        <row r="198">
          <cell r="A198">
            <v>574</v>
          </cell>
          <cell r="B198" t="str">
            <v>Lácteos De Bolivia</v>
          </cell>
          <cell r="C198" t="str">
            <v>JMT</v>
          </cell>
        </row>
        <row r="199">
          <cell r="A199">
            <v>575</v>
          </cell>
          <cell r="B199" t="str">
            <v>Papeles De Bolivia</v>
          </cell>
          <cell r="C199" t="str">
            <v>PLS</v>
          </cell>
        </row>
        <row r="200">
          <cell r="A200">
            <v>576</v>
          </cell>
          <cell r="B200" t="str">
            <v>Cartones De Bolivia</v>
          </cell>
          <cell r="C200" t="str">
            <v>JMT</v>
          </cell>
        </row>
        <row r="201">
          <cell r="A201">
            <v>578</v>
          </cell>
          <cell r="B201" t="str">
            <v>Boliviana De Aviación</v>
          </cell>
          <cell r="C201" t="str">
            <v>YAP</v>
          </cell>
        </row>
        <row r="202">
          <cell r="A202">
            <v>579</v>
          </cell>
          <cell r="B202" t="str">
            <v>Empresa Púb. Nal. Estratégica Cementos De Bolivia</v>
          </cell>
          <cell r="C202" t="str">
            <v>JMT</v>
          </cell>
        </row>
        <row r="203">
          <cell r="A203">
            <v>580</v>
          </cell>
          <cell r="B203" t="str">
            <v>Depósitos Aduaneros Bolivianos</v>
          </cell>
          <cell r="C203" t="str">
            <v>DCS</v>
          </cell>
        </row>
        <row r="204">
          <cell r="A204">
            <v>581</v>
          </cell>
          <cell r="B204" t="str">
            <v>Empresa Púb. Nal. Estratégica Azúcar De Bolivia - Bermejo</v>
          </cell>
          <cell r="C204" t="str">
            <v>ETC</v>
          </cell>
        </row>
        <row r="205">
          <cell r="A205">
            <v>582</v>
          </cell>
          <cell r="B205" t="str">
            <v>Empresa Boliviana De Almendras Y Derivados</v>
          </cell>
          <cell r="C205" t="str">
            <v>BCC</v>
          </cell>
        </row>
        <row r="206">
          <cell r="A206">
            <v>584</v>
          </cell>
          <cell r="B206" t="str">
            <v>Empresa Boliviana De Industrializacion De Hidrocarburos</v>
          </cell>
          <cell r="C206" t="str">
            <v>MVP</v>
          </cell>
        </row>
        <row r="207">
          <cell r="A207">
            <v>585</v>
          </cell>
          <cell r="B207" t="str">
            <v>Agencia Boliviana Espacial</v>
          </cell>
          <cell r="C207" t="str">
            <v>BCC</v>
          </cell>
        </row>
        <row r="208">
          <cell r="A208">
            <v>586</v>
          </cell>
          <cell r="B208" t="str">
            <v>Empresa Azucarera San Buenaventura</v>
          </cell>
          <cell r="C208" t="str">
            <v>BCC</v>
          </cell>
        </row>
        <row r="209">
          <cell r="A209">
            <v>587</v>
          </cell>
          <cell r="B209" t="str">
            <v>Empresa Estratégica Boliviana De Construcción Y Conservación De Infraestructura Civil</v>
          </cell>
          <cell r="C209" t="str">
            <v>DCS</v>
          </cell>
        </row>
        <row r="210">
          <cell r="A210">
            <v>588</v>
          </cell>
          <cell r="B210" t="str">
            <v>Empresa Pública Nacional Textil</v>
          </cell>
          <cell r="C210" t="str">
            <v>DCS</v>
          </cell>
        </row>
        <row r="211">
          <cell r="A211">
            <v>589</v>
          </cell>
          <cell r="B211" t="str">
            <v>Empresa De Construcciones Del Ejército</v>
          </cell>
          <cell r="C211" t="str">
            <v>JAD</v>
          </cell>
        </row>
        <row r="212">
          <cell r="A212">
            <v>590</v>
          </cell>
          <cell r="B212" t="str">
            <v>Empresa Pública "Quipus"</v>
          </cell>
          <cell r="C212" t="str">
            <v>JAD</v>
          </cell>
        </row>
        <row r="213">
          <cell r="A213">
            <v>591</v>
          </cell>
          <cell r="B213" t="str">
            <v>Empresa Estatal De Transporte Por Cable Mi Teleférico</v>
          </cell>
          <cell r="C213" t="str">
            <v>WAM</v>
          </cell>
        </row>
        <row r="214">
          <cell r="A214">
            <v>592</v>
          </cell>
          <cell r="B214" t="str">
            <v>Empresa Estatal Boliviana De Turismo</v>
          </cell>
          <cell r="C214" t="str">
            <v>JMT</v>
          </cell>
        </row>
        <row r="215">
          <cell r="A215">
            <v>593</v>
          </cell>
          <cell r="B215" t="str">
            <v>Empresa Pública Yacana</v>
          </cell>
          <cell r="C215" t="str">
            <v>JMT</v>
          </cell>
        </row>
        <row r="216">
          <cell r="A216">
            <v>594</v>
          </cell>
          <cell r="B216" t="str">
            <v>Administración de Servicios Portuarios - Bolivia</v>
          </cell>
          <cell r="C216" t="str">
            <v>YAP</v>
          </cell>
        </row>
        <row r="217">
          <cell r="A217">
            <v>595</v>
          </cell>
          <cell r="B217" t="str">
            <v>Gestora Pública de la Seguridad Social de Largo Plazo</v>
          </cell>
          <cell r="C217" t="str">
            <v>YAP</v>
          </cell>
        </row>
        <row r="218">
          <cell r="A218">
            <v>597</v>
          </cell>
          <cell r="B218" t="str">
            <v>Empresa Pública Estratégica de Yacimientos de Lítio Bolivianos</v>
          </cell>
          <cell r="C218" t="str">
            <v>RCC</v>
          </cell>
        </row>
        <row r="219">
          <cell r="A219">
            <v>598</v>
          </cell>
          <cell r="B219" t="str">
            <v>Empresa Pública "Editorial del Estado Plurinacional de Bolivia"</v>
          </cell>
          <cell r="C219" t="str">
            <v>RCC</v>
          </cell>
        </row>
        <row r="220">
          <cell r="A220">
            <v>620</v>
          </cell>
          <cell r="B220" t="str">
            <v>Complejo Agroindustrial De San Buena Aventura</v>
          </cell>
          <cell r="C220" t="str">
            <v>PLS</v>
          </cell>
        </row>
        <row r="221">
          <cell r="A221">
            <v>633</v>
          </cell>
          <cell r="B221" t="str">
            <v>Empresa Misicuni</v>
          </cell>
          <cell r="C221" t="str">
            <v>SGP</v>
          </cell>
        </row>
        <row r="222">
          <cell r="A222">
            <v>634</v>
          </cell>
          <cell r="B222" t="str">
            <v>Empresa Púb. Deptal. Hotel Terminal-Terminal De Buses Oruro</v>
          </cell>
          <cell r="C222" t="str">
            <v>BCC</v>
          </cell>
        </row>
        <row r="223">
          <cell r="A223">
            <v>650</v>
          </cell>
          <cell r="B223" t="str">
            <v>Asamblea Legislativa Plurinacional</v>
          </cell>
          <cell r="C223" t="str">
            <v>DCS</v>
          </cell>
        </row>
        <row r="224">
          <cell r="A224">
            <v>660</v>
          </cell>
          <cell r="B224" t="str">
            <v>Órgano Judicial</v>
          </cell>
          <cell r="C224" t="str">
            <v>SGP</v>
          </cell>
        </row>
        <row r="225">
          <cell r="A225">
            <v>661</v>
          </cell>
          <cell r="B225" t="str">
            <v>Tribunal Constitucional Plurinacional</v>
          </cell>
          <cell r="C225" t="str">
            <v>SGP</v>
          </cell>
        </row>
        <row r="226">
          <cell r="A226">
            <v>670</v>
          </cell>
          <cell r="B226" t="str">
            <v>Órgano Electoral Plurinacional</v>
          </cell>
          <cell r="C226" t="str">
            <v>PLS</v>
          </cell>
        </row>
        <row r="227">
          <cell r="A227">
            <v>680</v>
          </cell>
          <cell r="B227" t="str">
            <v>Contraloria General Del Estado</v>
          </cell>
          <cell r="C227" t="str">
            <v>MVP</v>
          </cell>
        </row>
        <row r="228">
          <cell r="A228">
            <v>681</v>
          </cell>
          <cell r="B228" t="str">
            <v>Ministerio Público</v>
          </cell>
          <cell r="C228" t="str">
            <v>BCC</v>
          </cell>
        </row>
        <row r="229">
          <cell r="A229">
            <v>682</v>
          </cell>
          <cell r="B229" t="str">
            <v>Defensoría Del Pueblo</v>
          </cell>
          <cell r="C229" t="str">
            <v>SGP</v>
          </cell>
        </row>
        <row r="230">
          <cell r="A230">
            <v>683</v>
          </cell>
          <cell r="B230" t="str">
            <v>Procuraduría General Del Estado</v>
          </cell>
          <cell r="C230" t="str">
            <v>MVP</v>
          </cell>
        </row>
        <row r="231">
          <cell r="A231">
            <v>716</v>
          </cell>
          <cell r="B231" t="str">
            <v>Empresa Tarijeña Del Gas</v>
          </cell>
          <cell r="C231" t="str">
            <v>-</v>
          </cell>
        </row>
        <row r="232">
          <cell r="A232">
            <v>718</v>
          </cell>
          <cell r="B232" t="str">
            <v>Complejo Agroindustrial Buena Vista</v>
          </cell>
          <cell r="C232" t="str">
            <v>-</v>
          </cell>
        </row>
        <row r="233">
          <cell r="A233">
            <v>761</v>
          </cell>
          <cell r="B233" t="str">
            <v>Servicio Autónomo Municipal De Agua Potable Y Alcantarillado</v>
          </cell>
          <cell r="C233" t="str">
            <v>-</v>
          </cell>
        </row>
        <row r="234">
          <cell r="A234">
            <v>781</v>
          </cell>
          <cell r="B234" t="str">
            <v>Servicio Municipal De Agua Potable Y Alcantarillado</v>
          </cell>
          <cell r="C234" t="str">
            <v>-</v>
          </cell>
        </row>
        <row r="235">
          <cell r="A235">
            <v>802</v>
          </cell>
          <cell r="B235" t="str">
            <v>Empresa Local De Agua Potable Y Alcantarillado Sucre</v>
          </cell>
          <cell r="C235" t="str">
            <v>-</v>
          </cell>
        </row>
        <row r="236">
          <cell r="A236">
            <v>821</v>
          </cell>
          <cell r="B236" t="str">
            <v>Administración Autónoma Para Obras Sanitarias - Potosí</v>
          </cell>
          <cell r="C236" t="str">
            <v>-</v>
          </cell>
        </row>
        <row r="237">
          <cell r="A237">
            <v>831</v>
          </cell>
          <cell r="B237" t="str">
            <v>Servicio Local De Acueductos Y Alcantarillado - Oruro</v>
          </cell>
          <cell r="C237" t="str">
            <v>-</v>
          </cell>
        </row>
        <row r="238">
          <cell r="A238">
            <v>862</v>
          </cell>
          <cell r="B238" t="str">
            <v>Fondo Nacional De Desarrollo Regional</v>
          </cell>
          <cell r="C238" t="str">
            <v>MVP</v>
          </cell>
        </row>
        <row r="239">
          <cell r="A239">
            <v>865</v>
          </cell>
          <cell r="B239" t="str">
            <v>Fondo De Desarrollo Del Sist.Fin. Y Apoyo Al Sec.Productivo</v>
          </cell>
          <cell r="C239" t="str">
            <v>SGP</v>
          </cell>
        </row>
        <row r="240">
          <cell r="A240">
            <v>866</v>
          </cell>
          <cell r="B240" t="str">
            <v>Directorio Unico De Fondos</v>
          </cell>
          <cell r="C240" t="str">
            <v>-</v>
          </cell>
        </row>
        <row r="241">
          <cell r="A241">
            <v>867</v>
          </cell>
          <cell r="B241" t="str">
            <v>Fondo Rotatorio De Fomento Productivo Regional</v>
          </cell>
          <cell r="C241" t="str">
            <v>SGP</v>
          </cell>
        </row>
        <row r="242">
          <cell r="A242">
            <v>901</v>
          </cell>
          <cell r="B242" t="str">
            <v>Gobierno Autónomo Departamental De Chuquisaca</v>
          </cell>
          <cell r="C242" t="str">
            <v>RCC</v>
          </cell>
        </row>
        <row r="243">
          <cell r="A243">
            <v>902</v>
          </cell>
          <cell r="B243" t="str">
            <v>Gobierno Autónomo Departamental De La Paz</v>
          </cell>
          <cell r="C243" t="str">
            <v>RCC</v>
          </cell>
        </row>
        <row r="244">
          <cell r="A244">
            <v>903</v>
          </cell>
          <cell r="B244" t="str">
            <v>Gobierno Autónomo Departamental De Cochabamba</v>
          </cell>
          <cell r="C244" t="str">
            <v>RCC</v>
          </cell>
        </row>
        <row r="245">
          <cell r="A245">
            <v>904</v>
          </cell>
          <cell r="B245" t="str">
            <v>Gobierno Autónomo Departamental De Oruro</v>
          </cell>
          <cell r="C245" t="str">
            <v>RCC</v>
          </cell>
        </row>
        <row r="246">
          <cell r="A246">
            <v>905</v>
          </cell>
          <cell r="B246" t="str">
            <v>Gobierno Autónomo Departamental De Potosí</v>
          </cell>
          <cell r="C246" t="str">
            <v>RCC</v>
          </cell>
        </row>
        <row r="247">
          <cell r="A247">
            <v>906</v>
          </cell>
          <cell r="B247" t="str">
            <v>Gobierno Autónomo Departamental De Tarija</v>
          </cell>
          <cell r="C247" t="str">
            <v>RCC</v>
          </cell>
        </row>
        <row r="248">
          <cell r="A248">
            <v>907</v>
          </cell>
          <cell r="B248" t="str">
            <v>Gobierno Autónomo Departamental De Santa Cruz</v>
          </cell>
          <cell r="C248" t="str">
            <v>RCC</v>
          </cell>
        </row>
        <row r="249">
          <cell r="A249">
            <v>908</v>
          </cell>
          <cell r="B249" t="str">
            <v>Gobierno Autónomo Departamental Del Beni</v>
          </cell>
          <cell r="C249" t="str">
            <v>RCC</v>
          </cell>
        </row>
        <row r="250">
          <cell r="A250">
            <v>909</v>
          </cell>
          <cell r="B250" t="str">
            <v>Gobierno Autónomo Departamental De Pando</v>
          </cell>
          <cell r="C250" t="str">
            <v>RCC</v>
          </cell>
        </row>
        <row r="251">
          <cell r="A251">
            <v>950</v>
          </cell>
          <cell r="B251" t="str">
            <v>Banco Vivienda</v>
          </cell>
          <cell r="C251" t="str">
            <v>-</v>
          </cell>
        </row>
        <row r="252">
          <cell r="A252">
            <v>951</v>
          </cell>
          <cell r="B252" t="str">
            <v>Banco Central De Bolivia</v>
          </cell>
          <cell r="C252" t="str">
            <v>-</v>
          </cell>
        </row>
        <row r="253">
          <cell r="A253">
            <v>999</v>
          </cell>
          <cell r="B253" t="str">
            <v>Sector Privado</v>
          </cell>
          <cell r="C253" t="str">
            <v>-</v>
          </cell>
        </row>
        <row r="254">
          <cell r="A254">
            <v>1101</v>
          </cell>
          <cell r="B254" t="str">
            <v>Gobierno Autónomo Municipal De Sucre</v>
          </cell>
          <cell r="C254" t="str">
            <v>RCC</v>
          </cell>
        </row>
        <row r="255">
          <cell r="A255">
            <v>1102</v>
          </cell>
          <cell r="B255" t="str">
            <v>Gobierno Autónomo Municipal De Yotala</v>
          </cell>
          <cell r="C255" t="str">
            <v>RCC</v>
          </cell>
        </row>
        <row r="256">
          <cell r="A256">
            <v>1103</v>
          </cell>
          <cell r="B256" t="str">
            <v>Gobierno Autónomo Municipal De Poroma</v>
          </cell>
          <cell r="C256" t="str">
            <v>RCC</v>
          </cell>
        </row>
        <row r="257">
          <cell r="A257">
            <v>1104</v>
          </cell>
          <cell r="B257" t="str">
            <v>Gobierno Autónomo Municipal De Villa Azurduy</v>
          </cell>
          <cell r="C257" t="str">
            <v>RCC</v>
          </cell>
        </row>
        <row r="258">
          <cell r="A258">
            <v>1105</v>
          </cell>
          <cell r="B258" t="str">
            <v>Gobierno Autónomo Municipal De Tarvita (Villa Orías)</v>
          </cell>
          <cell r="C258" t="str">
            <v>RCC</v>
          </cell>
        </row>
        <row r="259">
          <cell r="A259">
            <v>1106</v>
          </cell>
          <cell r="B259" t="str">
            <v>Gobierno Autónomo Municipal De Villa Zudañez (Tacopaya)</v>
          </cell>
          <cell r="C259" t="str">
            <v>RCC</v>
          </cell>
        </row>
        <row r="260">
          <cell r="A260">
            <v>1107</v>
          </cell>
          <cell r="B260" t="str">
            <v>Gobierno Autónomo Municipal De Presto</v>
          </cell>
          <cell r="C260" t="str">
            <v>RCC</v>
          </cell>
        </row>
        <row r="261">
          <cell r="A261">
            <v>1108</v>
          </cell>
          <cell r="B261" t="str">
            <v>Gobierno Autónomo Municipal De Villa Mojocoya</v>
          </cell>
          <cell r="C261" t="str">
            <v>RCC</v>
          </cell>
        </row>
        <row r="262">
          <cell r="A262">
            <v>1109</v>
          </cell>
          <cell r="B262" t="str">
            <v>Gobierno Autónomo Municipal De Icla</v>
          </cell>
          <cell r="C262" t="str">
            <v>RCC</v>
          </cell>
        </row>
        <row r="263">
          <cell r="A263">
            <v>1110</v>
          </cell>
          <cell r="B263" t="str">
            <v>Gobierno Autónomo Municipal De Padilla</v>
          </cell>
          <cell r="C263" t="str">
            <v>RCC</v>
          </cell>
        </row>
        <row r="264">
          <cell r="A264">
            <v>1111</v>
          </cell>
          <cell r="B264" t="str">
            <v>Gobierno Autónomo Municipal De Tomina</v>
          </cell>
          <cell r="C264" t="str">
            <v>RCC</v>
          </cell>
        </row>
        <row r="265">
          <cell r="A265">
            <v>1112</v>
          </cell>
          <cell r="B265" t="str">
            <v>Gobierno Autónomo Municipal De Sopachuy</v>
          </cell>
          <cell r="C265" t="str">
            <v>RCC</v>
          </cell>
        </row>
        <row r="266">
          <cell r="A266">
            <v>1113</v>
          </cell>
          <cell r="B266" t="str">
            <v>Gobierno Autónomo Municipal De Villa Alcalá</v>
          </cell>
          <cell r="C266" t="str">
            <v>RCC</v>
          </cell>
        </row>
        <row r="267">
          <cell r="A267">
            <v>1114</v>
          </cell>
          <cell r="B267" t="str">
            <v>Gobierno Autónomo Municipal De El Villar</v>
          </cell>
          <cell r="C267" t="str">
            <v>RCC</v>
          </cell>
        </row>
        <row r="268">
          <cell r="A268">
            <v>1115</v>
          </cell>
          <cell r="B268" t="str">
            <v>Gobierno Autónomo Municipal De Monteagudo</v>
          </cell>
          <cell r="C268" t="str">
            <v>RCC</v>
          </cell>
        </row>
        <row r="269">
          <cell r="A269">
            <v>1116</v>
          </cell>
          <cell r="B269" t="str">
            <v>Gobierno Autónomo Municipal De San Pablo De Huacareta</v>
          </cell>
          <cell r="C269" t="str">
            <v>RCC</v>
          </cell>
        </row>
        <row r="270">
          <cell r="A270">
            <v>1117</v>
          </cell>
          <cell r="B270" t="str">
            <v>Gobierno Autónomo Municipal De Tarabuco</v>
          </cell>
          <cell r="C270" t="str">
            <v>RCC</v>
          </cell>
        </row>
        <row r="271">
          <cell r="A271">
            <v>1118</v>
          </cell>
          <cell r="B271" t="str">
            <v>Gobierno Autónomo Municipal De Yamparáez</v>
          </cell>
          <cell r="C271" t="str">
            <v>RCC</v>
          </cell>
        </row>
        <row r="272">
          <cell r="A272">
            <v>1119</v>
          </cell>
          <cell r="B272" t="str">
            <v>Gobierno Autónomo Municipal De Camargo</v>
          </cell>
          <cell r="C272" t="str">
            <v>RCC</v>
          </cell>
        </row>
        <row r="273">
          <cell r="A273">
            <v>1120</v>
          </cell>
          <cell r="B273" t="str">
            <v>Gobierno Autónomo Municipal De San Lucas</v>
          </cell>
          <cell r="C273" t="str">
            <v>RCC</v>
          </cell>
        </row>
        <row r="274">
          <cell r="A274">
            <v>1121</v>
          </cell>
          <cell r="B274" t="str">
            <v>Gobierno Autónomo Municipal De Incahuasi</v>
          </cell>
          <cell r="C274" t="str">
            <v>RCC</v>
          </cell>
        </row>
        <row r="275">
          <cell r="A275">
            <v>1122</v>
          </cell>
          <cell r="B275" t="str">
            <v>Gobierno Autónomo Municipal De Villa Serrano</v>
          </cell>
          <cell r="C275" t="str">
            <v>RCC</v>
          </cell>
        </row>
        <row r="276">
          <cell r="A276">
            <v>1123</v>
          </cell>
          <cell r="B276" t="str">
            <v>Gobierno Autónomo Municipal De Camataqui (Villa Abecia)</v>
          </cell>
          <cell r="C276" t="str">
            <v>RCC</v>
          </cell>
        </row>
        <row r="277">
          <cell r="A277">
            <v>1124</v>
          </cell>
          <cell r="B277" t="str">
            <v>Gobierno Autónomo Municipal De Culpina</v>
          </cell>
          <cell r="C277" t="str">
            <v>RCC</v>
          </cell>
        </row>
        <row r="278">
          <cell r="A278">
            <v>1125</v>
          </cell>
          <cell r="B278" t="str">
            <v>Gobierno Autónomo Municipal De Las Carreras</v>
          </cell>
          <cell r="C278" t="str">
            <v>RCC</v>
          </cell>
        </row>
        <row r="279">
          <cell r="A279">
            <v>1126</v>
          </cell>
          <cell r="B279" t="str">
            <v>Gobierno Autónomo Municipal De Villa Vaca Guzmán</v>
          </cell>
          <cell r="C279" t="str">
            <v>RCC</v>
          </cell>
        </row>
        <row r="280">
          <cell r="A280">
            <v>1127</v>
          </cell>
          <cell r="B280" t="str">
            <v>Gobierno Autónomo Municipal De Villa De Huacaya</v>
          </cell>
          <cell r="C280" t="str">
            <v>RCC</v>
          </cell>
        </row>
        <row r="281">
          <cell r="A281">
            <v>1128</v>
          </cell>
          <cell r="B281" t="str">
            <v>Gobierno Autónomo Municipal De Machareti</v>
          </cell>
          <cell r="C281" t="str">
            <v>RCC</v>
          </cell>
        </row>
        <row r="282">
          <cell r="A282">
            <v>1129</v>
          </cell>
          <cell r="B282" t="str">
            <v>Gobierno Autónomo Municipal De Villa Charcas</v>
          </cell>
          <cell r="C282" t="str">
            <v>RCC</v>
          </cell>
        </row>
        <row r="283">
          <cell r="A283">
            <v>1201</v>
          </cell>
          <cell r="B283" t="str">
            <v>Gobierno Autónomo Municipal De La Paz</v>
          </cell>
          <cell r="C283" t="str">
            <v>RCC</v>
          </cell>
        </row>
        <row r="284">
          <cell r="A284">
            <v>1202</v>
          </cell>
          <cell r="B284" t="str">
            <v>Gobierno Autónomo Municipal De Palca</v>
          </cell>
          <cell r="C284" t="str">
            <v>RCC</v>
          </cell>
        </row>
        <row r="285">
          <cell r="A285">
            <v>1203</v>
          </cell>
          <cell r="B285" t="str">
            <v>Gobierno Autónomo Municipal De Mecapaca</v>
          </cell>
          <cell r="C285" t="str">
            <v>RCC</v>
          </cell>
        </row>
        <row r="286">
          <cell r="A286">
            <v>1204</v>
          </cell>
          <cell r="B286" t="str">
            <v>Gobierno Autónomo Municipal De Achocalla</v>
          </cell>
          <cell r="C286" t="str">
            <v>RCC</v>
          </cell>
        </row>
        <row r="287">
          <cell r="A287">
            <v>1205</v>
          </cell>
          <cell r="B287" t="str">
            <v>Gobierno Autónomo Municipal De El Alto De La Paz</v>
          </cell>
          <cell r="C287" t="str">
            <v>RCC</v>
          </cell>
        </row>
        <row r="288">
          <cell r="A288">
            <v>1206</v>
          </cell>
          <cell r="B288" t="str">
            <v>Gobierno Autónomo Municipal De Viacha</v>
          </cell>
          <cell r="C288" t="str">
            <v>RCC</v>
          </cell>
        </row>
        <row r="289">
          <cell r="A289">
            <v>1207</v>
          </cell>
          <cell r="B289" t="str">
            <v>Gobierno Autónomo Municipal De Guaqui</v>
          </cell>
          <cell r="C289" t="str">
            <v>RCC</v>
          </cell>
        </row>
        <row r="290">
          <cell r="A290">
            <v>1208</v>
          </cell>
          <cell r="B290" t="str">
            <v>Gobierno Autónomo Municipal De Tiahuanacu</v>
          </cell>
          <cell r="C290" t="str">
            <v>RCC</v>
          </cell>
        </row>
        <row r="291">
          <cell r="A291">
            <v>1209</v>
          </cell>
          <cell r="B291" t="str">
            <v>Gobierno Autónomo Municipal De Desaguadero</v>
          </cell>
          <cell r="C291" t="str">
            <v>RCC</v>
          </cell>
        </row>
        <row r="292">
          <cell r="A292">
            <v>1210</v>
          </cell>
          <cell r="B292" t="str">
            <v>Gobierno Autónomo Municipal De Caranavi</v>
          </cell>
          <cell r="C292" t="str">
            <v>RCC</v>
          </cell>
        </row>
        <row r="293">
          <cell r="A293">
            <v>1211</v>
          </cell>
          <cell r="B293" t="str">
            <v>Gobierno Autónomo Municipal De Sica Sica (Villa Aroma)</v>
          </cell>
          <cell r="C293" t="str">
            <v>RCC</v>
          </cell>
        </row>
        <row r="294">
          <cell r="A294">
            <v>1212</v>
          </cell>
          <cell r="B294" t="str">
            <v>Gobierno Autónomo Municipal De Umala</v>
          </cell>
          <cell r="C294" t="str">
            <v>RCC</v>
          </cell>
        </row>
        <row r="295">
          <cell r="A295">
            <v>1213</v>
          </cell>
          <cell r="B295" t="str">
            <v>Gobierno Autónomo Municipal De Ayo Ayo</v>
          </cell>
          <cell r="C295" t="str">
            <v>RCC</v>
          </cell>
        </row>
        <row r="296">
          <cell r="A296">
            <v>1214</v>
          </cell>
          <cell r="B296" t="str">
            <v>Gobierno Autónomo Municipal De Calamarca</v>
          </cell>
          <cell r="C296" t="str">
            <v>RCC</v>
          </cell>
        </row>
        <row r="297">
          <cell r="A297">
            <v>1215</v>
          </cell>
          <cell r="B297" t="str">
            <v>Gobierno Autónomo Municipal De Patacamaya</v>
          </cell>
          <cell r="C297" t="str">
            <v>RCC</v>
          </cell>
        </row>
        <row r="298">
          <cell r="A298">
            <v>1216</v>
          </cell>
          <cell r="B298" t="str">
            <v>Gobierno Autónomo Municipal De Colquencha</v>
          </cell>
          <cell r="C298" t="str">
            <v>RCC</v>
          </cell>
        </row>
        <row r="299">
          <cell r="A299">
            <v>1217</v>
          </cell>
          <cell r="B299" t="str">
            <v>Gobierno Autónomo Municipal De Collana</v>
          </cell>
          <cell r="C299" t="str">
            <v>RCC</v>
          </cell>
        </row>
        <row r="300">
          <cell r="A300">
            <v>1218</v>
          </cell>
          <cell r="B300" t="str">
            <v>Gobierno Autónomo Municipal De Inquisivi</v>
          </cell>
          <cell r="C300" t="str">
            <v>RCC</v>
          </cell>
        </row>
        <row r="301">
          <cell r="A301">
            <v>1219</v>
          </cell>
          <cell r="B301" t="str">
            <v>Gobierno Autónomo Municipal De Quime</v>
          </cell>
          <cell r="C301" t="str">
            <v>RCC</v>
          </cell>
        </row>
        <row r="302">
          <cell r="A302">
            <v>1220</v>
          </cell>
          <cell r="B302" t="str">
            <v>Gobierno Autónomo Municipal De Cajuata</v>
          </cell>
          <cell r="C302" t="str">
            <v>RCC</v>
          </cell>
        </row>
        <row r="303">
          <cell r="A303">
            <v>1221</v>
          </cell>
          <cell r="B303" t="str">
            <v>Gobierno Autónomo Municipal De Colquiri</v>
          </cell>
          <cell r="C303" t="str">
            <v>RCC</v>
          </cell>
        </row>
        <row r="304">
          <cell r="A304">
            <v>1222</v>
          </cell>
          <cell r="B304" t="str">
            <v>Gobierno Autónomo Municipal De Ichoca</v>
          </cell>
          <cell r="C304" t="str">
            <v>RCC</v>
          </cell>
        </row>
        <row r="305">
          <cell r="A305">
            <v>1223</v>
          </cell>
          <cell r="B305" t="str">
            <v>Gobierno Autónomo Municipal De Villa Libertad Licoma</v>
          </cell>
          <cell r="C305" t="str">
            <v>RCC</v>
          </cell>
        </row>
        <row r="306">
          <cell r="A306">
            <v>1224</v>
          </cell>
          <cell r="B306" t="str">
            <v>Gobierno Autónomo Municipal De Achacachi</v>
          </cell>
          <cell r="C306" t="str">
            <v>RCC</v>
          </cell>
        </row>
        <row r="307">
          <cell r="A307">
            <v>1225</v>
          </cell>
          <cell r="B307" t="str">
            <v>Gobierno Autónomo Municipal De Ancoraimes</v>
          </cell>
          <cell r="C307" t="str">
            <v>RCC</v>
          </cell>
        </row>
        <row r="308">
          <cell r="A308">
            <v>1226</v>
          </cell>
          <cell r="B308" t="str">
            <v>Gobierno Autónomo Municipal De Sorata</v>
          </cell>
          <cell r="C308" t="str">
            <v>RCC</v>
          </cell>
        </row>
        <row r="309">
          <cell r="A309">
            <v>1227</v>
          </cell>
          <cell r="B309" t="str">
            <v>Gobierno Autónomo Municipal De Guanay</v>
          </cell>
          <cell r="C309" t="str">
            <v>RCC</v>
          </cell>
        </row>
        <row r="310">
          <cell r="A310">
            <v>1228</v>
          </cell>
          <cell r="B310" t="str">
            <v>Gobierno Autónomo Municipal De Tacacoma</v>
          </cell>
          <cell r="C310" t="str">
            <v>RCC</v>
          </cell>
        </row>
        <row r="311">
          <cell r="A311">
            <v>1229</v>
          </cell>
          <cell r="B311" t="str">
            <v>Gobierno Autónomo Municipal De Tipuani</v>
          </cell>
          <cell r="C311" t="str">
            <v>RCC</v>
          </cell>
        </row>
        <row r="312">
          <cell r="A312">
            <v>1230</v>
          </cell>
          <cell r="B312" t="str">
            <v>Gobierno Autónomo Municipal De Quiabaya</v>
          </cell>
          <cell r="C312" t="str">
            <v>RCC</v>
          </cell>
        </row>
        <row r="313">
          <cell r="A313">
            <v>1231</v>
          </cell>
          <cell r="B313" t="str">
            <v>Gobierno Autónomo Municipal De Combaya</v>
          </cell>
          <cell r="C313" t="str">
            <v>RCC</v>
          </cell>
        </row>
        <row r="314">
          <cell r="A314">
            <v>1232</v>
          </cell>
          <cell r="B314" t="str">
            <v>Gobierno Autónomo Municipal De Copacabana</v>
          </cell>
          <cell r="C314" t="str">
            <v>RCC</v>
          </cell>
        </row>
        <row r="315">
          <cell r="A315">
            <v>1233</v>
          </cell>
          <cell r="B315" t="str">
            <v>Gobierno Autónomo Municipal De San Pedro De Tiquina</v>
          </cell>
          <cell r="C315" t="str">
            <v>RCC</v>
          </cell>
        </row>
        <row r="316">
          <cell r="A316">
            <v>1234</v>
          </cell>
          <cell r="B316" t="str">
            <v>Gobierno Autónomo Municipal De Tito Yupanqui</v>
          </cell>
          <cell r="C316" t="str">
            <v>RCC</v>
          </cell>
        </row>
        <row r="317">
          <cell r="A317">
            <v>1235</v>
          </cell>
          <cell r="B317" t="str">
            <v>Gobierno Autónomo Municipal De Chuma</v>
          </cell>
          <cell r="C317" t="str">
            <v>RCC</v>
          </cell>
        </row>
        <row r="318">
          <cell r="A318">
            <v>1236</v>
          </cell>
          <cell r="B318" t="str">
            <v>Gobierno Autónomo Municipal De Ayata</v>
          </cell>
          <cell r="C318" t="str">
            <v>RCC</v>
          </cell>
        </row>
        <row r="319">
          <cell r="A319">
            <v>1237</v>
          </cell>
          <cell r="B319" t="str">
            <v>Gobierno Autónomo Municipal De Aucapata</v>
          </cell>
          <cell r="C319" t="str">
            <v>RCC</v>
          </cell>
        </row>
        <row r="320">
          <cell r="A320">
            <v>1238</v>
          </cell>
          <cell r="B320" t="str">
            <v>Gobierno Autónomo Municipal De Corocoro</v>
          </cell>
          <cell r="C320" t="str">
            <v>RCC</v>
          </cell>
        </row>
        <row r="321">
          <cell r="A321">
            <v>1239</v>
          </cell>
          <cell r="B321" t="str">
            <v>Gobierno Autónomo Municipal De Caquiaviri</v>
          </cell>
          <cell r="C321" t="str">
            <v>RCC</v>
          </cell>
        </row>
        <row r="322">
          <cell r="A322">
            <v>1240</v>
          </cell>
          <cell r="B322" t="str">
            <v>Gobierno Autónomo Municipal De Calacoto</v>
          </cell>
          <cell r="C322" t="str">
            <v>RCC</v>
          </cell>
        </row>
        <row r="323">
          <cell r="A323">
            <v>1241</v>
          </cell>
          <cell r="B323" t="str">
            <v>Gobierno Autónomo Municipal De Comanche</v>
          </cell>
          <cell r="C323" t="str">
            <v>RCC</v>
          </cell>
        </row>
        <row r="324">
          <cell r="A324">
            <v>1242</v>
          </cell>
          <cell r="B324" t="str">
            <v>Gobierno Autónomo Municipal De Charaña</v>
          </cell>
          <cell r="C324" t="str">
            <v>RCC</v>
          </cell>
        </row>
        <row r="325">
          <cell r="A325">
            <v>1243</v>
          </cell>
          <cell r="B325" t="str">
            <v>Gobierno Autónomo Municipal De Waldo Ballivián</v>
          </cell>
          <cell r="C325" t="str">
            <v>RCC</v>
          </cell>
        </row>
        <row r="326">
          <cell r="A326">
            <v>1244</v>
          </cell>
          <cell r="B326" t="str">
            <v>Gobierno Autónomo Municipal De Nazacara De Pacajes</v>
          </cell>
          <cell r="C326" t="str">
            <v>RCC</v>
          </cell>
        </row>
        <row r="327">
          <cell r="A327">
            <v>1245</v>
          </cell>
          <cell r="B327" t="str">
            <v>Gobierno Autónomo Municipal De Santiago De Callapa</v>
          </cell>
          <cell r="C327" t="str">
            <v>RCC</v>
          </cell>
        </row>
        <row r="328">
          <cell r="A328">
            <v>1246</v>
          </cell>
          <cell r="B328" t="str">
            <v>Gobierno Autónomo Municipal De Puerto Acosta</v>
          </cell>
          <cell r="C328" t="str">
            <v>RCC</v>
          </cell>
        </row>
        <row r="329">
          <cell r="A329">
            <v>1247</v>
          </cell>
          <cell r="B329" t="str">
            <v>Gobierno Autónomo Municipal De Mocomoco</v>
          </cell>
          <cell r="C329" t="str">
            <v>RCC</v>
          </cell>
        </row>
        <row r="330">
          <cell r="A330">
            <v>1248</v>
          </cell>
          <cell r="B330" t="str">
            <v>Gobierno Autónomo Municipal De Carabuco</v>
          </cell>
          <cell r="C330" t="str">
            <v>RCC</v>
          </cell>
        </row>
        <row r="331">
          <cell r="A331">
            <v>1249</v>
          </cell>
          <cell r="B331" t="str">
            <v>Gobierno Autónomo Municipal De Apolo</v>
          </cell>
          <cell r="C331" t="str">
            <v>RCC</v>
          </cell>
        </row>
        <row r="332">
          <cell r="A332">
            <v>1250</v>
          </cell>
          <cell r="B332" t="str">
            <v>Gobierno Autónomo Municipal De Pelechuco</v>
          </cell>
          <cell r="C332" t="str">
            <v>RCC</v>
          </cell>
        </row>
        <row r="333">
          <cell r="A333">
            <v>1251</v>
          </cell>
          <cell r="B333" t="str">
            <v>Gobierno Autónomo Municipal De Luribay</v>
          </cell>
          <cell r="C333" t="str">
            <v>RCC</v>
          </cell>
        </row>
        <row r="334">
          <cell r="A334">
            <v>1252</v>
          </cell>
          <cell r="B334" t="str">
            <v>Gobierno Autónomo Municipal De Sapahaqui</v>
          </cell>
          <cell r="C334" t="str">
            <v>RCC</v>
          </cell>
        </row>
        <row r="335">
          <cell r="A335">
            <v>1253</v>
          </cell>
          <cell r="B335" t="str">
            <v>Gobierno Autónomo Municipal De Yaco</v>
          </cell>
          <cell r="C335" t="str">
            <v>RCC</v>
          </cell>
        </row>
        <row r="336">
          <cell r="A336">
            <v>1254</v>
          </cell>
          <cell r="B336" t="str">
            <v>Gobierno Autónomo Municipal De Malla</v>
          </cell>
          <cell r="C336" t="str">
            <v>RCC</v>
          </cell>
        </row>
        <row r="337">
          <cell r="A337">
            <v>1255</v>
          </cell>
          <cell r="B337" t="str">
            <v>Gobierno Autónomo Municipal De Cairoma</v>
          </cell>
          <cell r="C337" t="str">
            <v>RCC</v>
          </cell>
        </row>
        <row r="338">
          <cell r="A338">
            <v>1256</v>
          </cell>
          <cell r="B338" t="str">
            <v>Gobierno Autónomo Municipal De Chulumani (Villa De La Libertad)</v>
          </cell>
          <cell r="C338" t="str">
            <v>RCC</v>
          </cell>
        </row>
        <row r="339">
          <cell r="A339">
            <v>1257</v>
          </cell>
          <cell r="B339" t="str">
            <v>Gobierno Autónomo Municipal De Irupana (Villa De Lanza)</v>
          </cell>
          <cell r="C339" t="str">
            <v>RCC</v>
          </cell>
        </row>
        <row r="340">
          <cell r="A340">
            <v>1258</v>
          </cell>
          <cell r="B340" t="str">
            <v>Gobierno Autónomo Municipal De Yanacachi</v>
          </cell>
          <cell r="C340" t="str">
            <v>RCC</v>
          </cell>
        </row>
        <row r="341">
          <cell r="A341">
            <v>1259</v>
          </cell>
          <cell r="B341" t="str">
            <v>Gobierno Autónomo Municipal De Palos Blancos</v>
          </cell>
          <cell r="C341" t="str">
            <v>RCC</v>
          </cell>
        </row>
        <row r="342">
          <cell r="A342">
            <v>1260</v>
          </cell>
          <cell r="B342" t="str">
            <v>Gobierno Autónomo Municipal De La Asunta</v>
          </cell>
          <cell r="C342" t="str">
            <v>RCC</v>
          </cell>
        </row>
        <row r="343">
          <cell r="A343">
            <v>1261</v>
          </cell>
          <cell r="B343" t="str">
            <v>Gobierno Autónomo Municipal De Pucarani</v>
          </cell>
          <cell r="C343" t="str">
            <v>RCC</v>
          </cell>
        </row>
        <row r="344">
          <cell r="A344">
            <v>1262</v>
          </cell>
          <cell r="B344" t="str">
            <v>Gobierno Autónomo Municipal De Laja</v>
          </cell>
          <cell r="C344" t="str">
            <v>RCC</v>
          </cell>
        </row>
        <row r="345">
          <cell r="A345">
            <v>1263</v>
          </cell>
          <cell r="B345" t="str">
            <v>Gobierno Autónomo Municipal De Batallas</v>
          </cell>
          <cell r="C345" t="str">
            <v>RCC</v>
          </cell>
        </row>
        <row r="346">
          <cell r="A346">
            <v>1264</v>
          </cell>
          <cell r="B346" t="str">
            <v>Gobierno Autónomo Municipal De Puerto Pérez</v>
          </cell>
          <cell r="C346" t="str">
            <v>RCC</v>
          </cell>
        </row>
        <row r="347">
          <cell r="A347">
            <v>1265</v>
          </cell>
          <cell r="B347" t="str">
            <v>Gobierno Autónomo Municipal De Coroico</v>
          </cell>
          <cell r="C347" t="str">
            <v>RCC</v>
          </cell>
        </row>
        <row r="348">
          <cell r="A348">
            <v>1266</v>
          </cell>
          <cell r="B348" t="str">
            <v>Gobierno Autónomo Municipal De Coripata</v>
          </cell>
          <cell r="C348" t="str">
            <v>RCC</v>
          </cell>
        </row>
        <row r="349">
          <cell r="A349">
            <v>1267</v>
          </cell>
          <cell r="B349" t="str">
            <v>Gobierno Autónomo Municipal De Ixiamas</v>
          </cell>
          <cell r="C349" t="str">
            <v>RCC</v>
          </cell>
        </row>
        <row r="350">
          <cell r="A350">
            <v>1268</v>
          </cell>
          <cell r="B350" t="str">
            <v>Gobierno Autónomo Municipal De San Buenaventura</v>
          </cell>
          <cell r="C350" t="str">
            <v>RCC</v>
          </cell>
        </row>
        <row r="351">
          <cell r="A351">
            <v>1269</v>
          </cell>
          <cell r="B351" t="str">
            <v>Gobierno Autónomo Municipal De General Juan José Pérez (Charazani)</v>
          </cell>
          <cell r="C351" t="str">
            <v>RCC</v>
          </cell>
        </row>
        <row r="352">
          <cell r="A352">
            <v>1270</v>
          </cell>
          <cell r="B352" t="str">
            <v>Gobierno Autónomo Municipal De Curva</v>
          </cell>
          <cell r="C352" t="str">
            <v>RCC</v>
          </cell>
        </row>
        <row r="353">
          <cell r="A353">
            <v>1271</v>
          </cell>
          <cell r="B353" t="str">
            <v>Gobierno Autónomo Municipal De San Pedro De Curahuara</v>
          </cell>
          <cell r="C353" t="str">
            <v>RCC</v>
          </cell>
        </row>
        <row r="354">
          <cell r="A354">
            <v>1272</v>
          </cell>
          <cell r="B354" t="str">
            <v>Gobierno Autónomo Municipal De Papel Pampa</v>
          </cell>
          <cell r="C354" t="str">
            <v>RCC</v>
          </cell>
        </row>
        <row r="355">
          <cell r="A355">
            <v>1273</v>
          </cell>
          <cell r="B355" t="str">
            <v>Gobierno Autónomo Municipal De Chacarilla</v>
          </cell>
          <cell r="C355" t="str">
            <v>RCC</v>
          </cell>
        </row>
        <row r="356">
          <cell r="A356">
            <v>1274</v>
          </cell>
          <cell r="B356" t="str">
            <v>Gobierno Autónomo Municipal De Santiago De Machaca</v>
          </cell>
          <cell r="C356" t="str">
            <v>RCC</v>
          </cell>
        </row>
        <row r="357">
          <cell r="A357">
            <v>1275</v>
          </cell>
          <cell r="B357" t="str">
            <v>Gobierno Autónomo Municipal De Catacora</v>
          </cell>
          <cell r="C357" t="str">
            <v>RCC</v>
          </cell>
        </row>
        <row r="358">
          <cell r="A358">
            <v>1276</v>
          </cell>
          <cell r="B358" t="str">
            <v>Gobierno Autónomo Municipal De Mapiri</v>
          </cell>
          <cell r="C358" t="str">
            <v>RCC</v>
          </cell>
        </row>
        <row r="359">
          <cell r="A359">
            <v>1277</v>
          </cell>
          <cell r="B359" t="str">
            <v>Gobierno Autónomo Municipal De Teoponte</v>
          </cell>
          <cell r="C359" t="str">
            <v>RCC</v>
          </cell>
        </row>
        <row r="360">
          <cell r="A360">
            <v>1278</v>
          </cell>
          <cell r="B360" t="str">
            <v>Gobierno Autónomo Municipal De San Andrés De Machaca</v>
          </cell>
          <cell r="C360" t="str">
            <v>RCC</v>
          </cell>
        </row>
        <row r="361">
          <cell r="A361">
            <v>1279</v>
          </cell>
          <cell r="B361" t="str">
            <v>Gobierno Autónomo Municipal De Jesús De Machaca</v>
          </cell>
          <cell r="C361" t="str">
            <v>RCC</v>
          </cell>
        </row>
        <row r="362">
          <cell r="A362">
            <v>1280</v>
          </cell>
          <cell r="B362" t="str">
            <v>Gobierno Autónomo Municipal De Taraco</v>
          </cell>
          <cell r="C362" t="str">
            <v>RCC</v>
          </cell>
        </row>
        <row r="363">
          <cell r="A363">
            <v>1281</v>
          </cell>
          <cell r="B363" t="str">
            <v>Gobierno Autónomo Municipal De Huarina</v>
          </cell>
          <cell r="C363" t="str">
            <v>RCC</v>
          </cell>
        </row>
        <row r="364">
          <cell r="A364">
            <v>1282</v>
          </cell>
          <cell r="B364" t="str">
            <v>Gobierno Autónomo Municipal De Santiago De Huata</v>
          </cell>
          <cell r="C364" t="str">
            <v>RCC</v>
          </cell>
        </row>
        <row r="365">
          <cell r="A365">
            <v>1283</v>
          </cell>
          <cell r="B365" t="str">
            <v>Gobierno Autónomo Municipal De Escoma</v>
          </cell>
          <cell r="C365" t="str">
            <v>RCC</v>
          </cell>
        </row>
        <row r="366">
          <cell r="A366">
            <v>1284</v>
          </cell>
          <cell r="B366" t="str">
            <v>Gobierno Autónomo Municipal De Humanata</v>
          </cell>
          <cell r="C366" t="str">
            <v>RCC</v>
          </cell>
        </row>
        <row r="367">
          <cell r="A367">
            <v>1285</v>
          </cell>
          <cell r="B367" t="str">
            <v>Gobierno Autónomo Municipal De Alto Beni</v>
          </cell>
          <cell r="C367" t="str">
            <v>RCC</v>
          </cell>
        </row>
        <row r="368">
          <cell r="A368">
            <v>1286</v>
          </cell>
          <cell r="B368" t="str">
            <v>Gobierno Autónomo Municipal De Huatajata</v>
          </cell>
          <cell r="C368" t="str">
            <v>RCC</v>
          </cell>
        </row>
        <row r="369">
          <cell r="A369">
            <v>1287</v>
          </cell>
          <cell r="B369" t="str">
            <v>Gobierno Autónomo Municipal De Chua Cocani</v>
          </cell>
          <cell r="C369" t="str">
            <v>RCC</v>
          </cell>
        </row>
        <row r="370">
          <cell r="A370">
            <v>1301</v>
          </cell>
          <cell r="B370" t="str">
            <v>Gobierno Autónomo Municipal De Cochabamba</v>
          </cell>
          <cell r="C370" t="str">
            <v>RCC</v>
          </cell>
        </row>
        <row r="371">
          <cell r="A371">
            <v>1302</v>
          </cell>
          <cell r="B371" t="str">
            <v>Gobierno Autónomo Municipal De Quillacollo</v>
          </cell>
          <cell r="C371" t="str">
            <v>RCC</v>
          </cell>
        </row>
        <row r="372">
          <cell r="A372">
            <v>1303</v>
          </cell>
          <cell r="B372" t="str">
            <v>Gobierno Autónomo Municipal De Sipe Sipe</v>
          </cell>
          <cell r="C372" t="str">
            <v>RCC</v>
          </cell>
        </row>
        <row r="373">
          <cell r="A373">
            <v>1304</v>
          </cell>
          <cell r="B373" t="str">
            <v>Gobierno Autónomo Municipal De Tiquipaya</v>
          </cell>
          <cell r="C373" t="str">
            <v>RCC</v>
          </cell>
        </row>
        <row r="374">
          <cell r="A374">
            <v>1305</v>
          </cell>
          <cell r="B374" t="str">
            <v>Gobierno Autónomo Municipal De Vinto</v>
          </cell>
          <cell r="C374" t="str">
            <v>RCC</v>
          </cell>
        </row>
        <row r="375">
          <cell r="A375">
            <v>1306</v>
          </cell>
          <cell r="B375" t="str">
            <v>Gobierno Autónomo Municipal De Colcapirhua</v>
          </cell>
          <cell r="C375" t="str">
            <v>RCC</v>
          </cell>
        </row>
        <row r="376">
          <cell r="A376">
            <v>1307</v>
          </cell>
          <cell r="B376" t="str">
            <v>Gobierno Autónomo Municipal De Aiquile</v>
          </cell>
          <cell r="C376" t="str">
            <v>RCC</v>
          </cell>
        </row>
        <row r="377">
          <cell r="A377">
            <v>1308</v>
          </cell>
          <cell r="B377" t="str">
            <v>Gobierno Autónomo Municipal De Pasorapa</v>
          </cell>
          <cell r="C377" t="str">
            <v>RCC</v>
          </cell>
        </row>
        <row r="378">
          <cell r="A378">
            <v>1309</v>
          </cell>
          <cell r="B378" t="str">
            <v>Gobierno Autónomo Municipal De Omereque</v>
          </cell>
          <cell r="C378" t="str">
            <v>RCC</v>
          </cell>
        </row>
        <row r="379">
          <cell r="A379">
            <v>1310</v>
          </cell>
          <cell r="B379" t="str">
            <v>Gobierno Autónomo Municipal De Independencia</v>
          </cell>
          <cell r="C379" t="str">
            <v>RCC</v>
          </cell>
        </row>
        <row r="380">
          <cell r="A380">
            <v>1311</v>
          </cell>
          <cell r="B380" t="str">
            <v>Gobierno Autónomo Municipal De Morochata</v>
          </cell>
          <cell r="C380" t="str">
            <v>RCC</v>
          </cell>
        </row>
        <row r="381">
          <cell r="A381">
            <v>1312</v>
          </cell>
          <cell r="B381" t="str">
            <v>Gobierno Autónomo Municipal De Sacaba</v>
          </cell>
          <cell r="C381" t="str">
            <v>RCC</v>
          </cell>
        </row>
        <row r="382">
          <cell r="A382">
            <v>1313</v>
          </cell>
          <cell r="B382" t="str">
            <v>Gobierno Autónomo Municipal De Colomi</v>
          </cell>
          <cell r="C382" t="str">
            <v>RCC</v>
          </cell>
        </row>
        <row r="383">
          <cell r="A383">
            <v>1314</v>
          </cell>
          <cell r="B383" t="str">
            <v>Gobierno Autónomo Municipal De Villa Tunari</v>
          </cell>
          <cell r="C383" t="str">
            <v>RCC</v>
          </cell>
        </row>
        <row r="384">
          <cell r="A384">
            <v>1315</v>
          </cell>
          <cell r="B384" t="str">
            <v>Gobierno Autónomo Municipal De Punata</v>
          </cell>
          <cell r="C384" t="str">
            <v>RCC</v>
          </cell>
        </row>
        <row r="385">
          <cell r="A385">
            <v>1316</v>
          </cell>
          <cell r="B385" t="str">
            <v>Gobierno Autónomo Municipal De Villa Rivero</v>
          </cell>
          <cell r="C385" t="str">
            <v>RCC</v>
          </cell>
        </row>
        <row r="386">
          <cell r="A386">
            <v>1317</v>
          </cell>
          <cell r="B386" t="str">
            <v>Gobierno Autónomo Municipal De San Benito (Villa José Quintín Mendoza)</v>
          </cell>
          <cell r="C386" t="str">
            <v>RCC</v>
          </cell>
        </row>
        <row r="387">
          <cell r="A387">
            <v>1318</v>
          </cell>
          <cell r="B387" t="str">
            <v>Gobierno Autónomo Municipal De Tacachi</v>
          </cell>
          <cell r="C387" t="str">
            <v>RCC</v>
          </cell>
        </row>
        <row r="388">
          <cell r="A388">
            <v>1319</v>
          </cell>
          <cell r="B388" t="str">
            <v>Gobierno Autónomo Municipal Villa Gualberto Villarroel</v>
          </cell>
          <cell r="C388" t="str">
            <v>RCC</v>
          </cell>
        </row>
        <row r="389">
          <cell r="A389">
            <v>1320</v>
          </cell>
          <cell r="B389" t="str">
            <v>Gobierno Autónomo Municipal De Tarata</v>
          </cell>
          <cell r="C389" t="str">
            <v>RCC</v>
          </cell>
        </row>
        <row r="390">
          <cell r="A390">
            <v>1321</v>
          </cell>
          <cell r="B390" t="str">
            <v>Gobierno Autónomo Municipal De Anzaldo</v>
          </cell>
          <cell r="C390" t="str">
            <v>RCC</v>
          </cell>
        </row>
        <row r="391">
          <cell r="A391">
            <v>1322</v>
          </cell>
          <cell r="B391" t="str">
            <v>Gobierno Autónomo Municipal De Arbieto</v>
          </cell>
          <cell r="C391" t="str">
            <v>RCC</v>
          </cell>
        </row>
        <row r="392">
          <cell r="A392">
            <v>1323</v>
          </cell>
          <cell r="B392" t="str">
            <v>Gobierno Autónomo Municipal De Sacabamba</v>
          </cell>
          <cell r="C392" t="str">
            <v>RCC</v>
          </cell>
        </row>
        <row r="393">
          <cell r="A393">
            <v>1324</v>
          </cell>
          <cell r="B393" t="str">
            <v>Gobierno Autónomo Municipal De Cliza</v>
          </cell>
          <cell r="C393" t="str">
            <v>RCC</v>
          </cell>
        </row>
        <row r="394">
          <cell r="A394">
            <v>1325</v>
          </cell>
          <cell r="B394" t="str">
            <v>Gobierno Autónomo Municipal De Toco</v>
          </cell>
          <cell r="C394" t="str">
            <v>RCC</v>
          </cell>
        </row>
        <row r="395">
          <cell r="A395">
            <v>1326</v>
          </cell>
          <cell r="B395" t="str">
            <v>Gobierno Autónomo Municipal De Tolata</v>
          </cell>
          <cell r="C395" t="str">
            <v>RCC</v>
          </cell>
        </row>
        <row r="396">
          <cell r="A396">
            <v>1327</v>
          </cell>
          <cell r="B396" t="str">
            <v>Gobierno Autónomo Municipal De Capinota</v>
          </cell>
          <cell r="C396" t="str">
            <v>RCC</v>
          </cell>
        </row>
        <row r="397">
          <cell r="A397">
            <v>1328</v>
          </cell>
          <cell r="B397" t="str">
            <v>Gobierno Autónomo Municipal De Santivañez</v>
          </cell>
          <cell r="C397" t="str">
            <v>RCC</v>
          </cell>
        </row>
        <row r="398">
          <cell r="A398">
            <v>1329</v>
          </cell>
          <cell r="B398" t="str">
            <v>Gobierno Autónomo Municipal De Sicaya</v>
          </cell>
          <cell r="C398" t="str">
            <v>RCC</v>
          </cell>
        </row>
        <row r="399">
          <cell r="A399">
            <v>1330</v>
          </cell>
          <cell r="B399" t="str">
            <v>Gobierno Autónomo Municipal De Tapacari</v>
          </cell>
          <cell r="C399" t="str">
            <v>RCC</v>
          </cell>
        </row>
        <row r="400">
          <cell r="A400">
            <v>1331</v>
          </cell>
          <cell r="B400" t="str">
            <v>Gobierno Autónomo Municipal De Totora</v>
          </cell>
          <cell r="C400" t="str">
            <v>RCC</v>
          </cell>
        </row>
        <row r="401">
          <cell r="A401">
            <v>1332</v>
          </cell>
          <cell r="B401" t="str">
            <v>Gobierno Autónomo Municipal De Pojo</v>
          </cell>
          <cell r="C401" t="str">
            <v>RCC</v>
          </cell>
        </row>
        <row r="402">
          <cell r="A402">
            <v>1333</v>
          </cell>
          <cell r="B402" t="str">
            <v>Gobierno Autónomo Municipal De Pocona</v>
          </cell>
          <cell r="C402" t="str">
            <v>RCC</v>
          </cell>
        </row>
        <row r="403">
          <cell r="A403">
            <v>1334</v>
          </cell>
          <cell r="B403" t="str">
            <v>Gobierno Autónomo Municipal De Chimoré</v>
          </cell>
          <cell r="C403" t="str">
            <v>RCC</v>
          </cell>
        </row>
        <row r="404">
          <cell r="A404">
            <v>1335</v>
          </cell>
          <cell r="B404" t="str">
            <v>Gobierno Autónomo Municipal De Puerto Villarroel</v>
          </cell>
          <cell r="C404" t="str">
            <v>RCC</v>
          </cell>
        </row>
        <row r="405">
          <cell r="A405">
            <v>1336</v>
          </cell>
          <cell r="B405" t="str">
            <v>Gobierno Autónomo Municipal De Arani</v>
          </cell>
          <cell r="C405" t="str">
            <v>RCC</v>
          </cell>
        </row>
        <row r="406">
          <cell r="A406">
            <v>1337</v>
          </cell>
          <cell r="B406" t="str">
            <v>Gobierno Autónomo Municipal De Vacas</v>
          </cell>
          <cell r="C406" t="str">
            <v>RCC</v>
          </cell>
        </row>
        <row r="407">
          <cell r="A407">
            <v>1338</v>
          </cell>
          <cell r="B407" t="str">
            <v>Gobierno Autónomo Municipal De Arque</v>
          </cell>
          <cell r="C407" t="str">
            <v>RCC</v>
          </cell>
        </row>
        <row r="408">
          <cell r="A408">
            <v>1339</v>
          </cell>
          <cell r="B408" t="str">
            <v>Gobierno Autónomo Municipal De Tacopaya</v>
          </cell>
          <cell r="C408" t="str">
            <v>RCC</v>
          </cell>
        </row>
        <row r="409">
          <cell r="A409">
            <v>1340</v>
          </cell>
          <cell r="B409" t="str">
            <v>Gobierno Autónomo Municipal De Bolivar</v>
          </cell>
          <cell r="C409" t="str">
            <v>RCC</v>
          </cell>
        </row>
        <row r="410">
          <cell r="A410">
            <v>1341</v>
          </cell>
          <cell r="B410" t="str">
            <v>Gobierno Autónomo Municipal De Tiraque</v>
          </cell>
          <cell r="C410" t="str">
            <v>RCC</v>
          </cell>
        </row>
        <row r="411">
          <cell r="A411">
            <v>1342</v>
          </cell>
          <cell r="B411" t="str">
            <v>Gobierno Autónomo Municipal De Mizque</v>
          </cell>
          <cell r="C411" t="str">
            <v>RCC</v>
          </cell>
        </row>
        <row r="412">
          <cell r="A412">
            <v>1343</v>
          </cell>
          <cell r="B412" t="str">
            <v>Gobierno Autónomo Municipal De Vila Vila</v>
          </cell>
          <cell r="C412" t="str">
            <v>RCC</v>
          </cell>
        </row>
        <row r="413">
          <cell r="A413">
            <v>1344</v>
          </cell>
          <cell r="B413" t="str">
            <v>Gobierno Autónomo Municipal De Alalay</v>
          </cell>
          <cell r="C413" t="str">
            <v>RCC</v>
          </cell>
        </row>
        <row r="414">
          <cell r="A414">
            <v>1345</v>
          </cell>
          <cell r="B414" t="str">
            <v>Gobierno Autónomo Municipal De Entre Rios</v>
          </cell>
          <cell r="C414" t="str">
            <v>RCC</v>
          </cell>
        </row>
        <row r="415">
          <cell r="A415">
            <v>1346</v>
          </cell>
          <cell r="B415" t="str">
            <v>Gobierno Autónomo Municipal De Cocapata</v>
          </cell>
          <cell r="C415" t="str">
            <v>RCC</v>
          </cell>
        </row>
        <row r="416">
          <cell r="A416">
            <v>1347</v>
          </cell>
          <cell r="B416" t="str">
            <v>Gobierno Autónomo Municipal De Shinahota</v>
          </cell>
          <cell r="C416" t="str">
            <v>RCC</v>
          </cell>
        </row>
        <row r="417">
          <cell r="A417">
            <v>1401</v>
          </cell>
          <cell r="B417" t="str">
            <v>Gobierno Autónomo Municipal De Oruro</v>
          </cell>
          <cell r="C417" t="str">
            <v>RCC</v>
          </cell>
        </row>
        <row r="418">
          <cell r="A418">
            <v>1402</v>
          </cell>
          <cell r="B418" t="str">
            <v>Gobierno Autónomo Municipal De Caracollo</v>
          </cell>
          <cell r="C418" t="str">
            <v>RCC</v>
          </cell>
        </row>
        <row r="419">
          <cell r="A419">
            <v>1403</v>
          </cell>
          <cell r="B419" t="str">
            <v>Gobierno Autónomo Municipal De El Choro</v>
          </cell>
          <cell r="C419" t="str">
            <v>RCC</v>
          </cell>
        </row>
        <row r="420">
          <cell r="A420">
            <v>1404</v>
          </cell>
          <cell r="B420" t="str">
            <v>Gobierno Autónomo Municipal De Challapata</v>
          </cell>
          <cell r="C420" t="str">
            <v>RCC</v>
          </cell>
        </row>
        <row r="421">
          <cell r="A421">
            <v>1405</v>
          </cell>
          <cell r="B421" t="str">
            <v>Gobierno Autónomo Municipal De Santuario De Quillacas</v>
          </cell>
          <cell r="C421" t="str">
            <v>RCC</v>
          </cell>
        </row>
        <row r="422">
          <cell r="A422">
            <v>1406</v>
          </cell>
          <cell r="B422" t="str">
            <v>Gobierno Autónomo Municipal De Huanuni</v>
          </cell>
          <cell r="C422" t="str">
            <v>RCC</v>
          </cell>
        </row>
        <row r="423">
          <cell r="A423">
            <v>1407</v>
          </cell>
          <cell r="B423" t="str">
            <v>Gobierno Autónomo Municipal De Machacamarca</v>
          </cell>
          <cell r="C423" t="str">
            <v>RCC</v>
          </cell>
        </row>
        <row r="424">
          <cell r="A424">
            <v>1408</v>
          </cell>
          <cell r="B424" t="str">
            <v>Gobierno Autónomo Municipal De Poopó (Villa Poopó)</v>
          </cell>
          <cell r="C424" t="str">
            <v>RCC</v>
          </cell>
        </row>
        <row r="425">
          <cell r="A425">
            <v>1409</v>
          </cell>
          <cell r="B425" t="str">
            <v>Gobierno Autónomo Municipal De Pazña</v>
          </cell>
          <cell r="C425" t="str">
            <v>RCC</v>
          </cell>
        </row>
        <row r="426">
          <cell r="A426">
            <v>1410</v>
          </cell>
          <cell r="B426" t="str">
            <v>Gobierno Autónomo Municipal De Antequera</v>
          </cell>
          <cell r="C426" t="str">
            <v>RCC</v>
          </cell>
        </row>
        <row r="427">
          <cell r="A427">
            <v>1411</v>
          </cell>
          <cell r="B427" t="str">
            <v>Gobierno Autónomo Municipal De Eucaliptus</v>
          </cell>
          <cell r="C427" t="str">
            <v>RCC</v>
          </cell>
        </row>
        <row r="428">
          <cell r="A428">
            <v>1412</v>
          </cell>
          <cell r="B428" t="str">
            <v>Gobierno Autónomo Municipal De Santiago De Huari</v>
          </cell>
          <cell r="C428" t="str">
            <v>RCC</v>
          </cell>
        </row>
        <row r="429">
          <cell r="A429">
            <v>1413</v>
          </cell>
          <cell r="B429" t="str">
            <v>Gobierno Autónomo Municipal De Totora</v>
          </cell>
          <cell r="C429" t="str">
            <v>RCC</v>
          </cell>
        </row>
        <row r="430">
          <cell r="A430">
            <v>1414</v>
          </cell>
          <cell r="B430" t="str">
            <v>Gobierno Autónomo Municipal De Corque</v>
          </cell>
          <cell r="C430" t="str">
            <v>RCC</v>
          </cell>
        </row>
        <row r="431">
          <cell r="A431">
            <v>1415</v>
          </cell>
          <cell r="B431" t="str">
            <v>Gobierno Autónomo Municipal De Choquecota</v>
          </cell>
          <cell r="C431" t="str">
            <v>RCC</v>
          </cell>
        </row>
        <row r="432">
          <cell r="A432">
            <v>1416</v>
          </cell>
          <cell r="B432" t="str">
            <v>Gobierno Autónomo Municipal De Curahuara De Carangas</v>
          </cell>
          <cell r="C432" t="str">
            <v>RCC</v>
          </cell>
        </row>
        <row r="433">
          <cell r="A433">
            <v>1417</v>
          </cell>
          <cell r="B433" t="str">
            <v>Gobierno Autónomo Municipal De Turco</v>
          </cell>
          <cell r="C433" t="str">
            <v>RCC</v>
          </cell>
        </row>
        <row r="434">
          <cell r="A434">
            <v>1418</v>
          </cell>
          <cell r="B434" t="str">
            <v>Gobierno Autónomo Municipal De Huachacalla</v>
          </cell>
          <cell r="C434" t="str">
            <v>RCC</v>
          </cell>
        </row>
        <row r="435">
          <cell r="A435">
            <v>1419</v>
          </cell>
          <cell r="B435" t="str">
            <v>Gobierno Autónomo Municipal De Escara</v>
          </cell>
          <cell r="C435" t="str">
            <v>RCC</v>
          </cell>
        </row>
        <row r="436">
          <cell r="A436">
            <v>1420</v>
          </cell>
          <cell r="B436" t="str">
            <v>Gobierno Autónomo Municipal De Cruz De Machacamarca</v>
          </cell>
          <cell r="C436" t="str">
            <v>RCC</v>
          </cell>
        </row>
        <row r="437">
          <cell r="A437">
            <v>1421</v>
          </cell>
          <cell r="B437" t="str">
            <v>Gobierno Autónomo Municipal De Yunguyo De Litoral</v>
          </cell>
          <cell r="C437" t="str">
            <v>RCC</v>
          </cell>
        </row>
        <row r="438">
          <cell r="A438">
            <v>1422</v>
          </cell>
          <cell r="B438" t="str">
            <v>Gobierno Autónomo Municipal De Esmeralda</v>
          </cell>
          <cell r="C438" t="str">
            <v>RCC</v>
          </cell>
        </row>
        <row r="439">
          <cell r="A439">
            <v>1423</v>
          </cell>
          <cell r="B439" t="str">
            <v>Gobierno Autónomo Municipal De Toledo</v>
          </cell>
          <cell r="C439" t="str">
            <v>RCC</v>
          </cell>
        </row>
        <row r="440">
          <cell r="A440">
            <v>1424</v>
          </cell>
          <cell r="B440" t="str">
            <v>Gobierno Autónomo Municipal De Andamarca (Santiago De Andamarca)</v>
          </cell>
          <cell r="C440" t="str">
            <v>RCC</v>
          </cell>
        </row>
        <row r="441">
          <cell r="A441">
            <v>1425</v>
          </cell>
          <cell r="B441" t="str">
            <v>Gobierno Autónomo Municipal De Belén De Andamarca</v>
          </cell>
          <cell r="C441" t="str">
            <v>RCC</v>
          </cell>
        </row>
        <row r="442">
          <cell r="A442">
            <v>1426</v>
          </cell>
          <cell r="B442" t="str">
            <v>Gobierno Autónomo Municipal De Salinas De G. Mendoza</v>
          </cell>
          <cell r="C442" t="str">
            <v>RCC</v>
          </cell>
        </row>
        <row r="443">
          <cell r="A443">
            <v>1427</v>
          </cell>
          <cell r="B443" t="str">
            <v>Gobierno Autónomo Municipal De Pampa Aullagas</v>
          </cell>
          <cell r="C443" t="str">
            <v>RCC</v>
          </cell>
        </row>
        <row r="444">
          <cell r="A444">
            <v>1428</v>
          </cell>
          <cell r="B444" t="str">
            <v>Gobierno Autónomo Municipal De La Rivera</v>
          </cell>
          <cell r="C444" t="str">
            <v>RCC</v>
          </cell>
        </row>
        <row r="445">
          <cell r="A445">
            <v>1429</v>
          </cell>
          <cell r="B445" t="str">
            <v>Gobierno Autónomo Municipal De Todos Santos</v>
          </cell>
          <cell r="C445" t="str">
            <v>RCC</v>
          </cell>
        </row>
        <row r="446">
          <cell r="A446">
            <v>1430</v>
          </cell>
          <cell r="B446" t="str">
            <v>Gobierno Autónomo Municipal De Carangas</v>
          </cell>
          <cell r="C446" t="str">
            <v>RCC</v>
          </cell>
        </row>
        <row r="447">
          <cell r="A447">
            <v>1431</v>
          </cell>
          <cell r="B447" t="str">
            <v>Gobierno Autónomo Municipal De Sabaya</v>
          </cell>
          <cell r="C447" t="str">
            <v>RCC</v>
          </cell>
        </row>
        <row r="448">
          <cell r="A448">
            <v>1432</v>
          </cell>
          <cell r="B448" t="str">
            <v>Gobierno Autónomo Municipal De Coipasa</v>
          </cell>
          <cell r="C448" t="str">
            <v>RCC</v>
          </cell>
        </row>
        <row r="449">
          <cell r="A449">
            <v>1433</v>
          </cell>
          <cell r="B449" t="str">
            <v>Gobierno Autónomo Municipal De Chipaya</v>
          </cell>
          <cell r="C449" t="str">
            <v>RCC</v>
          </cell>
        </row>
        <row r="450">
          <cell r="A450">
            <v>1434</v>
          </cell>
          <cell r="B450" t="str">
            <v>Gobierno Autónomo Municipal De Huayllamarca (Santiago De Huayllamarca)</v>
          </cell>
          <cell r="C450" t="str">
            <v>RCC</v>
          </cell>
        </row>
        <row r="451">
          <cell r="A451">
            <v>1435</v>
          </cell>
          <cell r="B451" t="str">
            <v>Gobierno Autónomo Municipal De Soracachi</v>
          </cell>
          <cell r="C451" t="str">
            <v>RCC</v>
          </cell>
        </row>
        <row r="452">
          <cell r="A452">
            <v>1501</v>
          </cell>
          <cell r="B452" t="str">
            <v>Gobierno Autónomo Municipal De Potosí</v>
          </cell>
          <cell r="C452" t="str">
            <v>RCC</v>
          </cell>
        </row>
        <row r="453">
          <cell r="A453">
            <v>1502</v>
          </cell>
          <cell r="B453" t="str">
            <v>Gobierno Autónomo Municipal De Tinguipaya</v>
          </cell>
          <cell r="C453" t="str">
            <v>RCC</v>
          </cell>
        </row>
        <row r="454">
          <cell r="A454">
            <v>1503</v>
          </cell>
          <cell r="B454" t="str">
            <v>Gobierno Autónomo Municipal De Yocalla</v>
          </cell>
          <cell r="C454" t="str">
            <v>RCC</v>
          </cell>
        </row>
        <row r="455">
          <cell r="A455">
            <v>1504</v>
          </cell>
          <cell r="B455" t="str">
            <v>Gobierno Autónomo Municipal De Urmiri</v>
          </cell>
          <cell r="C455" t="str">
            <v>RCC</v>
          </cell>
        </row>
        <row r="456">
          <cell r="A456">
            <v>1505</v>
          </cell>
          <cell r="B456" t="str">
            <v>Gobierno Autónomo Municipal De Uncía</v>
          </cell>
          <cell r="C456" t="str">
            <v>RCC</v>
          </cell>
        </row>
        <row r="457">
          <cell r="A457">
            <v>1506</v>
          </cell>
          <cell r="B457" t="str">
            <v>Gobierno Autónomo Municipal De Chayanta</v>
          </cell>
          <cell r="C457" t="str">
            <v>RCC</v>
          </cell>
        </row>
        <row r="458">
          <cell r="A458">
            <v>1507</v>
          </cell>
          <cell r="B458" t="str">
            <v>Gobierno Autónomo Municipal De Llallagua</v>
          </cell>
          <cell r="C458" t="str">
            <v>RCC</v>
          </cell>
        </row>
        <row r="459">
          <cell r="A459">
            <v>1508</v>
          </cell>
          <cell r="B459" t="str">
            <v>Gobierno Autónomo Municipal De Betanzos</v>
          </cell>
          <cell r="C459" t="str">
            <v>RCC</v>
          </cell>
        </row>
        <row r="460">
          <cell r="A460">
            <v>1509</v>
          </cell>
          <cell r="B460" t="str">
            <v>Gobierno Autónomo Municipal De Chaqui</v>
          </cell>
          <cell r="C460" t="str">
            <v>RCC</v>
          </cell>
        </row>
        <row r="461">
          <cell r="A461">
            <v>1510</v>
          </cell>
          <cell r="B461" t="str">
            <v>Gobierno Autónomo Municipal De Tacobamba</v>
          </cell>
          <cell r="C461" t="str">
            <v>RCC</v>
          </cell>
        </row>
        <row r="462">
          <cell r="A462">
            <v>1511</v>
          </cell>
          <cell r="B462" t="str">
            <v>Gobierno Autónomo Municipal De Colquechaca</v>
          </cell>
          <cell r="C462" t="str">
            <v>RCC</v>
          </cell>
        </row>
        <row r="463">
          <cell r="A463">
            <v>1512</v>
          </cell>
          <cell r="B463" t="str">
            <v>Gobierno Autónomo Municipal De Ravelo</v>
          </cell>
          <cell r="C463" t="str">
            <v>RCC</v>
          </cell>
        </row>
        <row r="464">
          <cell r="A464">
            <v>1513</v>
          </cell>
          <cell r="B464" t="str">
            <v>Gobierno Autónomo Municipal De Pocoata</v>
          </cell>
          <cell r="C464" t="str">
            <v>RCC</v>
          </cell>
        </row>
        <row r="465">
          <cell r="A465">
            <v>1514</v>
          </cell>
          <cell r="B465" t="str">
            <v>Gobierno Autónomo Municipal De Ocurí</v>
          </cell>
          <cell r="C465" t="str">
            <v>RCC</v>
          </cell>
        </row>
        <row r="466">
          <cell r="A466">
            <v>1515</v>
          </cell>
          <cell r="B466" t="str">
            <v>Gobierno Autónomo Municipal De San Pedro De Buena Vista</v>
          </cell>
          <cell r="C466" t="str">
            <v>RCC</v>
          </cell>
        </row>
        <row r="467">
          <cell r="A467">
            <v>1516</v>
          </cell>
          <cell r="B467" t="str">
            <v>Gobierno Autónomo Municipal De Toro Toro</v>
          </cell>
          <cell r="C467" t="str">
            <v>RCC</v>
          </cell>
        </row>
        <row r="468">
          <cell r="A468">
            <v>1517</v>
          </cell>
          <cell r="B468" t="str">
            <v>Gobierno Autónomo Municipal De Cotagaita</v>
          </cell>
          <cell r="C468" t="str">
            <v>RCC</v>
          </cell>
        </row>
        <row r="469">
          <cell r="A469">
            <v>1518</v>
          </cell>
          <cell r="B469" t="str">
            <v>Gobierno Autónomo Municipal De Vitichi</v>
          </cell>
          <cell r="C469" t="str">
            <v>RCC</v>
          </cell>
        </row>
        <row r="470">
          <cell r="A470">
            <v>1519</v>
          </cell>
          <cell r="B470" t="str">
            <v>Gobierno Autónomo Municipal De Tupiza</v>
          </cell>
          <cell r="C470" t="str">
            <v>RCC</v>
          </cell>
        </row>
        <row r="471">
          <cell r="A471">
            <v>1520</v>
          </cell>
          <cell r="B471" t="str">
            <v>Gobierno Autónomo Municipal De Atocha</v>
          </cell>
          <cell r="C471" t="str">
            <v>RCC</v>
          </cell>
        </row>
        <row r="472">
          <cell r="A472">
            <v>1521</v>
          </cell>
          <cell r="B472" t="str">
            <v>Gobierno Autónomo Municipal De Colcha"K" (Villa Martín)</v>
          </cell>
          <cell r="C472" t="str">
            <v>RCC</v>
          </cell>
        </row>
        <row r="473">
          <cell r="A473">
            <v>1522</v>
          </cell>
          <cell r="B473" t="str">
            <v>Gobierno Autónomo Municipal De San Pedro De Quemes</v>
          </cell>
          <cell r="C473" t="str">
            <v>RCC</v>
          </cell>
        </row>
        <row r="474">
          <cell r="A474">
            <v>1523</v>
          </cell>
          <cell r="B474" t="str">
            <v>Gobierno Autónomo Municipal De San Pablo De Lípez</v>
          </cell>
          <cell r="C474" t="str">
            <v>RCC</v>
          </cell>
        </row>
        <row r="475">
          <cell r="A475">
            <v>1524</v>
          </cell>
          <cell r="B475" t="str">
            <v>Gobierno Autónomo Municipal De Mojinete</v>
          </cell>
          <cell r="C475" t="str">
            <v>RCC</v>
          </cell>
        </row>
        <row r="476">
          <cell r="A476">
            <v>1525</v>
          </cell>
          <cell r="B476" t="str">
            <v>Gobierno Autónomo Municipal De San Antonio De Esmoruco</v>
          </cell>
          <cell r="C476" t="str">
            <v>RCC</v>
          </cell>
        </row>
        <row r="477">
          <cell r="A477">
            <v>1526</v>
          </cell>
          <cell r="B477" t="str">
            <v>Gobierno Autónomo Municipal De Sacaca (Villa De Sacaca)</v>
          </cell>
          <cell r="C477" t="str">
            <v>RCC</v>
          </cell>
        </row>
        <row r="478">
          <cell r="A478">
            <v>1527</v>
          </cell>
          <cell r="B478" t="str">
            <v>Gobierno Autónomo Municipal De Caripuyo</v>
          </cell>
          <cell r="C478" t="str">
            <v>RCC</v>
          </cell>
        </row>
        <row r="479">
          <cell r="A479">
            <v>1528</v>
          </cell>
          <cell r="B479" t="str">
            <v>Gobierno Autónomo Municipal De Puna (Villa Talavera)</v>
          </cell>
          <cell r="C479" t="str">
            <v>RCC</v>
          </cell>
        </row>
        <row r="480">
          <cell r="A480">
            <v>1529</v>
          </cell>
          <cell r="B480" t="str">
            <v>Gobierno Autónomo Municipal De Caiza "D"</v>
          </cell>
          <cell r="C480" t="str">
            <v>RCC</v>
          </cell>
        </row>
        <row r="481">
          <cell r="A481">
            <v>1530</v>
          </cell>
          <cell r="B481" t="str">
            <v>Gobierno Autónomo Municipal De Uyuni</v>
          </cell>
          <cell r="C481" t="str">
            <v>RCC</v>
          </cell>
        </row>
        <row r="482">
          <cell r="A482">
            <v>1531</v>
          </cell>
          <cell r="B482" t="str">
            <v>Gobierno Autónomo Municipal De Tomave</v>
          </cell>
          <cell r="C482" t="str">
            <v>RCC</v>
          </cell>
        </row>
        <row r="483">
          <cell r="A483">
            <v>1532</v>
          </cell>
          <cell r="B483" t="str">
            <v>Gobierno Autónomo Municipal De Porco</v>
          </cell>
          <cell r="C483" t="str">
            <v>RCC</v>
          </cell>
        </row>
        <row r="484">
          <cell r="A484">
            <v>1533</v>
          </cell>
          <cell r="B484" t="str">
            <v>Gobierno Autónomo Municipal De Arampampa</v>
          </cell>
          <cell r="C484" t="str">
            <v>RCC</v>
          </cell>
        </row>
        <row r="485">
          <cell r="A485">
            <v>1534</v>
          </cell>
          <cell r="B485" t="str">
            <v>Gobierno Autónomo Municipal De Acasio</v>
          </cell>
          <cell r="C485" t="str">
            <v>RCC</v>
          </cell>
        </row>
        <row r="486">
          <cell r="A486">
            <v>1535</v>
          </cell>
          <cell r="B486" t="str">
            <v>Gobierno Autónomo Municipal De Llica</v>
          </cell>
          <cell r="C486" t="str">
            <v>RCC</v>
          </cell>
        </row>
        <row r="487">
          <cell r="A487">
            <v>1536</v>
          </cell>
          <cell r="B487" t="str">
            <v>Gobierno Autónomo Municipal De Tahua</v>
          </cell>
          <cell r="C487" t="str">
            <v>RCC</v>
          </cell>
        </row>
        <row r="488">
          <cell r="A488">
            <v>1537</v>
          </cell>
          <cell r="B488" t="str">
            <v>Gobierno Autónomo Municipal De Villazón</v>
          </cell>
          <cell r="C488" t="str">
            <v>RCC</v>
          </cell>
        </row>
        <row r="489">
          <cell r="A489">
            <v>1538</v>
          </cell>
          <cell r="B489" t="str">
            <v>Gobierno Autónomo Municipal De San Agustín</v>
          </cell>
          <cell r="C489" t="str">
            <v>RCC</v>
          </cell>
        </row>
        <row r="490">
          <cell r="A490">
            <v>1539</v>
          </cell>
          <cell r="B490" t="str">
            <v>Gobierno Autónomo Municipal De Ckochas</v>
          </cell>
          <cell r="C490" t="str">
            <v>RCC</v>
          </cell>
        </row>
        <row r="491">
          <cell r="A491">
            <v>1540</v>
          </cell>
          <cell r="B491" t="str">
            <v>Gobierno Autónomo Municipal De Chuquiuta "Ayllu Jucumani"</v>
          </cell>
          <cell r="C491" t="str">
            <v>RCC</v>
          </cell>
        </row>
        <row r="492">
          <cell r="A492">
            <v>1601</v>
          </cell>
          <cell r="B492" t="str">
            <v>Gobierno Autónomo Municipal De Tarija</v>
          </cell>
          <cell r="C492" t="str">
            <v>RCC</v>
          </cell>
        </row>
        <row r="493">
          <cell r="A493">
            <v>1602</v>
          </cell>
          <cell r="B493" t="str">
            <v>Gobierno Autónomo Municipal De Padcaya</v>
          </cell>
          <cell r="C493" t="str">
            <v>RCC</v>
          </cell>
        </row>
        <row r="494">
          <cell r="A494">
            <v>1603</v>
          </cell>
          <cell r="B494" t="str">
            <v>Gobierno Autónomo Municipal De Bermejo</v>
          </cell>
          <cell r="C494" t="str">
            <v>RCC</v>
          </cell>
        </row>
        <row r="495">
          <cell r="A495">
            <v>1604</v>
          </cell>
          <cell r="B495" t="str">
            <v>Gobierno Autónomo Municipal De Yacuiba</v>
          </cell>
          <cell r="C495" t="str">
            <v>RCC</v>
          </cell>
        </row>
        <row r="496">
          <cell r="A496">
            <v>1605</v>
          </cell>
          <cell r="B496" t="str">
            <v>Gobierno Autónomo Municipal De Caraparí</v>
          </cell>
          <cell r="C496" t="str">
            <v>RCC</v>
          </cell>
        </row>
        <row r="497">
          <cell r="A497">
            <v>1606</v>
          </cell>
          <cell r="B497" t="str">
            <v>Gobierno Autónomo Municipal De Villamontes</v>
          </cell>
          <cell r="C497" t="str">
            <v>RCC</v>
          </cell>
        </row>
        <row r="498">
          <cell r="A498">
            <v>1607</v>
          </cell>
          <cell r="B498" t="str">
            <v>Gobierno Autónomo Municipal De Uriondo (Concepción)</v>
          </cell>
          <cell r="C498" t="str">
            <v>RCC</v>
          </cell>
        </row>
        <row r="499">
          <cell r="A499">
            <v>1608</v>
          </cell>
          <cell r="B499" t="str">
            <v>Gobierno Autónomo Municipal De Yunchara</v>
          </cell>
          <cell r="C499" t="str">
            <v>RCC</v>
          </cell>
        </row>
        <row r="500">
          <cell r="A500">
            <v>1609</v>
          </cell>
          <cell r="B500" t="str">
            <v>Gobierno Autónomo Municipal De San Lorenzo</v>
          </cell>
          <cell r="C500" t="str">
            <v>RCC</v>
          </cell>
        </row>
        <row r="501">
          <cell r="A501">
            <v>1610</v>
          </cell>
          <cell r="B501" t="str">
            <v>Gobierno Autónomo Municipal De El Puente</v>
          </cell>
          <cell r="C501" t="str">
            <v>RCC</v>
          </cell>
        </row>
        <row r="502">
          <cell r="A502">
            <v>1611</v>
          </cell>
          <cell r="B502" t="str">
            <v>Gobierno Autónomo Municipal De Entre Ríos</v>
          </cell>
          <cell r="C502" t="str">
            <v>RCC</v>
          </cell>
        </row>
        <row r="503">
          <cell r="A503">
            <v>1701</v>
          </cell>
          <cell r="B503" t="str">
            <v>Gobierno Autónomo Municipal De Santa Cruz De La Sierra</v>
          </cell>
          <cell r="C503" t="str">
            <v>RCC</v>
          </cell>
        </row>
        <row r="504">
          <cell r="A504">
            <v>1702</v>
          </cell>
          <cell r="B504" t="str">
            <v>Gobierno Autónomo Municipal De Cotoca</v>
          </cell>
          <cell r="C504" t="str">
            <v>RCC</v>
          </cell>
        </row>
        <row r="505">
          <cell r="A505">
            <v>1703</v>
          </cell>
          <cell r="B505" t="str">
            <v>Gobierno Autónomo Municipal De Porongo (Ayacucho)</v>
          </cell>
          <cell r="C505" t="str">
            <v>RCC</v>
          </cell>
        </row>
        <row r="506">
          <cell r="A506">
            <v>1704</v>
          </cell>
          <cell r="B506" t="str">
            <v>Gobierno Autónomo Municipal De La Guardia</v>
          </cell>
          <cell r="C506" t="str">
            <v>RCC</v>
          </cell>
        </row>
        <row r="507">
          <cell r="A507">
            <v>1705</v>
          </cell>
          <cell r="B507" t="str">
            <v>Gobierno Autónomo Municipal De El Torno</v>
          </cell>
          <cell r="C507" t="str">
            <v>RCC</v>
          </cell>
        </row>
        <row r="508">
          <cell r="A508">
            <v>1706</v>
          </cell>
          <cell r="B508" t="str">
            <v>Gobierno Autónomo Municipal De Warnes</v>
          </cell>
          <cell r="C508" t="str">
            <v>RCC</v>
          </cell>
        </row>
        <row r="509">
          <cell r="A509">
            <v>1707</v>
          </cell>
          <cell r="B509" t="str">
            <v>Gobierno Autónomo Municipal De San Ignacio (San Ignacio De Velasco)</v>
          </cell>
          <cell r="C509" t="str">
            <v>RCC</v>
          </cell>
        </row>
        <row r="510">
          <cell r="A510">
            <v>1708</v>
          </cell>
          <cell r="B510" t="str">
            <v>Gobierno Autónomo Municipal De San Miguel (San Miguel De Velasco)</v>
          </cell>
          <cell r="C510" t="str">
            <v>RCC</v>
          </cell>
        </row>
        <row r="511">
          <cell r="A511">
            <v>1709</v>
          </cell>
          <cell r="B511" t="str">
            <v>Gobierno Autónomo Municipal De San Rafael</v>
          </cell>
          <cell r="C511" t="str">
            <v>RCC</v>
          </cell>
        </row>
        <row r="512">
          <cell r="A512">
            <v>1710</v>
          </cell>
          <cell r="B512" t="str">
            <v>Gobierno Autónomo Municipal De Buena Vista</v>
          </cell>
          <cell r="C512" t="str">
            <v>RCC</v>
          </cell>
        </row>
        <row r="513">
          <cell r="A513">
            <v>1711</v>
          </cell>
          <cell r="B513" t="str">
            <v>Gobierno Autónomo Municipal De San Carlos</v>
          </cell>
          <cell r="C513" t="str">
            <v>RCC</v>
          </cell>
        </row>
        <row r="514">
          <cell r="A514">
            <v>1712</v>
          </cell>
          <cell r="B514" t="str">
            <v>Gobierno Autónomo Municipal De Yapacaní</v>
          </cell>
          <cell r="C514" t="str">
            <v>RCC</v>
          </cell>
        </row>
        <row r="515">
          <cell r="A515">
            <v>1713</v>
          </cell>
          <cell r="B515" t="str">
            <v>Gobierno Autónomo Municipal De San José</v>
          </cell>
          <cell r="C515" t="str">
            <v>RCC</v>
          </cell>
        </row>
        <row r="516">
          <cell r="A516">
            <v>1714</v>
          </cell>
          <cell r="B516" t="str">
            <v>Gobierno Autónomo Municipal De Pailón</v>
          </cell>
          <cell r="C516" t="str">
            <v>RCC</v>
          </cell>
        </row>
        <row r="517">
          <cell r="A517">
            <v>1715</v>
          </cell>
          <cell r="B517" t="str">
            <v>Gobierno Autónomo Municipal De Roboré</v>
          </cell>
          <cell r="C517" t="str">
            <v>RCC</v>
          </cell>
        </row>
        <row r="518">
          <cell r="A518">
            <v>1716</v>
          </cell>
          <cell r="B518" t="str">
            <v>Gobierno Autónomo Municipal De Portachuelo</v>
          </cell>
          <cell r="C518" t="str">
            <v>RCC</v>
          </cell>
        </row>
        <row r="519">
          <cell r="A519">
            <v>1717</v>
          </cell>
          <cell r="B519" t="str">
            <v>Gobierno Autónomo Municipal De Santa Rosa Del Sara</v>
          </cell>
          <cell r="C519" t="str">
            <v>RCC</v>
          </cell>
        </row>
        <row r="520">
          <cell r="A520">
            <v>1718</v>
          </cell>
          <cell r="B520" t="str">
            <v>Gobierno Autónomo Municipal De Lagunillas</v>
          </cell>
          <cell r="C520" t="str">
            <v>RCC</v>
          </cell>
        </row>
        <row r="521">
          <cell r="A521">
            <v>1719</v>
          </cell>
          <cell r="B521" t="str">
            <v>Gobierno Autónomo Municipal De Charagua</v>
          </cell>
          <cell r="C521" t="str">
            <v>RCC</v>
          </cell>
        </row>
        <row r="522">
          <cell r="A522">
            <v>1720</v>
          </cell>
          <cell r="B522" t="str">
            <v>Gobierno Autónomo Municipal De Cabezas</v>
          </cell>
          <cell r="C522" t="str">
            <v>RCC</v>
          </cell>
        </row>
        <row r="523">
          <cell r="A523">
            <v>1721</v>
          </cell>
          <cell r="B523" t="str">
            <v>Gobierno Autónomo Municipal De Cuevo</v>
          </cell>
          <cell r="C523" t="str">
            <v>RCC</v>
          </cell>
        </row>
        <row r="524">
          <cell r="A524">
            <v>1722</v>
          </cell>
          <cell r="B524" t="str">
            <v>Gobierno Autónomo Municipal De Gutiérrez</v>
          </cell>
          <cell r="C524" t="str">
            <v>RCC</v>
          </cell>
        </row>
        <row r="525">
          <cell r="A525">
            <v>1723</v>
          </cell>
          <cell r="B525" t="str">
            <v>Gobierno Autónomo Municipal De Camiri</v>
          </cell>
          <cell r="C525" t="str">
            <v>RCC</v>
          </cell>
        </row>
        <row r="526">
          <cell r="A526">
            <v>1724</v>
          </cell>
          <cell r="B526" t="str">
            <v>Gobierno Autónomo Municipal De Boyuibe</v>
          </cell>
          <cell r="C526" t="str">
            <v>RCC</v>
          </cell>
        </row>
        <row r="527">
          <cell r="A527">
            <v>1725</v>
          </cell>
          <cell r="B527" t="str">
            <v>Gobierno Autónomo Municipal De Vallegrande</v>
          </cell>
          <cell r="C527" t="str">
            <v>RCC</v>
          </cell>
        </row>
        <row r="528">
          <cell r="A528">
            <v>1726</v>
          </cell>
          <cell r="B528" t="str">
            <v>Gobierno Autónomo Municipal De Trigal</v>
          </cell>
          <cell r="C528" t="str">
            <v>RCC</v>
          </cell>
        </row>
        <row r="529">
          <cell r="A529">
            <v>1727</v>
          </cell>
          <cell r="B529" t="str">
            <v>Gobierno Autónomo Municipal De Moro Moro</v>
          </cell>
          <cell r="C529" t="str">
            <v>RCC</v>
          </cell>
        </row>
        <row r="530">
          <cell r="A530">
            <v>1728</v>
          </cell>
          <cell r="B530" t="str">
            <v>Gobierno Autónomo Municipal De Postrer Valle</v>
          </cell>
          <cell r="C530" t="str">
            <v>RCC</v>
          </cell>
        </row>
        <row r="531">
          <cell r="A531">
            <v>1729</v>
          </cell>
          <cell r="B531" t="str">
            <v>Gobierno Autónomo Municipal De Pucara</v>
          </cell>
          <cell r="C531" t="str">
            <v>RCC</v>
          </cell>
        </row>
        <row r="532">
          <cell r="A532">
            <v>1730</v>
          </cell>
          <cell r="B532" t="str">
            <v>Gobierno Autónomo Municipal De Samaipata</v>
          </cell>
          <cell r="C532" t="str">
            <v>RCC</v>
          </cell>
        </row>
        <row r="533">
          <cell r="A533">
            <v>1731</v>
          </cell>
          <cell r="B533" t="str">
            <v>Gobierno Autónomo Municipal De Pampa Grande</v>
          </cell>
          <cell r="C533" t="str">
            <v>RCC</v>
          </cell>
        </row>
        <row r="534">
          <cell r="A534">
            <v>1732</v>
          </cell>
          <cell r="B534" t="str">
            <v>Gobierno Autónomo Municipal De Mairana</v>
          </cell>
          <cell r="C534" t="str">
            <v>RCC</v>
          </cell>
        </row>
        <row r="535">
          <cell r="A535">
            <v>1733</v>
          </cell>
          <cell r="B535" t="str">
            <v>Gobierno Autónomo Municipal De Quirusillas</v>
          </cell>
          <cell r="C535" t="str">
            <v>RCC</v>
          </cell>
        </row>
        <row r="536">
          <cell r="A536">
            <v>1734</v>
          </cell>
          <cell r="B536" t="str">
            <v>Gobierno Autónomo Municipal De Montero</v>
          </cell>
          <cell r="C536" t="str">
            <v>RCC</v>
          </cell>
        </row>
        <row r="537">
          <cell r="A537">
            <v>1735</v>
          </cell>
          <cell r="B537" t="str">
            <v>Gobierno Autónomo Municipal De General Agustín Saavedra</v>
          </cell>
          <cell r="C537" t="str">
            <v>RCC</v>
          </cell>
        </row>
        <row r="538">
          <cell r="A538">
            <v>1736</v>
          </cell>
          <cell r="B538" t="str">
            <v>Gobierno Autónomo Municipal De Mineros</v>
          </cell>
          <cell r="C538" t="str">
            <v>RCC</v>
          </cell>
        </row>
        <row r="539">
          <cell r="A539">
            <v>1737</v>
          </cell>
          <cell r="B539" t="str">
            <v>Gobierno Autónomo Municipal De Concepción</v>
          </cell>
          <cell r="C539" t="str">
            <v>RCC</v>
          </cell>
        </row>
        <row r="540">
          <cell r="A540">
            <v>1738</v>
          </cell>
          <cell r="B540" t="str">
            <v>Gobierno Autónomo Municipal De San Javier</v>
          </cell>
          <cell r="C540" t="str">
            <v>RCC</v>
          </cell>
        </row>
        <row r="541">
          <cell r="A541">
            <v>1739</v>
          </cell>
          <cell r="B541" t="str">
            <v>Gobierno Autónomo Municipal De San Julián</v>
          </cell>
          <cell r="C541" t="str">
            <v>RCC</v>
          </cell>
        </row>
        <row r="542">
          <cell r="A542">
            <v>1740</v>
          </cell>
          <cell r="B542" t="str">
            <v>Gobierno Autónomo Municipal De San Matías</v>
          </cell>
          <cell r="C542" t="str">
            <v>RCC</v>
          </cell>
        </row>
        <row r="543">
          <cell r="A543">
            <v>1741</v>
          </cell>
          <cell r="B543" t="str">
            <v>Gobierno Autónomo Municipal De Comarapa</v>
          </cell>
          <cell r="C543" t="str">
            <v>RCC</v>
          </cell>
        </row>
        <row r="544">
          <cell r="A544">
            <v>1742</v>
          </cell>
          <cell r="B544" t="str">
            <v>Gobierno Autónomo Municipal De Saipina</v>
          </cell>
          <cell r="C544" t="str">
            <v>RCC</v>
          </cell>
        </row>
        <row r="545">
          <cell r="A545">
            <v>1743</v>
          </cell>
          <cell r="B545" t="str">
            <v>Gobierno Autónomo Municipal De Puerto Suárez</v>
          </cell>
          <cell r="C545" t="str">
            <v>RCC</v>
          </cell>
        </row>
        <row r="546">
          <cell r="A546">
            <v>1744</v>
          </cell>
          <cell r="B546" t="str">
            <v>Gobierno Autónomo Municipal De Puerto Quijarro</v>
          </cell>
          <cell r="C546" t="str">
            <v>RCC</v>
          </cell>
        </row>
        <row r="547">
          <cell r="A547">
            <v>1745</v>
          </cell>
          <cell r="B547" t="str">
            <v>Gobierno Autónomo Municipal De Ascención De Guarayos</v>
          </cell>
          <cell r="C547" t="str">
            <v>RCC</v>
          </cell>
        </row>
        <row r="548">
          <cell r="A548">
            <v>1746</v>
          </cell>
          <cell r="B548" t="str">
            <v>Gobierno Autónomo Municipal De Urubicha</v>
          </cell>
          <cell r="C548" t="str">
            <v>RCC</v>
          </cell>
        </row>
        <row r="549">
          <cell r="A549">
            <v>1747</v>
          </cell>
          <cell r="B549" t="str">
            <v>Gobierno Autónomo Municipal De El Puente</v>
          </cell>
          <cell r="C549" t="str">
            <v>RCC</v>
          </cell>
        </row>
        <row r="550">
          <cell r="A550">
            <v>1748</v>
          </cell>
          <cell r="B550" t="str">
            <v>Gobierno Autónomo Municipal De Okinawa Uno</v>
          </cell>
          <cell r="C550" t="str">
            <v>RCC</v>
          </cell>
        </row>
        <row r="551">
          <cell r="A551">
            <v>1749</v>
          </cell>
          <cell r="B551" t="str">
            <v>Gobierno Autónomo Municipal De San Antonio De Lomerio</v>
          </cell>
          <cell r="C551" t="str">
            <v>RCC</v>
          </cell>
        </row>
        <row r="552">
          <cell r="A552">
            <v>1750</v>
          </cell>
          <cell r="B552" t="str">
            <v>Gobierno Autónomo Municipal De San Ramón</v>
          </cell>
          <cell r="C552" t="str">
            <v>RCC</v>
          </cell>
        </row>
        <row r="553">
          <cell r="A553">
            <v>1751</v>
          </cell>
          <cell r="B553" t="str">
            <v>Gobierno Autónomo Municipal De El Carmen Rivero Tórrez</v>
          </cell>
          <cell r="C553" t="str">
            <v>RCC</v>
          </cell>
        </row>
        <row r="554">
          <cell r="A554">
            <v>1752</v>
          </cell>
          <cell r="B554" t="str">
            <v>Gobierno Autónomo Municipal De San Juan</v>
          </cell>
          <cell r="C554" t="str">
            <v>RCC</v>
          </cell>
        </row>
        <row r="555">
          <cell r="A555">
            <v>1753</v>
          </cell>
          <cell r="B555" t="str">
            <v>Gobierno Autónomo Municipal De Fernández Alonso</v>
          </cell>
          <cell r="C555" t="str">
            <v>RCC</v>
          </cell>
        </row>
        <row r="556">
          <cell r="A556">
            <v>1754</v>
          </cell>
          <cell r="B556" t="str">
            <v>Gobierno Autónomo Municipal De San Pedro</v>
          </cell>
          <cell r="C556" t="str">
            <v>RCC</v>
          </cell>
        </row>
        <row r="557">
          <cell r="A557">
            <v>1755</v>
          </cell>
          <cell r="B557" t="str">
            <v>Gobierno Autónomo Municipal De Cuatro Cañadas</v>
          </cell>
          <cell r="C557" t="str">
            <v>RCC</v>
          </cell>
        </row>
        <row r="558">
          <cell r="A558">
            <v>1756</v>
          </cell>
          <cell r="B558" t="str">
            <v>Gobierno Autónomo Municipal De Colpa Bélgica</v>
          </cell>
          <cell r="C558" t="str">
            <v>RCC</v>
          </cell>
        </row>
        <row r="559">
          <cell r="A559">
            <v>1801</v>
          </cell>
          <cell r="B559" t="str">
            <v>Gobierno Autónomo Municipal De Trinidad</v>
          </cell>
          <cell r="C559" t="str">
            <v>RCC</v>
          </cell>
        </row>
        <row r="560">
          <cell r="A560">
            <v>1802</v>
          </cell>
          <cell r="B560" t="str">
            <v>Gobierno Autónomo Municipal De San Javier</v>
          </cell>
          <cell r="C560" t="str">
            <v>RCC</v>
          </cell>
        </row>
        <row r="561">
          <cell r="A561">
            <v>1803</v>
          </cell>
          <cell r="B561" t="str">
            <v>Gobierno Autónomo Municipal De Riberalta</v>
          </cell>
          <cell r="C561" t="str">
            <v>RCC</v>
          </cell>
        </row>
        <row r="562">
          <cell r="A562">
            <v>1805</v>
          </cell>
          <cell r="B562" t="str">
            <v>Gobierno Autónomo Municipal De Puerto Guayaramerín</v>
          </cell>
          <cell r="C562" t="str">
            <v>RCC</v>
          </cell>
        </row>
        <row r="563">
          <cell r="A563">
            <v>1806</v>
          </cell>
          <cell r="B563" t="str">
            <v>Gobierno Autónomo Municipal De Reyes</v>
          </cell>
          <cell r="C563" t="str">
            <v>RCC</v>
          </cell>
        </row>
        <row r="564">
          <cell r="A564">
            <v>1807</v>
          </cell>
          <cell r="B564" t="str">
            <v>Gobierno Autónomo Municipal De Puerto Rurrenabaque</v>
          </cell>
          <cell r="C564" t="str">
            <v>RCC</v>
          </cell>
        </row>
        <row r="565">
          <cell r="A565">
            <v>1808</v>
          </cell>
          <cell r="B565" t="str">
            <v>Gobierno Autónomo Municipal De San Borja</v>
          </cell>
          <cell r="C565" t="str">
            <v>RCC</v>
          </cell>
        </row>
        <row r="566">
          <cell r="A566">
            <v>1809</v>
          </cell>
          <cell r="B566" t="str">
            <v>Gobierno Autónomo Municipal De Santa Rosa</v>
          </cell>
          <cell r="C566" t="str">
            <v>RCC</v>
          </cell>
        </row>
        <row r="567">
          <cell r="A567">
            <v>1810</v>
          </cell>
          <cell r="B567" t="str">
            <v>Gobierno Autónomo Municipal De Santa Ana</v>
          </cell>
          <cell r="C567" t="str">
            <v>RCC</v>
          </cell>
        </row>
        <row r="568">
          <cell r="A568">
            <v>1811</v>
          </cell>
          <cell r="B568" t="str">
            <v>Gobierno Autónomo Municipal De San Ignacio</v>
          </cell>
          <cell r="C568" t="str">
            <v>RCC</v>
          </cell>
        </row>
        <row r="569">
          <cell r="A569">
            <v>1812</v>
          </cell>
          <cell r="B569" t="str">
            <v>Gobierno Autónomo Municipal De Loreto</v>
          </cell>
          <cell r="C569" t="str">
            <v>RCC</v>
          </cell>
        </row>
        <row r="570">
          <cell r="A570">
            <v>1813</v>
          </cell>
          <cell r="B570" t="str">
            <v>Gobierno Autónomo Municipal De San Andrés</v>
          </cell>
          <cell r="C570" t="str">
            <v>RCC</v>
          </cell>
        </row>
        <row r="571">
          <cell r="A571">
            <v>1814</v>
          </cell>
          <cell r="B571" t="str">
            <v>Gobierno Autónomo Municipal De San Joaquín</v>
          </cell>
          <cell r="C571" t="str">
            <v>RCC</v>
          </cell>
        </row>
        <row r="572">
          <cell r="A572">
            <v>1815</v>
          </cell>
          <cell r="B572" t="str">
            <v>Gobierno Autónomo Municipal De San Ramón</v>
          </cell>
          <cell r="C572" t="str">
            <v>RCC</v>
          </cell>
        </row>
        <row r="573">
          <cell r="A573">
            <v>1816</v>
          </cell>
          <cell r="B573" t="str">
            <v>Gobierno Autónomo Municipal De Puerto Síles</v>
          </cell>
          <cell r="C573" t="str">
            <v>RCC</v>
          </cell>
        </row>
        <row r="574">
          <cell r="A574">
            <v>1817</v>
          </cell>
          <cell r="B574" t="str">
            <v>Gobierno Autónomo Municipal De Magdalena</v>
          </cell>
          <cell r="C574" t="str">
            <v>RCC</v>
          </cell>
        </row>
        <row r="575">
          <cell r="A575">
            <v>1818</v>
          </cell>
          <cell r="B575" t="str">
            <v>Gobierno Autónomo Municipal De Baures</v>
          </cell>
          <cell r="C575" t="str">
            <v>RCC</v>
          </cell>
        </row>
        <row r="576">
          <cell r="A576">
            <v>1819</v>
          </cell>
          <cell r="B576" t="str">
            <v>Gobierno Autónomo Municipal De Huacaraje</v>
          </cell>
          <cell r="C576" t="str">
            <v>RCC</v>
          </cell>
        </row>
        <row r="577">
          <cell r="A577">
            <v>1820</v>
          </cell>
          <cell r="B577" t="str">
            <v>Gobierno Autónomo Municipal De Exaltación</v>
          </cell>
          <cell r="C577" t="str">
            <v>RCC</v>
          </cell>
        </row>
        <row r="578">
          <cell r="A578">
            <v>1901</v>
          </cell>
          <cell r="B578" t="str">
            <v>Gobierno Autónomo Municipal De Cobija</v>
          </cell>
          <cell r="C578" t="str">
            <v>RCC</v>
          </cell>
        </row>
        <row r="579">
          <cell r="A579">
            <v>1902</v>
          </cell>
          <cell r="B579" t="str">
            <v>Gobierno Autónomo Municipal De Porvenir</v>
          </cell>
          <cell r="C579" t="str">
            <v>RCC</v>
          </cell>
        </row>
        <row r="580">
          <cell r="A580">
            <v>1903</v>
          </cell>
          <cell r="B580" t="str">
            <v>Gobierno Autónomo Municipal De Bolpebra</v>
          </cell>
          <cell r="C580" t="str">
            <v>RCC</v>
          </cell>
        </row>
        <row r="581">
          <cell r="A581">
            <v>1904</v>
          </cell>
          <cell r="B581" t="str">
            <v>Gobierno Autónomo Municipal De Bella Flor</v>
          </cell>
          <cell r="C581" t="str">
            <v>RCC</v>
          </cell>
        </row>
        <row r="582">
          <cell r="A582">
            <v>1905</v>
          </cell>
          <cell r="B582" t="str">
            <v>Gobierno Autónomo Municipal De Puerto Rico</v>
          </cell>
          <cell r="C582" t="str">
            <v>RCC</v>
          </cell>
        </row>
        <row r="583">
          <cell r="A583">
            <v>1906</v>
          </cell>
          <cell r="B583" t="str">
            <v>Gobierno Autónomo Municipal De San Pedro</v>
          </cell>
          <cell r="C583" t="str">
            <v>RCC</v>
          </cell>
        </row>
        <row r="584">
          <cell r="A584">
            <v>1907</v>
          </cell>
          <cell r="B584" t="str">
            <v>Gobierno Autónomo Municipal De Filadelfia</v>
          </cell>
          <cell r="C584" t="str">
            <v>RCC</v>
          </cell>
        </row>
        <row r="585">
          <cell r="A585">
            <v>1908</v>
          </cell>
          <cell r="B585" t="str">
            <v>Gobierno Autónomo Municipal De Puerto Gonzalo Moreno</v>
          </cell>
          <cell r="C585" t="str">
            <v>RCC</v>
          </cell>
        </row>
        <row r="586">
          <cell r="A586">
            <v>1909</v>
          </cell>
          <cell r="B586" t="str">
            <v>Gobierno Autónomo Municipal De San Lorenzo</v>
          </cell>
          <cell r="C586" t="str">
            <v>RCC</v>
          </cell>
        </row>
        <row r="587">
          <cell r="A587">
            <v>1910</v>
          </cell>
          <cell r="B587" t="str">
            <v>Gobierno Autónomo Municipal De Sena</v>
          </cell>
          <cell r="C587" t="str">
            <v>RCC</v>
          </cell>
        </row>
        <row r="588">
          <cell r="A588">
            <v>1911</v>
          </cell>
          <cell r="B588" t="str">
            <v>Gobierno Autónomo Municipal De Santa Rosa Del Abuná</v>
          </cell>
          <cell r="C588" t="str">
            <v>RCC</v>
          </cell>
        </row>
        <row r="589">
          <cell r="A589">
            <v>1912</v>
          </cell>
          <cell r="B589" t="str">
            <v>Gobierno Autónomo Municipal De Ingavi (Humaita)</v>
          </cell>
          <cell r="C589" t="str">
            <v>RCC</v>
          </cell>
        </row>
        <row r="590">
          <cell r="A590">
            <v>1913</v>
          </cell>
          <cell r="B590" t="str">
            <v>Gobierno Autónomo Municipal De Nueva Esperanza</v>
          </cell>
          <cell r="C590" t="str">
            <v>RCC</v>
          </cell>
        </row>
        <row r="591">
          <cell r="A591">
            <v>1914</v>
          </cell>
          <cell r="B591" t="str">
            <v>Gobierno Autónomo Municipal De Villa Nueva (Loma Alta)</v>
          </cell>
          <cell r="C591" t="str">
            <v>RCC</v>
          </cell>
        </row>
        <row r="592">
          <cell r="A592">
            <v>1915</v>
          </cell>
          <cell r="B592" t="str">
            <v>Gobierno Autónomo Municipal De Santos Mercado</v>
          </cell>
          <cell r="C592" t="str">
            <v>RCC</v>
          </cell>
        </row>
        <row r="593">
          <cell r="A593">
            <v>2301</v>
          </cell>
          <cell r="B593" t="str">
            <v>Empresa Municipal De Gestión De Residuos Sólidos</v>
          </cell>
          <cell r="C593" t="str">
            <v>RCC</v>
          </cell>
        </row>
        <row r="594">
          <cell r="A594">
            <v>2302</v>
          </cell>
          <cell r="B594" t="str">
            <v>Empresa Municipal De Agua Potable Y Alcantarillado Sacaba</v>
          </cell>
          <cell r="C594" t="str">
            <v>RCC</v>
          </cell>
        </row>
        <row r="595">
          <cell r="A595">
            <v>2303</v>
          </cell>
          <cell r="B595" t="str">
            <v>Empresa Municipal De Areas Verdes Y Recreación Alternativa</v>
          </cell>
          <cell r="C595" t="str">
            <v>RCC</v>
          </cell>
        </row>
        <row r="596">
          <cell r="A596">
            <v>2311</v>
          </cell>
          <cell r="B596" t="str">
            <v>Servicio De Cuencas (Searpi)</v>
          </cell>
          <cell r="C596" t="str">
            <v>-</v>
          </cell>
        </row>
        <row r="597">
          <cell r="A597">
            <v>2312</v>
          </cell>
          <cell r="B597" t="str">
            <v>Empresa Municipal De Agua Potable Y Alcantarillado Viacha</v>
          </cell>
          <cell r="C597" t="str">
            <v>-</v>
          </cell>
        </row>
        <row r="598">
          <cell r="A598">
            <v>2313</v>
          </cell>
          <cell r="B598" t="str">
            <v>Entidad Municipal De Aseo Urbano Sucre</v>
          </cell>
          <cell r="C598" t="str">
            <v>-</v>
          </cell>
        </row>
        <row r="599">
          <cell r="A599">
            <v>2314</v>
          </cell>
          <cell r="B599" t="str">
            <v>Empresa Municipal De Areas Verdes Sucre</v>
          </cell>
          <cell r="C599" t="str">
            <v>-</v>
          </cell>
        </row>
        <row r="600">
          <cell r="A600">
            <v>2315</v>
          </cell>
          <cell r="B600" t="str">
            <v xml:space="preserve">Empresa Municipal De Servicio De Aseo </v>
          </cell>
          <cell r="C600" t="str">
            <v>-</v>
          </cell>
        </row>
        <row r="601">
          <cell r="A601">
            <v>2316</v>
          </cell>
          <cell r="B601" t="str">
            <v>Empresa Municipal De Áreas Verdes, Parques Y Forestación</v>
          </cell>
          <cell r="C601" t="str">
            <v>-</v>
          </cell>
        </row>
        <row r="602">
          <cell r="A602">
            <v>2317</v>
          </cell>
          <cell r="B602" t="str">
            <v>Empresa Municipal De Asfaltos Y Vías</v>
          </cell>
          <cell r="C602" t="str">
            <v>-</v>
          </cell>
        </row>
        <row r="603">
          <cell r="A603">
            <v>2318</v>
          </cell>
          <cell r="B603" t="str">
            <v>Entidad Descentralizada Ummipre Proman</v>
          </cell>
          <cell r="C603" t="str">
            <v>-</v>
          </cell>
        </row>
        <row r="604">
          <cell r="A604">
            <v>2319</v>
          </cell>
          <cell r="B604" t="str">
            <v>Empresa Pública Departamental Estratégica De Aguas - La Paz</v>
          </cell>
          <cell r="C604" t="str">
            <v>-</v>
          </cell>
        </row>
        <row r="605">
          <cell r="A605">
            <v>2320</v>
          </cell>
          <cell r="B605" t="str">
            <v>Empresa Publica Municipal De Servicios De Agua Y Alcantarrillado Sanitario De Cobija</v>
          </cell>
          <cell r="C605" t="str">
            <v>-</v>
          </cell>
        </row>
        <row r="606">
          <cell r="A606">
            <v>2321</v>
          </cell>
          <cell r="B606" t="str">
            <v>EMPRESA MUNICIPAL DE ASEO DE EL ALTO</v>
          </cell>
          <cell r="C606" t="str">
            <v>-</v>
          </cell>
        </row>
        <row r="607">
          <cell r="A607">
            <v>2322</v>
          </cell>
          <cell r="B607" t="str">
            <v>ENTIDAD MATADERO FRIGORIFICO MUNICIPAL DE TARIJA</v>
          </cell>
          <cell r="C607" t="str">
            <v>-</v>
          </cell>
        </row>
        <row r="608">
          <cell r="A608">
            <v>2323</v>
          </cell>
          <cell r="B608" t="str">
            <v>ENTIDAD ASEO MUNICIPAL DE TARIJA</v>
          </cell>
          <cell r="C608" t="str">
            <v>-</v>
          </cell>
        </row>
        <row r="609">
          <cell r="A609">
            <v>2324</v>
          </cell>
          <cell r="B609" t="str">
            <v>ENTIDAD OBRAS PUBLICAS MUNICIPALES DE TARIJA</v>
          </cell>
          <cell r="C609" t="str">
            <v>-</v>
          </cell>
        </row>
        <row r="610">
          <cell r="A610">
            <v>2325</v>
          </cell>
          <cell r="B610" t="str">
            <v>ENTIDAD ORDENAMIENTO TERRITORIAL DE TARIJA</v>
          </cell>
          <cell r="C610" t="str">
            <v>-</v>
          </cell>
        </row>
        <row r="611">
          <cell r="A611">
            <v>2326</v>
          </cell>
          <cell r="B611" t="str">
            <v>ENTIDAD ORDEN Y SEGURIDAD CIUDADANA MUNICIPAL DE TARIJA</v>
          </cell>
          <cell r="C611" t="str">
            <v>-</v>
          </cell>
        </row>
        <row r="612">
          <cell r="A612">
            <v>2327</v>
          </cell>
          <cell r="B612" t="str">
            <v>EMPRESA MUNICIPAL AUTONOMA DE AGUA POTABLE Y ALCANTARILLADO  DE YACUIBA</v>
          </cell>
          <cell r="C612" t="str">
            <v>-</v>
          </cell>
        </row>
        <row r="613">
          <cell r="A613">
            <v>2328</v>
          </cell>
          <cell r="B613" t="str">
            <v>EMPRESA MUNICIPAL DE AGUA POTABLE Y ALCANTARILLADO SANITARIO DE URIONDO</v>
          </cell>
          <cell r="C613" t="str">
            <v>-</v>
          </cell>
        </row>
        <row r="614">
          <cell r="A614" t="str">
            <v>AFP</v>
          </cell>
          <cell r="B614" t="str">
            <v>Acreedores</v>
          </cell>
          <cell r="C614" t="str">
            <v>MZC</v>
          </cell>
        </row>
        <row r="615">
          <cell r="A615" t="str">
            <v>UCCF</v>
          </cell>
          <cell r="B615" t="str">
            <v>Area de Conciliaciones</v>
          </cell>
          <cell r="C615" t="str">
            <v>-</v>
          </cell>
        </row>
        <row r="616">
          <cell r="A616" t="str">
            <v>N/I</v>
          </cell>
          <cell r="B616" t="str">
            <v>No Identificado</v>
          </cell>
          <cell r="C61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T CUT Bs"/>
      <sheetName val="CUT Bs"/>
      <sheetName val="PT CUT USD"/>
      <sheetName val="CUT USD"/>
      <sheetName val="PT TRL Bs"/>
      <sheetName val="PT TRL $us"/>
      <sheetName val="RES. TRL"/>
      <sheetName val="PT CDI"/>
      <sheetName val="RES.CDI"/>
      <sheetName val="PT TCR"/>
      <sheetName val="RES. TCR"/>
      <sheetName val="bd_lista"/>
    </sheetNames>
    <sheetDataSet>
      <sheetData sheetId="0"/>
      <sheetData sheetId="1">
        <row r="10">
          <cell r="C10">
            <v>0</v>
          </cell>
        </row>
        <row r="11">
          <cell r="C11">
            <v>6</v>
          </cell>
        </row>
        <row r="12">
          <cell r="C12">
            <v>10</v>
          </cell>
        </row>
        <row r="13">
          <cell r="C13">
            <v>15</v>
          </cell>
        </row>
        <row r="14">
          <cell r="C14">
            <v>16</v>
          </cell>
        </row>
        <row r="15">
          <cell r="C15">
            <v>20</v>
          </cell>
        </row>
        <row r="16">
          <cell r="C16">
            <v>25</v>
          </cell>
        </row>
        <row r="17">
          <cell r="C17">
            <v>30</v>
          </cell>
        </row>
        <row r="18">
          <cell r="C18">
            <v>35</v>
          </cell>
        </row>
        <row r="19">
          <cell r="C19">
            <v>41</v>
          </cell>
        </row>
        <row r="20">
          <cell r="C20">
            <v>46</v>
          </cell>
        </row>
        <row r="21">
          <cell r="C21">
            <v>47</v>
          </cell>
        </row>
        <row r="22">
          <cell r="C22">
            <v>48</v>
          </cell>
        </row>
        <row r="23">
          <cell r="C23">
            <v>52</v>
          </cell>
        </row>
        <row r="24">
          <cell r="C24">
            <v>66</v>
          </cell>
        </row>
        <row r="25">
          <cell r="C25">
            <v>70</v>
          </cell>
        </row>
        <row r="26">
          <cell r="C26">
            <v>76</v>
          </cell>
        </row>
        <row r="27">
          <cell r="C27">
            <v>78</v>
          </cell>
        </row>
        <row r="28">
          <cell r="C28">
            <v>81</v>
          </cell>
        </row>
        <row r="29">
          <cell r="C29">
            <v>85</v>
          </cell>
        </row>
        <row r="30">
          <cell r="C30">
            <v>86</v>
          </cell>
        </row>
        <row r="31">
          <cell r="C31">
            <v>87</v>
          </cell>
        </row>
        <row r="32">
          <cell r="C32">
            <v>95</v>
          </cell>
        </row>
        <row r="33">
          <cell r="C33" t="str">
            <v>99 - 01</v>
          </cell>
        </row>
        <row r="34">
          <cell r="C34" t="str">
            <v>99 - 02</v>
          </cell>
        </row>
        <row r="35">
          <cell r="C35" t="str">
            <v>99 - 03</v>
          </cell>
        </row>
        <row r="36">
          <cell r="C36" t="str">
            <v>99 - 04</v>
          </cell>
        </row>
        <row r="37">
          <cell r="C37" t="str">
            <v>99 - 07</v>
          </cell>
        </row>
        <row r="38">
          <cell r="C38">
            <v>108</v>
          </cell>
        </row>
        <row r="39">
          <cell r="C39">
            <v>109</v>
          </cell>
        </row>
        <row r="40">
          <cell r="C40">
            <v>111</v>
          </cell>
        </row>
        <row r="41">
          <cell r="C41">
            <v>112</v>
          </cell>
        </row>
        <row r="44">
          <cell r="C44">
            <v>121</v>
          </cell>
        </row>
        <row r="45">
          <cell r="C45">
            <v>124</v>
          </cell>
        </row>
        <row r="46">
          <cell r="C46">
            <v>129</v>
          </cell>
        </row>
        <row r="47">
          <cell r="C47">
            <v>130</v>
          </cell>
        </row>
        <row r="48">
          <cell r="C48">
            <v>132</v>
          </cell>
        </row>
        <row r="49">
          <cell r="C49">
            <v>133</v>
          </cell>
        </row>
        <row r="50">
          <cell r="C50">
            <v>134</v>
          </cell>
        </row>
        <row r="51">
          <cell r="C51">
            <v>137</v>
          </cell>
        </row>
        <row r="52">
          <cell r="C52">
            <v>138</v>
          </cell>
        </row>
        <row r="53">
          <cell r="C53">
            <v>139</v>
          </cell>
        </row>
        <row r="54">
          <cell r="C54">
            <v>140</v>
          </cell>
        </row>
        <row r="55">
          <cell r="C55">
            <v>141</v>
          </cell>
        </row>
        <row r="56">
          <cell r="C56">
            <v>142</v>
          </cell>
        </row>
        <row r="57">
          <cell r="C57">
            <v>143</v>
          </cell>
        </row>
        <row r="58">
          <cell r="C58">
            <v>144</v>
          </cell>
        </row>
        <row r="59">
          <cell r="C59">
            <v>145</v>
          </cell>
        </row>
        <row r="60">
          <cell r="C60">
            <v>146</v>
          </cell>
        </row>
        <row r="61">
          <cell r="C61">
            <v>147</v>
          </cell>
        </row>
        <row r="62">
          <cell r="C62">
            <v>148</v>
          </cell>
        </row>
        <row r="63">
          <cell r="C63">
            <v>149</v>
          </cell>
        </row>
        <row r="64">
          <cell r="C64">
            <v>150</v>
          </cell>
        </row>
        <row r="65">
          <cell r="C65">
            <v>152</v>
          </cell>
        </row>
        <row r="66">
          <cell r="C66">
            <v>153</v>
          </cell>
        </row>
        <row r="67">
          <cell r="C67">
            <v>154</v>
          </cell>
        </row>
        <row r="68">
          <cell r="C68">
            <v>155</v>
          </cell>
        </row>
        <row r="69">
          <cell r="C69">
            <v>156</v>
          </cell>
        </row>
        <row r="70">
          <cell r="C70">
            <v>157</v>
          </cell>
        </row>
        <row r="71">
          <cell r="C71">
            <v>159</v>
          </cell>
        </row>
        <row r="72">
          <cell r="C72">
            <v>163</v>
          </cell>
        </row>
        <row r="73">
          <cell r="C73">
            <v>169</v>
          </cell>
        </row>
        <row r="74">
          <cell r="C74">
            <v>170</v>
          </cell>
        </row>
        <row r="75">
          <cell r="C75">
            <v>171</v>
          </cell>
        </row>
        <row r="76">
          <cell r="C76">
            <v>190</v>
          </cell>
        </row>
        <row r="77">
          <cell r="C77">
            <v>192</v>
          </cell>
        </row>
        <row r="79">
          <cell r="C79">
            <v>200</v>
          </cell>
        </row>
        <row r="80">
          <cell r="C80">
            <v>201</v>
          </cell>
        </row>
        <row r="81">
          <cell r="C81">
            <v>203</v>
          </cell>
        </row>
        <row r="82">
          <cell r="C82">
            <v>206</v>
          </cell>
        </row>
        <row r="83">
          <cell r="C83">
            <v>210</v>
          </cell>
        </row>
        <row r="84">
          <cell r="C84">
            <v>212</v>
          </cell>
        </row>
        <row r="85">
          <cell r="C85">
            <v>213</v>
          </cell>
        </row>
        <row r="87">
          <cell r="C87">
            <v>222</v>
          </cell>
        </row>
        <row r="88">
          <cell r="C88">
            <v>223</v>
          </cell>
        </row>
        <row r="89">
          <cell r="C89">
            <v>224</v>
          </cell>
        </row>
        <row r="90">
          <cell r="C90">
            <v>225</v>
          </cell>
        </row>
        <row r="91">
          <cell r="C91">
            <v>226</v>
          </cell>
        </row>
        <row r="92">
          <cell r="C92">
            <v>227</v>
          </cell>
        </row>
        <row r="93">
          <cell r="C93">
            <v>234</v>
          </cell>
        </row>
        <row r="94">
          <cell r="C94">
            <v>243</v>
          </cell>
        </row>
        <row r="95">
          <cell r="C95">
            <v>244</v>
          </cell>
        </row>
        <row r="96">
          <cell r="C96">
            <v>245</v>
          </cell>
        </row>
        <row r="97">
          <cell r="C97">
            <v>249</v>
          </cell>
        </row>
        <row r="99">
          <cell r="C99">
            <v>253</v>
          </cell>
        </row>
        <row r="100">
          <cell r="C100">
            <v>254</v>
          </cell>
        </row>
        <row r="101">
          <cell r="C101">
            <v>265</v>
          </cell>
        </row>
        <row r="104">
          <cell r="C104">
            <v>268</v>
          </cell>
        </row>
        <row r="106">
          <cell r="C106">
            <v>270</v>
          </cell>
        </row>
        <row r="107">
          <cell r="C107">
            <v>271</v>
          </cell>
        </row>
        <row r="108">
          <cell r="C108">
            <v>272</v>
          </cell>
        </row>
        <row r="109">
          <cell r="C109">
            <v>273</v>
          </cell>
        </row>
        <row r="110">
          <cell r="C110">
            <v>281</v>
          </cell>
        </row>
        <row r="111">
          <cell r="C111">
            <v>283</v>
          </cell>
        </row>
        <row r="112">
          <cell r="C112">
            <v>287</v>
          </cell>
        </row>
        <row r="113">
          <cell r="C113">
            <v>288</v>
          </cell>
        </row>
        <row r="114">
          <cell r="C114">
            <v>290</v>
          </cell>
        </row>
        <row r="115">
          <cell r="C115">
            <v>291</v>
          </cell>
        </row>
        <row r="116">
          <cell r="C116">
            <v>292</v>
          </cell>
        </row>
        <row r="117">
          <cell r="C117">
            <v>293</v>
          </cell>
        </row>
        <row r="118">
          <cell r="C118">
            <v>294</v>
          </cell>
        </row>
        <row r="119">
          <cell r="C119">
            <v>295</v>
          </cell>
        </row>
        <row r="120">
          <cell r="C120">
            <v>296</v>
          </cell>
        </row>
        <row r="121">
          <cell r="C121">
            <v>298</v>
          </cell>
        </row>
        <row r="123">
          <cell r="C123">
            <v>300</v>
          </cell>
        </row>
        <row r="124">
          <cell r="C124">
            <v>301</v>
          </cell>
        </row>
        <row r="125">
          <cell r="C125">
            <v>302</v>
          </cell>
        </row>
        <row r="126">
          <cell r="C126">
            <v>303</v>
          </cell>
        </row>
        <row r="127">
          <cell r="C127">
            <v>309</v>
          </cell>
        </row>
        <row r="128">
          <cell r="C128">
            <v>310</v>
          </cell>
        </row>
        <row r="129">
          <cell r="C129">
            <v>311</v>
          </cell>
        </row>
        <row r="131">
          <cell r="C131">
            <v>313</v>
          </cell>
        </row>
        <row r="132">
          <cell r="C132">
            <v>314</v>
          </cell>
        </row>
        <row r="133">
          <cell r="C133">
            <v>315</v>
          </cell>
        </row>
        <row r="134">
          <cell r="C134">
            <v>324</v>
          </cell>
        </row>
        <row r="135">
          <cell r="C135">
            <v>340</v>
          </cell>
        </row>
        <row r="136">
          <cell r="C136">
            <v>342</v>
          </cell>
        </row>
        <row r="140">
          <cell r="C140">
            <v>346</v>
          </cell>
        </row>
        <row r="141">
          <cell r="C141">
            <v>347</v>
          </cell>
        </row>
        <row r="142">
          <cell r="C142">
            <v>348</v>
          </cell>
        </row>
        <row r="143">
          <cell r="C143">
            <v>349</v>
          </cell>
        </row>
        <row r="144">
          <cell r="C144">
            <v>371</v>
          </cell>
        </row>
        <row r="145">
          <cell r="C145">
            <v>373</v>
          </cell>
        </row>
        <row r="146">
          <cell r="C146">
            <v>374</v>
          </cell>
        </row>
        <row r="147">
          <cell r="C147">
            <v>375</v>
          </cell>
        </row>
        <row r="148">
          <cell r="C148">
            <v>376</v>
          </cell>
        </row>
        <row r="150">
          <cell r="C150">
            <v>379</v>
          </cell>
        </row>
        <row r="151">
          <cell r="C151">
            <v>380</v>
          </cell>
        </row>
        <row r="152">
          <cell r="C152">
            <v>382</v>
          </cell>
        </row>
        <row r="153">
          <cell r="C153">
            <v>383</v>
          </cell>
        </row>
        <row r="154">
          <cell r="C154">
            <v>384</v>
          </cell>
        </row>
        <row r="155">
          <cell r="C155">
            <v>385</v>
          </cell>
        </row>
        <row r="156">
          <cell r="C156">
            <v>411</v>
          </cell>
        </row>
        <row r="157">
          <cell r="C157">
            <v>417</v>
          </cell>
        </row>
        <row r="158">
          <cell r="C158">
            <v>418</v>
          </cell>
        </row>
        <row r="160">
          <cell r="C160">
            <v>423</v>
          </cell>
        </row>
        <row r="161">
          <cell r="C161">
            <v>424</v>
          </cell>
        </row>
        <row r="162">
          <cell r="C162">
            <v>425</v>
          </cell>
        </row>
        <row r="163">
          <cell r="C163">
            <v>426</v>
          </cell>
        </row>
        <row r="165">
          <cell r="C165">
            <v>428</v>
          </cell>
        </row>
        <row r="166">
          <cell r="C166">
            <v>429</v>
          </cell>
        </row>
        <row r="167">
          <cell r="C167">
            <v>432</v>
          </cell>
        </row>
        <row r="168">
          <cell r="C168">
            <v>433</v>
          </cell>
        </row>
        <row r="169">
          <cell r="C169">
            <v>434</v>
          </cell>
        </row>
        <row r="170">
          <cell r="C170">
            <v>435</v>
          </cell>
        </row>
        <row r="171">
          <cell r="C171">
            <v>512</v>
          </cell>
        </row>
        <row r="172">
          <cell r="C172">
            <v>513</v>
          </cell>
        </row>
        <row r="173">
          <cell r="C173">
            <v>514</v>
          </cell>
        </row>
        <row r="174">
          <cell r="C174">
            <v>517</v>
          </cell>
        </row>
        <row r="175">
          <cell r="C175">
            <v>520</v>
          </cell>
        </row>
        <row r="176">
          <cell r="C176">
            <v>522</v>
          </cell>
        </row>
        <row r="177">
          <cell r="C177">
            <v>523</v>
          </cell>
        </row>
        <row r="178">
          <cell r="C178">
            <v>525</v>
          </cell>
        </row>
        <row r="179">
          <cell r="C179">
            <v>526</v>
          </cell>
        </row>
        <row r="180">
          <cell r="C180">
            <v>548</v>
          </cell>
        </row>
        <row r="181">
          <cell r="C181">
            <v>551</v>
          </cell>
        </row>
        <row r="182">
          <cell r="C182">
            <v>572</v>
          </cell>
        </row>
        <row r="183">
          <cell r="C183">
            <v>573</v>
          </cell>
        </row>
        <row r="184">
          <cell r="C184">
            <v>574</v>
          </cell>
        </row>
        <row r="185">
          <cell r="C185">
            <v>576</v>
          </cell>
        </row>
        <row r="186">
          <cell r="C186">
            <v>578</v>
          </cell>
        </row>
        <row r="187">
          <cell r="C187">
            <v>580</v>
          </cell>
        </row>
        <row r="188">
          <cell r="C188">
            <v>582</v>
          </cell>
        </row>
        <row r="189">
          <cell r="C189">
            <v>584</v>
          </cell>
        </row>
        <row r="190">
          <cell r="C190">
            <v>585</v>
          </cell>
        </row>
        <row r="191">
          <cell r="C191">
            <v>586</v>
          </cell>
        </row>
        <row r="192">
          <cell r="C192">
            <v>587</v>
          </cell>
        </row>
        <row r="193">
          <cell r="C193">
            <v>590</v>
          </cell>
        </row>
        <row r="194">
          <cell r="C194">
            <v>591</v>
          </cell>
        </row>
        <row r="195">
          <cell r="C195">
            <v>592</v>
          </cell>
        </row>
        <row r="196">
          <cell r="C196">
            <v>593</v>
          </cell>
        </row>
        <row r="197">
          <cell r="C197">
            <v>594</v>
          </cell>
        </row>
        <row r="198">
          <cell r="C198">
            <v>595</v>
          </cell>
        </row>
        <row r="199">
          <cell r="C199">
            <v>596</v>
          </cell>
        </row>
        <row r="200">
          <cell r="C200">
            <v>597</v>
          </cell>
        </row>
        <row r="202">
          <cell r="C202">
            <v>599</v>
          </cell>
        </row>
        <row r="203">
          <cell r="C203">
            <v>633</v>
          </cell>
        </row>
        <row r="205">
          <cell r="C205">
            <v>650</v>
          </cell>
        </row>
        <row r="207">
          <cell r="C207">
            <v>661</v>
          </cell>
        </row>
        <row r="208">
          <cell r="C208">
            <v>670</v>
          </cell>
        </row>
        <row r="209">
          <cell r="C209">
            <v>680</v>
          </cell>
        </row>
        <row r="210">
          <cell r="C210">
            <v>681</v>
          </cell>
        </row>
        <row r="211">
          <cell r="C211">
            <v>682</v>
          </cell>
        </row>
        <row r="214">
          <cell r="C214">
            <v>761</v>
          </cell>
        </row>
        <row r="215">
          <cell r="C215">
            <v>781</v>
          </cell>
        </row>
        <row r="216">
          <cell r="C216">
            <v>802</v>
          </cell>
        </row>
        <row r="217">
          <cell r="C217">
            <v>821</v>
          </cell>
        </row>
        <row r="218">
          <cell r="C218">
            <v>831</v>
          </cell>
        </row>
        <row r="219">
          <cell r="C219">
            <v>862</v>
          </cell>
        </row>
        <row r="220">
          <cell r="C220">
            <v>865</v>
          </cell>
        </row>
        <row r="221">
          <cell r="C221">
            <v>867</v>
          </cell>
        </row>
        <row r="222">
          <cell r="C222">
            <v>901</v>
          </cell>
        </row>
        <row r="223">
          <cell r="C223">
            <v>902</v>
          </cell>
        </row>
        <row r="225">
          <cell r="C225">
            <v>904</v>
          </cell>
        </row>
        <row r="226">
          <cell r="C226">
            <v>905</v>
          </cell>
        </row>
        <row r="227">
          <cell r="C227">
            <v>906</v>
          </cell>
        </row>
        <row r="228">
          <cell r="C228">
            <v>907</v>
          </cell>
        </row>
        <row r="229">
          <cell r="C229">
            <v>908</v>
          </cell>
        </row>
        <row r="230">
          <cell r="C230">
            <v>909</v>
          </cell>
        </row>
        <row r="231">
          <cell r="C231">
            <v>951</v>
          </cell>
        </row>
        <row r="232">
          <cell r="C232">
            <v>999</v>
          </cell>
        </row>
        <row r="233">
          <cell r="C233">
            <v>1101</v>
          </cell>
        </row>
        <row r="234">
          <cell r="C234">
            <v>1102</v>
          </cell>
        </row>
        <row r="235">
          <cell r="C235">
            <v>1103</v>
          </cell>
        </row>
        <row r="237">
          <cell r="C237">
            <v>1105</v>
          </cell>
        </row>
        <row r="238">
          <cell r="C238">
            <v>1106</v>
          </cell>
        </row>
        <row r="239">
          <cell r="C239">
            <v>1107</v>
          </cell>
        </row>
        <row r="240">
          <cell r="C240">
            <v>1108</v>
          </cell>
        </row>
        <row r="241">
          <cell r="C241">
            <v>1109</v>
          </cell>
        </row>
        <row r="242">
          <cell r="C242">
            <v>1110</v>
          </cell>
        </row>
        <row r="243">
          <cell r="C243">
            <v>1111</v>
          </cell>
        </row>
        <row r="245">
          <cell r="C245">
            <v>1113</v>
          </cell>
        </row>
        <row r="246">
          <cell r="C246">
            <v>1114</v>
          </cell>
        </row>
        <row r="247">
          <cell r="C247">
            <v>1115</v>
          </cell>
        </row>
        <row r="248">
          <cell r="C248">
            <v>1116</v>
          </cell>
        </row>
        <row r="249">
          <cell r="C249">
            <v>1117</v>
          </cell>
        </row>
        <row r="250">
          <cell r="C250">
            <v>1118</v>
          </cell>
        </row>
        <row r="251">
          <cell r="C251">
            <v>1119</v>
          </cell>
        </row>
        <row r="252">
          <cell r="C252">
            <v>1120</v>
          </cell>
        </row>
        <row r="253">
          <cell r="C253">
            <v>1121</v>
          </cell>
        </row>
        <row r="254">
          <cell r="C254">
            <v>1122</v>
          </cell>
        </row>
        <row r="256">
          <cell r="C256">
            <v>1124</v>
          </cell>
        </row>
        <row r="257">
          <cell r="C257">
            <v>1125</v>
          </cell>
        </row>
        <row r="258">
          <cell r="C258">
            <v>1126</v>
          </cell>
        </row>
        <row r="259">
          <cell r="C259">
            <v>1127</v>
          </cell>
        </row>
        <row r="260">
          <cell r="C260">
            <v>1128</v>
          </cell>
        </row>
        <row r="261">
          <cell r="C261">
            <v>1129</v>
          </cell>
        </row>
        <row r="262">
          <cell r="C262">
            <v>1201</v>
          </cell>
        </row>
        <row r="263">
          <cell r="C263">
            <v>1202</v>
          </cell>
        </row>
        <row r="264">
          <cell r="C264">
            <v>1203</v>
          </cell>
        </row>
        <row r="265">
          <cell r="C265">
            <v>1204</v>
          </cell>
        </row>
        <row r="266">
          <cell r="C266">
            <v>1205</v>
          </cell>
        </row>
        <row r="267">
          <cell r="C267">
            <v>1206</v>
          </cell>
        </row>
        <row r="268">
          <cell r="C268">
            <v>1207</v>
          </cell>
        </row>
        <row r="269">
          <cell r="C269">
            <v>1208</v>
          </cell>
        </row>
        <row r="270">
          <cell r="C270">
            <v>1209</v>
          </cell>
        </row>
        <row r="271">
          <cell r="C271">
            <v>1210</v>
          </cell>
        </row>
        <row r="272">
          <cell r="C272">
            <v>1211</v>
          </cell>
        </row>
        <row r="273">
          <cell r="C273">
            <v>1212</v>
          </cell>
        </row>
        <row r="274">
          <cell r="C274">
            <v>1213</v>
          </cell>
        </row>
        <row r="275">
          <cell r="C275">
            <v>1214</v>
          </cell>
        </row>
        <row r="276">
          <cell r="C276">
            <v>1215</v>
          </cell>
        </row>
        <row r="277">
          <cell r="C277">
            <v>1216</v>
          </cell>
        </row>
        <row r="278">
          <cell r="C278">
            <v>1217</v>
          </cell>
        </row>
        <row r="279">
          <cell r="C279">
            <v>1218</v>
          </cell>
        </row>
        <row r="280">
          <cell r="C280">
            <v>1219</v>
          </cell>
        </row>
        <row r="281">
          <cell r="C281">
            <v>1220</v>
          </cell>
        </row>
        <row r="282">
          <cell r="C282">
            <v>1221</v>
          </cell>
        </row>
        <row r="283">
          <cell r="C283">
            <v>1222</v>
          </cell>
        </row>
        <row r="284">
          <cell r="C284">
            <v>1223</v>
          </cell>
        </row>
        <row r="285">
          <cell r="C285">
            <v>1224</v>
          </cell>
        </row>
        <row r="286">
          <cell r="C286">
            <v>1225</v>
          </cell>
        </row>
        <row r="287">
          <cell r="C287">
            <v>1226</v>
          </cell>
        </row>
        <row r="288">
          <cell r="C288">
            <v>1227</v>
          </cell>
        </row>
        <row r="289">
          <cell r="C289">
            <v>1228</v>
          </cell>
        </row>
        <row r="290">
          <cell r="C290">
            <v>1229</v>
          </cell>
        </row>
        <row r="291">
          <cell r="C291">
            <v>1230</v>
          </cell>
        </row>
        <row r="292">
          <cell r="C292">
            <v>1231</v>
          </cell>
        </row>
        <row r="293">
          <cell r="C293">
            <v>1232</v>
          </cell>
        </row>
        <row r="294">
          <cell r="C294">
            <v>1233</v>
          </cell>
        </row>
        <row r="295">
          <cell r="C295">
            <v>1234</v>
          </cell>
        </row>
        <row r="296">
          <cell r="C296">
            <v>1235</v>
          </cell>
        </row>
        <row r="297">
          <cell r="C297">
            <v>1236</v>
          </cell>
        </row>
        <row r="298">
          <cell r="C298">
            <v>1237</v>
          </cell>
        </row>
        <row r="299">
          <cell r="C299">
            <v>1238</v>
          </cell>
        </row>
        <row r="300">
          <cell r="C300">
            <v>1239</v>
          </cell>
        </row>
        <row r="301">
          <cell r="C301">
            <v>1240</v>
          </cell>
        </row>
        <row r="302">
          <cell r="C302">
            <v>1241</v>
          </cell>
        </row>
        <row r="303">
          <cell r="C303">
            <v>1242</v>
          </cell>
        </row>
        <row r="304">
          <cell r="C304">
            <v>1243</v>
          </cell>
        </row>
        <row r="305">
          <cell r="C305">
            <v>1244</v>
          </cell>
        </row>
        <row r="306">
          <cell r="C306">
            <v>1245</v>
          </cell>
        </row>
        <row r="307">
          <cell r="C307">
            <v>1246</v>
          </cell>
        </row>
        <row r="308">
          <cell r="C308">
            <v>1247</v>
          </cell>
        </row>
        <row r="309">
          <cell r="C309">
            <v>1248</v>
          </cell>
        </row>
        <row r="310">
          <cell r="C310">
            <v>1249</v>
          </cell>
        </row>
        <row r="311">
          <cell r="C311">
            <v>1250</v>
          </cell>
        </row>
        <row r="312">
          <cell r="C312">
            <v>1251</v>
          </cell>
        </row>
        <row r="313">
          <cell r="C313">
            <v>1252</v>
          </cell>
        </row>
        <row r="314">
          <cell r="C314">
            <v>1253</v>
          </cell>
        </row>
        <row r="315">
          <cell r="C315">
            <v>1254</v>
          </cell>
        </row>
        <row r="316">
          <cell r="C316">
            <v>1255</v>
          </cell>
        </row>
        <row r="317">
          <cell r="C317">
            <v>1256</v>
          </cell>
        </row>
        <row r="318">
          <cell r="C318">
            <v>1257</v>
          </cell>
        </row>
        <row r="319">
          <cell r="C319">
            <v>1258</v>
          </cell>
        </row>
        <row r="320">
          <cell r="C320">
            <v>1259</v>
          </cell>
        </row>
        <row r="321">
          <cell r="C321">
            <v>1260</v>
          </cell>
        </row>
        <row r="322">
          <cell r="C322">
            <v>1261</v>
          </cell>
        </row>
        <row r="323">
          <cell r="C323">
            <v>1262</v>
          </cell>
        </row>
        <row r="324">
          <cell r="C324">
            <v>1263</v>
          </cell>
        </row>
        <row r="325">
          <cell r="C325">
            <v>1264</v>
          </cell>
        </row>
        <row r="326">
          <cell r="C326">
            <v>1265</v>
          </cell>
        </row>
        <row r="327">
          <cell r="C327">
            <v>1266</v>
          </cell>
        </row>
        <row r="328">
          <cell r="C328">
            <v>1267</v>
          </cell>
        </row>
        <row r="329">
          <cell r="C329">
            <v>1268</v>
          </cell>
        </row>
        <row r="330">
          <cell r="C330">
            <v>1269</v>
          </cell>
        </row>
        <row r="331">
          <cell r="C331">
            <v>1270</v>
          </cell>
        </row>
        <row r="332">
          <cell r="C332">
            <v>1271</v>
          </cell>
        </row>
        <row r="333">
          <cell r="C333">
            <v>1272</v>
          </cell>
        </row>
        <row r="334">
          <cell r="C334">
            <v>1273</v>
          </cell>
        </row>
        <row r="335">
          <cell r="C335">
            <v>1274</v>
          </cell>
        </row>
        <row r="336">
          <cell r="C336">
            <v>1275</v>
          </cell>
        </row>
        <row r="337">
          <cell r="C337">
            <v>1276</v>
          </cell>
        </row>
        <row r="338">
          <cell r="C338">
            <v>1277</v>
          </cell>
        </row>
        <row r="339">
          <cell r="C339">
            <v>1278</v>
          </cell>
        </row>
        <row r="340">
          <cell r="C340">
            <v>1279</v>
          </cell>
        </row>
        <row r="341">
          <cell r="C341">
            <v>1280</v>
          </cell>
        </row>
        <row r="342">
          <cell r="C342">
            <v>1281</v>
          </cell>
        </row>
        <row r="343">
          <cell r="C343">
            <v>1282</v>
          </cell>
        </row>
        <row r="344">
          <cell r="C344">
            <v>1283</v>
          </cell>
        </row>
        <row r="345">
          <cell r="C345">
            <v>1284</v>
          </cell>
        </row>
        <row r="346">
          <cell r="C346">
            <v>1285</v>
          </cell>
        </row>
        <row r="347">
          <cell r="C347">
            <v>1286</v>
          </cell>
        </row>
        <row r="348">
          <cell r="C348">
            <v>1287</v>
          </cell>
        </row>
        <row r="349">
          <cell r="C349">
            <v>1301</v>
          </cell>
        </row>
        <row r="350">
          <cell r="C350">
            <v>1302</v>
          </cell>
        </row>
        <row r="351">
          <cell r="C351">
            <v>1303</v>
          </cell>
        </row>
        <row r="352">
          <cell r="C352">
            <v>1304</v>
          </cell>
        </row>
        <row r="353">
          <cell r="C353">
            <v>1305</v>
          </cell>
        </row>
        <row r="354">
          <cell r="C354">
            <v>1306</v>
          </cell>
        </row>
        <row r="355">
          <cell r="C355">
            <v>1307</v>
          </cell>
        </row>
        <row r="356">
          <cell r="C356">
            <v>1308</v>
          </cell>
        </row>
        <row r="357">
          <cell r="C357">
            <v>1309</v>
          </cell>
        </row>
        <row r="358">
          <cell r="C358">
            <v>1310</v>
          </cell>
        </row>
        <row r="359">
          <cell r="C359">
            <v>1311</v>
          </cell>
        </row>
        <row r="360">
          <cell r="C360">
            <v>1312</v>
          </cell>
        </row>
        <row r="361">
          <cell r="C361">
            <v>1313</v>
          </cell>
        </row>
        <row r="362">
          <cell r="C362">
            <v>1314</v>
          </cell>
        </row>
        <row r="363">
          <cell r="C363">
            <v>1315</v>
          </cell>
        </row>
        <row r="364">
          <cell r="C364">
            <v>1316</v>
          </cell>
        </row>
        <row r="365">
          <cell r="C365">
            <v>1317</v>
          </cell>
        </row>
        <row r="366">
          <cell r="C366">
            <v>1318</v>
          </cell>
        </row>
        <row r="367">
          <cell r="C367">
            <v>1319</v>
          </cell>
        </row>
        <row r="368">
          <cell r="C368">
            <v>1320</v>
          </cell>
        </row>
        <row r="369">
          <cell r="C369">
            <v>1321</v>
          </cell>
        </row>
        <row r="370">
          <cell r="C370">
            <v>1322</v>
          </cell>
        </row>
        <row r="371">
          <cell r="C371">
            <v>1323</v>
          </cell>
        </row>
        <row r="372">
          <cell r="C372">
            <v>1324</v>
          </cell>
        </row>
        <row r="373">
          <cell r="C373">
            <v>1325</v>
          </cell>
        </row>
        <row r="374">
          <cell r="C374">
            <v>1326</v>
          </cell>
        </row>
        <row r="375">
          <cell r="C375">
            <v>1327</v>
          </cell>
        </row>
        <row r="376">
          <cell r="C376">
            <v>1328</v>
          </cell>
        </row>
        <row r="377">
          <cell r="C377">
            <v>1329</v>
          </cell>
        </row>
        <row r="378">
          <cell r="C378">
            <v>1330</v>
          </cell>
        </row>
        <row r="379">
          <cell r="C379">
            <v>1331</v>
          </cell>
        </row>
        <row r="380">
          <cell r="C380">
            <v>1332</v>
          </cell>
        </row>
        <row r="381">
          <cell r="C381">
            <v>1333</v>
          </cell>
        </row>
        <row r="382">
          <cell r="C382">
            <v>1334</v>
          </cell>
        </row>
        <row r="383">
          <cell r="C383">
            <v>1335</v>
          </cell>
        </row>
        <row r="384">
          <cell r="C384">
            <v>1336</v>
          </cell>
        </row>
        <row r="385">
          <cell r="C385">
            <v>1337</v>
          </cell>
        </row>
        <row r="386">
          <cell r="C386">
            <v>1338</v>
          </cell>
        </row>
        <row r="387">
          <cell r="C387">
            <v>1339</v>
          </cell>
        </row>
        <row r="388">
          <cell r="C388">
            <v>1340</v>
          </cell>
        </row>
        <row r="389">
          <cell r="C389">
            <v>1341</v>
          </cell>
        </row>
        <row r="390">
          <cell r="C390">
            <v>1342</v>
          </cell>
        </row>
        <row r="391">
          <cell r="C391">
            <v>1343</v>
          </cell>
        </row>
        <row r="392">
          <cell r="C392">
            <v>1344</v>
          </cell>
        </row>
        <row r="393">
          <cell r="C393">
            <v>1345</v>
          </cell>
        </row>
        <row r="394">
          <cell r="C394">
            <v>1346</v>
          </cell>
        </row>
        <row r="395">
          <cell r="C395">
            <v>1347</v>
          </cell>
        </row>
        <row r="396">
          <cell r="C396">
            <v>1401</v>
          </cell>
        </row>
        <row r="397">
          <cell r="C397">
            <v>1402</v>
          </cell>
        </row>
        <row r="398">
          <cell r="C398">
            <v>1403</v>
          </cell>
        </row>
        <row r="399">
          <cell r="C399">
            <v>1404</v>
          </cell>
        </row>
        <row r="400">
          <cell r="C400">
            <v>1405</v>
          </cell>
        </row>
        <row r="401">
          <cell r="C401">
            <v>1406</v>
          </cell>
        </row>
        <row r="402">
          <cell r="C402">
            <v>1407</v>
          </cell>
        </row>
        <row r="403">
          <cell r="C403">
            <v>1408</v>
          </cell>
        </row>
        <row r="404">
          <cell r="C404">
            <v>1409</v>
          </cell>
        </row>
        <row r="405">
          <cell r="C405">
            <v>1410</v>
          </cell>
        </row>
        <row r="406">
          <cell r="C406">
            <v>1411</v>
          </cell>
        </row>
        <row r="407">
          <cell r="C407">
            <v>1412</v>
          </cell>
        </row>
        <row r="408">
          <cell r="C408">
            <v>1413</v>
          </cell>
        </row>
        <row r="409">
          <cell r="C409">
            <v>1414</v>
          </cell>
        </row>
        <row r="410">
          <cell r="C410">
            <v>1415</v>
          </cell>
        </row>
        <row r="411">
          <cell r="C411">
            <v>1416</v>
          </cell>
        </row>
        <row r="412">
          <cell r="C412">
            <v>1417</v>
          </cell>
        </row>
        <row r="413">
          <cell r="C413">
            <v>1418</v>
          </cell>
        </row>
        <row r="414">
          <cell r="C414">
            <v>1419</v>
          </cell>
        </row>
        <row r="415">
          <cell r="C415">
            <v>1420</v>
          </cell>
        </row>
        <row r="416">
          <cell r="C416">
            <v>1421</v>
          </cell>
        </row>
        <row r="417">
          <cell r="C417">
            <v>1422</v>
          </cell>
        </row>
        <row r="418">
          <cell r="C418">
            <v>1423</v>
          </cell>
        </row>
        <row r="419">
          <cell r="C419">
            <v>1424</v>
          </cell>
        </row>
        <row r="420">
          <cell r="C420">
            <v>1425</v>
          </cell>
        </row>
        <row r="421">
          <cell r="C421">
            <v>1426</v>
          </cell>
        </row>
        <row r="422">
          <cell r="C422">
            <v>1427</v>
          </cell>
        </row>
        <row r="423">
          <cell r="C423">
            <v>1428</v>
          </cell>
        </row>
        <row r="424">
          <cell r="C424">
            <v>1429</v>
          </cell>
        </row>
        <row r="425">
          <cell r="C425">
            <v>1430</v>
          </cell>
        </row>
        <row r="426">
          <cell r="C426">
            <v>1431</v>
          </cell>
        </row>
        <row r="427">
          <cell r="C427">
            <v>1432</v>
          </cell>
        </row>
        <row r="428">
          <cell r="C428">
            <v>1433</v>
          </cell>
        </row>
        <row r="429">
          <cell r="C429">
            <v>1434</v>
          </cell>
        </row>
        <row r="430">
          <cell r="C430">
            <v>1435</v>
          </cell>
        </row>
        <row r="431">
          <cell r="C431">
            <v>1501</v>
          </cell>
        </row>
        <row r="432">
          <cell r="C432">
            <v>1502</v>
          </cell>
        </row>
        <row r="433">
          <cell r="C433">
            <v>1503</v>
          </cell>
        </row>
        <row r="434">
          <cell r="C434">
            <v>1504</v>
          </cell>
        </row>
        <row r="435">
          <cell r="C435">
            <v>1505</v>
          </cell>
        </row>
        <row r="436">
          <cell r="C436">
            <v>1506</v>
          </cell>
        </row>
        <row r="437">
          <cell r="C437">
            <v>1507</v>
          </cell>
        </row>
        <row r="438">
          <cell r="C438">
            <v>1508</v>
          </cell>
        </row>
        <row r="439">
          <cell r="C439">
            <v>1509</v>
          </cell>
        </row>
        <row r="440">
          <cell r="C440">
            <v>1510</v>
          </cell>
        </row>
        <row r="441">
          <cell r="C441">
            <v>1511</v>
          </cell>
        </row>
        <row r="442">
          <cell r="C442">
            <v>1512</v>
          </cell>
        </row>
        <row r="443">
          <cell r="C443">
            <v>1513</v>
          </cell>
        </row>
        <row r="444">
          <cell r="C444">
            <v>1514</v>
          </cell>
        </row>
        <row r="445">
          <cell r="C445">
            <v>1515</v>
          </cell>
        </row>
        <row r="446">
          <cell r="C446">
            <v>1516</v>
          </cell>
        </row>
        <row r="447">
          <cell r="C447">
            <v>1517</v>
          </cell>
        </row>
        <row r="448">
          <cell r="C448">
            <v>1518</v>
          </cell>
        </row>
        <row r="449">
          <cell r="C449">
            <v>1519</v>
          </cell>
        </row>
        <row r="450">
          <cell r="C450">
            <v>1520</v>
          </cell>
        </row>
        <row r="451">
          <cell r="C451">
            <v>1521</v>
          </cell>
        </row>
        <row r="452">
          <cell r="C452">
            <v>1522</v>
          </cell>
        </row>
        <row r="453">
          <cell r="C453">
            <v>1523</v>
          </cell>
        </row>
        <row r="454">
          <cell r="C454">
            <v>1524</v>
          </cell>
        </row>
        <row r="455">
          <cell r="C455">
            <v>1525</v>
          </cell>
        </row>
        <row r="456">
          <cell r="C456">
            <v>1526</v>
          </cell>
        </row>
        <row r="457">
          <cell r="C457">
            <v>1527</v>
          </cell>
        </row>
        <row r="458">
          <cell r="C458">
            <v>1528</v>
          </cell>
        </row>
        <row r="459">
          <cell r="C459">
            <v>1529</v>
          </cell>
        </row>
        <row r="460">
          <cell r="C460">
            <v>1530</v>
          </cell>
        </row>
        <row r="461">
          <cell r="C461">
            <v>1531</v>
          </cell>
        </row>
        <row r="462">
          <cell r="C462">
            <v>1532</v>
          </cell>
        </row>
        <row r="463">
          <cell r="C463">
            <v>1533</v>
          </cell>
        </row>
        <row r="464">
          <cell r="C464">
            <v>1534</v>
          </cell>
        </row>
        <row r="465">
          <cell r="C465">
            <v>1535</v>
          </cell>
        </row>
        <row r="466">
          <cell r="C466">
            <v>1536</v>
          </cell>
        </row>
        <row r="467">
          <cell r="C467">
            <v>1537</v>
          </cell>
        </row>
        <row r="468">
          <cell r="C468">
            <v>1538</v>
          </cell>
        </row>
        <row r="469">
          <cell r="C469">
            <v>1539</v>
          </cell>
        </row>
        <row r="470">
          <cell r="C470">
            <v>1540</v>
          </cell>
        </row>
        <row r="471">
          <cell r="C471">
            <v>1601</v>
          </cell>
        </row>
        <row r="472">
          <cell r="C472">
            <v>1602</v>
          </cell>
        </row>
        <row r="473">
          <cell r="C473">
            <v>1603</v>
          </cell>
        </row>
        <row r="474">
          <cell r="C474">
            <v>1604</v>
          </cell>
        </row>
        <row r="475">
          <cell r="C475">
            <v>1605</v>
          </cell>
        </row>
        <row r="476">
          <cell r="C476">
            <v>1606</v>
          </cell>
        </row>
        <row r="477">
          <cell r="C477">
            <v>1607</v>
          </cell>
        </row>
        <row r="478">
          <cell r="C478">
            <v>1608</v>
          </cell>
        </row>
        <row r="479">
          <cell r="C479">
            <v>1609</v>
          </cell>
        </row>
        <row r="480">
          <cell r="C480">
            <v>1610</v>
          </cell>
        </row>
        <row r="481">
          <cell r="C481">
            <v>1611</v>
          </cell>
        </row>
        <row r="482">
          <cell r="C482">
            <v>1701</v>
          </cell>
        </row>
        <row r="483">
          <cell r="C483">
            <v>1702</v>
          </cell>
        </row>
        <row r="484">
          <cell r="C484">
            <v>1703</v>
          </cell>
        </row>
        <row r="485">
          <cell r="C485">
            <v>1704</v>
          </cell>
        </row>
        <row r="486">
          <cell r="C486">
            <v>1705</v>
          </cell>
        </row>
        <row r="487">
          <cell r="C487">
            <v>1706</v>
          </cell>
        </row>
        <row r="488">
          <cell r="C488">
            <v>1707</v>
          </cell>
        </row>
        <row r="489">
          <cell r="C489">
            <v>1708</v>
          </cell>
        </row>
        <row r="490">
          <cell r="C490">
            <v>1709</v>
          </cell>
        </row>
        <row r="491">
          <cell r="C491">
            <v>1710</v>
          </cell>
        </row>
        <row r="492">
          <cell r="C492">
            <v>1711</v>
          </cell>
        </row>
        <row r="493">
          <cell r="C493">
            <v>1712</v>
          </cell>
        </row>
        <row r="494">
          <cell r="C494">
            <v>1713</v>
          </cell>
        </row>
        <row r="495">
          <cell r="C495">
            <v>1714</v>
          </cell>
        </row>
        <row r="496">
          <cell r="C496">
            <v>1715</v>
          </cell>
        </row>
        <row r="497">
          <cell r="C497">
            <v>1716</v>
          </cell>
        </row>
        <row r="498">
          <cell r="C498">
            <v>1717</v>
          </cell>
        </row>
        <row r="499">
          <cell r="C499">
            <v>1718</v>
          </cell>
        </row>
        <row r="500">
          <cell r="C500">
            <v>1720</v>
          </cell>
        </row>
        <row r="501">
          <cell r="C501">
            <v>1721</v>
          </cell>
        </row>
        <row r="502">
          <cell r="C502">
            <v>1722</v>
          </cell>
        </row>
        <row r="503">
          <cell r="C503">
            <v>1723</v>
          </cell>
        </row>
        <row r="504">
          <cell r="C504">
            <v>1724</v>
          </cell>
        </row>
        <row r="505">
          <cell r="C505">
            <v>1725</v>
          </cell>
        </row>
        <row r="506">
          <cell r="C506">
            <v>1726</v>
          </cell>
        </row>
        <row r="507">
          <cell r="C507">
            <v>1727</v>
          </cell>
        </row>
        <row r="508">
          <cell r="C508">
            <v>1728</v>
          </cell>
        </row>
        <row r="509">
          <cell r="C509">
            <v>1729</v>
          </cell>
        </row>
        <row r="510">
          <cell r="C510">
            <v>1730</v>
          </cell>
        </row>
        <row r="511">
          <cell r="C511">
            <v>1731</v>
          </cell>
        </row>
        <row r="512">
          <cell r="C512">
            <v>1732</v>
          </cell>
        </row>
        <row r="513">
          <cell r="C513">
            <v>1733</v>
          </cell>
        </row>
        <row r="514">
          <cell r="C514">
            <v>1734</v>
          </cell>
        </row>
        <row r="515">
          <cell r="C515">
            <v>1735</v>
          </cell>
        </row>
        <row r="516">
          <cell r="C516">
            <v>1736</v>
          </cell>
        </row>
        <row r="517">
          <cell r="C517">
            <v>1737</v>
          </cell>
        </row>
        <row r="518">
          <cell r="C518">
            <v>1738</v>
          </cell>
        </row>
        <row r="519">
          <cell r="C519">
            <v>1739</v>
          </cell>
        </row>
        <row r="520">
          <cell r="C520">
            <v>1740</v>
          </cell>
        </row>
        <row r="521">
          <cell r="C521">
            <v>1741</v>
          </cell>
        </row>
        <row r="522">
          <cell r="C522">
            <v>1742</v>
          </cell>
        </row>
        <row r="523">
          <cell r="C523">
            <v>1743</v>
          </cell>
        </row>
        <row r="524">
          <cell r="C524">
            <v>1744</v>
          </cell>
        </row>
        <row r="526">
          <cell r="C526">
            <v>1746</v>
          </cell>
        </row>
        <row r="527">
          <cell r="C527">
            <v>1747</v>
          </cell>
        </row>
        <row r="528">
          <cell r="C528">
            <v>1748</v>
          </cell>
        </row>
        <row r="529">
          <cell r="C529">
            <v>1749</v>
          </cell>
        </row>
        <row r="530">
          <cell r="C530">
            <v>1750</v>
          </cell>
        </row>
        <row r="531">
          <cell r="C531">
            <v>1751</v>
          </cell>
        </row>
        <row r="532">
          <cell r="C532">
            <v>1752</v>
          </cell>
        </row>
        <row r="533">
          <cell r="C533">
            <v>1753</v>
          </cell>
        </row>
        <row r="534">
          <cell r="C534">
            <v>1754</v>
          </cell>
        </row>
        <row r="535">
          <cell r="C535">
            <v>1755</v>
          </cell>
        </row>
        <row r="536">
          <cell r="C536">
            <v>1756</v>
          </cell>
        </row>
        <row r="537">
          <cell r="C537">
            <v>1801</v>
          </cell>
        </row>
        <row r="538">
          <cell r="C538">
            <v>1802</v>
          </cell>
        </row>
        <row r="539">
          <cell r="C539">
            <v>1803</v>
          </cell>
        </row>
        <row r="540">
          <cell r="C540">
            <v>1805</v>
          </cell>
        </row>
        <row r="541">
          <cell r="C541">
            <v>1806</v>
          </cell>
        </row>
        <row r="542">
          <cell r="C542">
            <v>1807</v>
          </cell>
        </row>
        <row r="543">
          <cell r="C543">
            <v>1808</v>
          </cell>
        </row>
        <row r="544">
          <cell r="C544">
            <v>1809</v>
          </cell>
        </row>
        <row r="545">
          <cell r="C545">
            <v>1810</v>
          </cell>
        </row>
        <row r="546">
          <cell r="C546">
            <v>1811</v>
          </cell>
        </row>
        <row r="547">
          <cell r="C547">
            <v>1812</v>
          </cell>
        </row>
        <row r="548">
          <cell r="C548">
            <v>1813</v>
          </cell>
        </row>
        <row r="549">
          <cell r="C549">
            <v>1814</v>
          </cell>
        </row>
        <row r="550">
          <cell r="C550">
            <v>1815</v>
          </cell>
        </row>
        <row r="551">
          <cell r="C551">
            <v>1816</v>
          </cell>
        </row>
        <row r="552">
          <cell r="C552">
            <v>1817</v>
          </cell>
        </row>
        <row r="553">
          <cell r="C553">
            <v>1818</v>
          </cell>
        </row>
        <row r="554">
          <cell r="C554">
            <v>1819</v>
          </cell>
        </row>
        <row r="555">
          <cell r="C555">
            <v>1820</v>
          </cell>
        </row>
        <row r="556">
          <cell r="C556">
            <v>1901</v>
          </cell>
        </row>
        <row r="557">
          <cell r="C557">
            <v>1902</v>
          </cell>
        </row>
        <row r="558">
          <cell r="C558">
            <v>1903</v>
          </cell>
        </row>
        <row r="559">
          <cell r="C559">
            <v>1904</v>
          </cell>
        </row>
        <row r="560">
          <cell r="C560">
            <v>1905</v>
          </cell>
        </row>
        <row r="561">
          <cell r="C561">
            <v>1906</v>
          </cell>
        </row>
        <row r="562">
          <cell r="C562">
            <v>1907</v>
          </cell>
        </row>
        <row r="563">
          <cell r="C563">
            <v>1908</v>
          </cell>
        </row>
        <row r="564">
          <cell r="C564">
            <v>1909</v>
          </cell>
        </row>
        <row r="565">
          <cell r="C565">
            <v>1910</v>
          </cell>
        </row>
        <row r="566">
          <cell r="C566">
            <v>1911</v>
          </cell>
        </row>
        <row r="567">
          <cell r="C567">
            <v>1912</v>
          </cell>
        </row>
        <row r="568">
          <cell r="C568">
            <v>1913</v>
          </cell>
        </row>
        <row r="569">
          <cell r="C569">
            <v>1914</v>
          </cell>
        </row>
        <row r="570">
          <cell r="C570">
            <v>1915</v>
          </cell>
        </row>
        <row r="571">
          <cell r="C571">
            <v>2301</v>
          </cell>
        </row>
        <row r="572">
          <cell r="C572">
            <v>2302</v>
          </cell>
        </row>
        <row r="573">
          <cell r="C573">
            <v>2303</v>
          </cell>
        </row>
        <row r="574">
          <cell r="C574">
            <v>2311</v>
          </cell>
        </row>
        <row r="575">
          <cell r="C575">
            <v>2312</v>
          </cell>
        </row>
        <row r="576">
          <cell r="C576">
            <v>2313</v>
          </cell>
        </row>
        <row r="577">
          <cell r="C577">
            <v>2314</v>
          </cell>
        </row>
        <row r="578">
          <cell r="C578">
            <v>2315</v>
          </cell>
        </row>
        <row r="579">
          <cell r="C579">
            <v>2316</v>
          </cell>
        </row>
        <row r="580">
          <cell r="C580">
            <v>2317</v>
          </cell>
        </row>
        <row r="581">
          <cell r="C581">
            <v>2318</v>
          </cell>
        </row>
        <row r="582">
          <cell r="C582">
            <v>2319</v>
          </cell>
        </row>
        <row r="583">
          <cell r="C583">
            <v>2320</v>
          </cell>
        </row>
        <row r="584">
          <cell r="C584">
            <v>2322</v>
          </cell>
        </row>
        <row r="585">
          <cell r="C585">
            <v>2323</v>
          </cell>
        </row>
        <row r="586">
          <cell r="C586">
            <v>2324</v>
          </cell>
        </row>
        <row r="587">
          <cell r="C587">
            <v>2325</v>
          </cell>
        </row>
        <row r="588">
          <cell r="C588">
            <v>2326</v>
          </cell>
        </row>
        <row r="589">
          <cell r="C589">
            <v>2327</v>
          </cell>
        </row>
        <row r="590">
          <cell r="C590">
            <v>2328</v>
          </cell>
        </row>
        <row r="591">
          <cell r="C591">
            <v>2330</v>
          </cell>
        </row>
        <row r="592">
          <cell r="C592">
            <v>2331</v>
          </cell>
        </row>
        <row r="593">
          <cell r="C593">
            <v>2333</v>
          </cell>
        </row>
        <row r="594">
          <cell r="C594">
            <v>2334</v>
          </cell>
        </row>
        <row r="595">
          <cell r="C595">
            <v>2336</v>
          </cell>
        </row>
        <row r="596">
          <cell r="C596">
            <v>3301</v>
          </cell>
        </row>
        <row r="597">
          <cell r="C597">
            <v>3401</v>
          </cell>
        </row>
        <row r="598">
          <cell r="C598">
            <v>3701</v>
          </cell>
        </row>
        <row r="599">
          <cell r="C599">
            <v>4601</v>
          </cell>
        </row>
        <row r="600">
          <cell r="C600" t="str">
            <v>AFP</v>
          </cell>
        </row>
        <row r="601">
          <cell r="C601" t="str">
            <v>CONTA</v>
          </cell>
        </row>
        <row r="602">
          <cell r="C602" t="str">
            <v>N/I</v>
          </cell>
        </row>
        <row r="603">
          <cell r="C603" t="str">
            <v>N/I</v>
          </cell>
        </row>
        <row r="604">
          <cell r="C604" t="str">
            <v>N/I</v>
          </cell>
        </row>
        <row r="605">
          <cell r="C605" t="str">
            <v>N/I</v>
          </cell>
        </row>
        <row r="606">
          <cell r="C606" t="str">
            <v>N/I</v>
          </cell>
        </row>
        <row r="607">
          <cell r="C607" t="str">
            <v>N/I</v>
          </cell>
        </row>
        <row r="608">
          <cell r="C608" t="str">
            <v>N/I</v>
          </cell>
        </row>
        <row r="609">
          <cell r="C609" t="str">
            <v>N/I</v>
          </cell>
        </row>
        <row r="610">
          <cell r="C610" t="str">
            <v>N/I</v>
          </cell>
        </row>
        <row r="611">
          <cell r="C611" t="str">
            <v>N/I</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C000"/>
  </sheetPr>
  <dimension ref="A1:AJ233"/>
  <sheetViews>
    <sheetView showGridLines="0" tabSelected="1" view="pageBreakPreview" zoomScaleNormal="115" zoomScaleSheetLayoutView="100" workbookViewId="0">
      <selection activeCell="X4" sqref="X4:AE4"/>
    </sheetView>
  </sheetViews>
  <sheetFormatPr baseColWidth="10" defaultRowHeight="15"/>
  <cols>
    <col min="1" max="4" width="3.7109375" style="10" customWidth="1"/>
    <col min="5" max="5" width="5" style="10" customWidth="1"/>
    <col min="6" max="30" width="3.7109375" style="10" customWidth="1"/>
    <col min="31" max="31" width="8" style="10" customWidth="1"/>
    <col min="32" max="32" width="3.7109375" style="10" customWidth="1"/>
    <col min="33" max="33" width="11.42578125" style="10"/>
    <col min="34" max="34" width="18.7109375" style="10" customWidth="1"/>
    <col min="35" max="16384" width="11.42578125" style="10"/>
  </cols>
  <sheetData>
    <row r="1" spans="1:36">
      <c r="Y1" s="25"/>
      <c r="Z1" s="25"/>
      <c r="AA1" s="25"/>
      <c r="AB1" s="25"/>
      <c r="AC1" s="25"/>
      <c r="AD1" s="25"/>
      <c r="AE1" s="25"/>
      <c r="AF1" s="25"/>
      <c r="AH1" s="78">
        <f>SUM(C25:H43)</f>
        <v>1876</v>
      </c>
    </row>
    <row r="2" spans="1:36" ht="15.75">
      <c r="A2" s="26"/>
      <c r="B2" s="26"/>
      <c r="C2" s="26"/>
      <c r="D2" s="26"/>
      <c r="E2" s="26"/>
      <c r="F2" s="26"/>
      <c r="G2" s="26"/>
      <c r="H2" s="26"/>
      <c r="I2" s="26"/>
      <c r="J2" s="26"/>
      <c r="K2" s="26"/>
      <c r="L2" s="26"/>
      <c r="M2" s="26"/>
      <c r="N2" s="26"/>
      <c r="O2" s="26"/>
      <c r="P2" s="26"/>
      <c r="Q2" s="26"/>
      <c r="R2" s="26"/>
      <c r="S2" s="26"/>
      <c r="T2" s="26"/>
      <c r="U2" s="26"/>
      <c r="V2" s="26"/>
      <c r="W2" s="26"/>
      <c r="X2" s="318" t="s">
        <v>33</v>
      </c>
      <c r="Y2" s="319"/>
      <c r="Z2" s="319"/>
      <c r="AA2" s="319"/>
      <c r="AB2" s="319"/>
      <c r="AC2" s="319"/>
      <c r="AD2" s="319"/>
      <c r="AE2" s="320"/>
      <c r="AF2" s="26"/>
    </row>
    <row r="3" spans="1:36" ht="15.75">
      <c r="A3" s="26"/>
      <c r="B3" s="26"/>
      <c r="C3" s="27"/>
      <c r="D3" s="27"/>
      <c r="E3" s="27"/>
      <c r="F3" s="26"/>
      <c r="G3" s="26"/>
      <c r="H3" s="26"/>
      <c r="I3" s="26"/>
      <c r="J3" s="26"/>
      <c r="K3" s="26"/>
      <c r="L3" s="26"/>
      <c r="M3" s="26"/>
      <c r="N3" s="26"/>
      <c r="O3" s="26"/>
      <c r="P3" s="26"/>
      <c r="Q3" s="26"/>
      <c r="R3" s="26"/>
      <c r="S3" s="26"/>
      <c r="T3" s="26"/>
      <c r="U3" s="26"/>
      <c r="V3" s="26"/>
      <c r="W3" s="26"/>
      <c r="X3" s="321" t="s">
        <v>11710</v>
      </c>
      <c r="Y3" s="322"/>
      <c r="Z3" s="322"/>
      <c r="AA3" s="322"/>
      <c r="AB3" s="322"/>
      <c r="AC3" s="322"/>
      <c r="AD3" s="322"/>
      <c r="AE3" s="323"/>
      <c r="AF3" s="26"/>
    </row>
    <row r="4" spans="1:36" ht="15.75">
      <c r="A4" s="26"/>
      <c r="B4" s="26"/>
      <c r="C4" s="27"/>
      <c r="D4" s="27"/>
      <c r="E4" s="27"/>
      <c r="F4" s="26"/>
      <c r="G4" s="26"/>
      <c r="H4" s="26"/>
      <c r="I4" s="26"/>
      <c r="J4" s="26"/>
      <c r="K4" s="26"/>
      <c r="L4" s="26"/>
      <c r="M4" s="26"/>
      <c r="N4" s="26"/>
      <c r="O4" s="26"/>
      <c r="P4" s="26"/>
      <c r="Q4" s="26"/>
      <c r="R4" s="26"/>
      <c r="S4" s="26"/>
      <c r="T4" s="26"/>
      <c r="U4" s="26"/>
      <c r="V4" s="26"/>
      <c r="W4" s="26"/>
      <c r="X4" s="321" t="s">
        <v>11707</v>
      </c>
      <c r="Y4" s="322"/>
      <c r="Z4" s="322"/>
      <c r="AA4" s="322"/>
      <c r="AB4" s="322"/>
      <c r="AC4" s="322"/>
      <c r="AD4" s="322"/>
      <c r="AE4" s="323"/>
      <c r="AF4" s="26"/>
    </row>
    <row r="5" spans="1:36" ht="15.75">
      <c r="A5" s="26"/>
      <c r="B5" s="26"/>
      <c r="C5" s="27"/>
      <c r="D5" s="27"/>
      <c r="E5" s="27"/>
      <c r="F5" s="26"/>
      <c r="G5" s="26"/>
      <c r="H5" s="26"/>
      <c r="I5" s="26"/>
      <c r="J5" s="26"/>
      <c r="K5" s="26"/>
      <c r="L5" s="26"/>
      <c r="M5" s="26"/>
      <c r="N5" s="26"/>
      <c r="O5" s="26"/>
      <c r="P5" s="26"/>
      <c r="Q5" s="26"/>
      <c r="R5" s="26"/>
      <c r="S5" s="26"/>
      <c r="T5" s="26"/>
      <c r="U5" s="26"/>
      <c r="V5" s="26"/>
      <c r="W5" s="26"/>
      <c r="X5" s="28"/>
      <c r="Y5" s="26"/>
      <c r="Z5" s="29"/>
      <c r="AA5" s="29"/>
      <c r="AB5" s="30"/>
      <c r="AC5" s="30"/>
      <c r="AD5" s="30"/>
      <c r="AE5" s="30"/>
      <c r="AF5" s="26"/>
    </row>
    <row r="6" spans="1:36" ht="16.5">
      <c r="A6" s="324" t="s">
        <v>32</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row>
    <row r="7" spans="1:36" ht="16.5">
      <c r="A7" s="325" t="s">
        <v>618</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row>
    <row r="8" spans="1:36" ht="15.7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1"/>
      <c r="AD8" s="31"/>
      <c r="AE8" s="31"/>
      <c r="AF8" s="31"/>
      <c r="AH8" s="286"/>
      <c r="AI8" s="286"/>
    </row>
    <row r="9" spans="1:36" ht="15.75">
      <c r="A9" s="31"/>
      <c r="B9" s="32"/>
      <c r="C9" s="32"/>
      <c r="D9" s="32"/>
      <c r="E9" s="32"/>
      <c r="F9" s="32"/>
      <c r="G9" s="33" t="s">
        <v>25</v>
      </c>
      <c r="H9" s="32"/>
      <c r="I9" s="32"/>
      <c r="J9" s="32"/>
      <c r="K9" s="32"/>
      <c r="L9" s="32"/>
      <c r="M9" s="32"/>
      <c r="N9" s="32"/>
      <c r="O9" s="32"/>
      <c r="P9" s="334">
        <v>43466</v>
      </c>
      <c r="Q9" s="335"/>
      <c r="R9" s="335"/>
      <c r="S9" s="336"/>
      <c r="T9" s="32"/>
      <c r="U9" s="32" t="s">
        <v>0</v>
      </c>
      <c r="V9" s="334">
        <v>43616</v>
      </c>
      <c r="W9" s="335"/>
      <c r="X9" s="335"/>
      <c r="Y9" s="336"/>
      <c r="Z9" s="32"/>
      <c r="AA9" s="32"/>
      <c r="AB9" s="32"/>
      <c r="AC9" s="31"/>
      <c r="AD9" s="31"/>
      <c r="AE9" s="31"/>
      <c r="AF9" s="31"/>
      <c r="AH9" s="286"/>
      <c r="AI9" s="286"/>
    </row>
    <row r="10" spans="1:36" ht="15.75">
      <c r="A10" s="31"/>
      <c r="B10" s="32"/>
      <c r="C10" s="32"/>
      <c r="D10" s="32"/>
      <c r="E10" s="32"/>
      <c r="F10" s="32"/>
      <c r="G10" s="33"/>
      <c r="H10" s="32"/>
      <c r="I10" s="32"/>
      <c r="J10" s="32"/>
      <c r="K10" s="32"/>
      <c r="L10" s="32"/>
      <c r="M10" s="32"/>
      <c r="N10" s="32"/>
      <c r="O10" s="32"/>
      <c r="P10" s="34"/>
      <c r="Q10" s="34"/>
      <c r="R10" s="34"/>
      <c r="S10" s="34"/>
      <c r="T10" s="32"/>
      <c r="U10" s="32"/>
      <c r="V10" s="34"/>
      <c r="W10" s="34"/>
      <c r="X10" s="34"/>
      <c r="Y10" s="34"/>
      <c r="Z10" s="32"/>
      <c r="AA10" s="32"/>
      <c r="AB10" s="32"/>
      <c r="AC10" s="31"/>
      <c r="AD10" s="31"/>
      <c r="AE10" s="31"/>
      <c r="AF10" s="31"/>
      <c r="AH10" s="286"/>
      <c r="AI10" s="286"/>
    </row>
    <row r="11" spans="1:36" ht="15.75">
      <c r="A11" s="31"/>
      <c r="B11" s="32"/>
      <c r="C11" s="35" t="s">
        <v>1</v>
      </c>
      <c r="D11" s="35"/>
      <c r="E11" s="35"/>
      <c r="F11" s="50" t="s">
        <v>1424</v>
      </c>
      <c r="G11" s="52"/>
      <c r="H11" s="52"/>
      <c r="I11" s="52"/>
      <c r="J11" s="52"/>
      <c r="K11" s="52"/>
      <c r="L11" s="52"/>
      <c r="M11" s="52"/>
      <c r="N11" s="52"/>
      <c r="O11" s="52"/>
      <c r="P11" s="52"/>
      <c r="Q11" s="52"/>
      <c r="R11" s="52"/>
      <c r="S11" s="52"/>
      <c r="T11" s="52"/>
      <c r="U11" s="52"/>
      <c r="V11" s="52"/>
      <c r="W11" s="52"/>
      <c r="X11" s="52"/>
      <c r="Y11" s="52"/>
      <c r="Z11" s="52"/>
      <c r="AA11" s="52"/>
      <c r="AB11" s="52"/>
      <c r="AC11" s="46"/>
      <c r="AD11" s="46"/>
      <c r="AE11" s="46"/>
      <c r="AF11" s="46"/>
      <c r="AH11" s="286"/>
      <c r="AI11" s="286"/>
      <c r="AJ11" s="286"/>
    </row>
    <row r="12" spans="1:36" ht="15.75" customHeight="1">
      <c r="A12" s="31"/>
      <c r="B12" s="32"/>
      <c r="C12" s="25"/>
      <c r="D12" s="25"/>
      <c r="E12" s="51"/>
      <c r="F12" s="341" t="str">
        <f>VLOOKUP(H14,bd_lista!$A$3:$B$594,2,FALSE)</f>
        <v>INSTITUTO BOLIVIANO DE CIENCIA Y TECNOLOGÍA NUCLEAR</v>
      </c>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46"/>
      <c r="AF12" s="46"/>
      <c r="AH12" s="286"/>
      <c r="AI12" s="286"/>
    </row>
    <row r="13" spans="1:36" ht="23.25" customHeight="1">
      <c r="A13" s="31"/>
      <c r="B13" s="31"/>
      <c r="C13" s="25"/>
      <c r="D13" s="25"/>
      <c r="E13" s="25"/>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1"/>
      <c r="AF13" s="31"/>
    </row>
    <row r="14" spans="1:36" ht="15.75" customHeight="1">
      <c r="A14" s="31"/>
      <c r="B14" s="36" t="s">
        <v>617</v>
      </c>
      <c r="C14" s="31"/>
      <c r="D14" s="31"/>
      <c r="E14" s="31"/>
      <c r="F14" s="31"/>
      <c r="G14" s="31"/>
      <c r="H14" s="339">
        <v>121</v>
      </c>
      <c r="I14" s="336"/>
      <c r="J14" s="31"/>
      <c r="K14" s="31"/>
      <c r="L14" s="31"/>
      <c r="M14" s="31"/>
      <c r="N14" s="31"/>
      <c r="O14" s="31"/>
      <c r="P14" s="31"/>
      <c r="Q14" s="31"/>
      <c r="R14" s="31"/>
      <c r="S14" s="31"/>
      <c r="T14" s="31"/>
      <c r="U14" s="31"/>
      <c r="V14" s="31"/>
      <c r="W14" s="31"/>
      <c r="X14" s="31"/>
      <c r="Y14" s="31"/>
      <c r="Z14" s="31"/>
      <c r="AA14" s="31"/>
      <c r="AB14" s="31"/>
      <c r="AC14" s="31"/>
      <c r="AD14" s="31"/>
      <c r="AE14" s="31"/>
      <c r="AF14" s="31"/>
    </row>
    <row r="15" spans="1:36" ht="15.75" customHeight="1">
      <c r="A15" s="31"/>
      <c r="B15" s="36"/>
      <c r="C15" s="31"/>
      <c r="D15" s="31"/>
      <c r="E15" s="31"/>
      <c r="F15" s="31"/>
      <c r="G15" s="31"/>
      <c r="H15" s="287"/>
      <c r="I15" s="287"/>
      <c r="J15" s="31"/>
      <c r="K15" s="31"/>
      <c r="L15" s="31"/>
      <c r="M15" s="31"/>
      <c r="N15" s="31"/>
      <c r="O15" s="31"/>
      <c r="P15" s="31"/>
      <c r="Q15" s="31"/>
      <c r="R15" s="31"/>
      <c r="S15" s="31"/>
      <c r="T15" s="31"/>
      <c r="U15" s="31"/>
      <c r="V15" s="31"/>
      <c r="W15" s="31"/>
      <c r="X15" s="31"/>
      <c r="Y15" s="31"/>
      <c r="Z15" s="31"/>
      <c r="AA15" s="31"/>
      <c r="AB15" s="31"/>
      <c r="AC15" s="31"/>
      <c r="AD15" s="31"/>
      <c r="AE15" s="31"/>
      <c r="AF15" s="31"/>
    </row>
    <row r="16" spans="1:36" ht="15.75" customHeight="1">
      <c r="A16" s="31"/>
      <c r="B16" s="326" t="s">
        <v>6134</v>
      </c>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1"/>
    </row>
    <row r="17" spans="1:32" ht="15.75">
      <c r="A17" s="31"/>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1"/>
    </row>
    <row r="18" spans="1:32" ht="6" customHeight="1" thickBot="1">
      <c r="A18" s="46"/>
      <c r="B18" s="50"/>
      <c r="C18" s="46"/>
      <c r="D18" s="46"/>
      <c r="E18" s="46"/>
      <c r="F18" s="46"/>
      <c r="G18" s="46"/>
      <c r="H18" s="340"/>
      <c r="I18" s="340"/>
      <c r="J18" s="46"/>
      <c r="K18" s="46"/>
      <c r="L18" s="46"/>
      <c r="M18" s="46"/>
      <c r="N18" s="46"/>
      <c r="O18" s="46"/>
      <c r="P18" s="46"/>
      <c r="Q18" s="46"/>
      <c r="R18" s="46"/>
      <c r="S18" s="46"/>
      <c r="T18" s="46"/>
      <c r="U18" s="46"/>
      <c r="V18" s="46"/>
      <c r="W18" s="46"/>
      <c r="X18" s="46"/>
      <c r="Y18" s="46"/>
      <c r="Z18" s="46"/>
      <c r="AA18" s="46"/>
      <c r="AB18" s="46"/>
      <c r="AC18" s="46"/>
      <c r="AD18" s="46"/>
      <c r="AE18" s="46"/>
      <c r="AF18" s="46"/>
    </row>
    <row r="19" spans="1:32" ht="15.75">
      <c r="A19" s="46"/>
      <c r="B19" s="309" t="s">
        <v>6133</v>
      </c>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1"/>
      <c r="AF19" s="46"/>
    </row>
    <row r="20" spans="1:32" ht="15.75">
      <c r="A20" s="46"/>
      <c r="B20" s="312"/>
      <c r="C20" s="313"/>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4"/>
      <c r="AF20" s="46"/>
    </row>
    <row r="21" spans="1:32" ht="24.75" customHeight="1" thickBot="1">
      <c r="A21" s="46"/>
      <c r="B21" s="315"/>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7"/>
      <c r="AF21" s="46"/>
    </row>
    <row r="22" spans="1:32" ht="7.5" customHeight="1">
      <c r="A22" s="3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1"/>
    </row>
    <row r="23" spans="1:32" ht="15.75" customHeight="1">
      <c r="A23" s="31"/>
      <c r="B23" s="37"/>
      <c r="C23" s="337" t="s">
        <v>619</v>
      </c>
      <c r="D23" s="337"/>
      <c r="E23" s="337"/>
      <c r="F23" s="337"/>
      <c r="G23" s="337"/>
      <c r="H23" s="337"/>
      <c r="I23" s="327" t="s">
        <v>31</v>
      </c>
      <c r="J23" s="327"/>
      <c r="K23" s="327"/>
      <c r="L23" s="327"/>
      <c r="M23" s="328" t="s">
        <v>2</v>
      </c>
      <c r="N23" s="329"/>
      <c r="O23" s="329"/>
      <c r="P23" s="329"/>
      <c r="Q23" s="329"/>
      <c r="R23" s="329"/>
      <c r="S23" s="329"/>
      <c r="T23" s="329"/>
      <c r="U23" s="329"/>
      <c r="V23" s="329"/>
      <c r="W23" s="329"/>
      <c r="X23" s="329"/>
      <c r="Y23" s="330"/>
      <c r="Z23" s="327" t="s">
        <v>658</v>
      </c>
      <c r="AA23" s="327"/>
      <c r="AB23" s="327"/>
      <c r="AC23" s="327"/>
      <c r="AD23" s="327"/>
      <c r="AE23" s="37"/>
      <c r="AF23" s="31"/>
    </row>
    <row r="24" spans="1:32" ht="24" customHeight="1">
      <c r="A24" s="31"/>
      <c r="B24" s="37"/>
      <c r="C24" s="338" t="s">
        <v>30</v>
      </c>
      <c r="D24" s="338"/>
      <c r="E24" s="338"/>
      <c r="F24" s="338" t="s">
        <v>620</v>
      </c>
      <c r="G24" s="338"/>
      <c r="H24" s="338"/>
      <c r="I24" s="327"/>
      <c r="J24" s="327"/>
      <c r="K24" s="327"/>
      <c r="L24" s="327"/>
      <c r="M24" s="331"/>
      <c r="N24" s="332"/>
      <c r="O24" s="332"/>
      <c r="P24" s="332"/>
      <c r="Q24" s="332"/>
      <c r="R24" s="332"/>
      <c r="S24" s="332"/>
      <c r="T24" s="332"/>
      <c r="U24" s="332"/>
      <c r="V24" s="332"/>
      <c r="W24" s="332"/>
      <c r="X24" s="332"/>
      <c r="Y24" s="333"/>
      <c r="Z24" s="327"/>
      <c r="AA24" s="327"/>
      <c r="AB24" s="327"/>
      <c r="AC24" s="327"/>
      <c r="AD24" s="327"/>
      <c r="AE24" s="37"/>
      <c r="AF24" s="31"/>
    </row>
    <row r="25" spans="1:32" ht="17.100000000000001" customHeight="1">
      <c r="A25" s="31"/>
      <c r="B25" s="37"/>
      <c r="C25" s="300">
        <f>IFERROR(VLOOKUP(H14,RESUMEN!$A$11:$AL$602,7,FALSE),0)</f>
        <v>1876</v>
      </c>
      <c r="D25" s="301"/>
      <c r="E25" s="302"/>
      <c r="F25" s="300">
        <f>IFERROR(VLOOKUP(H14,RESUMEN!A11:Y602,25,FALSE),0)</f>
        <v>0</v>
      </c>
      <c r="G25" s="301"/>
      <c r="H25" s="302"/>
      <c r="I25" s="303" t="s">
        <v>3</v>
      </c>
      <c r="J25" s="304"/>
      <c r="K25" s="304"/>
      <c r="L25" s="305"/>
      <c r="M25" s="294" t="s">
        <v>4</v>
      </c>
      <c r="N25" s="295"/>
      <c r="O25" s="295"/>
      <c r="P25" s="295"/>
      <c r="Q25" s="295"/>
      <c r="R25" s="295"/>
      <c r="S25" s="295"/>
      <c r="T25" s="295"/>
      <c r="U25" s="295"/>
      <c r="V25" s="295"/>
      <c r="W25" s="295"/>
      <c r="X25" s="295"/>
      <c r="Y25" s="296"/>
      <c r="Z25" s="297" t="s">
        <v>5</v>
      </c>
      <c r="AA25" s="298"/>
      <c r="AB25" s="298"/>
      <c r="AC25" s="298"/>
      <c r="AD25" s="299"/>
      <c r="AE25" s="37"/>
      <c r="AF25" s="31"/>
    </row>
    <row r="26" spans="1:32" ht="17.100000000000001" customHeight="1">
      <c r="A26" s="31"/>
      <c r="B26" s="37"/>
      <c r="C26" s="300">
        <f>IFERROR(VLOOKUP(H14,RESUMEN!$A$11:$AL$602,8,FALSE),0)</f>
        <v>0</v>
      </c>
      <c r="D26" s="301"/>
      <c r="E26" s="302"/>
      <c r="F26" s="300">
        <v>0</v>
      </c>
      <c r="G26" s="301"/>
      <c r="H26" s="302"/>
      <c r="I26" s="303" t="s">
        <v>627</v>
      </c>
      <c r="J26" s="304"/>
      <c r="K26" s="304"/>
      <c r="L26" s="305"/>
      <c r="M26" s="294" t="s">
        <v>634</v>
      </c>
      <c r="N26" s="295"/>
      <c r="O26" s="295"/>
      <c r="P26" s="295"/>
      <c r="Q26" s="295"/>
      <c r="R26" s="295"/>
      <c r="S26" s="295"/>
      <c r="T26" s="295"/>
      <c r="U26" s="295"/>
      <c r="V26" s="295"/>
      <c r="W26" s="295"/>
      <c r="X26" s="295"/>
      <c r="Y26" s="296"/>
      <c r="Z26" s="297" t="s">
        <v>10</v>
      </c>
      <c r="AA26" s="298"/>
      <c r="AB26" s="298"/>
      <c r="AC26" s="298"/>
      <c r="AD26" s="299"/>
      <c r="AE26" s="37"/>
      <c r="AF26" s="31"/>
    </row>
    <row r="27" spans="1:32" ht="17.100000000000001" customHeight="1">
      <c r="A27" s="31"/>
      <c r="B27" s="37"/>
      <c r="C27" s="300">
        <v>0</v>
      </c>
      <c r="D27" s="301"/>
      <c r="E27" s="302"/>
      <c r="F27" s="300">
        <f>IFERROR(VLOOKUP(H14,RESUMEN!A11:Z602,26,FALSE),0)</f>
        <v>0</v>
      </c>
      <c r="G27" s="301"/>
      <c r="H27" s="302"/>
      <c r="I27" s="303" t="s">
        <v>566</v>
      </c>
      <c r="J27" s="304"/>
      <c r="K27" s="304"/>
      <c r="L27" s="305"/>
      <c r="M27" s="294" t="s">
        <v>660</v>
      </c>
      <c r="N27" s="295"/>
      <c r="O27" s="295"/>
      <c r="P27" s="295"/>
      <c r="Q27" s="295"/>
      <c r="R27" s="295"/>
      <c r="S27" s="295"/>
      <c r="T27" s="295"/>
      <c r="U27" s="295"/>
      <c r="V27" s="295"/>
      <c r="W27" s="295"/>
      <c r="X27" s="295"/>
      <c r="Y27" s="296"/>
      <c r="Z27" s="297" t="s">
        <v>10</v>
      </c>
      <c r="AA27" s="298"/>
      <c r="AB27" s="298"/>
      <c r="AC27" s="298"/>
      <c r="AD27" s="299"/>
      <c r="AE27" s="37"/>
      <c r="AF27" s="31"/>
    </row>
    <row r="28" spans="1:32" ht="17.100000000000001" customHeight="1">
      <c r="A28" s="31"/>
      <c r="B28" s="37"/>
      <c r="C28" s="300">
        <f>IFERROR(VLOOKUP(H14,RESUMEN!$A$11:$AL$602,9,FALSE),0)</f>
        <v>0</v>
      </c>
      <c r="D28" s="301"/>
      <c r="E28" s="302"/>
      <c r="F28" s="300">
        <f>IFERROR(VLOOKUP(H14,RESUMEN!A11:AA602,27,FALSE),0)</f>
        <v>0</v>
      </c>
      <c r="G28" s="301"/>
      <c r="H28" s="302"/>
      <c r="I28" s="303" t="s">
        <v>11</v>
      </c>
      <c r="J28" s="304"/>
      <c r="K28" s="304"/>
      <c r="L28" s="305"/>
      <c r="M28" s="294" t="s">
        <v>632</v>
      </c>
      <c r="N28" s="295"/>
      <c r="O28" s="295"/>
      <c r="P28" s="295"/>
      <c r="Q28" s="295"/>
      <c r="R28" s="295"/>
      <c r="S28" s="295"/>
      <c r="T28" s="295"/>
      <c r="U28" s="295"/>
      <c r="V28" s="295"/>
      <c r="W28" s="295"/>
      <c r="X28" s="295"/>
      <c r="Y28" s="296"/>
      <c r="Z28" s="297" t="s">
        <v>12</v>
      </c>
      <c r="AA28" s="298"/>
      <c r="AB28" s="298"/>
      <c r="AC28" s="298"/>
      <c r="AD28" s="299"/>
      <c r="AE28" s="37"/>
      <c r="AF28" s="31"/>
    </row>
    <row r="29" spans="1:32" ht="17.100000000000001" customHeight="1">
      <c r="A29" s="31"/>
      <c r="B29" s="37"/>
      <c r="C29" s="300">
        <f>IFERROR(VLOOKUP(H14,RESUMEN!$A$11:$AL$602,10,FALSE),0)</f>
        <v>0</v>
      </c>
      <c r="D29" s="301"/>
      <c r="E29" s="302"/>
      <c r="F29" s="300">
        <f>IFERROR(VLOOKUP(H14,RESUMEN!A11:AB602,28,FALSE),0)</f>
        <v>0</v>
      </c>
      <c r="G29" s="301"/>
      <c r="H29" s="302"/>
      <c r="I29" s="303" t="s">
        <v>6</v>
      </c>
      <c r="J29" s="304"/>
      <c r="K29" s="304"/>
      <c r="L29" s="305"/>
      <c r="M29" s="294" t="s">
        <v>7</v>
      </c>
      <c r="N29" s="295"/>
      <c r="O29" s="295"/>
      <c r="P29" s="295"/>
      <c r="Q29" s="295"/>
      <c r="R29" s="295"/>
      <c r="S29" s="295"/>
      <c r="T29" s="295"/>
      <c r="U29" s="295"/>
      <c r="V29" s="295"/>
      <c r="W29" s="295"/>
      <c r="X29" s="295"/>
      <c r="Y29" s="296"/>
      <c r="Z29" s="297" t="s">
        <v>5</v>
      </c>
      <c r="AA29" s="298"/>
      <c r="AB29" s="298"/>
      <c r="AC29" s="298"/>
      <c r="AD29" s="299"/>
      <c r="AE29" s="37"/>
      <c r="AF29" s="31"/>
    </row>
    <row r="30" spans="1:32" ht="17.100000000000001" customHeight="1">
      <c r="A30" s="31"/>
      <c r="B30" s="37"/>
      <c r="C30" s="300">
        <f>IFERROR(VLOOKUP(H14,RESUMEN!$A$11:$AL$602,12,FALSE),0)</f>
        <v>0</v>
      </c>
      <c r="D30" s="301"/>
      <c r="E30" s="302"/>
      <c r="F30" s="300">
        <f>IFERROR(VLOOKUP(H14,RESUMEN!A11:AC602,29,FALSE),0)</f>
        <v>0</v>
      </c>
      <c r="G30" s="301"/>
      <c r="H30" s="302"/>
      <c r="I30" s="303" t="s">
        <v>15</v>
      </c>
      <c r="J30" s="304"/>
      <c r="K30" s="304"/>
      <c r="L30" s="305"/>
      <c r="M30" s="294" t="s">
        <v>16</v>
      </c>
      <c r="N30" s="295"/>
      <c r="O30" s="295"/>
      <c r="P30" s="295"/>
      <c r="Q30" s="295"/>
      <c r="R30" s="295"/>
      <c r="S30" s="295"/>
      <c r="T30" s="295"/>
      <c r="U30" s="295"/>
      <c r="V30" s="295"/>
      <c r="W30" s="295"/>
      <c r="X30" s="295"/>
      <c r="Y30" s="296"/>
      <c r="Z30" s="297" t="s">
        <v>12</v>
      </c>
      <c r="AA30" s="298"/>
      <c r="AB30" s="298"/>
      <c r="AC30" s="298"/>
      <c r="AD30" s="299"/>
      <c r="AE30" s="37"/>
      <c r="AF30" s="31"/>
    </row>
    <row r="31" spans="1:32" ht="17.100000000000001" customHeight="1">
      <c r="A31" s="31"/>
      <c r="B31" s="37"/>
      <c r="C31" s="300">
        <f>IFERROR(VLOOKUP(H14,RESUMEN!$A$11:$AL$602,13,FALSE),0)</f>
        <v>0</v>
      </c>
      <c r="D31" s="301"/>
      <c r="E31" s="302"/>
      <c r="F31" s="300">
        <v>0</v>
      </c>
      <c r="G31" s="301"/>
      <c r="H31" s="302"/>
      <c r="I31" s="303" t="s">
        <v>628</v>
      </c>
      <c r="J31" s="304"/>
      <c r="K31" s="304"/>
      <c r="L31" s="305"/>
      <c r="M31" s="294" t="s">
        <v>635</v>
      </c>
      <c r="N31" s="295"/>
      <c r="O31" s="295"/>
      <c r="P31" s="295"/>
      <c r="Q31" s="295"/>
      <c r="R31" s="295"/>
      <c r="S31" s="295"/>
      <c r="T31" s="295"/>
      <c r="U31" s="295"/>
      <c r="V31" s="295"/>
      <c r="W31" s="295"/>
      <c r="X31" s="295"/>
      <c r="Y31" s="296"/>
      <c r="Z31" s="297" t="s">
        <v>19</v>
      </c>
      <c r="AA31" s="298"/>
      <c r="AB31" s="298"/>
      <c r="AC31" s="298"/>
      <c r="AD31" s="299"/>
      <c r="AE31" s="37"/>
      <c r="AF31" s="31"/>
    </row>
    <row r="32" spans="1:32" ht="17.100000000000001" customHeight="1">
      <c r="A32" s="31"/>
      <c r="B32" s="37"/>
      <c r="C32" s="300">
        <f>IFERROR(VLOOKUP(H14,RESUMEN!$A$11:$AL$602,14,FALSE),0)</f>
        <v>0</v>
      </c>
      <c r="D32" s="301"/>
      <c r="E32" s="302"/>
      <c r="F32" s="300">
        <f>IFERROR(VLOOKUP(H14,RESUMEN!A11:AD602,30,FALSE),0)</f>
        <v>0</v>
      </c>
      <c r="G32" s="301"/>
      <c r="H32" s="302"/>
      <c r="I32" s="303" t="s">
        <v>17</v>
      </c>
      <c r="J32" s="304"/>
      <c r="K32" s="304"/>
      <c r="L32" s="305"/>
      <c r="M32" s="294" t="s">
        <v>18</v>
      </c>
      <c r="N32" s="295"/>
      <c r="O32" s="295"/>
      <c r="P32" s="295"/>
      <c r="Q32" s="295"/>
      <c r="R32" s="295"/>
      <c r="S32" s="295"/>
      <c r="T32" s="295"/>
      <c r="U32" s="295"/>
      <c r="V32" s="295"/>
      <c r="W32" s="295"/>
      <c r="X32" s="295"/>
      <c r="Y32" s="296"/>
      <c r="Z32" s="297" t="s">
        <v>19</v>
      </c>
      <c r="AA32" s="298"/>
      <c r="AB32" s="298"/>
      <c r="AC32" s="298"/>
      <c r="AD32" s="299"/>
      <c r="AE32" s="37"/>
      <c r="AF32" s="31"/>
    </row>
    <row r="33" spans="1:32" ht="17.100000000000001" customHeight="1">
      <c r="A33" s="31"/>
      <c r="B33" s="37"/>
      <c r="C33" s="300">
        <f>IFERROR(VLOOKUP(H14,RESUMEN!$A$11:$AL$602,15,FALSE),0)</f>
        <v>0</v>
      </c>
      <c r="D33" s="301"/>
      <c r="E33" s="302"/>
      <c r="F33" s="300">
        <f>IFERROR(VLOOKUP(H14,RESUMEN!A11:AE602,31,FALSE),0)</f>
        <v>0</v>
      </c>
      <c r="G33" s="301"/>
      <c r="H33" s="302"/>
      <c r="I33" s="303" t="s">
        <v>13</v>
      </c>
      <c r="J33" s="304"/>
      <c r="K33" s="304"/>
      <c r="L33" s="305"/>
      <c r="M33" s="294" t="s">
        <v>14</v>
      </c>
      <c r="N33" s="295"/>
      <c r="O33" s="295"/>
      <c r="P33" s="295"/>
      <c r="Q33" s="295"/>
      <c r="R33" s="295"/>
      <c r="S33" s="295"/>
      <c r="T33" s="295"/>
      <c r="U33" s="295"/>
      <c r="V33" s="295"/>
      <c r="W33" s="295"/>
      <c r="X33" s="295"/>
      <c r="Y33" s="296"/>
      <c r="Z33" s="297" t="s">
        <v>12</v>
      </c>
      <c r="AA33" s="298"/>
      <c r="AB33" s="298"/>
      <c r="AC33" s="298"/>
      <c r="AD33" s="299"/>
      <c r="AE33" s="37"/>
      <c r="AF33" s="31"/>
    </row>
    <row r="34" spans="1:32" ht="17.100000000000001" customHeight="1">
      <c r="A34" s="31"/>
      <c r="B34" s="37"/>
      <c r="C34" s="300">
        <f>IFERROR(VLOOKUP(H14,RESUMEN!$A$11:$AL$602,16,FALSE),0)</f>
        <v>0</v>
      </c>
      <c r="D34" s="301"/>
      <c r="E34" s="302"/>
      <c r="F34" s="300">
        <f>IFERROR(VLOOKUP(H14,RESUMEN!A11:AG602,32,FALSE),0)</f>
        <v>0</v>
      </c>
      <c r="G34" s="301"/>
      <c r="H34" s="302"/>
      <c r="I34" s="303" t="s">
        <v>629</v>
      </c>
      <c r="J34" s="304"/>
      <c r="K34" s="304"/>
      <c r="L34" s="305"/>
      <c r="M34" s="294" t="s">
        <v>631</v>
      </c>
      <c r="N34" s="295"/>
      <c r="O34" s="295"/>
      <c r="P34" s="295"/>
      <c r="Q34" s="295"/>
      <c r="R34" s="295"/>
      <c r="S34" s="295"/>
      <c r="T34" s="295"/>
      <c r="U34" s="295"/>
      <c r="V34" s="295"/>
      <c r="W34" s="295"/>
      <c r="X34" s="295"/>
      <c r="Y34" s="296"/>
      <c r="Z34" s="297" t="s">
        <v>19</v>
      </c>
      <c r="AA34" s="298"/>
      <c r="AB34" s="298"/>
      <c r="AC34" s="298"/>
      <c r="AD34" s="299"/>
      <c r="AE34" s="37"/>
      <c r="AF34" s="31"/>
    </row>
    <row r="35" spans="1:32" ht="17.100000000000001" customHeight="1">
      <c r="A35" s="31"/>
      <c r="B35" s="37"/>
      <c r="C35" s="300">
        <f>IFERROR(VLOOKUP(H14,RESUMEN!$A$11:$AL$602,17,FALSE),0)</f>
        <v>0</v>
      </c>
      <c r="D35" s="301"/>
      <c r="E35" s="302"/>
      <c r="F35" s="300">
        <f>IFERROR(VLOOKUP(H14,RESUMEN!A11:AG602,33,FALSE),0)</f>
        <v>0</v>
      </c>
      <c r="G35" s="301"/>
      <c r="H35" s="302"/>
      <c r="I35" s="303" t="s">
        <v>671</v>
      </c>
      <c r="J35" s="304"/>
      <c r="K35" s="304"/>
      <c r="L35" s="305"/>
      <c r="M35" s="294" t="s">
        <v>673</v>
      </c>
      <c r="N35" s="295"/>
      <c r="O35" s="295"/>
      <c r="P35" s="295"/>
      <c r="Q35" s="295"/>
      <c r="R35" s="295"/>
      <c r="S35" s="295"/>
      <c r="T35" s="295"/>
      <c r="U35" s="295"/>
      <c r="V35" s="295"/>
      <c r="W35" s="295"/>
      <c r="X35" s="295"/>
      <c r="Y35" s="296"/>
      <c r="Z35" s="297" t="s">
        <v>19</v>
      </c>
      <c r="AA35" s="298"/>
      <c r="AB35" s="298"/>
      <c r="AC35" s="298"/>
      <c r="AD35" s="299"/>
      <c r="AE35" s="37"/>
      <c r="AF35" s="31"/>
    </row>
    <row r="36" spans="1:32" ht="17.100000000000001" customHeight="1">
      <c r="A36" s="31"/>
      <c r="B36" s="37"/>
      <c r="C36" s="300">
        <f>IFERROR(VLOOKUP(H14,RESUMEN!$A$11:$AL$602,18,FALSE),0)</f>
        <v>0</v>
      </c>
      <c r="D36" s="301"/>
      <c r="E36" s="302"/>
      <c r="F36" s="300">
        <f>IFERROR(VLOOKUP(H14,RESUMEN!A11:AH602,34,FALSE),0)</f>
        <v>0</v>
      </c>
      <c r="G36" s="301"/>
      <c r="H36" s="302"/>
      <c r="I36" s="303" t="s">
        <v>20</v>
      </c>
      <c r="J36" s="304"/>
      <c r="K36" s="304"/>
      <c r="L36" s="305"/>
      <c r="M36" s="294" t="s">
        <v>633</v>
      </c>
      <c r="N36" s="295"/>
      <c r="O36" s="295"/>
      <c r="P36" s="295"/>
      <c r="Q36" s="295"/>
      <c r="R36" s="295"/>
      <c r="S36" s="295"/>
      <c r="T36" s="295"/>
      <c r="U36" s="295"/>
      <c r="V36" s="295"/>
      <c r="W36" s="295"/>
      <c r="X36" s="295"/>
      <c r="Y36" s="296"/>
      <c r="Z36" s="297" t="s">
        <v>12</v>
      </c>
      <c r="AA36" s="298"/>
      <c r="AB36" s="298"/>
      <c r="AC36" s="298"/>
      <c r="AD36" s="299"/>
      <c r="AE36" s="37"/>
      <c r="AF36" s="31"/>
    </row>
    <row r="37" spans="1:32" ht="17.100000000000001" customHeight="1">
      <c r="A37" s="31"/>
      <c r="B37" s="37"/>
      <c r="C37" s="300">
        <f>IFERROR(VLOOKUP(H14,RESUMEN!$A$11:$AL$602,19,FALSE),0)</f>
        <v>0</v>
      </c>
      <c r="D37" s="301"/>
      <c r="E37" s="302"/>
      <c r="F37" s="300">
        <f>IFERROR(VLOOKUP(H14,RESUMEN!A11:AI602,35,FALSE),0)</f>
        <v>0</v>
      </c>
      <c r="G37" s="301"/>
      <c r="H37" s="302"/>
      <c r="I37" s="303" t="s">
        <v>21</v>
      </c>
      <c r="J37" s="304"/>
      <c r="K37" s="304"/>
      <c r="L37" s="305"/>
      <c r="M37" s="294" t="s">
        <v>22</v>
      </c>
      <c r="N37" s="295"/>
      <c r="O37" s="295"/>
      <c r="P37" s="295"/>
      <c r="Q37" s="295"/>
      <c r="R37" s="295"/>
      <c r="S37" s="295"/>
      <c r="T37" s="295"/>
      <c r="U37" s="295"/>
      <c r="V37" s="295"/>
      <c r="W37" s="295"/>
      <c r="X37" s="295"/>
      <c r="Y37" s="296"/>
      <c r="Z37" s="297" t="s">
        <v>12</v>
      </c>
      <c r="AA37" s="298"/>
      <c r="AB37" s="298"/>
      <c r="AC37" s="298"/>
      <c r="AD37" s="299"/>
      <c r="AE37" s="37"/>
      <c r="AF37" s="31"/>
    </row>
    <row r="38" spans="1:32" ht="17.100000000000001" customHeight="1">
      <c r="A38" s="31"/>
      <c r="B38" s="37"/>
      <c r="C38" s="300">
        <v>0</v>
      </c>
      <c r="D38" s="301"/>
      <c r="E38" s="302"/>
      <c r="F38" s="300">
        <f>IFERROR(VLOOKUP(H14,RESUMEN!A11:AJ602,36,FALSE),0)</f>
        <v>0</v>
      </c>
      <c r="G38" s="301"/>
      <c r="H38" s="302"/>
      <c r="I38" s="303" t="s">
        <v>23</v>
      </c>
      <c r="J38" s="304"/>
      <c r="K38" s="304"/>
      <c r="L38" s="305"/>
      <c r="M38" s="294" t="s">
        <v>24</v>
      </c>
      <c r="N38" s="295"/>
      <c r="O38" s="295"/>
      <c r="P38" s="295"/>
      <c r="Q38" s="295"/>
      <c r="R38" s="295"/>
      <c r="S38" s="295"/>
      <c r="T38" s="295"/>
      <c r="U38" s="295"/>
      <c r="V38" s="295"/>
      <c r="W38" s="295"/>
      <c r="X38" s="295"/>
      <c r="Y38" s="296"/>
      <c r="Z38" s="297" t="s">
        <v>19</v>
      </c>
      <c r="AA38" s="298"/>
      <c r="AB38" s="298"/>
      <c r="AC38" s="298"/>
      <c r="AD38" s="299"/>
      <c r="AE38" s="37"/>
      <c r="AF38" s="31"/>
    </row>
    <row r="39" spans="1:32" ht="17.100000000000001" customHeight="1">
      <c r="A39" s="31"/>
      <c r="B39" s="37"/>
      <c r="C39" s="300">
        <f>IFERROR(VLOOKUP(H14,RESUMEN!$A$11:$AL$602,20,FALSE),0)</f>
        <v>0</v>
      </c>
      <c r="D39" s="301"/>
      <c r="E39" s="302"/>
      <c r="F39" s="300">
        <v>0</v>
      </c>
      <c r="G39" s="301"/>
      <c r="H39" s="302"/>
      <c r="I39" s="303" t="s">
        <v>8</v>
      </c>
      <c r="J39" s="304"/>
      <c r="K39" s="304"/>
      <c r="L39" s="305"/>
      <c r="M39" s="294" t="s">
        <v>9</v>
      </c>
      <c r="N39" s="295"/>
      <c r="O39" s="295"/>
      <c r="P39" s="295"/>
      <c r="Q39" s="295"/>
      <c r="R39" s="295"/>
      <c r="S39" s="295"/>
      <c r="T39" s="295"/>
      <c r="U39" s="295"/>
      <c r="V39" s="295"/>
      <c r="W39" s="295"/>
      <c r="X39" s="295"/>
      <c r="Y39" s="296"/>
      <c r="Z39" s="297" t="s">
        <v>10</v>
      </c>
      <c r="AA39" s="298"/>
      <c r="AB39" s="298"/>
      <c r="AC39" s="298"/>
      <c r="AD39" s="299"/>
      <c r="AE39" s="37"/>
      <c r="AF39" s="31"/>
    </row>
    <row r="40" spans="1:32" ht="17.100000000000001" customHeight="1">
      <c r="A40" s="31"/>
      <c r="B40" s="37"/>
      <c r="C40" s="300">
        <f>IFERROR(VLOOKUP(H14,RESUMEN!$A$11:$AL$602,21,FALSE),0)</f>
        <v>0</v>
      </c>
      <c r="D40" s="301"/>
      <c r="E40" s="302"/>
      <c r="F40" s="300">
        <v>0</v>
      </c>
      <c r="G40" s="301"/>
      <c r="H40" s="302"/>
      <c r="I40" s="303" t="s">
        <v>621</v>
      </c>
      <c r="J40" s="304"/>
      <c r="K40" s="304"/>
      <c r="L40" s="305"/>
      <c r="M40" s="294" t="s">
        <v>630</v>
      </c>
      <c r="N40" s="295"/>
      <c r="O40" s="295"/>
      <c r="P40" s="295"/>
      <c r="Q40" s="295"/>
      <c r="R40" s="295"/>
      <c r="S40" s="295"/>
      <c r="T40" s="295"/>
      <c r="U40" s="295"/>
      <c r="V40" s="295"/>
      <c r="W40" s="295"/>
      <c r="X40" s="295"/>
      <c r="Y40" s="296"/>
      <c r="Z40" s="297" t="s">
        <v>621</v>
      </c>
      <c r="AA40" s="298"/>
      <c r="AB40" s="298"/>
      <c r="AC40" s="298"/>
      <c r="AD40" s="299"/>
      <c r="AE40" s="37"/>
      <c r="AF40" s="31"/>
    </row>
    <row r="41" spans="1:32" ht="25.5" customHeight="1">
      <c r="A41" s="31"/>
      <c r="B41" s="37"/>
      <c r="C41" s="300">
        <f>IFERROR(VLOOKUP(H14,RESUMEN!$A$11:$AL$602,22,FALSE),0)</f>
        <v>0</v>
      </c>
      <c r="D41" s="301"/>
      <c r="E41" s="302"/>
      <c r="F41" s="300">
        <f>IFERROR(VLOOKUP($H$14,RESUMEN!$A$11:$AL$602,38,FALSE),0)</f>
        <v>0</v>
      </c>
      <c r="G41" s="301"/>
      <c r="H41" s="302"/>
      <c r="I41" s="303" t="s">
        <v>753</v>
      </c>
      <c r="J41" s="304"/>
      <c r="K41" s="304"/>
      <c r="L41" s="305"/>
      <c r="M41" s="294" t="s">
        <v>754</v>
      </c>
      <c r="N41" s="295"/>
      <c r="O41" s="295"/>
      <c r="P41" s="295"/>
      <c r="Q41" s="295"/>
      <c r="R41" s="295"/>
      <c r="S41" s="295"/>
      <c r="T41" s="295"/>
      <c r="U41" s="295"/>
      <c r="V41" s="295"/>
      <c r="W41" s="295"/>
      <c r="X41" s="295"/>
      <c r="Y41" s="296"/>
      <c r="Z41" s="306" t="s">
        <v>776</v>
      </c>
      <c r="AA41" s="307"/>
      <c r="AB41" s="307"/>
      <c r="AC41" s="307"/>
      <c r="AD41" s="308"/>
      <c r="AE41" s="37"/>
      <c r="AF41" s="31"/>
    </row>
    <row r="42" spans="1:32" ht="17.100000000000001" customHeight="1">
      <c r="A42" s="31"/>
      <c r="B42" s="37"/>
      <c r="C42" s="300">
        <f>IFERROR(VLOOKUP(H14,RESUMEN!$A$11:$AL$602,6,FALSE),0)</f>
        <v>0</v>
      </c>
      <c r="D42" s="301"/>
      <c r="E42" s="302"/>
      <c r="F42" s="300">
        <v>0</v>
      </c>
      <c r="G42" s="301"/>
      <c r="H42" s="302"/>
      <c r="I42" s="303" t="s">
        <v>26</v>
      </c>
      <c r="J42" s="304"/>
      <c r="K42" s="304"/>
      <c r="L42" s="305"/>
      <c r="M42" s="294" t="s">
        <v>28</v>
      </c>
      <c r="N42" s="295"/>
      <c r="O42" s="295"/>
      <c r="P42" s="295"/>
      <c r="Q42" s="295"/>
      <c r="R42" s="295"/>
      <c r="S42" s="295"/>
      <c r="T42" s="295"/>
      <c r="U42" s="295"/>
      <c r="V42" s="295"/>
      <c r="W42" s="295"/>
      <c r="X42" s="295"/>
      <c r="Y42" s="296"/>
      <c r="Z42" s="297" t="s">
        <v>19</v>
      </c>
      <c r="AA42" s="298"/>
      <c r="AB42" s="298"/>
      <c r="AC42" s="298"/>
      <c r="AD42" s="299"/>
      <c r="AE42" s="37"/>
      <c r="AF42" s="31"/>
    </row>
    <row r="43" spans="1:32" ht="17.100000000000001" customHeight="1">
      <c r="A43" s="31"/>
      <c r="B43" s="37"/>
      <c r="C43" s="300">
        <f>IFERROR(VLOOKUP(H14,RESUMEN!$A$11:$AL$602,4,FALSE),0)+IFERROR(VLOOKUP(H14,RESUMEN!$A$11:$AL$602,5,FALSE),0)</f>
        <v>0</v>
      </c>
      <c r="D43" s="301"/>
      <c r="E43" s="302"/>
      <c r="F43" s="300">
        <f>IFERROR(VLOOKUP(H14,RESUMEN!A11:W602,23,FALSE),0)+IFERROR(VLOOKUP(H14,RESUMEN!A11:X602,24,FALSE),0)</f>
        <v>0</v>
      </c>
      <c r="G43" s="301"/>
      <c r="H43" s="302"/>
      <c r="I43" s="303" t="s">
        <v>27</v>
      </c>
      <c r="J43" s="304"/>
      <c r="K43" s="304"/>
      <c r="L43" s="305"/>
      <c r="M43" s="294" t="s">
        <v>29</v>
      </c>
      <c r="N43" s="295"/>
      <c r="O43" s="295"/>
      <c r="P43" s="295"/>
      <c r="Q43" s="295"/>
      <c r="R43" s="295"/>
      <c r="S43" s="295"/>
      <c r="T43" s="295"/>
      <c r="U43" s="295"/>
      <c r="V43" s="295"/>
      <c r="W43" s="295"/>
      <c r="X43" s="295"/>
      <c r="Y43" s="296"/>
      <c r="Z43" s="297" t="s">
        <v>19</v>
      </c>
      <c r="AA43" s="298"/>
      <c r="AB43" s="298"/>
      <c r="AC43" s="298"/>
      <c r="AD43" s="299"/>
      <c r="AE43" s="37"/>
      <c r="AF43" s="31"/>
    </row>
    <row r="44" spans="1:32" ht="10.5" customHeight="1">
      <c r="A44" s="31"/>
      <c r="B44" s="31"/>
      <c r="C44" s="259"/>
      <c r="D44" s="259"/>
      <c r="E44" s="259"/>
      <c r="F44" s="259"/>
      <c r="G44" s="259"/>
      <c r="H44" s="259"/>
      <c r="I44" s="31"/>
      <c r="J44" s="31"/>
      <c r="K44" s="31"/>
      <c r="L44" s="31"/>
      <c r="M44" s="31"/>
      <c r="N44" s="31"/>
      <c r="O44" s="31"/>
      <c r="P44" s="31"/>
      <c r="Q44" s="31"/>
      <c r="R44" s="31"/>
      <c r="S44" s="31"/>
      <c r="T44" s="31"/>
      <c r="U44" s="31"/>
      <c r="V44" s="31"/>
      <c r="W44" s="31"/>
      <c r="X44" s="31"/>
      <c r="Y44" s="31"/>
      <c r="Z44" s="31"/>
      <c r="AA44" s="31"/>
      <c r="AB44" s="31"/>
      <c r="AC44" s="31"/>
      <c r="AD44" s="31"/>
      <c r="AE44" s="31"/>
      <c r="AF44" s="31"/>
    </row>
    <row r="45" spans="1:32" ht="6.75" customHeight="1" thickBot="1">
      <c r="A45" s="46"/>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46"/>
    </row>
    <row r="46" spans="1:32" ht="15.75">
      <c r="A46" s="46"/>
      <c r="B46" s="309" t="s">
        <v>2898</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1"/>
      <c r="AF46" s="46"/>
    </row>
    <row r="47" spans="1:32" ht="15.75" customHeight="1">
      <c r="A47" s="46"/>
      <c r="B47" s="312"/>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4"/>
      <c r="AF47" s="46"/>
    </row>
    <row r="48" spans="1:32" ht="16.5" thickBot="1">
      <c r="A48" s="46"/>
      <c r="B48" s="315"/>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7"/>
      <c r="AF48" s="46"/>
    </row>
    <row r="49" spans="1:32" ht="12"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1:32" ht="16.5" customHeight="1">
      <c r="A50" s="31"/>
      <c r="B50" s="38" t="s">
        <v>6132</v>
      </c>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31"/>
    </row>
    <row r="51" spans="1:32" ht="14.25" customHeight="1">
      <c r="A51" s="31"/>
      <c r="B51" s="38" t="s">
        <v>1410</v>
      </c>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31"/>
    </row>
    <row r="52" spans="1:32" ht="14.25" customHeight="1">
      <c r="A52" s="31"/>
      <c r="B52" s="38"/>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31"/>
    </row>
    <row r="53" spans="1:32" ht="14.25" customHeight="1">
      <c r="A53" s="31"/>
      <c r="B53" s="38"/>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31"/>
    </row>
    <row r="54" spans="1:32" ht="14.25" customHeight="1">
      <c r="A54" s="31"/>
      <c r="B54" s="38"/>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31"/>
    </row>
    <row r="55" spans="1:32" ht="14.25" customHeight="1">
      <c r="A55" s="31"/>
      <c r="B55" s="38"/>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31"/>
    </row>
    <row r="56" spans="1:32" ht="14.25" customHeight="1">
      <c r="A56" s="31"/>
      <c r="B56" s="38"/>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31"/>
    </row>
    <row r="57" spans="1:32" ht="14.25" customHeight="1">
      <c r="A57" s="46"/>
      <c r="B57" s="48"/>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6"/>
    </row>
    <row r="58" spans="1:32" ht="10.5" customHeight="1">
      <c r="A58" s="282" t="s">
        <v>6128</v>
      </c>
      <c r="B58" s="259"/>
      <c r="C58" s="259"/>
      <c r="F58" s="259"/>
      <c r="G58" s="259"/>
      <c r="H58" s="259"/>
      <c r="I58" s="31"/>
      <c r="J58" s="31"/>
      <c r="K58" s="31"/>
      <c r="L58" s="31"/>
      <c r="M58" s="31"/>
      <c r="N58" s="31"/>
      <c r="O58" s="31"/>
      <c r="P58" s="31"/>
      <c r="Q58" s="31"/>
      <c r="R58" s="31"/>
      <c r="S58" s="31"/>
      <c r="T58" s="31"/>
      <c r="U58" s="31"/>
      <c r="V58" s="31"/>
      <c r="W58" s="31"/>
      <c r="X58" s="31"/>
      <c r="Y58" s="31"/>
      <c r="Z58" s="31"/>
      <c r="AA58" s="31"/>
      <c r="AB58" s="31"/>
      <c r="AC58" s="31"/>
      <c r="AD58" s="31"/>
      <c r="AE58" s="31"/>
      <c r="AF58" s="31"/>
    </row>
    <row r="59" spans="1:32" ht="10.5" customHeight="1">
      <c r="A59" s="283"/>
      <c r="B59" s="284" t="s">
        <v>6129</v>
      </c>
      <c r="C59" s="285"/>
      <c r="D59" s="285"/>
      <c r="E59" s="285"/>
      <c r="F59" s="285"/>
      <c r="G59" s="285"/>
      <c r="H59" s="285"/>
      <c r="J59" s="285"/>
      <c r="K59" s="285"/>
      <c r="L59" s="285"/>
      <c r="M59" s="285"/>
      <c r="N59" s="285"/>
      <c r="O59" s="285"/>
      <c r="P59" s="285"/>
      <c r="Q59" s="31"/>
      <c r="R59" s="31"/>
      <c r="S59" s="31"/>
      <c r="T59" s="31"/>
      <c r="U59" s="31"/>
      <c r="V59" s="31"/>
      <c r="W59" s="31"/>
      <c r="X59" s="31"/>
      <c r="Y59" s="31"/>
      <c r="Z59" s="31"/>
      <c r="AA59" s="31"/>
      <c r="AB59" s="31"/>
      <c r="AC59" s="31"/>
      <c r="AD59" s="31"/>
      <c r="AE59" s="31"/>
      <c r="AF59" s="31"/>
    </row>
    <row r="60" spans="1:32" ht="10.5" customHeight="1">
      <c r="A60" s="283"/>
      <c r="B60" s="285" t="s">
        <v>6130</v>
      </c>
      <c r="C60" s="285"/>
      <c r="D60" s="285"/>
      <c r="E60" s="285"/>
      <c r="F60" s="285"/>
      <c r="G60" s="285"/>
      <c r="H60" s="285"/>
      <c r="I60" s="285"/>
      <c r="K60" s="285"/>
      <c r="L60" s="285"/>
      <c r="M60" s="285"/>
      <c r="N60" s="31"/>
      <c r="O60" s="31"/>
      <c r="P60" s="31"/>
      <c r="Q60" s="31"/>
      <c r="R60" s="31"/>
      <c r="S60" s="31"/>
      <c r="T60" s="31"/>
      <c r="U60" s="31"/>
      <c r="V60" s="31"/>
      <c r="W60" s="31"/>
      <c r="X60" s="31"/>
      <c r="Y60" s="31"/>
      <c r="Z60" s="31"/>
      <c r="AA60" s="31"/>
      <c r="AB60" s="31"/>
      <c r="AC60" s="31"/>
      <c r="AD60" s="31"/>
      <c r="AE60" s="31"/>
      <c r="AF60" s="31"/>
    </row>
    <row r="61" spans="1:32" ht="10.5" customHeight="1">
      <c r="A61" s="283"/>
      <c r="B61" s="285" t="s">
        <v>6131</v>
      </c>
      <c r="C61" s="259"/>
      <c r="F61" s="259"/>
      <c r="G61" s="259"/>
      <c r="H61" s="259"/>
      <c r="I61" s="31"/>
      <c r="J61" s="31"/>
      <c r="K61" s="31"/>
      <c r="L61" s="31"/>
      <c r="M61" s="31"/>
      <c r="N61" s="31"/>
      <c r="O61" s="31"/>
      <c r="P61" s="31"/>
      <c r="Q61" s="31"/>
      <c r="R61" s="31"/>
      <c r="S61" s="31"/>
      <c r="T61" s="31"/>
      <c r="U61" s="31"/>
      <c r="V61" s="31"/>
      <c r="W61" s="31"/>
      <c r="X61" s="31"/>
      <c r="Y61" s="31"/>
      <c r="Z61" s="31"/>
      <c r="AA61" s="31"/>
      <c r="AB61" s="31"/>
      <c r="AC61" s="31"/>
      <c r="AD61" s="31"/>
      <c r="AE61" s="31"/>
      <c r="AF61" s="31"/>
    </row>
    <row r="62" spans="1:32" ht="14.25" customHeight="1">
      <c r="A62" s="46"/>
      <c r="B62" s="48"/>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6"/>
    </row>
    <row r="63" spans="1:32" ht="4.5" customHeight="1">
      <c r="A63" s="46"/>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6"/>
    </row>
    <row r="64" spans="1:32" ht="10.5" customHeight="1">
      <c r="A64" s="46"/>
      <c r="B64" s="49"/>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row>
    <row r="65" spans="1:32" ht="10.5" customHeight="1">
      <c r="A65" s="46"/>
      <c r="B65" s="49"/>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row>
    <row r="66" spans="1:32" ht="10.5" customHeight="1">
      <c r="A66" s="46"/>
      <c r="B66" s="49"/>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row>
    <row r="67" spans="1:3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2:3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2:3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2:3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2:3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2:3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2:3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2:3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2:3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2:3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2:3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2:3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2:3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2:3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2:3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2:3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2:3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2:3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2:3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2:3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2:3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2:3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2:3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2:3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2:3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2:3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2:3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2:3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2:3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2:3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2:3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2:3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2:3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2:3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2:3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2:3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2:3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2:3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2:3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2:3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2:3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2:3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2:3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2:3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2:3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2:3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2:3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2:3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2:3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2:3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2:3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2:3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2:3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2:3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2:3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2:3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2:3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2:3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2:3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2:3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2:3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2:3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2:3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2:3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2:3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2:3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2:3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2:3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2:3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2:3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2:3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2:3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2:3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2:3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2:3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2:3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2:3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2:3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2:3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2:3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2:3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2:3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2:3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2:3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2:3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2:3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2:3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2:3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2:3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2:3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2:3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2:3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2:3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2:3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2:3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2:3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2:3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2:3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2:3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2:3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2:3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2:3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2:3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2:3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2:3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2:3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2:3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2:3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2:3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2:3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2:3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2:3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2:3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2:3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2:3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2:3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2:3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2:3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2:3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2:3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2:3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2:3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2:3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2:3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2:3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2:3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2:3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2:3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2:3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2:3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2:3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2:3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2:3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2:3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2:3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2:3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2:3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2:3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2:3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2:3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2:3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2:3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2:3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2:3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2:3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row>
    <row r="227" spans="2:3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row>
    <row r="228" spans="2:3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row>
    <row r="229" spans="2:3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row>
    <row r="230" spans="2:3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row>
    <row r="231" spans="2:3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row>
    <row r="232" spans="2:3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row>
    <row r="233" spans="2:3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row>
  </sheetData>
  <protectedRanges>
    <protectedRange algorithmName="SHA-512" hashValue="H8XH2ef3wjafZWNVgUhr4Th7ybZdSzKj4HVSL0U8OqvJbYaB8oE6WxoGEwtRcECQAl8BFJst+At5/plK8Sotyg==" saltValue="CjRcFSK3QWUOQ5pxPQsq5g==" spinCount="100000" sqref="G1:AG11 F1:F10 AI1:XFD11 AH2:AH11 A1:E11" name="Rango1"/>
  </protectedRanges>
  <mergeCells count="114">
    <mergeCell ref="C25:E25"/>
    <mergeCell ref="X2:AE2"/>
    <mergeCell ref="X3:AE3"/>
    <mergeCell ref="X4:AE4"/>
    <mergeCell ref="A6:AF6"/>
    <mergeCell ref="A7:AF7"/>
    <mergeCell ref="B16:AE17"/>
    <mergeCell ref="I23:L24"/>
    <mergeCell ref="Z23:AD24"/>
    <mergeCell ref="M23:Y24"/>
    <mergeCell ref="P9:S9"/>
    <mergeCell ref="V9:Y9"/>
    <mergeCell ref="C23:H23"/>
    <mergeCell ref="C24:E24"/>
    <mergeCell ref="F24:H24"/>
    <mergeCell ref="H14:I14"/>
    <mergeCell ref="H18:I18"/>
    <mergeCell ref="Z25:AD25"/>
    <mergeCell ref="F25:H25"/>
    <mergeCell ref="M25:Y25"/>
    <mergeCell ref="I25:L25"/>
    <mergeCell ref="F12:AD13"/>
    <mergeCell ref="B19:AE21"/>
    <mergeCell ref="B46:AE48"/>
    <mergeCell ref="M39:Y39"/>
    <mergeCell ref="M36:Y36"/>
    <mergeCell ref="M37:Y37"/>
    <mergeCell ref="I39:L39"/>
    <mergeCell ref="I28:L28"/>
    <mergeCell ref="I33:L33"/>
    <mergeCell ref="I30:L30"/>
    <mergeCell ref="I32:L32"/>
    <mergeCell ref="C38:E38"/>
    <mergeCell ref="F38:H38"/>
    <mergeCell ref="C32:E32"/>
    <mergeCell ref="F32:H32"/>
    <mergeCell ref="Z32:AD32"/>
    <mergeCell ref="C31:E31"/>
    <mergeCell ref="F31:H31"/>
    <mergeCell ref="Z35:AD35"/>
    <mergeCell ref="I29:L29"/>
    <mergeCell ref="C30:E30"/>
    <mergeCell ref="Z29:AD29"/>
    <mergeCell ref="C29:E29"/>
    <mergeCell ref="C28:E28"/>
    <mergeCell ref="F28:H28"/>
    <mergeCell ref="I31:L31"/>
    <mergeCell ref="C27:E27"/>
    <mergeCell ref="Z28:AD28"/>
    <mergeCell ref="Z30:AD30"/>
    <mergeCell ref="C26:E26"/>
    <mergeCell ref="F26:H26"/>
    <mergeCell ref="I26:L26"/>
    <mergeCell ref="F29:H29"/>
    <mergeCell ref="F30:H30"/>
    <mergeCell ref="M26:Y26"/>
    <mergeCell ref="M27:Y27"/>
    <mergeCell ref="Z27:AD27"/>
    <mergeCell ref="M30:Y30"/>
    <mergeCell ref="M28:Y28"/>
    <mergeCell ref="F27:H27"/>
    <mergeCell ref="Z26:AD26"/>
    <mergeCell ref="I27:L27"/>
    <mergeCell ref="M31:Y31"/>
    <mergeCell ref="M29:Y29"/>
    <mergeCell ref="Z36:AD36"/>
    <mergeCell ref="Z37:AD37"/>
    <mergeCell ref="Z38:AD38"/>
    <mergeCell ref="M32:Y32"/>
    <mergeCell ref="Z31:AD31"/>
    <mergeCell ref="Z34:AD34"/>
    <mergeCell ref="M33:Y33"/>
    <mergeCell ref="Z33:AD33"/>
    <mergeCell ref="C39:E39"/>
    <mergeCell ref="F39:H39"/>
    <mergeCell ref="Z39:AD39"/>
    <mergeCell ref="C33:E33"/>
    <mergeCell ref="F36:H36"/>
    <mergeCell ref="C37:E37"/>
    <mergeCell ref="F33:H33"/>
    <mergeCell ref="I36:L36"/>
    <mergeCell ref="I37:L37"/>
    <mergeCell ref="C36:E36"/>
    <mergeCell ref="C35:E35"/>
    <mergeCell ref="F35:H35"/>
    <mergeCell ref="I35:L35"/>
    <mergeCell ref="C34:E34"/>
    <mergeCell ref="I34:L34"/>
    <mergeCell ref="M34:Y34"/>
    <mergeCell ref="F37:H37"/>
    <mergeCell ref="I38:L38"/>
    <mergeCell ref="M35:Y35"/>
    <mergeCell ref="F34:H34"/>
    <mergeCell ref="M38:Y38"/>
    <mergeCell ref="M43:Y43"/>
    <mergeCell ref="Z43:AD43"/>
    <mergeCell ref="C43:E43"/>
    <mergeCell ref="F43:H43"/>
    <mergeCell ref="I43:L43"/>
    <mergeCell ref="C42:E42"/>
    <mergeCell ref="F42:H42"/>
    <mergeCell ref="I42:L42"/>
    <mergeCell ref="Z40:AD40"/>
    <mergeCell ref="M42:Y42"/>
    <mergeCell ref="Z42:AD42"/>
    <mergeCell ref="C40:E40"/>
    <mergeCell ref="F40:H40"/>
    <mergeCell ref="I40:L40"/>
    <mergeCell ref="M40:Y40"/>
    <mergeCell ref="I41:L41"/>
    <mergeCell ref="M41:Y41"/>
    <mergeCell ref="Z41:AD41"/>
    <mergeCell ref="C41:E41"/>
    <mergeCell ref="F41:H41"/>
  </mergeCells>
  <hyperlinks>
    <hyperlink ref="C42:E42" location="CDI!A1" display="CDI!A1"/>
    <hyperlink ref="C43:E43" location="'TRL MN'!A1" display="'TRL MN'!A1"/>
    <hyperlink ref="C25:E25" location="'CUT MN'!A1" display="'CUT MN'!A1"/>
    <hyperlink ref="F43:H43" location="'TRL ME'!A1" display="'TRL ME'!A1"/>
    <hyperlink ref="F25:H25" location="'CUT USD'!A1" display="'CUT USD'!A1"/>
    <hyperlink ref="C28:E28" location="'CUT MN'!A1" display="'CUT MN'!A1"/>
    <hyperlink ref="C29:E29" location="'CUT MN'!A1" display="'CUT MN'!A1"/>
    <hyperlink ref="C26:E26" location="'CUT MN'!A1" display="'CUT MN'!A1"/>
    <hyperlink ref="C30:E30" location="'CUT MN'!A1" display="'CUT MN'!A1"/>
    <hyperlink ref="C31:E31" location="'CUT MN'!A1" display="'CUT MN'!A1"/>
    <hyperlink ref="C32:E32" location="'CUT MN'!A1" display="'CUT MN'!A1"/>
    <hyperlink ref="C33:E33" location="'CUT MN'!A1" display="'CUT MN'!A1"/>
    <hyperlink ref="C34:E34" location="'CUT MN'!A1" display="'CUT MN'!A1"/>
    <hyperlink ref="C35:E41" location="'CUT MN'!A1" display="'CUT MN'!A1"/>
    <hyperlink ref="C41:E41" location="'TCR MN'!Área_de_impresión" display="'TCR MN'!Área_de_impresión"/>
    <hyperlink ref="F25:H40" location="'CUT ME'!A1" display="'CUT ME'!A1"/>
    <hyperlink ref="F42:H42" location="'CUT BS'!A1" display="'CUT BS'!A1"/>
  </hyperlinks>
  <pageMargins left="0.43307086614173229" right="0.31496062992125984" top="0.43307086614173229" bottom="0.15748031496062992" header="0.31496062992125984" footer="0.19685039370078741"/>
  <pageSetup scale="77" orientation="portrait" r:id="rId1"/>
  <rowBreaks count="1" manualBreakCount="1">
    <brk id="62" max="3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33"/>
  <sheetViews>
    <sheetView view="pageBreakPreview" zoomScale="90" zoomScaleNormal="160" zoomScaleSheetLayoutView="90" workbookViewId="0">
      <selection activeCell="A2" sqref="A2"/>
    </sheetView>
  </sheetViews>
  <sheetFormatPr baseColWidth="10" defaultRowHeight="15"/>
  <cols>
    <col min="1" max="1" width="17.140625" style="232" customWidth="1"/>
    <col min="2" max="2" width="34" style="229" customWidth="1"/>
    <col min="3" max="3" width="11.5703125" style="230" bestFit="1" customWidth="1"/>
    <col min="4" max="4" width="27" style="229" customWidth="1"/>
    <col min="5" max="5" width="3.5703125" style="230" bestFit="1" customWidth="1"/>
    <col min="6" max="6" width="15.7109375" style="231" bestFit="1" customWidth="1"/>
    <col min="7" max="16384" width="11.42578125" style="232"/>
  </cols>
  <sheetData>
    <row r="1" spans="1:6">
      <c r="A1" s="228" t="s">
        <v>761</v>
      </c>
    </row>
    <row r="2" spans="1:6" ht="15.75">
      <c r="A2" s="228" t="s">
        <v>732</v>
      </c>
    </row>
    <row r="3" spans="1:6">
      <c r="A3" s="228" t="s">
        <v>36</v>
      </c>
    </row>
    <row r="4" spans="1:6">
      <c r="A4" s="228" t="str">
        <f>+'CUT MN'!A4</f>
        <v>CORRESPONDIENTE AL PERIODO DE ENERO A MAYO DE 2019</v>
      </c>
    </row>
    <row r="5" spans="1:6">
      <c r="A5" s="233" t="str">
        <f>+'CUT MN'!A5</f>
        <v>ACTUALIZADO AL : 6 de Junio de 2019</v>
      </c>
    </row>
    <row r="7" spans="1:6" s="238" customFormat="1" ht="30">
      <c r="A7" s="234" t="s">
        <v>762</v>
      </c>
      <c r="B7" s="234" t="s">
        <v>763</v>
      </c>
      <c r="C7" s="235" t="s">
        <v>764</v>
      </c>
      <c r="D7" s="236" t="s">
        <v>38</v>
      </c>
      <c r="E7" s="235" t="s">
        <v>765</v>
      </c>
      <c r="F7" s="237" t="s">
        <v>766</v>
      </c>
    </row>
    <row r="8" spans="1:6" ht="45">
      <c r="A8" s="239" t="s">
        <v>773</v>
      </c>
      <c r="B8" s="291" t="s">
        <v>774</v>
      </c>
      <c r="C8" s="292">
        <v>16</v>
      </c>
      <c r="D8" s="240" t="s">
        <v>11690</v>
      </c>
      <c r="E8" s="239">
        <v>9</v>
      </c>
      <c r="F8" s="241">
        <v>11750</v>
      </c>
    </row>
    <row r="9" spans="1:6" ht="45">
      <c r="A9" s="239" t="s">
        <v>1413</v>
      </c>
      <c r="B9" s="291" t="s">
        <v>8026</v>
      </c>
      <c r="C9" s="292">
        <v>16</v>
      </c>
      <c r="D9" s="240" t="s">
        <v>11690</v>
      </c>
      <c r="E9" s="239">
        <v>13</v>
      </c>
      <c r="F9" s="241">
        <v>10</v>
      </c>
    </row>
    <row r="10" spans="1:6" ht="30">
      <c r="A10" s="239" t="s">
        <v>2897</v>
      </c>
      <c r="B10" s="291" t="s">
        <v>8027</v>
      </c>
      <c r="C10" s="292">
        <v>16</v>
      </c>
      <c r="D10" s="240" t="s">
        <v>11690</v>
      </c>
      <c r="E10" s="239">
        <v>16</v>
      </c>
      <c r="F10" s="241">
        <v>25</v>
      </c>
    </row>
    <row r="11" spans="1:6" ht="45">
      <c r="A11" s="239" t="s">
        <v>769</v>
      </c>
      <c r="B11" s="291" t="s">
        <v>770</v>
      </c>
      <c r="C11" s="292">
        <v>46</v>
      </c>
      <c r="D11" s="240" t="s">
        <v>11691</v>
      </c>
      <c r="E11" s="239">
        <v>2</v>
      </c>
      <c r="F11" s="241">
        <v>35238.5</v>
      </c>
    </row>
    <row r="12" spans="1:6" ht="45">
      <c r="A12" s="239" t="s">
        <v>771</v>
      </c>
      <c r="B12" s="291" t="s">
        <v>772</v>
      </c>
      <c r="C12" s="292">
        <v>46</v>
      </c>
      <c r="D12" s="240" t="s">
        <v>11691</v>
      </c>
      <c r="E12" s="239">
        <v>2</v>
      </c>
      <c r="F12" s="241">
        <v>21290001.529999994</v>
      </c>
    </row>
    <row r="13" spans="1:6" ht="45">
      <c r="A13" s="239" t="s">
        <v>2884</v>
      </c>
      <c r="B13" s="291" t="s">
        <v>11692</v>
      </c>
      <c r="C13" s="292">
        <v>81</v>
      </c>
      <c r="D13" s="240" t="s">
        <v>11693</v>
      </c>
      <c r="E13" s="239">
        <v>1</v>
      </c>
      <c r="F13" s="241">
        <v>56861.55</v>
      </c>
    </row>
    <row r="14" spans="1:6" ht="30">
      <c r="A14" s="239" t="s">
        <v>784</v>
      </c>
      <c r="B14" s="291" t="s">
        <v>8025</v>
      </c>
      <c r="C14" s="292">
        <v>86</v>
      </c>
      <c r="D14" s="240" t="s">
        <v>11694</v>
      </c>
      <c r="E14" s="239">
        <v>3</v>
      </c>
      <c r="F14" s="241">
        <v>5900</v>
      </c>
    </row>
    <row r="15" spans="1:6">
      <c r="A15" s="239" t="s">
        <v>767</v>
      </c>
      <c r="B15" s="291" t="s">
        <v>768</v>
      </c>
      <c r="C15" s="292">
        <v>99</v>
      </c>
      <c r="D15" s="240" t="s">
        <v>11695</v>
      </c>
      <c r="E15" s="239">
        <v>2</v>
      </c>
      <c r="F15" s="241">
        <v>2706740.13</v>
      </c>
    </row>
    <row r="16" spans="1:6" ht="30">
      <c r="A16" s="239" t="s">
        <v>2893</v>
      </c>
      <c r="B16" s="291" t="s">
        <v>2894</v>
      </c>
      <c r="C16" s="292">
        <v>99</v>
      </c>
      <c r="D16" s="240" t="s">
        <v>11695</v>
      </c>
      <c r="E16" s="239">
        <v>2</v>
      </c>
      <c r="F16" s="241">
        <v>539542.46000000008</v>
      </c>
    </row>
    <row r="17" spans="1:6" ht="45">
      <c r="A17" s="239" t="s">
        <v>2887</v>
      </c>
      <c r="B17" s="291" t="s">
        <v>2888</v>
      </c>
      <c r="C17" s="292">
        <v>119</v>
      </c>
      <c r="D17" s="240" t="s">
        <v>11696</v>
      </c>
      <c r="E17" s="239">
        <v>1</v>
      </c>
      <c r="F17" s="241">
        <v>1930</v>
      </c>
    </row>
    <row r="18" spans="1:6" ht="45">
      <c r="A18" s="239" t="s">
        <v>2895</v>
      </c>
      <c r="B18" s="291" t="s">
        <v>8022</v>
      </c>
      <c r="C18" s="292">
        <v>119</v>
      </c>
      <c r="D18" s="240" t="s">
        <v>11696</v>
      </c>
      <c r="E18" s="239">
        <v>1</v>
      </c>
      <c r="F18" s="241">
        <v>780</v>
      </c>
    </row>
    <row r="19" spans="1:6" ht="30">
      <c r="A19" s="239" t="s">
        <v>2880</v>
      </c>
      <c r="B19" s="291" t="s">
        <v>2881</v>
      </c>
      <c r="C19" s="292">
        <v>124</v>
      </c>
      <c r="D19" s="240" t="s">
        <v>11697</v>
      </c>
      <c r="E19" s="239">
        <v>1</v>
      </c>
      <c r="F19" s="241">
        <v>33800</v>
      </c>
    </row>
    <row r="20" spans="1:6" ht="30">
      <c r="A20" s="239" t="s">
        <v>2882</v>
      </c>
      <c r="B20" s="291" t="s">
        <v>2883</v>
      </c>
      <c r="C20" s="292">
        <v>287</v>
      </c>
      <c r="D20" s="240" t="s">
        <v>11698</v>
      </c>
      <c r="E20" s="239">
        <v>2</v>
      </c>
      <c r="F20" s="241">
        <v>1472243.34</v>
      </c>
    </row>
    <row r="21" spans="1:6" ht="30">
      <c r="A21" s="239" t="s">
        <v>2891</v>
      </c>
      <c r="B21" s="291" t="s">
        <v>2892</v>
      </c>
      <c r="C21" s="292">
        <v>287</v>
      </c>
      <c r="D21" s="240" t="s">
        <v>11698</v>
      </c>
      <c r="E21" s="239">
        <v>10</v>
      </c>
      <c r="F21" s="241">
        <v>136522.07999999999</v>
      </c>
    </row>
    <row r="22" spans="1:6" ht="30">
      <c r="A22" s="239" t="s">
        <v>2896</v>
      </c>
      <c r="B22" s="291" t="s">
        <v>8023</v>
      </c>
      <c r="C22" s="292">
        <v>379</v>
      </c>
      <c r="D22" s="240" t="s">
        <v>11699</v>
      </c>
      <c r="E22" s="239">
        <v>1</v>
      </c>
      <c r="F22" s="241">
        <v>23500</v>
      </c>
    </row>
    <row r="23" spans="1:6" ht="45">
      <c r="A23" s="239" t="s">
        <v>4554</v>
      </c>
      <c r="B23" s="291" t="s">
        <v>8024</v>
      </c>
      <c r="C23" s="292">
        <v>385</v>
      </c>
      <c r="D23" s="240" t="s">
        <v>782</v>
      </c>
      <c r="E23" s="239">
        <v>1</v>
      </c>
      <c r="F23" s="241">
        <v>170368.21</v>
      </c>
    </row>
    <row r="24" spans="1:6">
      <c r="A24" s="239" t="s">
        <v>8018</v>
      </c>
      <c r="B24" s="291" t="s">
        <v>8020</v>
      </c>
      <c r="C24" s="292">
        <v>435</v>
      </c>
      <c r="D24" s="240" t="s">
        <v>11700</v>
      </c>
      <c r="E24" s="239">
        <v>1</v>
      </c>
      <c r="F24" s="241">
        <v>498776.97000000003</v>
      </c>
    </row>
    <row r="25" spans="1:6" ht="45">
      <c r="A25" s="239" t="s">
        <v>2885</v>
      </c>
      <c r="B25" s="291" t="s">
        <v>2886</v>
      </c>
      <c r="C25" s="292">
        <v>512</v>
      </c>
      <c r="D25" s="240" t="s">
        <v>11701</v>
      </c>
      <c r="E25" s="239">
        <v>1</v>
      </c>
      <c r="F25" s="241">
        <v>79037.179999999993</v>
      </c>
    </row>
    <row r="26" spans="1:6" ht="30">
      <c r="A26" s="239" t="s">
        <v>8017</v>
      </c>
      <c r="B26" s="291" t="s">
        <v>8019</v>
      </c>
      <c r="C26" s="292">
        <v>513</v>
      </c>
      <c r="D26" s="240" t="s">
        <v>171</v>
      </c>
      <c r="E26" s="239">
        <v>10</v>
      </c>
      <c r="F26" s="241">
        <v>55884.21</v>
      </c>
    </row>
    <row r="27" spans="1:6">
      <c r="A27" s="239" t="s">
        <v>2889</v>
      </c>
      <c r="B27" s="291" t="s">
        <v>2890</v>
      </c>
      <c r="C27" s="292">
        <v>526</v>
      </c>
      <c r="D27" s="240" t="s">
        <v>8028</v>
      </c>
      <c r="E27" s="239">
        <v>1</v>
      </c>
      <c r="F27" s="241">
        <v>1000</v>
      </c>
    </row>
    <row r="28" spans="1:6" ht="30">
      <c r="A28" s="239" t="s">
        <v>11702</v>
      </c>
      <c r="B28" s="291" t="s">
        <v>11703</v>
      </c>
      <c r="C28" s="292">
        <v>596</v>
      </c>
      <c r="D28" s="240" t="s">
        <v>11704</v>
      </c>
      <c r="E28" s="239">
        <v>1</v>
      </c>
      <c r="F28" s="241">
        <v>19490.13</v>
      </c>
    </row>
    <row r="29" spans="1:6" ht="45">
      <c r="A29" s="239" t="s">
        <v>775</v>
      </c>
      <c r="B29" s="291" t="s">
        <v>8021</v>
      </c>
      <c r="C29" s="292">
        <v>598</v>
      </c>
      <c r="D29" s="240" t="s">
        <v>11705</v>
      </c>
      <c r="E29" s="239">
        <v>1</v>
      </c>
      <c r="F29" s="241">
        <v>214803.39999999997</v>
      </c>
    </row>
    <row r="30" spans="1:6">
      <c r="A30" s="242"/>
      <c r="B30" s="243"/>
      <c r="C30" s="278"/>
      <c r="D30" s="243"/>
      <c r="E30" s="242"/>
      <c r="F30" s="279"/>
    </row>
    <row r="31" spans="1:6" ht="16.5" thickBot="1">
      <c r="D31" s="364" t="s">
        <v>6127</v>
      </c>
      <c r="E31" s="364"/>
      <c r="F31" s="244">
        <f>SUBTOTAL(9,F8:F29)</f>
        <v>27354204.68999999</v>
      </c>
    </row>
    <row r="32" spans="1:6" ht="15.75" thickTop="1"/>
    <row r="33" ht="7.5" customHeight="1"/>
  </sheetData>
  <autoFilter ref="A7:F29"/>
  <mergeCells count="1">
    <mergeCell ref="D31:E31"/>
  </mergeCells>
  <pageMargins left="0.7" right="0.7" top="0.75" bottom="0.75" header="0.3" footer="0.3"/>
  <pageSetup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12"/>
  <sheetViews>
    <sheetView view="pageBreakPreview" zoomScale="90" zoomScaleNormal="160" zoomScaleSheetLayoutView="90" workbookViewId="0">
      <selection activeCell="A2" sqref="A2"/>
    </sheetView>
  </sheetViews>
  <sheetFormatPr baseColWidth="10" defaultRowHeight="15"/>
  <cols>
    <col min="1" max="1" width="17.140625" style="232" customWidth="1"/>
    <col min="2" max="2" width="34" style="229" customWidth="1"/>
    <col min="3" max="3" width="11.5703125" style="230" bestFit="1" customWidth="1"/>
    <col min="4" max="4" width="27" style="229" customWidth="1"/>
    <col min="5" max="5" width="3.5703125" style="230" bestFit="1" customWidth="1"/>
    <col min="6" max="6" width="15.7109375" style="231" bestFit="1" customWidth="1"/>
    <col min="7" max="16384" width="11.42578125" style="232"/>
  </cols>
  <sheetData>
    <row r="1" spans="1:6">
      <c r="A1" s="228" t="s">
        <v>761</v>
      </c>
    </row>
    <row r="2" spans="1:6" ht="15.75">
      <c r="A2" s="228" t="s">
        <v>733</v>
      </c>
    </row>
    <row r="3" spans="1:6">
      <c r="A3" s="228" t="s">
        <v>36</v>
      </c>
    </row>
    <row r="4" spans="1:6">
      <c r="A4" s="228" t="str">
        <f>+'CUT MN'!A4</f>
        <v>CORRESPONDIENTE AL PERIODO DE ENERO A MAYO DE 2019</v>
      </c>
    </row>
    <row r="5" spans="1:6">
      <c r="A5" s="233" t="str">
        <f>+'CUT MN'!A5</f>
        <v>ACTUALIZADO AL : 6 de Junio de 2019</v>
      </c>
    </row>
    <row r="7" spans="1:6" s="238" customFormat="1" ht="30">
      <c r="A7" s="234" t="s">
        <v>762</v>
      </c>
      <c r="B7" s="234" t="s">
        <v>763</v>
      </c>
      <c r="C7" s="235" t="s">
        <v>764</v>
      </c>
      <c r="D7" s="236" t="s">
        <v>38</v>
      </c>
      <c r="E7" s="235" t="s">
        <v>765</v>
      </c>
      <c r="F7" s="237" t="s">
        <v>766</v>
      </c>
    </row>
    <row r="8" spans="1:6" ht="45">
      <c r="A8" s="239" t="s">
        <v>6124</v>
      </c>
      <c r="B8" s="240" t="s">
        <v>6125</v>
      </c>
      <c r="C8" s="239" t="s">
        <v>556</v>
      </c>
      <c r="D8" s="240" t="s">
        <v>616</v>
      </c>
      <c r="E8" s="239">
        <v>2</v>
      </c>
      <c r="F8" s="241">
        <v>1520365.96</v>
      </c>
    </row>
    <row r="9" spans="1:6">
      <c r="A9" s="242"/>
      <c r="B9" s="243"/>
      <c r="C9" s="278"/>
      <c r="D9" s="243"/>
      <c r="E9" s="242"/>
      <c r="F9" s="279"/>
    </row>
    <row r="10" spans="1:6" ht="16.5" thickBot="1">
      <c r="D10" s="364" t="s">
        <v>6126</v>
      </c>
      <c r="E10" s="364"/>
      <c r="F10" s="244">
        <f>SUBTOTAL(9,F8:F8)</f>
        <v>1520365.96</v>
      </c>
    </row>
    <row r="11" spans="1:6" ht="15.75" thickTop="1"/>
    <row r="12" spans="1:6" ht="7.5" customHeight="1"/>
  </sheetData>
  <autoFilter ref="A7:F8"/>
  <mergeCells count="1">
    <mergeCell ref="D10:E10"/>
  </mergeCells>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595"/>
  <sheetViews>
    <sheetView topLeftCell="A566" zoomScale="175" zoomScaleNormal="175" workbookViewId="0">
      <selection activeCell="D564" sqref="D564"/>
    </sheetView>
  </sheetViews>
  <sheetFormatPr baseColWidth="10" defaultRowHeight="15"/>
  <cols>
    <col min="1" max="1" width="11.42578125" style="39"/>
    <col min="2" max="2" width="76.7109375" style="39" bestFit="1" customWidth="1"/>
    <col min="3" max="3" width="73" style="39" bestFit="1" customWidth="1"/>
    <col min="4" max="4" width="11.85546875" style="39" bestFit="1" customWidth="1"/>
    <col min="5" max="16384" width="11.42578125" style="39"/>
  </cols>
  <sheetData>
    <row r="1" spans="1:4" ht="15" customHeight="1"/>
    <row r="2" spans="1:4" ht="21">
      <c r="A2" s="8" t="s">
        <v>37</v>
      </c>
      <c r="B2" s="9" t="str">
        <f>UPPER(C2)</f>
        <v>DESCRIPCIÓN</v>
      </c>
      <c r="C2" s="9" t="s">
        <v>2</v>
      </c>
    </row>
    <row r="3" spans="1:4">
      <c r="A3" s="1">
        <v>0</v>
      </c>
      <c r="B3" s="2" t="str">
        <f>UPPER(C3)</f>
        <v>SIN  NOMBRE</v>
      </c>
      <c r="C3" s="2" t="s">
        <v>569</v>
      </c>
      <c r="D3" s="39" t="b">
        <f>+A3='[2]PT CUT Bs'!$C10</f>
        <v>1</v>
      </c>
    </row>
    <row r="4" spans="1:4">
      <c r="A4" s="3">
        <v>6</v>
      </c>
      <c r="B4" s="4" t="s">
        <v>785</v>
      </c>
      <c r="C4" s="4" t="s">
        <v>40</v>
      </c>
      <c r="D4" s="39" t="b">
        <f>+A4='[2]PT CUT Bs'!$C11</f>
        <v>1</v>
      </c>
    </row>
    <row r="5" spans="1:4">
      <c r="A5" s="3">
        <v>10</v>
      </c>
      <c r="B5" s="4" t="s">
        <v>786</v>
      </c>
      <c r="C5" s="4" t="s">
        <v>41</v>
      </c>
      <c r="D5" s="39" t="b">
        <f>+A5='[2]PT CUT Bs'!$C12</f>
        <v>1</v>
      </c>
    </row>
    <row r="6" spans="1:4">
      <c r="A6" s="3">
        <v>15</v>
      </c>
      <c r="B6" s="4" t="s">
        <v>787</v>
      </c>
      <c r="C6" s="4" t="s">
        <v>42</v>
      </c>
      <c r="D6" s="39" t="b">
        <f>+A6='[2]PT CUT Bs'!$C13</f>
        <v>1</v>
      </c>
    </row>
    <row r="7" spans="1:4">
      <c r="A7" s="3">
        <v>16</v>
      </c>
      <c r="B7" s="4" t="s">
        <v>788</v>
      </c>
      <c r="C7" s="4" t="s">
        <v>43</v>
      </c>
      <c r="D7" s="39" t="b">
        <f>+A7='[2]PT CUT Bs'!$C14</f>
        <v>1</v>
      </c>
    </row>
    <row r="8" spans="1:4">
      <c r="A8" s="3">
        <v>20</v>
      </c>
      <c r="B8" s="4" t="s">
        <v>789</v>
      </c>
      <c r="C8" s="4" t="s">
        <v>44</v>
      </c>
      <c r="D8" s="39" t="b">
        <f>+A8='[2]PT CUT Bs'!$C15</f>
        <v>1</v>
      </c>
    </row>
    <row r="9" spans="1:4">
      <c r="A9" s="3">
        <v>25</v>
      </c>
      <c r="B9" s="4" t="s">
        <v>790</v>
      </c>
      <c r="C9" s="4" t="s">
        <v>45</v>
      </c>
      <c r="D9" s="39" t="b">
        <f>+A9='[2]PT CUT Bs'!$C16</f>
        <v>1</v>
      </c>
    </row>
    <row r="10" spans="1:4">
      <c r="A10" s="3">
        <v>30</v>
      </c>
      <c r="B10" s="4" t="s">
        <v>791</v>
      </c>
      <c r="C10" s="4" t="s">
        <v>675</v>
      </c>
      <c r="D10" s="39" t="b">
        <f>+A10='[2]PT CUT Bs'!$C17</f>
        <v>1</v>
      </c>
    </row>
    <row r="11" spans="1:4">
      <c r="A11" s="3">
        <v>35</v>
      </c>
      <c r="B11" s="4" t="s">
        <v>792</v>
      </c>
      <c r="C11" s="4" t="s">
        <v>46</v>
      </c>
      <c r="D11" s="39" t="b">
        <f>+A11='[2]PT CUT Bs'!$C18</f>
        <v>1</v>
      </c>
    </row>
    <row r="12" spans="1:4">
      <c r="A12" s="3">
        <v>41</v>
      </c>
      <c r="B12" s="4" t="s">
        <v>793</v>
      </c>
      <c r="C12" s="4" t="s">
        <v>47</v>
      </c>
      <c r="D12" s="39" t="b">
        <f>+A12='[2]PT CUT Bs'!$C19</f>
        <v>1</v>
      </c>
    </row>
    <row r="13" spans="1:4">
      <c r="A13" s="3">
        <v>46</v>
      </c>
      <c r="B13" s="4" t="s">
        <v>794</v>
      </c>
      <c r="C13" s="4" t="s">
        <v>48</v>
      </c>
      <c r="D13" s="39" t="b">
        <f>+A13='[2]PT CUT Bs'!$C20</f>
        <v>1</v>
      </c>
    </row>
    <row r="14" spans="1:4">
      <c r="A14" s="3">
        <v>47</v>
      </c>
      <c r="B14" s="4" t="s">
        <v>795</v>
      </c>
      <c r="C14" s="4" t="s">
        <v>49</v>
      </c>
      <c r="D14" s="39" t="b">
        <f>+A14='[2]PT CUT Bs'!$C21</f>
        <v>1</v>
      </c>
    </row>
    <row r="15" spans="1:4">
      <c r="A15" s="5">
        <v>48</v>
      </c>
      <c r="B15" s="6" t="s">
        <v>796</v>
      </c>
      <c r="C15" s="6" t="s">
        <v>50</v>
      </c>
      <c r="D15" s="39" t="b">
        <f>+A15='[2]PT CUT Bs'!$C22</f>
        <v>1</v>
      </c>
    </row>
    <row r="16" spans="1:4">
      <c r="A16" s="3">
        <v>52</v>
      </c>
      <c r="B16" s="4" t="s">
        <v>797</v>
      </c>
      <c r="C16" s="4" t="s">
        <v>51</v>
      </c>
      <c r="D16" s="39" t="b">
        <f>+A16='[2]PT CUT Bs'!$C23</f>
        <v>1</v>
      </c>
    </row>
    <row r="17" spans="1:4">
      <c r="A17" s="3">
        <v>66</v>
      </c>
      <c r="B17" s="4" t="s">
        <v>798</v>
      </c>
      <c r="C17" s="4" t="s">
        <v>52</v>
      </c>
      <c r="D17" s="39" t="b">
        <f>+A17='[2]PT CUT Bs'!$C24</f>
        <v>1</v>
      </c>
    </row>
    <row r="18" spans="1:4">
      <c r="A18" s="3">
        <v>70</v>
      </c>
      <c r="B18" s="4" t="s">
        <v>799</v>
      </c>
      <c r="C18" s="4" t="s">
        <v>53</v>
      </c>
      <c r="D18" s="39" t="b">
        <f>+A18='[2]PT CUT Bs'!$C25</f>
        <v>1</v>
      </c>
    </row>
    <row r="19" spans="1:4">
      <c r="A19" s="3">
        <v>76</v>
      </c>
      <c r="B19" s="4" t="s">
        <v>800</v>
      </c>
      <c r="C19" s="4" t="s">
        <v>54</v>
      </c>
      <c r="D19" s="39" t="b">
        <f>+A19='[2]PT CUT Bs'!$C26</f>
        <v>1</v>
      </c>
    </row>
    <row r="20" spans="1:4">
      <c r="A20" s="3">
        <v>78</v>
      </c>
      <c r="B20" s="4" t="s">
        <v>801</v>
      </c>
      <c r="C20" s="4" t="s">
        <v>674</v>
      </c>
      <c r="D20" s="39" t="b">
        <f>+A20='[2]PT CUT Bs'!$C27</f>
        <v>1</v>
      </c>
    </row>
    <row r="21" spans="1:4">
      <c r="A21" s="3">
        <v>81</v>
      </c>
      <c r="B21" s="4" t="s">
        <v>802</v>
      </c>
      <c r="C21" s="4" t="s">
        <v>55</v>
      </c>
      <c r="D21" s="39" t="b">
        <f>+A21='[2]PT CUT Bs'!$C28</f>
        <v>1</v>
      </c>
    </row>
    <row r="22" spans="1:4">
      <c r="A22" s="3">
        <v>85</v>
      </c>
      <c r="B22" s="4" t="s">
        <v>803</v>
      </c>
      <c r="C22" s="4" t="s">
        <v>735</v>
      </c>
      <c r="D22" s="39" t="b">
        <f>+A22='[2]PT CUT Bs'!$C29</f>
        <v>1</v>
      </c>
    </row>
    <row r="23" spans="1:4">
      <c r="A23" s="3">
        <v>86</v>
      </c>
      <c r="B23" s="4" t="s">
        <v>804</v>
      </c>
      <c r="C23" s="4" t="s">
        <v>56</v>
      </c>
      <c r="D23" s="39" t="b">
        <f>+A23='[2]PT CUT Bs'!$C30</f>
        <v>1</v>
      </c>
    </row>
    <row r="24" spans="1:4">
      <c r="A24" s="3">
        <v>87</v>
      </c>
      <c r="B24" s="4" t="s">
        <v>805</v>
      </c>
      <c r="C24" s="4" t="s">
        <v>57</v>
      </c>
      <c r="D24" s="39" t="b">
        <f>+A24='[2]PT CUT Bs'!$C31</f>
        <v>1</v>
      </c>
    </row>
    <row r="25" spans="1:4">
      <c r="A25" s="3">
        <v>95</v>
      </c>
      <c r="B25" s="4" t="s">
        <v>1403</v>
      </c>
      <c r="C25" s="4" t="s">
        <v>58</v>
      </c>
      <c r="D25" s="39" t="b">
        <f>+A25='[2]PT CUT Bs'!$C32</f>
        <v>1</v>
      </c>
    </row>
    <row r="26" spans="1:4">
      <c r="A26" s="3" t="s">
        <v>554</v>
      </c>
      <c r="B26" s="4" t="s">
        <v>555</v>
      </c>
      <c r="C26" s="4" t="s">
        <v>616</v>
      </c>
      <c r="D26" s="39" t="b">
        <f>+A26='[2]PT CUT Bs'!$C33</f>
        <v>1</v>
      </c>
    </row>
    <row r="27" spans="1:4">
      <c r="A27" s="3" t="s">
        <v>556</v>
      </c>
      <c r="B27" s="4" t="s">
        <v>555</v>
      </c>
      <c r="C27" s="4" t="s">
        <v>616</v>
      </c>
      <c r="D27" s="39" t="b">
        <f>+A27='[2]PT CUT Bs'!$C34</f>
        <v>1</v>
      </c>
    </row>
    <row r="28" spans="1:4">
      <c r="A28" s="3" t="s">
        <v>557</v>
      </c>
      <c r="B28" s="4" t="s">
        <v>558</v>
      </c>
      <c r="C28" s="4" t="s">
        <v>781</v>
      </c>
      <c r="D28" s="39" t="b">
        <f>+A28='[2]PT CUT Bs'!$C35</f>
        <v>1</v>
      </c>
    </row>
    <row r="29" spans="1:4">
      <c r="A29" s="5" t="s">
        <v>559</v>
      </c>
      <c r="B29" s="6" t="s">
        <v>560</v>
      </c>
      <c r="C29" s="6" t="s">
        <v>760</v>
      </c>
      <c r="D29" s="39" t="b">
        <f>+A29='[2]PT CUT Bs'!$C36</f>
        <v>1</v>
      </c>
    </row>
    <row r="30" spans="1:4">
      <c r="A30" s="3" t="s">
        <v>561</v>
      </c>
      <c r="B30" s="4" t="s">
        <v>562</v>
      </c>
      <c r="C30" s="4" t="s">
        <v>1349</v>
      </c>
      <c r="D30" s="39" t="b">
        <f>+A30='[2]PT CUT Bs'!$C37</f>
        <v>1</v>
      </c>
    </row>
    <row r="31" spans="1:4">
      <c r="A31" s="3">
        <v>108</v>
      </c>
      <c r="B31" s="6" t="s">
        <v>806</v>
      </c>
      <c r="C31" s="6" t="s">
        <v>59</v>
      </c>
      <c r="D31" s="39" t="b">
        <f>+A31='[2]PT CUT Bs'!$C38</f>
        <v>1</v>
      </c>
    </row>
    <row r="32" spans="1:4">
      <c r="A32" s="3">
        <v>109</v>
      </c>
      <c r="B32" s="4" t="s">
        <v>807</v>
      </c>
      <c r="C32" s="4" t="s">
        <v>643</v>
      </c>
      <c r="D32" s="39" t="b">
        <f>+A32='[2]PT CUT Bs'!$C39</f>
        <v>1</v>
      </c>
    </row>
    <row r="33" spans="1:4">
      <c r="A33" s="3">
        <v>111</v>
      </c>
      <c r="B33" s="4" t="s">
        <v>808</v>
      </c>
      <c r="C33" s="4" t="s">
        <v>60</v>
      </c>
      <c r="D33" s="39" t="b">
        <f>+A33='[2]PT CUT Bs'!$C40</f>
        <v>1</v>
      </c>
    </row>
    <row r="34" spans="1:4">
      <c r="A34" s="3">
        <v>112</v>
      </c>
      <c r="B34" s="4" t="s">
        <v>809</v>
      </c>
      <c r="C34" s="4" t="s">
        <v>61</v>
      </c>
      <c r="D34" s="39" t="b">
        <f>+A34='[2]PT CUT Bs'!$C41</f>
        <v>1</v>
      </c>
    </row>
    <row r="35" spans="1:4">
      <c r="A35" s="3">
        <v>117</v>
      </c>
      <c r="B35" s="4" t="s">
        <v>810</v>
      </c>
      <c r="C35" s="4" t="s">
        <v>62</v>
      </c>
      <c r="D35" s="39" t="b">
        <f>+A35='[2]PT CUT Bs'!$C44</f>
        <v>0</v>
      </c>
    </row>
    <row r="36" spans="1:4">
      <c r="A36" s="3">
        <v>119</v>
      </c>
      <c r="B36" s="4" t="s">
        <v>811</v>
      </c>
      <c r="C36" s="4" t="s">
        <v>63</v>
      </c>
      <c r="D36" s="39" t="b">
        <f>+A36='[2]PT CUT Bs'!$C45</f>
        <v>0</v>
      </c>
    </row>
    <row r="37" spans="1:4">
      <c r="A37" s="3">
        <v>121</v>
      </c>
      <c r="B37" s="4" t="s">
        <v>812</v>
      </c>
      <c r="C37" s="4" t="s">
        <v>64</v>
      </c>
      <c r="D37" s="39" t="b">
        <f>+A37='[2]PT CUT Bs'!$C46</f>
        <v>0</v>
      </c>
    </row>
    <row r="38" spans="1:4">
      <c r="A38" s="3">
        <v>124</v>
      </c>
      <c r="B38" s="4" t="s">
        <v>813</v>
      </c>
      <c r="C38" s="4" t="s">
        <v>65</v>
      </c>
      <c r="D38" s="39" t="b">
        <f>+A38='[2]PT CUT Bs'!$C47</f>
        <v>0</v>
      </c>
    </row>
    <row r="39" spans="1:4">
      <c r="A39" s="3">
        <v>129</v>
      </c>
      <c r="B39" s="4" t="s">
        <v>814</v>
      </c>
      <c r="C39" s="4" t="s">
        <v>66</v>
      </c>
      <c r="D39" s="39" t="b">
        <f>+A39='[2]PT CUT Bs'!$C48</f>
        <v>0</v>
      </c>
    </row>
    <row r="40" spans="1:4">
      <c r="A40" s="3">
        <v>130</v>
      </c>
      <c r="B40" s="4" t="s">
        <v>815</v>
      </c>
      <c r="C40" s="4" t="s">
        <v>67</v>
      </c>
      <c r="D40" s="39" t="b">
        <f>+A40='[2]PT CUT Bs'!$C49</f>
        <v>0</v>
      </c>
    </row>
    <row r="41" spans="1:4">
      <c r="A41" s="3">
        <v>132</v>
      </c>
      <c r="B41" s="4" t="s">
        <v>816</v>
      </c>
      <c r="C41" s="4" t="s">
        <v>68</v>
      </c>
      <c r="D41" s="39" t="b">
        <f>+A41='[2]PT CUT Bs'!$C50</f>
        <v>0</v>
      </c>
    </row>
    <row r="42" spans="1:4">
      <c r="A42" s="3">
        <v>133</v>
      </c>
      <c r="B42" s="4" t="s">
        <v>817</v>
      </c>
      <c r="C42" s="4" t="s">
        <v>69</v>
      </c>
      <c r="D42" s="39" t="b">
        <f>+A42='[2]PT CUT Bs'!$C51</f>
        <v>0</v>
      </c>
    </row>
    <row r="43" spans="1:4">
      <c r="A43" s="3">
        <v>134</v>
      </c>
      <c r="B43" s="4" t="s">
        <v>818</v>
      </c>
      <c r="C43" s="4" t="s">
        <v>70</v>
      </c>
      <c r="D43" s="39" t="b">
        <f>+A43='[2]PT CUT Bs'!$C52</f>
        <v>0</v>
      </c>
    </row>
    <row r="44" spans="1:4">
      <c r="A44" s="5">
        <v>137</v>
      </c>
      <c r="B44" s="6" t="s">
        <v>819</v>
      </c>
      <c r="C44" s="6" t="s">
        <v>71</v>
      </c>
      <c r="D44" s="39" t="b">
        <f>+A44='[2]PT CUT Bs'!$C53</f>
        <v>0</v>
      </c>
    </row>
    <row r="45" spans="1:4">
      <c r="A45" s="3">
        <v>138</v>
      </c>
      <c r="B45" s="4" t="s">
        <v>820</v>
      </c>
      <c r="C45" s="4" t="s">
        <v>72</v>
      </c>
      <c r="D45" s="39" t="b">
        <f>+A45='[2]PT CUT Bs'!$C54</f>
        <v>0</v>
      </c>
    </row>
    <row r="46" spans="1:4">
      <c r="A46" s="3">
        <v>139</v>
      </c>
      <c r="B46" s="4" t="s">
        <v>821</v>
      </c>
      <c r="C46" s="4" t="s">
        <v>73</v>
      </c>
      <c r="D46" s="39" t="b">
        <f>+A46='[2]PT CUT Bs'!$C55</f>
        <v>0</v>
      </c>
    </row>
    <row r="47" spans="1:4">
      <c r="A47" s="3">
        <v>140</v>
      </c>
      <c r="B47" s="4" t="s">
        <v>822</v>
      </c>
      <c r="C47" s="4" t="s">
        <v>1350</v>
      </c>
      <c r="D47" s="39" t="b">
        <f>+A47='[2]PT CUT Bs'!$C56</f>
        <v>0</v>
      </c>
    </row>
    <row r="48" spans="1:4">
      <c r="A48" s="3">
        <v>141</v>
      </c>
      <c r="B48" s="4" t="s">
        <v>823</v>
      </c>
      <c r="C48" s="4" t="s">
        <v>74</v>
      </c>
      <c r="D48" s="39" t="b">
        <f>+A48='[2]PT CUT Bs'!$C57</f>
        <v>0</v>
      </c>
    </row>
    <row r="49" spans="1:4">
      <c r="A49" s="3">
        <v>142</v>
      </c>
      <c r="B49" s="4" t="s">
        <v>824</v>
      </c>
      <c r="C49" s="4" t="s">
        <v>75</v>
      </c>
      <c r="D49" s="39" t="b">
        <f>+A49='[2]PT CUT Bs'!$C58</f>
        <v>0</v>
      </c>
    </row>
    <row r="50" spans="1:4">
      <c r="A50" s="3">
        <v>143</v>
      </c>
      <c r="B50" s="4" t="s">
        <v>825</v>
      </c>
      <c r="C50" s="4" t="s">
        <v>76</v>
      </c>
      <c r="D50" s="39" t="b">
        <f>+A50='[2]PT CUT Bs'!$C59</f>
        <v>0</v>
      </c>
    </row>
    <row r="51" spans="1:4">
      <c r="A51" s="5">
        <v>144</v>
      </c>
      <c r="B51" s="6" t="s">
        <v>826</v>
      </c>
      <c r="C51" s="6" t="s">
        <v>608</v>
      </c>
      <c r="D51" s="39" t="b">
        <f>+A51='[2]PT CUT Bs'!$C60</f>
        <v>0</v>
      </c>
    </row>
    <row r="52" spans="1:4">
      <c r="A52" s="3">
        <v>145</v>
      </c>
      <c r="B52" s="4" t="s">
        <v>827</v>
      </c>
      <c r="C52" s="4" t="s">
        <v>77</v>
      </c>
      <c r="D52" s="39" t="b">
        <f>+A52='[2]PT CUT Bs'!$C61</f>
        <v>0</v>
      </c>
    </row>
    <row r="53" spans="1:4">
      <c r="A53" s="3">
        <v>146</v>
      </c>
      <c r="B53" s="4" t="s">
        <v>828</v>
      </c>
      <c r="C53" s="4" t="s">
        <v>78</v>
      </c>
      <c r="D53" s="39" t="b">
        <f>+A53='[2]PT CUT Bs'!$C62</f>
        <v>0</v>
      </c>
    </row>
    <row r="54" spans="1:4">
      <c r="A54" s="3">
        <v>147</v>
      </c>
      <c r="B54" s="4" t="s">
        <v>829</v>
      </c>
      <c r="C54" s="4" t="s">
        <v>1351</v>
      </c>
      <c r="D54" s="39" t="b">
        <f>+A54='[2]PT CUT Bs'!$C63</f>
        <v>0</v>
      </c>
    </row>
    <row r="55" spans="1:4">
      <c r="A55" s="3">
        <v>148</v>
      </c>
      <c r="B55" s="4" t="s">
        <v>830</v>
      </c>
      <c r="C55" s="4" t="s">
        <v>79</v>
      </c>
      <c r="D55" s="39" t="b">
        <f>+A55='[2]PT CUT Bs'!$C64</f>
        <v>0</v>
      </c>
    </row>
    <row r="56" spans="1:4">
      <c r="A56" s="3">
        <v>149</v>
      </c>
      <c r="B56" s="4" t="s">
        <v>831</v>
      </c>
      <c r="C56" s="4" t="s">
        <v>80</v>
      </c>
      <c r="D56" s="39" t="b">
        <f>+A56='[2]PT CUT Bs'!$C65</f>
        <v>0</v>
      </c>
    </row>
    <row r="57" spans="1:4">
      <c r="A57" s="3">
        <v>150</v>
      </c>
      <c r="B57" s="4" t="s">
        <v>832</v>
      </c>
      <c r="C57" s="4" t="s">
        <v>81</v>
      </c>
      <c r="D57" s="39" t="b">
        <f>+A57='[2]PT CUT Bs'!$C66</f>
        <v>0</v>
      </c>
    </row>
    <row r="58" spans="1:4">
      <c r="A58" s="3">
        <v>152</v>
      </c>
      <c r="B58" s="4" t="s">
        <v>833</v>
      </c>
      <c r="C58" s="4" t="s">
        <v>82</v>
      </c>
      <c r="D58" s="39" t="b">
        <f>+A58='[2]PT CUT Bs'!$C67</f>
        <v>0</v>
      </c>
    </row>
    <row r="59" spans="1:4">
      <c r="A59" s="3">
        <v>153</v>
      </c>
      <c r="B59" s="4" t="s">
        <v>834</v>
      </c>
      <c r="C59" s="4" t="s">
        <v>83</v>
      </c>
      <c r="D59" s="39" t="b">
        <f>+A59='[2]PT CUT Bs'!$C68</f>
        <v>0</v>
      </c>
    </row>
    <row r="60" spans="1:4">
      <c r="A60" s="3">
        <v>154</v>
      </c>
      <c r="B60" s="4" t="s">
        <v>835</v>
      </c>
      <c r="C60" s="4" t="s">
        <v>84</v>
      </c>
      <c r="D60" s="39" t="b">
        <f>+A60='[2]PT CUT Bs'!$C69</f>
        <v>0</v>
      </c>
    </row>
    <row r="61" spans="1:4">
      <c r="A61" s="3">
        <v>155</v>
      </c>
      <c r="B61" s="4" t="s">
        <v>836</v>
      </c>
      <c r="C61" s="4" t="s">
        <v>85</v>
      </c>
      <c r="D61" s="39" t="b">
        <f>+A61='[2]PT CUT Bs'!$C70</f>
        <v>0</v>
      </c>
    </row>
    <row r="62" spans="1:4">
      <c r="A62" s="3">
        <v>156</v>
      </c>
      <c r="B62" s="4" t="s">
        <v>837</v>
      </c>
      <c r="C62" s="4" t="s">
        <v>86</v>
      </c>
      <c r="D62" s="39" t="b">
        <f>+A62='[2]PT CUT Bs'!$C71</f>
        <v>0</v>
      </c>
    </row>
    <row r="63" spans="1:4">
      <c r="A63" s="3">
        <v>157</v>
      </c>
      <c r="B63" s="4" t="s">
        <v>838</v>
      </c>
      <c r="C63" s="4" t="s">
        <v>87</v>
      </c>
      <c r="D63" s="39" t="b">
        <f>+A63='[2]PT CUT Bs'!$C72</f>
        <v>0</v>
      </c>
    </row>
    <row r="64" spans="1:4">
      <c r="A64" s="3">
        <v>159</v>
      </c>
      <c r="B64" s="4" t="s">
        <v>839</v>
      </c>
      <c r="C64" s="4" t="s">
        <v>1352</v>
      </c>
      <c r="D64" s="39" t="b">
        <f>+A64='[2]PT CUT Bs'!$C73</f>
        <v>0</v>
      </c>
    </row>
    <row r="65" spans="1:4">
      <c r="A65" s="3">
        <v>163</v>
      </c>
      <c r="B65" s="4" t="s">
        <v>840</v>
      </c>
      <c r="C65" s="4" t="s">
        <v>88</v>
      </c>
      <c r="D65" s="39" t="b">
        <f>+A65='[2]PT CUT Bs'!$C74</f>
        <v>0</v>
      </c>
    </row>
    <row r="66" spans="1:4">
      <c r="A66" s="3">
        <v>169</v>
      </c>
      <c r="B66" s="4" t="s">
        <v>841</v>
      </c>
      <c r="C66" s="4" t="s">
        <v>89</v>
      </c>
      <c r="D66" s="39" t="b">
        <f>+A66='[2]PT CUT Bs'!$C75</f>
        <v>0</v>
      </c>
    </row>
    <row r="67" spans="1:4">
      <c r="A67" s="3">
        <v>170</v>
      </c>
      <c r="B67" s="4" t="s">
        <v>842</v>
      </c>
      <c r="C67" s="4" t="s">
        <v>90</v>
      </c>
      <c r="D67" s="39" t="b">
        <f>+A67='[2]PT CUT Bs'!$C76</f>
        <v>0</v>
      </c>
    </row>
    <row r="68" spans="1:4">
      <c r="A68" s="3">
        <v>171</v>
      </c>
      <c r="B68" s="4" t="s">
        <v>843</v>
      </c>
      <c r="C68" s="4" t="s">
        <v>91</v>
      </c>
      <c r="D68" s="39" t="b">
        <f>+A68='[2]PT CUT Bs'!$C77</f>
        <v>0</v>
      </c>
    </row>
    <row r="69" spans="1:4">
      <c r="A69" s="3">
        <v>190</v>
      </c>
      <c r="B69" s="4" t="s">
        <v>844</v>
      </c>
      <c r="C69" s="4" t="s">
        <v>92</v>
      </c>
      <c r="D69" s="39" t="b">
        <f>+A69='[2]PT CUT Bs'!$C79</f>
        <v>0</v>
      </c>
    </row>
    <row r="70" spans="1:4">
      <c r="A70" s="3">
        <v>192</v>
      </c>
      <c r="B70" s="4" t="s">
        <v>845</v>
      </c>
      <c r="C70" s="4" t="s">
        <v>93</v>
      </c>
      <c r="D70" s="39" t="b">
        <f>+A70='[2]PT CUT Bs'!$C80</f>
        <v>0</v>
      </c>
    </row>
    <row r="71" spans="1:4">
      <c r="A71" s="3">
        <v>197</v>
      </c>
      <c r="B71" s="4" t="s">
        <v>846</v>
      </c>
      <c r="C71" s="4" t="s">
        <v>1353</v>
      </c>
      <c r="D71" s="39" t="b">
        <f>+A71='[2]PT CUT Bs'!$C81</f>
        <v>0</v>
      </c>
    </row>
    <row r="72" spans="1:4">
      <c r="A72" s="3">
        <v>200</v>
      </c>
      <c r="B72" s="4" t="s">
        <v>847</v>
      </c>
      <c r="C72" s="4" t="s">
        <v>94</v>
      </c>
      <c r="D72" s="39" t="b">
        <f>+A72='[2]PT CUT Bs'!$C82</f>
        <v>0</v>
      </c>
    </row>
    <row r="73" spans="1:4">
      <c r="A73" s="3">
        <v>201</v>
      </c>
      <c r="B73" s="4" t="s">
        <v>848</v>
      </c>
      <c r="C73" s="4" t="s">
        <v>95</v>
      </c>
      <c r="D73" s="39" t="b">
        <f>+A73='[2]PT CUT Bs'!$C83</f>
        <v>0</v>
      </c>
    </row>
    <row r="74" spans="1:4">
      <c r="A74" s="3">
        <v>203</v>
      </c>
      <c r="B74" s="4" t="s">
        <v>849</v>
      </c>
      <c r="C74" s="4" t="s">
        <v>96</v>
      </c>
      <c r="D74" s="39" t="b">
        <f>+A74='[2]PT CUT Bs'!$C84</f>
        <v>0</v>
      </c>
    </row>
    <row r="75" spans="1:4">
      <c r="A75" s="3">
        <v>206</v>
      </c>
      <c r="B75" s="4" t="s">
        <v>850</v>
      </c>
      <c r="C75" s="4" t="s">
        <v>97</v>
      </c>
      <c r="D75" s="39" t="b">
        <f>+A75='[2]PT CUT Bs'!$C85</f>
        <v>0</v>
      </c>
    </row>
    <row r="76" spans="1:4">
      <c r="A76" s="3">
        <v>210</v>
      </c>
      <c r="B76" s="4" t="s">
        <v>851</v>
      </c>
      <c r="C76" s="4" t="s">
        <v>99</v>
      </c>
      <c r="D76" s="39" t="b">
        <f>+A76='[2]PT CUT Bs'!$C87</f>
        <v>0</v>
      </c>
    </row>
    <row r="77" spans="1:4">
      <c r="A77" s="3">
        <v>212</v>
      </c>
      <c r="B77" s="4" t="s">
        <v>852</v>
      </c>
      <c r="C77" s="4" t="s">
        <v>100</v>
      </c>
      <c r="D77" s="39" t="b">
        <f>+A77='[2]PT CUT Bs'!$C88</f>
        <v>0</v>
      </c>
    </row>
    <row r="78" spans="1:4">
      <c r="A78" s="5">
        <v>213</v>
      </c>
      <c r="B78" s="6" t="s">
        <v>853</v>
      </c>
      <c r="C78" s="6" t="s">
        <v>101</v>
      </c>
      <c r="D78" s="39" t="b">
        <f>+A78='[2]PT CUT Bs'!$C89</f>
        <v>0</v>
      </c>
    </row>
    <row r="79" spans="1:4">
      <c r="A79" s="3">
        <v>221</v>
      </c>
      <c r="B79" s="4" t="s">
        <v>854</v>
      </c>
      <c r="C79" s="4" t="s">
        <v>102</v>
      </c>
      <c r="D79" s="39" t="b">
        <f>+A79='[2]PT CUT Bs'!$C90</f>
        <v>0</v>
      </c>
    </row>
    <row r="80" spans="1:4">
      <c r="A80" s="3">
        <v>222</v>
      </c>
      <c r="B80" s="4" t="s">
        <v>855</v>
      </c>
      <c r="C80" s="4" t="s">
        <v>103</v>
      </c>
      <c r="D80" s="39" t="b">
        <f>+A80='[2]PT CUT Bs'!$C91</f>
        <v>0</v>
      </c>
    </row>
    <row r="81" spans="1:4">
      <c r="A81" s="3">
        <v>223</v>
      </c>
      <c r="B81" s="4" t="s">
        <v>856</v>
      </c>
      <c r="C81" s="4" t="s">
        <v>104</v>
      </c>
      <c r="D81" s="39" t="b">
        <f>+A81='[2]PT CUT Bs'!$C92</f>
        <v>0</v>
      </c>
    </row>
    <row r="82" spans="1:4">
      <c r="A82" s="3">
        <v>224</v>
      </c>
      <c r="B82" s="4" t="s">
        <v>857</v>
      </c>
      <c r="C82" s="4" t="s">
        <v>105</v>
      </c>
      <c r="D82" s="39" t="b">
        <f>+A82='[2]PT CUT Bs'!$C93</f>
        <v>0</v>
      </c>
    </row>
    <row r="83" spans="1:4">
      <c r="A83" s="3">
        <v>225</v>
      </c>
      <c r="B83" s="4" t="s">
        <v>858</v>
      </c>
      <c r="C83" s="4" t="s">
        <v>106</v>
      </c>
      <c r="D83" s="39" t="b">
        <f>+A83='[2]PT CUT Bs'!$C94</f>
        <v>0</v>
      </c>
    </row>
    <row r="84" spans="1:4">
      <c r="A84" s="3">
        <v>226</v>
      </c>
      <c r="B84" s="4" t="s">
        <v>859</v>
      </c>
      <c r="C84" s="4" t="s">
        <v>107</v>
      </c>
      <c r="D84" s="39" t="b">
        <f>+A84='[2]PT CUT Bs'!$C95</f>
        <v>0</v>
      </c>
    </row>
    <row r="85" spans="1:4">
      <c r="A85" s="3">
        <v>227</v>
      </c>
      <c r="B85" s="4" t="s">
        <v>860</v>
      </c>
      <c r="C85" s="4" t="s">
        <v>108</v>
      </c>
      <c r="D85" s="39" t="b">
        <f>+A85='[2]PT CUT Bs'!$C96</f>
        <v>0</v>
      </c>
    </row>
    <row r="86" spans="1:4">
      <c r="A86" s="3">
        <v>234</v>
      </c>
      <c r="B86" s="4" t="s">
        <v>861</v>
      </c>
      <c r="C86" s="4" t="s">
        <v>644</v>
      </c>
      <c r="D86" s="39" t="b">
        <f>+A86='[2]PT CUT Bs'!$C97</f>
        <v>0</v>
      </c>
    </row>
    <row r="87" spans="1:4">
      <c r="A87" s="3">
        <v>243</v>
      </c>
      <c r="B87" s="4" t="s">
        <v>862</v>
      </c>
      <c r="C87" s="4" t="s">
        <v>109</v>
      </c>
      <c r="D87" s="39" t="b">
        <f>+A87='[2]PT CUT Bs'!$C99</f>
        <v>0</v>
      </c>
    </row>
    <row r="88" spans="1:4">
      <c r="A88" s="3">
        <v>244</v>
      </c>
      <c r="B88" s="4" t="s">
        <v>863</v>
      </c>
      <c r="C88" s="4" t="s">
        <v>110</v>
      </c>
      <c r="D88" s="39" t="b">
        <f>+A88='[2]PT CUT Bs'!$C100</f>
        <v>0</v>
      </c>
    </row>
    <row r="89" spans="1:4">
      <c r="A89" s="3">
        <v>245</v>
      </c>
      <c r="B89" s="4" t="s">
        <v>864</v>
      </c>
      <c r="C89" s="4" t="s">
        <v>111</v>
      </c>
      <c r="D89" s="39" t="b">
        <f>+A89='[2]PT CUT Bs'!$C101</f>
        <v>0</v>
      </c>
    </row>
    <row r="90" spans="1:4">
      <c r="A90" s="3">
        <v>249</v>
      </c>
      <c r="B90" s="4" t="s">
        <v>865</v>
      </c>
      <c r="C90" s="4" t="s">
        <v>112</v>
      </c>
      <c r="D90" s="39" t="b">
        <f>+A90='[2]PT CUT Bs'!$C104</f>
        <v>0</v>
      </c>
    </row>
    <row r="91" spans="1:4">
      <c r="A91" s="3">
        <v>251</v>
      </c>
      <c r="B91" s="4" t="s">
        <v>866</v>
      </c>
      <c r="C91" s="4" t="s">
        <v>113</v>
      </c>
      <c r="D91" s="39" t="b">
        <f>+A91='[2]PT CUT Bs'!$C106</f>
        <v>0</v>
      </c>
    </row>
    <row r="92" spans="1:4">
      <c r="A92" s="3">
        <v>253</v>
      </c>
      <c r="B92" s="4" t="s">
        <v>867</v>
      </c>
      <c r="C92" s="4" t="s">
        <v>114</v>
      </c>
      <c r="D92" s="39" t="b">
        <f>+A92='[2]PT CUT Bs'!$C107</f>
        <v>0</v>
      </c>
    </row>
    <row r="93" spans="1:4">
      <c r="A93" s="3">
        <v>254</v>
      </c>
      <c r="B93" s="4" t="s">
        <v>868</v>
      </c>
      <c r="C93" s="4" t="s">
        <v>115</v>
      </c>
      <c r="D93" s="39" t="b">
        <f>+A93='[2]PT CUT Bs'!$C108</f>
        <v>0</v>
      </c>
    </row>
    <row r="94" spans="1:4">
      <c r="A94" s="3">
        <v>265</v>
      </c>
      <c r="B94" s="4" t="s">
        <v>869</v>
      </c>
      <c r="C94" s="4" t="s">
        <v>116</v>
      </c>
      <c r="D94" s="39" t="b">
        <f>+A94='[2]PT CUT Bs'!$C109</f>
        <v>0</v>
      </c>
    </row>
    <row r="95" spans="1:4">
      <c r="A95" s="3">
        <v>266</v>
      </c>
      <c r="B95" s="4" t="s">
        <v>870</v>
      </c>
      <c r="C95" s="4" t="s">
        <v>1354</v>
      </c>
      <c r="D95" s="39" t="b">
        <f>+A95='[2]PT CUT Bs'!$C110</f>
        <v>0</v>
      </c>
    </row>
    <row r="96" spans="1:4">
      <c r="A96" s="3">
        <v>267</v>
      </c>
      <c r="B96" s="4" t="s">
        <v>871</v>
      </c>
      <c r="C96" s="4" t="s">
        <v>117</v>
      </c>
      <c r="D96" s="39" t="b">
        <f>+A96='[2]PT CUT Bs'!$C111</f>
        <v>0</v>
      </c>
    </row>
    <row r="97" spans="1:4">
      <c r="A97" s="3">
        <v>268</v>
      </c>
      <c r="B97" s="4" t="s">
        <v>872</v>
      </c>
      <c r="C97" s="4" t="s">
        <v>118</v>
      </c>
      <c r="D97" s="39" t="b">
        <f>+A97='[2]PT CUT Bs'!$C112</f>
        <v>0</v>
      </c>
    </row>
    <row r="98" spans="1:4">
      <c r="A98" s="3">
        <v>269</v>
      </c>
      <c r="B98" s="4" t="s">
        <v>873</v>
      </c>
      <c r="C98" s="4" t="s">
        <v>119</v>
      </c>
      <c r="D98" s="39" t="b">
        <f>+A98='[2]PT CUT Bs'!$C113</f>
        <v>0</v>
      </c>
    </row>
    <row r="99" spans="1:4">
      <c r="A99" s="3">
        <v>270</v>
      </c>
      <c r="B99" s="4" t="s">
        <v>874</v>
      </c>
      <c r="C99" s="4" t="s">
        <v>120</v>
      </c>
      <c r="D99" s="39" t="b">
        <f>+A99='[2]PT CUT Bs'!$C114</f>
        <v>0</v>
      </c>
    </row>
    <row r="100" spans="1:4">
      <c r="A100" s="5">
        <v>271</v>
      </c>
      <c r="B100" s="6" t="s">
        <v>875</v>
      </c>
      <c r="C100" s="6" t="s">
        <v>121</v>
      </c>
      <c r="D100" s="39" t="b">
        <f>+A100='[2]PT CUT Bs'!$C115</f>
        <v>0</v>
      </c>
    </row>
    <row r="101" spans="1:4">
      <c r="A101" s="1">
        <v>272</v>
      </c>
      <c r="B101" s="2" t="s">
        <v>876</v>
      </c>
      <c r="C101" s="2" t="s">
        <v>122</v>
      </c>
      <c r="D101" s="39" t="b">
        <f>+A101='[2]PT CUT Bs'!$C116</f>
        <v>0</v>
      </c>
    </row>
    <row r="102" spans="1:4">
      <c r="A102" s="3">
        <v>273</v>
      </c>
      <c r="B102" s="4" t="s">
        <v>877</v>
      </c>
      <c r="C102" s="4" t="s">
        <v>123</v>
      </c>
      <c r="D102" s="39" t="b">
        <f>+A102='[2]PT CUT Bs'!$C117</f>
        <v>0</v>
      </c>
    </row>
    <row r="103" spans="1:4">
      <c r="A103" s="3">
        <v>281</v>
      </c>
      <c r="B103" s="4" t="s">
        <v>878</v>
      </c>
      <c r="C103" s="4" t="s">
        <v>124</v>
      </c>
      <c r="D103" s="39" t="b">
        <f>+A103='[2]PT CUT Bs'!$C118</f>
        <v>0</v>
      </c>
    </row>
    <row r="104" spans="1:4">
      <c r="A104" s="3">
        <v>283</v>
      </c>
      <c r="B104" s="4" t="s">
        <v>879</v>
      </c>
      <c r="C104" s="4" t="s">
        <v>125</v>
      </c>
      <c r="D104" s="39" t="b">
        <f>+A104='[2]PT CUT Bs'!$C119</f>
        <v>0</v>
      </c>
    </row>
    <row r="105" spans="1:4">
      <c r="A105" s="3">
        <v>287</v>
      </c>
      <c r="B105" s="4" t="s">
        <v>880</v>
      </c>
      <c r="C105" s="4" t="s">
        <v>126</v>
      </c>
      <c r="D105" s="39" t="b">
        <f>+A105='[2]PT CUT Bs'!$C120</f>
        <v>0</v>
      </c>
    </row>
    <row r="106" spans="1:4">
      <c r="A106" s="3">
        <v>288</v>
      </c>
      <c r="B106" s="4" t="s">
        <v>881</v>
      </c>
      <c r="C106" s="4" t="s">
        <v>127</v>
      </c>
      <c r="D106" s="39" t="b">
        <f>+A106='[2]PT CUT Bs'!$C121</f>
        <v>0</v>
      </c>
    </row>
    <row r="107" spans="1:4">
      <c r="A107" s="3">
        <v>290</v>
      </c>
      <c r="B107" s="4" t="s">
        <v>882</v>
      </c>
      <c r="C107" s="4" t="s">
        <v>128</v>
      </c>
      <c r="D107" s="39" t="b">
        <f>+A107='[2]PT CUT Bs'!$C123</f>
        <v>0</v>
      </c>
    </row>
    <row r="108" spans="1:4">
      <c r="A108" s="3">
        <v>291</v>
      </c>
      <c r="B108" s="4" t="s">
        <v>883</v>
      </c>
      <c r="C108" s="4" t="s">
        <v>129</v>
      </c>
      <c r="D108" s="39" t="b">
        <f>+A108='[2]PT CUT Bs'!$C124</f>
        <v>0</v>
      </c>
    </row>
    <row r="109" spans="1:4">
      <c r="A109" s="3">
        <v>292</v>
      </c>
      <c r="B109" s="4" t="s">
        <v>884</v>
      </c>
      <c r="C109" s="4" t="s">
        <v>130</v>
      </c>
      <c r="D109" s="39" t="b">
        <f>+A109='[2]PT CUT Bs'!$C125</f>
        <v>0</v>
      </c>
    </row>
    <row r="110" spans="1:4">
      <c r="A110" s="3">
        <v>293</v>
      </c>
      <c r="B110" s="4" t="s">
        <v>885</v>
      </c>
      <c r="C110" s="4" t="s">
        <v>131</v>
      </c>
      <c r="D110" s="39" t="b">
        <f>+A110='[2]PT CUT Bs'!$C126</f>
        <v>0</v>
      </c>
    </row>
    <row r="111" spans="1:4">
      <c r="A111" s="3">
        <v>294</v>
      </c>
      <c r="B111" s="4" t="s">
        <v>886</v>
      </c>
      <c r="C111" s="4" t="s">
        <v>132</v>
      </c>
      <c r="D111" s="39" t="b">
        <f>+A111='[2]PT CUT Bs'!$C127</f>
        <v>0</v>
      </c>
    </row>
    <row r="112" spans="1:4">
      <c r="A112" s="3">
        <v>295</v>
      </c>
      <c r="B112" s="4" t="s">
        <v>887</v>
      </c>
      <c r="C112" s="4" t="s">
        <v>133</v>
      </c>
      <c r="D112" s="39" t="b">
        <f>+A112='[2]PT CUT Bs'!$C128</f>
        <v>0</v>
      </c>
    </row>
    <row r="113" spans="1:4">
      <c r="A113" s="3">
        <v>296</v>
      </c>
      <c r="B113" s="4" t="s">
        <v>888</v>
      </c>
      <c r="C113" s="4" t="s">
        <v>134</v>
      </c>
      <c r="D113" s="39" t="b">
        <f>+A113='[2]PT CUT Bs'!$C129</f>
        <v>0</v>
      </c>
    </row>
    <row r="114" spans="1:4">
      <c r="A114" s="3">
        <v>298</v>
      </c>
      <c r="B114" s="4" t="s">
        <v>889</v>
      </c>
      <c r="C114" s="4" t="s">
        <v>135</v>
      </c>
      <c r="D114" s="39" t="b">
        <f>+A114='[2]PT CUT Bs'!$C131</f>
        <v>0</v>
      </c>
    </row>
    <row r="115" spans="1:4">
      <c r="A115" s="3">
        <v>299</v>
      </c>
      <c r="B115" s="4" t="s">
        <v>890</v>
      </c>
      <c r="C115" s="4" t="s">
        <v>136</v>
      </c>
      <c r="D115" s="39" t="b">
        <f>+A115='[2]PT CUT Bs'!$C132</f>
        <v>0</v>
      </c>
    </row>
    <row r="116" spans="1:4">
      <c r="A116" s="3">
        <v>300</v>
      </c>
      <c r="B116" s="4" t="s">
        <v>891</v>
      </c>
      <c r="C116" s="4" t="s">
        <v>137</v>
      </c>
      <c r="D116" s="39" t="b">
        <f>+A116='[2]PT CUT Bs'!$C133</f>
        <v>0</v>
      </c>
    </row>
    <row r="117" spans="1:4">
      <c r="A117" s="3">
        <v>301</v>
      </c>
      <c r="B117" s="4" t="s">
        <v>892</v>
      </c>
      <c r="C117" s="4" t="s">
        <v>138</v>
      </c>
      <c r="D117" s="39" t="b">
        <f>+A117='[2]PT CUT Bs'!$C134</f>
        <v>0</v>
      </c>
    </row>
    <row r="118" spans="1:4">
      <c r="A118" s="3">
        <v>302</v>
      </c>
      <c r="B118" s="4" t="s">
        <v>893</v>
      </c>
      <c r="C118" s="4" t="s">
        <v>139</v>
      </c>
      <c r="D118" s="39" t="b">
        <f>+A118='[2]PT CUT Bs'!$C135</f>
        <v>0</v>
      </c>
    </row>
    <row r="119" spans="1:4">
      <c r="A119" s="3">
        <v>303</v>
      </c>
      <c r="B119" s="4" t="s">
        <v>894</v>
      </c>
      <c r="C119" s="4" t="s">
        <v>140</v>
      </c>
      <c r="D119" s="39" t="b">
        <f>+A119='[2]PT CUT Bs'!$C136</f>
        <v>0</v>
      </c>
    </row>
    <row r="120" spans="1:4">
      <c r="A120" s="3">
        <v>309</v>
      </c>
      <c r="B120" s="4" t="s">
        <v>895</v>
      </c>
      <c r="C120" s="4" t="s">
        <v>1355</v>
      </c>
      <c r="D120" s="39" t="b">
        <f>+A120='[2]PT CUT Bs'!$C140</f>
        <v>0</v>
      </c>
    </row>
    <row r="121" spans="1:4">
      <c r="A121" s="3">
        <v>310</v>
      </c>
      <c r="B121" s="4" t="s">
        <v>896</v>
      </c>
      <c r="C121" s="4" t="s">
        <v>141</v>
      </c>
      <c r="D121" s="39" t="b">
        <f>+A121='[2]PT CUT Bs'!$C141</f>
        <v>0</v>
      </c>
    </row>
    <row r="122" spans="1:4">
      <c r="A122" s="3">
        <v>311</v>
      </c>
      <c r="B122" s="4" t="s">
        <v>897</v>
      </c>
      <c r="C122" s="4" t="s">
        <v>142</v>
      </c>
      <c r="D122" s="39" t="b">
        <f>+A122='[2]PT CUT Bs'!$C142</f>
        <v>0</v>
      </c>
    </row>
    <row r="123" spans="1:4">
      <c r="A123" s="3">
        <v>312</v>
      </c>
      <c r="B123" s="4" t="s">
        <v>898</v>
      </c>
      <c r="C123" s="4" t="s">
        <v>143</v>
      </c>
      <c r="D123" s="39" t="b">
        <f>+A123='[2]PT CUT Bs'!$C143</f>
        <v>0</v>
      </c>
    </row>
    <row r="124" spans="1:4">
      <c r="A124" s="3">
        <v>313</v>
      </c>
      <c r="B124" s="4" t="s">
        <v>899</v>
      </c>
      <c r="C124" s="4" t="s">
        <v>144</v>
      </c>
      <c r="D124" s="39" t="b">
        <f>+A124='[2]PT CUT Bs'!$C144</f>
        <v>0</v>
      </c>
    </row>
    <row r="125" spans="1:4">
      <c r="A125" s="3">
        <v>314</v>
      </c>
      <c r="B125" s="4" t="s">
        <v>900</v>
      </c>
      <c r="C125" s="4" t="s">
        <v>145</v>
      </c>
      <c r="D125" s="39" t="b">
        <f>+A125='[2]PT CUT Bs'!$C145</f>
        <v>0</v>
      </c>
    </row>
    <row r="126" spans="1:4">
      <c r="A126" s="3">
        <v>315</v>
      </c>
      <c r="B126" s="4" t="s">
        <v>901</v>
      </c>
      <c r="C126" s="4" t="s">
        <v>1356</v>
      </c>
      <c r="D126" s="39" t="b">
        <f>+A126='[2]PT CUT Bs'!$C146</f>
        <v>0</v>
      </c>
    </row>
    <row r="127" spans="1:4">
      <c r="A127" s="3">
        <v>324</v>
      </c>
      <c r="B127" s="4" t="s">
        <v>902</v>
      </c>
      <c r="C127" s="4" t="s">
        <v>146</v>
      </c>
      <c r="D127" s="39" t="b">
        <f>+A127='[2]PT CUT Bs'!$C147</f>
        <v>0</v>
      </c>
    </row>
    <row r="128" spans="1:4">
      <c r="A128" s="3">
        <v>340</v>
      </c>
      <c r="B128" s="4" t="s">
        <v>903</v>
      </c>
      <c r="C128" s="4" t="s">
        <v>147</v>
      </c>
      <c r="D128" s="39" t="b">
        <f>+A128='[2]PT CUT Bs'!$C148</f>
        <v>0</v>
      </c>
    </row>
    <row r="129" spans="1:4">
      <c r="A129" s="5">
        <v>342</v>
      </c>
      <c r="B129" s="6" t="s">
        <v>904</v>
      </c>
      <c r="C129" s="6" t="s">
        <v>148</v>
      </c>
      <c r="D129" s="39" t="b">
        <f>+A129='[2]PT CUT Bs'!$C150</f>
        <v>0</v>
      </c>
    </row>
    <row r="130" spans="1:4">
      <c r="A130" s="3">
        <v>343</v>
      </c>
      <c r="B130" s="4" t="s">
        <v>905</v>
      </c>
      <c r="C130" s="4" t="s">
        <v>149</v>
      </c>
      <c r="D130" s="39" t="b">
        <f>+A130='[2]PT CUT Bs'!$C151</f>
        <v>0</v>
      </c>
    </row>
    <row r="131" spans="1:4">
      <c r="A131" s="3">
        <v>344</v>
      </c>
      <c r="B131" s="4" t="s">
        <v>906</v>
      </c>
      <c r="C131" s="4" t="s">
        <v>150</v>
      </c>
      <c r="D131" s="39" t="b">
        <f>+A131='[2]PT CUT Bs'!$C152</f>
        <v>0</v>
      </c>
    </row>
    <row r="132" spans="1:4">
      <c r="A132" s="3">
        <v>345</v>
      </c>
      <c r="B132" s="4" t="s">
        <v>907</v>
      </c>
      <c r="C132" s="4" t="s">
        <v>151</v>
      </c>
      <c r="D132" s="39" t="b">
        <f>+A132='[2]PT CUT Bs'!$C153</f>
        <v>0</v>
      </c>
    </row>
    <row r="133" spans="1:4">
      <c r="A133" s="3">
        <v>346</v>
      </c>
      <c r="B133" s="4" t="s">
        <v>908</v>
      </c>
      <c r="C133" s="4" t="s">
        <v>152</v>
      </c>
      <c r="D133" s="39" t="b">
        <f>+A133='[2]PT CUT Bs'!$C154</f>
        <v>0</v>
      </c>
    </row>
    <row r="134" spans="1:4">
      <c r="A134" s="5">
        <v>347</v>
      </c>
      <c r="B134" s="6" t="s">
        <v>909</v>
      </c>
      <c r="C134" s="6" t="s">
        <v>153</v>
      </c>
      <c r="D134" s="39" t="b">
        <f>+A134='[2]PT CUT Bs'!$C155</f>
        <v>0</v>
      </c>
    </row>
    <row r="135" spans="1:4">
      <c r="A135" s="3">
        <v>348</v>
      </c>
      <c r="B135" s="4" t="s">
        <v>910</v>
      </c>
      <c r="C135" s="4" t="s">
        <v>154</v>
      </c>
      <c r="D135" s="39" t="b">
        <f>+A135='[2]PT CUT Bs'!$C156</f>
        <v>0</v>
      </c>
    </row>
    <row r="136" spans="1:4">
      <c r="A136" s="3">
        <v>349</v>
      </c>
      <c r="B136" s="4" t="s">
        <v>911</v>
      </c>
      <c r="C136" s="4" t="s">
        <v>155</v>
      </c>
      <c r="D136" s="39" t="b">
        <f>+A136='[2]PT CUT Bs'!$C157</f>
        <v>0</v>
      </c>
    </row>
    <row r="137" spans="1:4">
      <c r="A137" s="3">
        <v>371</v>
      </c>
      <c r="B137" s="4" t="s">
        <v>912</v>
      </c>
      <c r="C137" s="4" t="s">
        <v>156</v>
      </c>
      <c r="D137" s="39" t="b">
        <f>+A137='[2]PT CUT Bs'!$C158</f>
        <v>0</v>
      </c>
    </row>
    <row r="138" spans="1:4">
      <c r="A138" s="3">
        <v>373</v>
      </c>
      <c r="B138" s="4" t="s">
        <v>913</v>
      </c>
      <c r="C138" s="4" t="s">
        <v>636</v>
      </c>
      <c r="D138" s="39" t="b">
        <f>+A138='[2]PT CUT Bs'!$C160</f>
        <v>0</v>
      </c>
    </row>
    <row r="139" spans="1:4">
      <c r="A139" s="3">
        <v>374</v>
      </c>
      <c r="B139" s="4" t="s">
        <v>914</v>
      </c>
      <c r="C139" s="4" t="s">
        <v>637</v>
      </c>
      <c r="D139" s="39" t="b">
        <f>+A139='[2]PT CUT Bs'!$C161</f>
        <v>0</v>
      </c>
    </row>
    <row r="140" spans="1:4">
      <c r="A140" s="3">
        <v>375</v>
      </c>
      <c r="B140" s="4" t="s">
        <v>915</v>
      </c>
      <c r="C140" s="4" t="s">
        <v>1357</v>
      </c>
      <c r="D140" s="39" t="b">
        <f>+A140='[2]PT CUT Bs'!$C162</f>
        <v>0</v>
      </c>
    </row>
    <row r="141" spans="1:4">
      <c r="A141" s="3">
        <v>376</v>
      </c>
      <c r="B141" s="4" t="s">
        <v>916</v>
      </c>
      <c r="C141" s="4" t="s">
        <v>638</v>
      </c>
      <c r="D141" s="39" t="b">
        <f>+A141='[2]PT CUT Bs'!$C163</f>
        <v>0</v>
      </c>
    </row>
    <row r="142" spans="1:4">
      <c r="A142" s="3">
        <v>378</v>
      </c>
      <c r="B142" s="4" t="s">
        <v>917</v>
      </c>
      <c r="C142" s="4" t="s">
        <v>639</v>
      </c>
      <c r="D142" s="39" t="b">
        <f>+A142='[2]PT CUT Bs'!$C165</f>
        <v>0</v>
      </c>
    </row>
    <row r="143" spans="1:4">
      <c r="A143" s="3">
        <v>379</v>
      </c>
      <c r="B143" s="4" t="s">
        <v>918</v>
      </c>
      <c r="C143" s="4" t="s">
        <v>1358</v>
      </c>
      <c r="D143" s="39" t="b">
        <f>+A143='[2]PT CUT Bs'!$C166</f>
        <v>0</v>
      </c>
    </row>
    <row r="144" spans="1:4">
      <c r="A144" s="3">
        <v>380</v>
      </c>
      <c r="B144" s="4" t="s">
        <v>919</v>
      </c>
      <c r="C144" s="4" t="s">
        <v>1359</v>
      </c>
      <c r="D144" s="39" t="b">
        <f>+A144='[2]PT CUT Bs'!$C167</f>
        <v>0</v>
      </c>
    </row>
    <row r="145" spans="1:4">
      <c r="A145" s="3">
        <v>382</v>
      </c>
      <c r="B145" s="4" t="s">
        <v>920</v>
      </c>
      <c r="C145" s="4" t="s">
        <v>1360</v>
      </c>
      <c r="D145" s="39" t="b">
        <f>+A145='[2]PT CUT Bs'!$C168</f>
        <v>0</v>
      </c>
    </row>
    <row r="146" spans="1:4">
      <c r="A146" s="3">
        <v>383</v>
      </c>
      <c r="B146" s="4" t="s">
        <v>921</v>
      </c>
      <c r="C146" s="4" t="s">
        <v>1361</v>
      </c>
      <c r="D146" s="39" t="b">
        <f>+A146='[2]PT CUT Bs'!$C169</f>
        <v>0</v>
      </c>
    </row>
    <row r="147" spans="1:4">
      <c r="A147" s="3">
        <v>384</v>
      </c>
      <c r="B147" s="4" t="s">
        <v>922</v>
      </c>
      <c r="C147" s="4" t="s">
        <v>1362</v>
      </c>
      <c r="D147" s="39" t="b">
        <f>+A147='[2]PT CUT Bs'!$C170</f>
        <v>0</v>
      </c>
    </row>
    <row r="148" spans="1:4">
      <c r="A148" s="3">
        <v>385</v>
      </c>
      <c r="B148" s="4" t="s">
        <v>923</v>
      </c>
      <c r="C148" s="4" t="s">
        <v>782</v>
      </c>
      <c r="D148" s="39" t="b">
        <f>+A148='[2]PT CUT Bs'!$C171</f>
        <v>0</v>
      </c>
    </row>
    <row r="149" spans="1:4">
      <c r="A149" s="3">
        <v>411</v>
      </c>
      <c r="B149" s="4" t="s">
        <v>924</v>
      </c>
      <c r="C149" s="4" t="s">
        <v>157</v>
      </c>
      <c r="D149" s="39" t="b">
        <f>+A149='[2]PT CUT Bs'!$C172</f>
        <v>0</v>
      </c>
    </row>
    <row r="150" spans="1:4">
      <c r="A150" s="3">
        <v>417</v>
      </c>
      <c r="B150" s="4" t="s">
        <v>925</v>
      </c>
      <c r="C150" s="4" t="s">
        <v>158</v>
      </c>
      <c r="D150" s="39" t="b">
        <f>+A150='[2]PT CUT Bs'!$C173</f>
        <v>0</v>
      </c>
    </row>
    <row r="151" spans="1:4">
      <c r="A151" s="3">
        <v>418</v>
      </c>
      <c r="B151" s="4" t="s">
        <v>926</v>
      </c>
      <c r="C151" s="4" t="s">
        <v>159</v>
      </c>
      <c r="D151" s="39" t="b">
        <f>+A151='[2]PT CUT Bs'!$C174</f>
        <v>0</v>
      </c>
    </row>
    <row r="152" spans="1:4">
      <c r="A152" s="3">
        <v>422</v>
      </c>
      <c r="B152" s="4" t="s">
        <v>927</v>
      </c>
      <c r="C152" s="4" t="s">
        <v>160</v>
      </c>
      <c r="D152" s="39" t="b">
        <f>+A152='[2]PT CUT Bs'!$C175</f>
        <v>0</v>
      </c>
    </row>
    <row r="153" spans="1:4">
      <c r="A153" s="3">
        <v>423</v>
      </c>
      <c r="B153" s="4" t="s">
        <v>928</v>
      </c>
      <c r="C153" s="4" t="s">
        <v>161</v>
      </c>
      <c r="D153" s="39" t="b">
        <f>+A153='[2]PT CUT Bs'!$C176</f>
        <v>0</v>
      </c>
    </row>
    <row r="154" spans="1:4">
      <c r="A154" s="3">
        <v>424</v>
      </c>
      <c r="B154" s="4" t="s">
        <v>929</v>
      </c>
      <c r="C154" s="4" t="s">
        <v>1363</v>
      </c>
      <c r="D154" s="39" t="b">
        <f>+A154='[2]PT CUT Bs'!$C177</f>
        <v>0</v>
      </c>
    </row>
    <row r="155" spans="1:4">
      <c r="A155" s="3">
        <v>425</v>
      </c>
      <c r="B155" s="4" t="s">
        <v>930</v>
      </c>
      <c r="C155" s="4" t="s">
        <v>162</v>
      </c>
      <c r="D155" s="39" t="b">
        <f>+A155='[2]PT CUT Bs'!$C178</f>
        <v>0</v>
      </c>
    </row>
    <row r="156" spans="1:4">
      <c r="A156" s="3">
        <v>426</v>
      </c>
      <c r="B156" s="4" t="s">
        <v>931</v>
      </c>
      <c r="C156" s="4" t="s">
        <v>163</v>
      </c>
      <c r="D156" s="39" t="b">
        <f>+A156='[2]PT CUT Bs'!$C179</f>
        <v>0</v>
      </c>
    </row>
    <row r="157" spans="1:4">
      <c r="A157" s="3">
        <v>427</v>
      </c>
      <c r="B157" s="4" t="s">
        <v>932</v>
      </c>
      <c r="C157" s="4" t="s">
        <v>164</v>
      </c>
      <c r="D157" s="39" t="b">
        <f>+A157='[2]PT CUT Bs'!$C180</f>
        <v>0</v>
      </c>
    </row>
    <row r="158" spans="1:4">
      <c r="A158" s="3">
        <v>428</v>
      </c>
      <c r="B158" s="4" t="s">
        <v>933</v>
      </c>
      <c r="C158" s="4" t="s">
        <v>165</v>
      </c>
      <c r="D158" s="39" t="b">
        <f>+A158='[2]PT CUT Bs'!$C181</f>
        <v>0</v>
      </c>
    </row>
    <row r="159" spans="1:4">
      <c r="A159" s="3">
        <v>429</v>
      </c>
      <c r="B159" s="39" t="s">
        <v>934</v>
      </c>
      <c r="C159" s="4" t="s">
        <v>166</v>
      </c>
      <c r="D159" s="39" t="b">
        <f>+A159='[2]PT CUT Bs'!$C182</f>
        <v>0</v>
      </c>
    </row>
    <row r="160" spans="1:4">
      <c r="A160" s="3">
        <v>432</v>
      </c>
      <c r="B160" s="4" t="s">
        <v>935</v>
      </c>
      <c r="C160" s="4" t="s">
        <v>167</v>
      </c>
      <c r="D160" s="39" t="b">
        <f>+A160='[2]PT CUT Bs'!$C183</f>
        <v>0</v>
      </c>
    </row>
    <row r="161" spans="1:4">
      <c r="A161" s="5">
        <v>433</v>
      </c>
      <c r="B161" s="6" t="s">
        <v>936</v>
      </c>
      <c r="C161" s="6" t="s">
        <v>168</v>
      </c>
      <c r="D161" s="39" t="b">
        <f>+A161='[2]PT CUT Bs'!$C184</f>
        <v>0</v>
      </c>
    </row>
    <row r="162" spans="1:4">
      <c r="A162" s="5">
        <v>434</v>
      </c>
      <c r="B162" s="6" t="s">
        <v>937</v>
      </c>
      <c r="C162" s="6" t="s">
        <v>169</v>
      </c>
      <c r="D162" s="39" t="b">
        <f>+A162='[2]PT CUT Bs'!$C185</f>
        <v>0</v>
      </c>
    </row>
    <row r="163" spans="1:4">
      <c r="A163" s="3">
        <v>435</v>
      </c>
      <c r="B163" s="4" t="s">
        <v>938</v>
      </c>
      <c r="C163" s="4" t="s">
        <v>170</v>
      </c>
      <c r="D163" s="39" t="b">
        <f>+A163='[2]PT CUT Bs'!$C186</f>
        <v>0</v>
      </c>
    </row>
    <row r="164" spans="1:4">
      <c r="A164" s="3">
        <v>512</v>
      </c>
      <c r="B164" s="4" t="s">
        <v>939</v>
      </c>
      <c r="C164" s="4" t="s">
        <v>783</v>
      </c>
      <c r="D164" s="39" t="b">
        <f>+A164='[2]PT CUT Bs'!$C187</f>
        <v>0</v>
      </c>
    </row>
    <row r="165" spans="1:4">
      <c r="A165" s="3">
        <v>513</v>
      </c>
      <c r="B165" s="4" t="s">
        <v>940</v>
      </c>
      <c r="C165" s="4" t="s">
        <v>171</v>
      </c>
      <c r="D165" s="39" t="b">
        <f>+A165='[2]PT CUT Bs'!$C188</f>
        <v>0</v>
      </c>
    </row>
    <row r="166" spans="1:4">
      <c r="A166" s="3">
        <v>514</v>
      </c>
      <c r="B166" s="4" t="s">
        <v>941</v>
      </c>
      <c r="C166" s="4" t="s">
        <v>172</v>
      </c>
      <c r="D166" s="39" t="b">
        <f>+A166='[2]PT CUT Bs'!$C189</f>
        <v>0</v>
      </c>
    </row>
    <row r="167" spans="1:4">
      <c r="A167" s="3">
        <v>517</v>
      </c>
      <c r="B167" s="4" t="s">
        <v>942</v>
      </c>
      <c r="C167" s="4" t="s">
        <v>173</v>
      </c>
      <c r="D167" s="39" t="b">
        <f>+A167='[2]PT CUT Bs'!$C190</f>
        <v>0</v>
      </c>
    </row>
    <row r="168" spans="1:4">
      <c r="A168" s="3">
        <v>520</v>
      </c>
      <c r="B168" s="4" t="s">
        <v>943</v>
      </c>
      <c r="C168" s="4" t="s">
        <v>609</v>
      </c>
      <c r="D168" s="39" t="b">
        <f>+A168='[2]PT CUT Bs'!$C191</f>
        <v>0</v>
      </c>
    </row>
    <row r="169" spans="1:4">
      <c r="A169" s="3">
        <v>522</v>
      </c>
      <c r="B169" s="4" t="s">
        <v>944</v>
      </c>
      <c r="C169" s="4" t="s">
        <v>174</v>
      </c>
      <c r="D169" s="39" t="b">
        <f>+A169='[2]PT CUT Bs'!$C192</f>
        <v>0</v>
      </c>
    </row>
    <row r="170" spans="1:4">
      <c r="A170" s="3">
        <v>523</v>
      </c>
      <c r="B170" s="4" t="s">
        <v>945</v>
      </c>
      <c r="C170" s="4" t="s">
        <v>1364</v>
      </c>
      <c r="D170" s="39" t="b">
        <f>+A170='[2]PT CUT Bs'!$C193</f>
        <v>0</v>
      </c>
    </row>
    <row r="171" spans="1:4">
      <c r="A171" s="3">
        <v>525</v>
      </c>
      <c r="B171" s="4" t="s">
        <v>946</v>
      </c>
      <c r="C171" s="4" t="s">
        <v>175</v>
      </c>
      <c r="D171" s="39" t="b">
        <f>+A171='[2]PT CUT Bs'!$C194</f>
        <v>0</v>
      </c>
    </row>
    <row r="172" spans="1:4">
      <c r="A172" s="3">
        <v>526</v>
      </c>
      <c r="B172" s="4" t="s">
        <v>947</v>
      </c>
      <c r="C172" s="4" t="s">
        <v>610</v>
      </c>
      <c r="D172" s="39" t="b">
        <f>+A172='[2]PT CUT Bs'!$C195</f>
        <v>0</v>
      </c>
    </row>
    <row r="173" spans="1:4">
      <c r="A173" s="3">
        <v>548</v>
      </c>
      <c r="B173" s="4" t="s">
        <v>948</v>
      </c>
      <c r="C173" s="4" t="s">
        <v>1365</v>
      </c>
      <c r="D173" s="39" t="b">
        <f>+A173='[2]PT CUT Bs'!$C196</f>
        <v>0</v>
      </c>
    </row>
    <row r="174" spans="1:4">
      <c r="A174" s="5">
        <v>551</v>
      </c>
      <c r="B174" s="6" t="s">
        <v>949</v>
      </c>
      <c r="C174" s="6" t="s">
        <v>176</v>
      </c>
      <c r="D174" s="39" t="b">
        <f>+A174='[2]PT CUT Bs'!$C197</f>
        <v>0</v>
      </c>
    </row>
    <row r="175" spans="1:4">
      <c r="A175" s="3">
        <v>572</v>
      </c>
      <c r="B175" s="4" t="s">
        <v>950</v>
      </c>
      <c r="C175" s="4" t="s">
        <v>177</v>
      </c>
      <c r="D175" s="39" t="b">
        <f>+A175='[2]PT CUT Bs'!$C198</f>
        <v>0</v>
      </c>
    </row>
    <row r="176" spans="1:4">
      <c r="A176" s="3">
        <v>573</v>
      </c>
      <c r="B176" s="4" t="s">
        <v>951</v>
      </c>
      <c r="C176" s="4" t="s">
        <v>178</v>
      </c>
      <c r="D176" s="39" t="b">
        <f>+A176='[2]PT CUT Bs'!$C199</f>
        <v>0</v>
      </c>
    </row>
    <row r="177" spans="1:4">
      <c r="A177" s="3">
        <v>574</v>
      </c>
      <c r="B177" s="4" t="s">
        <v>952</v>
      </c>
      <c r="C177" s="4" t="s">
        <v>1366</v>
      </c>
      <c r="D177" s="39" t="b">
        <f>+A177='[2]PT CUT Bs'!$C200</f>
        <v>0</v>
      </c>
    </row>
    <row r="178" spans="1:4">
      <c r="A178" s="3">
        <v>576</v>
      </c>
      <c r="B178" s="4" t="s">
        <v>953</v>
      </c>
      <c r="C178" s="4" t="s">
        <v>1367</v>
      </c>
      <c r="D178" s="39" t="b">
        <f>+A178='[2]PT CUT Bs'!$C202</f>
        <v>0</v>
      </c>
    </row>
    <row r="179" spans="1:4">
      <c r="A179" s="3">
        <v>578</v>
      </c>
      <c r="B179" s="4" t="s">
        <v>954</v>
      </c>
      <c r="C179" s="4" t="s">
        <v>179</v>
      </c>
      <c r="D179" s="39" t="b">
        <f>+A179='[2]PT CUT Bs'!$C203</f>
        <v>0</v>
      </c>
    </row>
    <row r="180" spans="1:4">
      <c r="A180" s="3">
        <v>580</v>
      </c>
      <c r="B180" s="4" t="s">
        <v>955</v>
      </c>
      <c r="C180" s="4" t="s">
        <v>180</v>
      </c>
      <c r="D180" s="39" t="b">
        <f>+A180='[2]PT CUT Bs'!$C205</f>
        <v>0</v>
      </c>
    </row>
    <row r="181" spans="1:4">
      <c r="A181" s="3">
        <v>582</v>
      </c>
      <c r="B181" s="4" t="s">
        <v>956</v>
      </c>
      <c r="C181" s="4" t="s">
        <v>181</v>
      </c>
      <c r="D181" s="39" t="b">
        <f>+A181='[2]PT CUT Bs'!$C207</f>
        <v>0</v>
      </c>
    </row>
    <row r="182" spans="1:4">
      <c r="A182" s="3">
        <v>584</v>
      </c>
      <c r="B182" s="4" t="s">
        <v>957</v>
      </c>
      <c r="C182" s="4" t="s">
        <v>182</v>
      </c>
      <c r="D182" s="39" t="b">
        <f>+A182='[2]PT CUT Bs'!$C208</f>
        <v>0</v>
      </c>
    </row>
    <row r="183" spans="1:4">
      <c r="A183" s="3">
        <v>585</v>
      </c>
      <c r="B183" s="4" t="s">
        <v>958</v>
      </c>
      <c r="C183" s="4" t="s">
        <v>183</v>
      </c>
      <c r="D183" s="39" t="b">
        <f>+A183='[2]PT CUT Bs'!$C209</f>
        <v>0</v>
      </c>
    </row>
    <row r="184" spans="1:4">
      <c r="A184" s="3">
        <v>586</v>
      </c>
      <c r="B184" s="4" t="s">
        <v>959</v>
      </c>
      <c r="C184" s="4" t="s">
        <v>184</v>
      </c>
      <c r="D184" s="39" t="b">
        <f>+A184='[2]PT CUT Bs'!$C210</f>
        <v>0</v>
      </c>
    </row>
    <row r="185" spans="1:4">
      <c r="A185" s="3">
        <v>587</v>
      </c>
      <c r="B185" s="4" t="s">
        <v>960</v>
      </c>
      <c r="C185" s="4" t="s">
        <v>730</v>
      </c>
      <c r="D185" s="39" t="b">
        <f>+A185='[2]PT CUT Bs'!$C211</f>
        <v>0</v>
      </c>
    </row>
    <row r="186" spans="1:4">
      <c r="A186" s="5">
        <v>590</v>
      </c>
      <c r="B186" s="6" t="s">
        <v>961</v>
      </c>
      <c r="C186" s="6" t="s">
        <v>611</v>
      </c>
      <c r="D186" s="39" t="b">
        <f>+A186='[2]PT CUT Bs'!$C214</f>
        <v>0</v>
      </c>
    </row>
    <row r="187" spans="1:4">
      <c r="A187" s="3">
        <v>591</v>
      </c>
      <c r="B187" s="4" t="s">
        <v>962</v>
      </c>
      <c r="C187" s="4" t="s">
        <v>1368</v>
      </c>
      <c r="D187" s="39" t="b">
        <f>+A187='[2]PT CUT Bs'!$C215</f>
        <v>0</v>
      </c>
    </row>
    <row r="188" spans="1:4">
      <c r="A188" s="3">
        <v>592</v>
      </c>
      <c r="B188" s="4" t="s">
        <v>963</v>
      </c>
      <c r="C188" s="4" t="s">
        <v>645</v>
      </c>
      <c r="D188" s="39" t="b">
        <f>+A188='[2]PT CUT Bs'!$C216</f>
        <v>0</v>
      </c>
    </row>
    <row r="189" spans="1:4">
      <c r="A189" s="3">
        <v>593</v>
      </c>
      <c r="B189" s="4" t="s">
        <v>964</v>
      </c>
      <c r="C189" s="4" t="s">
        <v>612</v>
      </c>
      <c r="D189" s="39" t="b">
        <f>+A189='[2]PT CUT Bs'!$C217</f>
        <v>0</v>
      </c>
    </row>
    <row r="190" spans="1:4">
      <c r="A190" s="3">
        <v>594</v>
      </c>
      <c r="B190" s="4" t="s">
        <v>965</v>
      </c>
      <c r="C190" s="4" t="s">
        <v>98</v>
      </c>
      <c r="D190" s="39" t="b">
        <f>+A190='[2]PT CUT Bs'!$C218</f>
        <v>0</v>
      </c>
    </row>
    <row r="191" spans="1:4">
      <c r="A191" s="3">
        <v>595</v>
      </c>
      <c r="B191" s="4" t="s">
        <v>966</v>
      </c>
      <c r="C191" s="4" t="s">
        <v>640</v>
      </c>
      <c r="D191" s="39" t="b">
        <f>+A191='[2]PT CUT Bs'!$C219</f>
        <v>0</v>
      </c>
    </row>
    <row r="192" spans="1:4">
      <c r="A192" s="3">
        <v>596</v>
      </c>
      <c r="B192" s="4" t="s">
        <v>967</v>
      </c>
      <c r="C192" s="4" t="s">
        <v>1369</v>
      </c>
      <c r="D192" s="39" t="b">
        <f>+A192='[2]PT CUT Bs'!$C220</f>
        <v>0</v>
      </c>
    </row>
    <row r="193" spans="1:4">
      <c r="A193" s="3">
        <v>597</v>
      </c>
      <c r="B193" s="4" t="s">
        <v>968</v>
      </c>
      <c r="C193" s="4" t="s">
        <v>734</v>
      </c>
      <c r="D193" s="39" t="b">
        <f>+A193='[2]PT CUT Bs'!$C221</f>
        <v>0</v>
      </c>
    </row>
    <row r="194" spans="1:4">
      <c r="A194" s="3">
        <v>598</v>
      </c>
      <c r="B194" s="4" t="s">
        <v>969</v>
      </c>
      <c r="C194" s="4" t="s">
        <v>727</v>
      </c>
      <c r="D194" s="39" t="b">
        <f>+A194='[2]PT CUT Bs'!$C222</f>
        <v>0</v>
      </c>
    </row>
    <row r="195" spans="1:4">
      <c r="A195" s="3">
        <v>599</v>
      </c>
      <c r="B195" s="4" t="s">
        <v>970</v>
      </c>
      <c r="C195" s="4" t="s">
        <v>1370</v>
      </c>
      <c r="D195" s="39" t="b">
        <f>+A195='[2]PT CUT Bs'!$C223</f>
        <v>0</v>
      </c>
    </row>
    <row r="196" spans="1:4">
      <c r="A196" s="5">
        <v>633</v>
      </c>
      <c r="B196" s="6" t="s">
        <v>971</v>
      </c>
      <c r="C196" s="6" t="s">
        <v>185</v>
      </c>
      <c r="D196" s="39" t="b">
        <f>+A196='[2]PT CUT Bs'!$C225</f>
        <v>0</v>
      </c>
    </row>
    <row r="197" spans="1:4">
      <c r="A197" s="5">
        <v>634</v>
      </c>
      <c r="B197" s="6" t="s">
        <v>972</v>
      </c>
      <c r="C197" s="6" t="s">
        <v>186</v>
      </c>
      <c r="D197" s="39" t="b">
        <f>+A197='[2]PT CUT Bs'!$C226</f>
        <v>0</v>
      </c>
    </row>
    <row r="198" spans="1:4">
      <c r="A198" s="5">
        <v>650</v>
      </c>
      <c r="B198" s="6" t="s">
        <v>973</v>
      </c>
      <c r="C198" s="6" t="s">
        <v>187</v>
      </c>
      <c r="D198" s="39" t="b">
        <f>+A198='[2]PT CUT Bs'!$C227</f>
        <v>0</v>
      </c>
    </row>
    <row r="199" spans="1:4">
      <c r="A199" s="3">
        <v>660</v>
      </c>
      <c r="B199" s="7" t="s">
        <v>974</v>
      </c>
      <c r="C199" s="7" t="s">
        <v>188</v>
      </c>
      <c r="D199" s="39" t="b">
        <f>+A199='[2]PT CUT Bs'!$C228</f>
        <v>0</v>
      </c>
    </row>
    <row r="200" spans="1:4">
      <c r="A200" s="3">
        <v>661</v>
      </c>
      <c r="B200" s="4" t="s">
        <v>975</v>
      </c>
      <c r="C200" s="4" t="s">
        <v>189</v>
      </c>
      <c r="D200" s="39" t="b">
        <f>+A200='[2]PT CUT Bs'!$C229</f>
        <v>0</v>
      </c>
    </row>
    <row r="201" spans="1:4">
      <c r="A201" s="3">
        <v>670</v>
      </c>
      <c r="B201" s="4" t="s">
        <v>976</v>
      </c>
      <c r="C201" s="4" t="s">
        <v>190</v>
      </c>
      <c r="D201" s="39" t="b">
        <f>+A201='[2]PT CUT Bs'!$C230</f>
        <v>0</v>
      </c>
    </row>
    <row r="202" spans="1:4">
      <c r="A202" s="3">
        <v>680</v>
      </c>
      <c r="B202" s="4" t="s">
        <v>977</v>
      </c>
      <c r="C202" s="4" t="s">
        <v>191</v>
      </c>
      <c r="D202" s="39" t="b">
        <f>+A202='[2]PT CUT Bs'!$C231</f>
        <v>0</v>
      </c>
    </row>
    <row r="203" spans="1:4">
      <c r="A203" s="3">
        <v>681</v>
      </c>
      <c r="B203" s="4" t="s">
        <v>978</v>
      </c>
      <c r="C203" s="4" t="s">
        <v>192</v>
      </c>
      <c r="D203" s="39" t="b">
        <f>+A203='[2]PT CUT Bs'!$C232</f>
        <v>0</v>
      </c>
    </row>
    <row r="204" spans="1:4">
      <c r="A204" s="3">
        <v>682</v>
      </c>
      <c r="B204" s="4" t="s">
        <v>979</v>
      </c>
      <c r="C204" s="4" t="s">
        <v>1371</v>
      </c>
      <c r="D204" s="39" t="b">
        <f>+A204='[2]PT CUT Bs'!$C233</f>
        <v>0</v>
      </c>
    </row>
    <row r="205" spans="1:4">
      <c r="A205" s="3">
        <v>683</v>
      </c>
      <c r="B205" s="4" t="s">
        <v>980</v>
      </c>
      <c r="C205" s="4" t="s">
        <v>1372</v>
      </c>
      <c r="D205" s="39" t="b">
        <f>+A205='[2]PT CUT Bs'!$C234</f>
        <v>0</v>
      </c>
    </row>
    <row r="206" spans="1:4">
      <c r="A206" s="3">
        <v>716</v>
      </c>
      <c r="B206" s="4" t="s">
        <v>981</v>
      </c>
      <c r="C206" s="4" t="s">
        <v>193</v>
      </c>
      <c r="D206" s="39" t="b">
        <f>+A206='[2]PT CUT Bs'!$C235</f>
        <v>0</v>
      </c>
    </row>
    <row r="207" spans="1:4">
      <c r="A207" s="3">
        <v>761</v>
      </c>
      <c r="B207" s="4" t="s">
        <v>982</v>
      </c>
      <c r="C207" s="4" t="s">
        <v>194</v>
      </c>
      <c r="D207" s="39" t="b">
        <f>+A207='[2]PT CUT Bs'!$C237</f>
        <v>0</v>
      </c>
    </row>
    <row r="208" spans="1:4">
      <c r="A208" s="3">
        <v>781</v>
      </c>
      <c r="B208" s="4" t="s">
        <v>983</v>
      </c>
      <c r="C208" s="4" t="s">
        <v>195</v>
      </c>
      <c r="D208" s="39" t="b">
        <f>+A208='[2]PT CUT Bs'!$C238</f>
        <v>0</v>
      </c>
    </row>
    <row r="209" spans="1:4">
      <c r="A209" s="3">
        <v>802</v>
      </c>
      <c r="B209" s="4" t="s">
        <v>984</v>
      </c>
      <c r="C209" s="4" t="s">
        <v>196</v>
      </c>
      <c r="D209" s="39" t="b">
        <f>+A209='[2]PT CUT Bs'!$C239</f>
        <v>0</v>
      </c>
    </row>
    <row r="210" spans="1:4">
      <c r="A210" s="3">
        <v>821</v>
      </c>
      <c r="B210" s="4" t="s">
        <v>985</v>
      </c>
      <c r="C210" s="4" t="s">
        <v>197</v>
      </c>
      <c r="D210" s="39" t="b">
        <f>+A210='[2]PT CUT Bs'!$C240</f>
        <v>0</v>
      </c>
    </row>
    <row r="211" spans="1:4">
      <c r="A211" s="3">
        <v>831</v>
      </c>
      <c r="B211" s="4" t="s">
        <v>986</v>
      </c>
      <c r="C211" s="4" t="s">
        <v>198</v>
      </c>
      <c r="D211" s="39" t="b">
        <f>+A211='[2]PT CUT Bs'!$C241</f>
        <v>0</v>
      </c>
    </row>
    <row r="212" spans="1:4">
      <c r="A212" s="3">
        <v>862</v>
      </c>
      <c r="B212" s="4" t="s">
        <v>987</v>
      </c>
      <c r="C212" s="4" t="s">
        <v>199</v>
      </c>
      <c r="D212" s="39" t="b">
        <f>+A212='[2]PT CUT Bs'!$C242</f>
        <v>0</v>
      </c>
    </row>
    <row r="213" spans="1:4">
      <c r="A213" s="3">
        <v>865</v>
      </c>
      <c r="B213" s="4" t="s">
        <v>988</v>
      </c>
      <c r="C213" s="4" t="s">
        <v>200</v>
      </c>
      <c r="D213" s="39" t="b">
        <f>+A213='[2]PT CUT Bs'!$C243</f>
        <v>0</v>
      </c>
    </row>
    <row r="214" spans="1:4">
      <c r="A214" s="3">
        <v>867</v>
      </c>
      <c r="B214" s="4" t="s">
        <v>989</v>
      </c>
      <c r="C214" s="4" t="s">
        <v>201</v>
      </c>
      <c r="D214" s="39" t="b">
        <f>+A214='[2]PT CUT Bs'!$C245</f>
        <v>0</v>
      </c>
    </row>
    <row r="215" spans="1:4">
      <c r="A215" s="3">
        <v>901</v>
      </c>
      <c r="B215" s="4" t="s">
        <v>990</v>
      </c>
      <c r="C215" s="64" t="s">
        <v>202</v>
      </c>
      <c r="D215" s="39" t="b">
        <f>+A215='[2]PT CUT Bs'!$C246</f>
        <v>0</v>
      </c>
    </row>
    <row r="216" spans="1:4">
      <c r="A216" s="3">
        <v>902</v>
      </c>
      <c r="B216" s="4" t="s">
        <v>991</v>
      </c>
      <c r="C216" s="4" t="s">
        <v>203</v>
      </c>
      <c r="D216" s="39" t="b">
        <f>+A216='[2]PT CUT Bs'!$C247</f>
        <v>0</v>
      </c>
    </row>
    <row r="217" spans="1:4">
      <c r="A217" s="3">
        <v>903</v>
      </c>
      <c r="B217" s="4" t="s">
        <v>992</v>
      </c>
      <c r="C217" s="4" t="s">
        <v>204</v>
      </c>
      <c r="D217" s="39" t="b">
        <f>+A217='[2]PT CUT Bs'!$C248</f>
        <v>0</v>
      </c>
    </row>
    <row r="218" spans="1:4">
      <c r="A218" s="3">
        <v>904</v>
      </c>
      <c r="B218" s="4" t="s">
        <v>993</v>
      </c>
      <c r="C218" s="4" t="s">
        <v>205</v>
      </c>
      <c r="D218" s="39" t="b">
        <f>+A218='[2]PT CUT Bs'!$C249</f>
        <v>0</v>
      </c>
    </row>
    <row r="219" spans="1:4">
      <c r="A219" s="3">
        <v>905</v>
      </c>
      <c r="B219" s="4" t="s">
        <v>994</v>
      </c>
      <c r="C219" s="4" t="s">
        <v>206</v>
      </c>
      <c r="D219" s="39" t="b">
        <f>+A219='[2]PT CUT Bs'!$C250</f>
        <v>0</v>
      </c>
    </row>
    <row r="220" spans="1:4">
      <c r="A220" s="3">
        <v>906</v>
      </c>
      <c r="B220" s="4" t="s">
        <v>995</v>
      </c>
      <c r="C220" s="4" t="s">
        <v>207</v>
      </c>
      <c r="D220" s="39" t="b">
        <f>+A220='[2]PT CUT Bs'!$C251</f>
        <v>0</v>
      </c>
    </row>
    <row r="221" spans="1:4">
      <c r="A221" s="3">
        <v>907</v>
      </c>
      <c r="B221" s="4" t="s">
        <v>996</v>
      </c>
      <c r="C221" s="4" t="s">
        <v>208</v>
      </c>
      <c r="D221" s="39" t="b">
        <f>+A221='[2]PT CUT Bs'!$C252</f>
        <v>0</v>
      </c>
    </row>
    <row r="222" spans="1:4">
      <c r="A222" s="3">
        <v>908</v>
      </c>
      <c r="B222" s="4" t="s">
        <v>997</v>
      </c>
      <c r="C222" s="4" t="s">
        <v>209</v>
      </c>
      <c r="D222" s="39" t="b">
        <f>+A222='[2]PT CUT Bs'!$C253</f>
        <v>0</v>
      </c>
    </row>
    <row r="223" spans="1:4">
      <c r="A223" s="3">
        <v>909</v>
      </c>
      <c r="B223" s="4" t="s">
        <v>998</v>
      </c>
      <c r="C223" s="4" t="s">
        <v>210</v>
      </c>
      <c r="D223" s="39" t="b">
        <f>+A223='[2]PT CUT Bs'!$C254</f>
        <v>0</v>
      </c>
    </row>
    <row r="224" spans="1:4">
      <c r="A224" s="3">
        <v>951</v>
      </c>
      <c r="B224" s="4" t="s">
        <v>999</v>
      </c>
      <c r="C224" s="4" t="s">
        <v>211</v>
      </c>
      <c r="D224" s="39" t="b">
        <f>+A224='[2]PT CUT Bs'!$C256</f>
        <v>0</v>
      </c>
    </row>
    <row r="225" spans="1:4">
      <c r="A225" s="3">
        <v>999</v>
      </c>
      <c r="B225" s="4" t="s">
        <v>1404</v>
      </c>
      <c r="C225" s="4" t="s">
        <v>212</v>
      </c>
      <c r="D225" s="39" t="b">
        <f>+A225='[2]PT CUT Bs'!$C257</f>
        <v>0</v>
      </c>
    </row>
    <row r="226" spans="1:4">
      <c r="A226" s="3">
        <v>1101</v>
      </c>
      <c r="B226" s="4" t="s">
        <v>1000</v>
      </c>
      <c r="C226" s="4" t="s">
        <v>213</v>
      </c>
      <c r="D226" s="39" t="b">
        <f>+A226='[2]PT CUT Bs'!$C258</f>
        <v>0</v>
      </c>
    </row>
    <row r="227" spans="1:4">
      <c r="A227" s="3">
        <v>1102</v>
      </c>
      <c r="B227" s="4" t="s">
        <v>1001</v>
      </c>
      <c r="C227" s="4" t="s">
        <v>214</v>
      </c>
      <c r="D227" s="39" t="b">
        <f>+A227='[2]PT CUT Bs'!$C259</f>
        <v>0</v>
      </c>
    </row>
    <row r="228" spans="1:4">
      <c r="A228" s="3">
        <v>1103</v>
      </c>
      <c r="B228" s="4" t="s">
        <v>1002</v>
      </c>
      <c r="C228" s="4" t="s">
        <v>215</v>
      </c>
      <c r="D228" s="39" t="b">
        <f>+A228='[2]PT CUT Bs'!$C260</f>
        <v>0</v>
      </c>
    </row>
    <row r="229" spans="1:4">
      <c r="A229" s="3">
        <v>1104</v>
      </c>
      <c r="B229" s="4" t="s">
        <v>1003</v>
      </c>
      <c r="C229" s="4" t="s">
        <v>216</v>
      </c>
      <c r="D229" s="39" t="b">
        <f>+A229='[2]PT CUT Bs'!$C261</f>
        <v>0</v>
      </c>
    </row>
    <row r="230" spans="1:4">
      <c r="A230" s="3">
        <v>1105</v>
      </c>
      <c r="B230" s="4" t="s">
        <v>1004</v>
      </c>
      <c r="C230" s="4" t="s">
        <v>217</v>
      </c>
      <c r="D230" s="39" t="b">
        <f>+A230='[2]PT CUT Bs'!$C262</f>
        <v>0</v>
      </c>
    </row>
    <row r="231" spans="1:4">
      <c r="A231" s="3">
        <v>1106</v>
      </c>
      <c r="B231" s="4" t="s">
        <v>1005</v>
      </c>
      <c r="C231" s="4" t="s">
        <v>218</v>
      </c>
      <c r="D231" s="39" t="b">
        <f>+A231='[2]PT CUT Bs'!$C263</f>
        <v>0</v>
      </c>
    </row>
    <row r="232" spans="1:4">
      <c r="A232" s="3">
        <v>1107</v>
      </c>
      <c r="B232" s="4" t="s">
        <v>1006</v>
      </c>
      <c r="C232" s="4" t="s">
        <v>219</v>
      </c>
      <c r="D232" s="39" t="b">
        <f>+A232='[2]PT CUT Bs'!$C264</f>
        <v>0</v>
      </c>
    </row>
    <row r="233" spans="1:4">
      <c r="A233" s="3">
        <v>1108</v>
      </c>
      <c r="B233" s="4" t="s">
        <v>1007</v>
      </c>
      <c r="C233" s="4" t="s">
        <v>220</v>
      </c>
      <c r="D233" s="39" t="b">
        <f>+A233='[2]PT CUT Bs'!$C265</f>
        <v>0</v>
      </c>
    </row>
    <row r="234" spans="1:4">
      <c r="A234" s="3">
        <v>1109</v>
      </c>
      <c r="B234" s="4" t="s">
        <v>1008</v>
      </c>
      <c r="C234" s="4" t="s">
        <v>221</v>
      </c>
      <c r="D234" s="39" t="b">
        <f>+A234='[2]PT CUT Bs'!$C266</f>
        <v>0</v>
      </c>
    </row>
    <row r="235" spans="1:4">
      <c r="A235" s="3">
        <v>1110</v>
      </c>
      <c r="B235" s="4" t="s">
        <v>1009</v>
      </c>
      <c r="C235" s="4" t="s">
        <v>222</v>
      </c>
      <c r="D235" s="39" t="b">
        <f>+A235='[2]PT CUT Bs'!$C267</f>
        <v>0</v>
      </c>
    </row>
    <row r="236" spans="1:4">
      <c r="A236" s="3">
        <v>1111</v>
      </c>
      <c r="B236" s="4" t="s">
        <v>1010</v>
      </c>
      <c r="C236" s="4" t="s">
        <v>223</v>
      </c>
      <c r="D236" s="39" t="b">
        <f>+A236='[2]PT CUT Bs'!$C268</f>
        <v>0</v>
      </c>
    </row>
    <row r="237" spans="1:4">
      <c r="A237" s="3">
        <v>1112</v>
      </c>
      <c r="B237" s="4" t="s">
        <v>1011</v>
      </c>
      <c r="C237" s="4" t="s">
        <v>224</v>
      </c>
      <c r="D237" s="39" t="b">
        <f>+A237='[2]PT CUT Bs'!$C269</f>
        <v>0</v>
      </c>
    </row>
    <row r="238" spans="1:4">
      <c r="A238" s="3">
        <v>1113</v>
      </c>
      <c r="B238" s="4" t="s">
        <v>1012</v>
      </c>
      <c r="C238" s="4" t="s">
        <v>225</v>
      </c>
      <c r="D238" s="39" t="b">
        <f>+A238='[2]PT CUT Bs'!$C270</f>
        <v>0</v>
      </c>
    </row>
    <row r="239" spans="1:4">
      <c r="A239" s="3">
        <v>1114</v>
      </c>
      <c r="B239" s="4" t="s">
        <v>1013</v>
      </c>
      <c r="C239" s="4" t="s">
        <v>1373</v>
      </c>
      <c r="D239" s="39" t="b">
        <f>+A239='[2]PT CUT Bs'!$C271</f>
        <v>0</v>
      </c>
    </row>
    <row r="240" spans="1:4">
      <c r="A240" s="3">
        <v>1115</v>
      </c>
      <c r="B240" s="4" t="s">
        <v>1014</v>
      </c>
      <c r="C240" s="4" t="s">
        <v>226</v>
      </c>
      <c r="D240" s="39" t="b">
        <f>+A240='[2]PT CUT Bs'!$C272</f>
        <v>0</v>
      </c>
    </row>
    <row r="241" spans="1:4">
      <c r="A241" s="3">
        <v>1116</v>
      </c>
      <c r="B241" s="4" t="s">
        <v>1015</v>
      </c>
      <c r="C241" s="4" t="s">
        <v>227</v>
      </c>
      <c r="D241" s="39" t="b">
        <f>+A241='[2]PT CUT Bs'!$C273</f>
        <v>0</v>
      </c>
    </row>
    <row r="242" spans="1:4">
      <c r="A242" s="3">
        <v>1117</v>
      </c>
      <c r="B242" s="4" t="s">
        <v>1016</v>
      </c>
      <c r="C242" s="4" t="s">
        <v>228</v>
      </c>
      <c r="D242" s="39" t="b">
        <f>+A242='[2]PT CUT Bs'!$C274</f>
        <v>0</v>
      </c>
    </row>
    <row r="243" spans="1:4">
      <c r="A243" s="3">
        <v>1118</v>
      </c>
      <c r="B243" s="4" t="s">
        <v>1017</v>
      </c>
      <c r="C243" s="4" t="s">
        <v>229</v>
      </c>
      <c r="D243" s="39" t="b">
        <f>+A243='[2]PT CUT Bs'!$C275</f>
        <v>0</v>
      </c>
    </row>
    <row r="244" spans="1:4">
      <c r="A244" s="3">
        <v>1119</v>
      </c>
      <c r="B244" s="4" t="s">
        <v>1018</v>
      </c>
      <c r="C244" s="4" t="s">
        <v>230</v>
      </c>
      <c r="D244" s="39" t="b">
        <f>+A244='[2]PT CUT Bs'!$C276</f>
        <v>0</v>
      </c>
    </row>
    <row r="245" spans="1:4">
      <c r="A245" s="3">
        <v>1120</v>
      </c>
      <c r="B245" s="4" t="s">
        <v>1019</v>
      </c>
      <c r="C245" s="4" t="s">
        <v>231</v>
      </c>
      <c r="D245" s="39" t="b">
        <f>+A245='[2]PT CUT Bs'!$C277</f>
        <v>0</v>
      </c>
    </row>
    <row r="246" spans="1:4">
      <c r="A246" s="3">
        <v>1121</v>
      </c>
      <c r="B246" s="4" t="s">
        <v>1020</v>
      </c>
      <c r="C246" s="4" t="s">
        <v>232</v>
      </c>
      <c r="D246" s="39" t="b">
        <f>+A246='[2]PT CUT Bs'!$C278</f>
        <v>0</v>
      </c>
    </row>
    <row r="247" spans="1:4">
      <c r="A247" s="3">
        <v>1122</v>
      </c>
      <c r="B247" s="4" t="s">
        <v>1021</v>
      </c>
      <c r="C247" s="4" t="s">
        <v>233</v>
      </c>
      <c r="D247" s="39" t="b">
        <f>+A247='[2]PT CUT Bs'!$C279</f>
        <v>0</v>
      </c>
    </row>
    <row r="248" spans="1:4">
      <c r="A248" s="3">
        <v>1123</v>
      </c>
      <c r="B248" s="4" t="s">
        <v>1022</v>
      </c>
      <c r="C248" s="4" t="s">
        <v>234</v>
      </c>
      <c r="D248" s="39" t="b">
        <f>+A248='[2]PT CUT Bs'!$C280</f>
        <v>0</v>
      </c>
    </row>
    <row r="249" spans="1:4">
      <c r="A249" s="3">
        <v>1124</v>
      </c>
      <c r="B249" s="4" t="s">
        <v>1023</v>
      </c>
      <c r="C249" s="4" t="s">
        <v>235</v>
      </c>
      <c r="D249" s="39" t="b">
        <f>+A249='[2]PT CUT Bs'!$C281</f>
        <v>0</v>
      </c>
    </row>
    <row r="250" spans="1:4">
      <c r="A250" s="3">
        <v>1125</v>
      </c>
      <c r="B250" s="4" t="s">
        <v>1024</v>
      </c>
      <c r="C250" s="4" t="s">
        <v>236</v>
      </c>
      <c r="D250" s="39" t="b">
        <f>+A250='[2]PT CUT Bs'!$C282</f>
        <v>0</v>
      </c>
    </row>
    <row r="251" spans="1:4">
      <c r="A251" s="3">
        <v>1126</v>
      </c>
      <c r="B251" s="4" t="s">
        <v>1025</v>
      </c>
      <c r="C251" s="4" t="s">
        <v>237</v>
      </c>
      <c r="D251" s="39" t="b">
        <f>+A251='[2]PT CUT Bs'!$C283</f>
        <v>0</v>
      </c>
    </row>
    <row r="252" spans="1:4">
      <c r="A252" s="3">
        <v>1127</v>
      </c>
      <c r="B252" s="4" t="s">
        <v>1026</v>
      </c>
      <c r="C252" s="4" t="s">
        <v>238</v>
      </c>
      <c r="D252" s="39" t="b">
        <f>+A252='[2]PT CUT Bs'!$C284</f>
        <v>0</v>
      </c>
    </row>
    <row r="253" spans="1:4">
      <c r="A253" s="3">
        <v>1128</v>
      </c>
      <c r="B253" s="4" t="s">
        <v>1027</v>
      </c>
      <c r="C253" s="4" t="s">
        <v>239</v>
      </c>
      <c r="D253" s="39" t="b">
        <f>+A253='[2]PT CUT Bs'!$C285</f>
        <v>0</v>
      </c>
    </row>
    <row r="254" spans="1:4">
      <c r="A254" s="3">
        <v>1129</v>
      </c>
      <c r="B254" s="4" t="s">
        <v>1028</v>
      </c>
      <c r="C254" s="4" t="s">
        <v>240</v>
      </c>
      <c r="D254" s="39" t="b">
        <f>+A254='[2]PT CUT Bs'!$C286</f>
        <v>0</v>
      </c>
    </row>
    <row r="255" spans="1:4">
      <c r="A255" s="3">
        <v>1201</v>
      </c>
      <c r="B255" s="4" t="s">
        <v>1029</v>
      </c>
      <c r="C255" s="4" t="s">
        <v>241</v>
      </c>
      <c r="D255" s="39" t="b">
        <f>+A255='[2]PT CUT Bs'!$C287</f>
        <v>0</v>
      </c>
    </row>
    <row r="256" spans="1:4">
      <c r="A256" s="3">
        <v>1202</v>
      </c>
      <c r="B256" s="4" t="s">
        <v>1030</v>
      </c>
      <c r="C256" s="4" t="s">
        <v>242</v>
      </c>
      <c r="D256" s="39" t="b">
        <f>+A256='[2]PT CUT Bs'!$C288</f>
        <v>0</v>
      </c>
    </row>
    <row r="257" spans="1:4">
      <c r="A257" s="3">
        <v>1203</v>
      </c>
      <c r="B257" s="4" t="s">
        <v>1031</v>
      </c>
      <c r="C257" s="4" t="s">
        <v>243</v>
      </c>
      <c r="D257" s="39" t="b">
        <f>+A257='[2]PT CUT Bs'!$C289</f>
        <v>0</v>
      </c>
    </row>
    <row r="258" spans="1:4">
      <c r="A258" s="3">
        <v>1204</v>
      </c>
      <c r="B258" s="4" t="s">
        <v>1032</v>
      </c>
      <c r="C258" s="4" t="s">
        <v>244</v>
      </c>
      <c r="D258" s="39" t="b">
        <f>+A258='[2]PT CUT Bs'!$C290</f>
        <v>0</v>
      </c>
    </row>
    <row r="259" spans="1:4">
      <c r="A259" s="3">
        <v>1205</v>
      </c>
      <c r="B259" s="4" t="s">
        <v>1033</v>
      </c>
      <c r="C259" s="4" t="s">
        <v>245</v>
      </c>
      <c r="D259" s="39" t="b">
        <f>+A259='[2]PT CUT Bs'!$C291</f>
        <v>0</v>
      </c>
    </row>
    <row r="260" spans="1:4">
      <c r="A260" s="3">
        <v>1206</v>
      </c>
      <c r="B260" s="4" t="s">
        <v>1034</v>
      </c>
      <c r="C260" s="4" t="s">
        <v>246</v>
      </c>
      <c r="D260" s="39" t="b">
        <f>+A260='[2]PT CUT Bs'!$C292</f>
        <v>0</v>
      </c>
    </row>
    <row r="261" spans="1:4">
      <c r="A261" s="3">
        <v>1207</v>
      </c>
      <c r="B261" s="4" t="s">
        <v>1035</v>
      </c>
      <c r="C261" s="4" t="s">
        <v>247</v>
      </c>
      <c r="D261" s="39" t="b">
        <f>+A261='[2]PT CUT Bs'!$C293</f>
        <v>0</v>
      </c>
    </row>
    <row r="262" spans="1:4">
      <c r="A262" s="3">
        <v>1208</v>
      </c>
      <c r="B262" s="4" t="s">
        <v>1036</v>
      </c>
      <c r="C262" s="4" t="s">
        <v>248</v>
      </c>
      <c r="D262" s="39" t="b">
        <f>+A262='[2]PT CUT Bs'!$C294</f>
        <v>0</v>
      </c>
    </row>
    <row r="263" spans="1:4">
      <c r="A263" s="3">
        <v>1209</v>
      </c>
      <c r="B263" s="4" t="s">
        <v>1037</v>
      </c>
      <c r="C263" s="4" t="s">
        <v>249</v>
      </c>
      <c r="D263" s="39" t="b">
        <f>+A263='[2]PT CUT Bs'!$C295</f>
        <v>0</v>
      </c>
    </row>
    <row r="264" spans="1:4">
      <c r="A264" s="3">
        <v>1210</v>
      </c>
      <c r="B264" s="4" t="s">
        <v>1038</v>
      </c>
      <c r="C264" s="4" t="s">
        <v>250</v>
      </c>
      <c r="D264" s="39" t="b">
        <f>+A264='[2]PT CUT Bs'!$C296</f>
        <v>0</v>
      </c>
    </row>
    <row r="265" spans="1:4">
      <c r="A265" s="3">
        <v>1211</v>
      </c>
      <c r="B265" s="4" t="s">
        <v>1039</v>
      </c>
      <c r="C265" s="4" t="s">
        <v>251</v>
      </c>
      <c r="D265" s="39" t="b">
        <f>+A265='[2]PT CUT Bs'!$C297</f>
        <v>0</v>
      </c>
    </row>
    <row r="266" spans="1:4">
      <c r="A266" s="3">
        <v>1212</v>
      </c>
      <c r="B266" s="4" t="s">
        <v>1040</v>
      </c>
      <c r="C266" s="4" t="s">
        <v>252</v>
      </c>
      <c r="D266" s="39" t="b">
        <f>+A266='[2]PT CUT Bs'!$C298</f>
        <v>0</v>
      </c>
    </row>
    <row r="267" spans="1:4">
      <c r="A267" s="3">
        <v>1213</v>
      </c>
      <c r="B267" s="4" t="s">
        <v>1041</v>
      </c>
      <c r="C267" s="4" t="s">
        <v>253</v>
      </c>
      <c r="D267" s="39" t="b">
        <f>+A267='[2]PT CUT Bs'!$C299</f>
        <v>0</v>
      </c>
    </row>
    <row r="268" spans="1:4">
      <c r="A268" s="3">
        <v>1214</v>
      </c>
      <c r="B268" s="4" t="s">
        <v>1042</v>
      </c>
      <c r="C268" s="4" t="s">
        <v>254</v>
      </c>
      <c r="D268" s="39" t="b">
        <f>+A268='[2]PT CUT Bs'!$C300</f>
        <v>0</v>
      </c>
    </row>
    <row r="269" spans="1:4">
      <c r="A269" s="3">
        <v>1215</v>
      </c>
      <c r="B269" s="4" t="s">
        <v>1043</v>
      </c>
      <c r="C269" s="4" t="s">
        <v>255</v>
      </c>
      <c r="D269" s="39" t="b">
        <f>+A269='[2]PT CUT Bs'!$C301</f>
        <v>0</v>
      </c>
    </row>
    <row r="270" spans="1:4">
      <c r="A270" s="3">
        <v>1216</v>
      </c>
      <c r="B270" s="4" t="s">
        <v>1044</v>
      </c>
      <c r="C270" s="4" t="s">
        <v>256</v>
      </c>
      <c r="D270" s="39" t="b">
        <f>+A270='[2]PT CUT Bs'!$C302</f>
        <v>0</v>
      </c>
    </row>
    <row r="271" spans="1:4">
      <c r="A271" s="3">
        <v>1217</v>
      </c>
      <c r="B271" s="4" t="s">
        <v>1045</v>
      </c>
      <c r="C271" s="4" t="s">
        <v>257</v>
      </c>
      <c r="D271" s="39" t="b">
        <f>+A271='[2]PT CUT Bs'!$C303</f>
        <v>0</v>
      </c>
    </row>
    <row r="272" spans="1:4">
      <c r="A272" s="3">
        <v>1218</v>
      </c>
      <c r="B272" s="4" t="s">
        <v>1046</v>
      </c>
      <c r="C272" s="4" t="s">
        <v>258</v>
      </c>
      <c r="D272" s="39" t="b">
        <f>+A272='[2]PT CUT Bs'!$C304</f>
        <v>0</v>
      </c>
    </row>
    <row r="273" spans="1:4">
      <c r="A273" s="3">
        <v>1219</v>
      </c>
      <c r="B273" s="4" t="s">
        <v>1047</v>
      </c>
      <c r="C273" s="4" t="s">
        <v>259</v>
      </c>
      <c r="D273" s="39" t="b">
        <f>+A273='[2]PT CUT Bs'!$C305</f>
        <v>0</v>
      </c>
    </row>
    <row r="274" spans="1:4">
      <c r="A274" s="3">
        <v>1220</v>
      </c>
      <c r="B274" s="4" t="s">
        <v>1048</v>
      </c>
      <c r="C274" s="4" t="s">
        <v>260</v>
      </c>
      <c r="D274" s="39" t="b">
        <f>+A274='[2]PT CUT Bs'!$C306</f>
        <v>0</v>
      </c>
    </row>
    <row r="275" spans="1:4">
      <c r="A275" s="3">
        <v>1221</v>
      </c>
      <c r="B275" s="4" t="s">
        <v>1049</v>
      </c>
      <c r="C275" s="4" t="s">
        <v>261</v>
      </c>
      <c r="D275" s="39" t="b">
        <f>+A275='[2]PT CUT Bs'!$C307</f>
        <v>0</v>
      </c>
    </row>
    <row r="276" spans="1:4">
      <c r="A276" s="3">
        <v>1222</v>
      </c>
      <c r="B276" s="4" t="s">
        <v>1050</v>
      </c>
      <c r="C276" s="4" t="s">
        <v>262</v>
      </c>
      <c r="D276" s="39" t="b">
        <f>+A276='[2]PT CUT Bs'!$C308</f>
        <v>0</v>
      </c>
    </row>
    <row r="277" spans="1:4">
      <c r="A277" s="3">
        <v>1223</v>
      </c>
      <c r="B277" s="4" t="s">
        <v>1051</v>
      </c>
      <c r="C277" s="4" t="s">
        <v>263</v>
      </c>
      <c r="D277" s="39" t="b">
        <f>+A277='[2]PT CUT Bs'!$C309</f>
        <v>0</v>
      </c>
    </row>
    <row r="278" spans="1:4">
      <c r="A278" s="3">
        <v>1224</v>
      </c>
      <c r="B278" s="4" t="s">
        <v>1052</v>
      </c>
      <c r="C278" s="4" t="s">
        <v>264</v>
      </c>
      <c r="D278" s="39" t="b">
        <f>+A278='[2]PT CUT Bs'!$C310</f>
        <v>0</v>
      </c>
    </row>
    <row r="279" spans="1:4">
      <c r="A279" s="3">
        <v>1225</v>
      </c>
      <c r="B279" s="4" t="s">
        <v>1053</v>
      </c>
      <c r="C279" s="4" t="s">
        <v>265</v>
      </c>
      <c r="D279" s="39" t="b">
        <f>+A279='[2]PT CUT Bs'!$C311</f>
        <v>0</v>
      </c>
    </row>
    <row r="280" spans="1:4">
      <c r="A280" s="3">
        <v>1226</v>
      </c>
      <c r="B280" s="4" t="s">
        <v>1054</v>
      </c>
      <c r="C280" s="4" t="s">
        <v>266</v>
      </c>
      <c r="D280" s="39" t="b">
        <f>+A280='[2]PT CUT Bs'!$C312</f>
        <v>0</v>
      </c>
    </row>
    <row r="281" spans="1:4">
      <c r="A281" s="3">
        <v>1227</v>
      </c>
      <c r="B281" s="4" t="s">
        <v>1055</v>
      </c>
      <c r="C281" s="4" t="s">
        <v>267</v>
      </c>
      <c r="D281" s="39" t="b">
        <f>+A281='[2]PT CUT Bs'!$C313</f>
        <v>0</v>
      </c>
    </row>
    <row r="282" spans="1:4">
      <c r="A282" s="3">
        <v>1228</v>
      </c>
      <c r="B282" s="4" t="s">
        <v>1056</v>
      </c>
      <c r="C282" s="4" t="s">
        <v>268</v>
      </c>
      <c r="D282" s="39" t="b">
        <f>+A282='[2]PT CUT Bs'!$C314</f>
        <v>0</v>
      </c>
    </row>
    <row r="283" spans="1:4">
      <c r="A283" s="3">
        <v>1229</v>
      </c>
      <c r="B283" s="4" t="s">
        <v>1057</v>
      </c>
      <c r="C283" s="4" t="s">
        <v>269</v>
      </c>
      <c r="D283" s="39" t="b">
        <f>+A283='[2]PT CUT Bs'!$C315</f>
        <v>0</v>
      </c>
    </row>
    <row r="284" spans="1:4">
      <c r="A284" s="3">
        <v>1230</v>
      </c>
      <c r="B284" s="4" t="s">
        <v>1058</v>
      </c>
      <c r="C284" s="4" t="s">
        <v>270</v>
      </c>
      <c r="D284" s="39" t="b">
        <f>+A284='[2]PT CUT Bs'!$C316</f>
        <v>0</v>
      </c>
    </row>
    <row r="285" spans="1:4">
      <c r="A285" s="3">
        <v>1231</v>
      </c>
      <c r="B285" s="4" t="s">
        <v>1059</v>
      </c>
      <c r="C285" s="4" t="s">
        <v>271</v>
      </c>
      <c r="D285" s="39" t="b">
        <f>+A285='[2]PT CUT Bs'!$C317</f>
        <v>0</v>
      </c>
    </row>
    <row r="286" spans="1:4">
      <c r="A286" s="3">
        <v>1232</v>
      </c>
      <c r="B286" s="4" t="s">
        <v>1060</v>
      </c>
      <c r="C286" s="4" t="s">
        <v>272</v>
      </c>
      <c r="D286" s="39" t="b">
        <f>+A286='[2]PT CUT Bs'!$C318</f>
        <v>0</v>
      </c>
    </row>
    <row r="287" spans="1:4">
      <c r="A287" s="3">
        <v>1233</v>
      </c>
      <c r="B287" s="4" t="s">
        <v>1061</v>
      </c>
      <c r="C287" s="4" t="s">
        <v>273</v>
      </c>
      <c r="D287" s="39" t="b">
        <f>+A287='[2]PT CUT Bs'!$C319</f>
        <v>0</v>
      </c>
    </row>
    <row r="288" spans="1:4">
      <c r="A288" s="3">
        <v>1234</v>
      </c>
      <c r="B288" s="4" t="s">
        <v>1062</v>
      </c>
      <c r="C288" s="4" t="s">
        <v>274</v>
      </c>
      <c r="D288" s="39" t="b">
        <f>+A288='[2]PT CUT Bs'!$C320</f>
        <v>0</v>
      </c>
    </row>
    <row r="289" spans="1:4">
      <c r="A289" s="3">
        <v>1235</v>
      </c>
      <c r="B289" s="4" t="s">
        <v>1063</v>
      </c>
      <c r="C289" s="4" t="s">
        <v>275</v>
      </c>
      <c r="D289" s="39" t="b">
        <f>+A289='[2]PT CUT Bs'!$C321</f>
        <v>0</v>
      </c>
    </row>
    <row r="290" spans="1:4">
      <c r="A290" s="3">
        <v>1236</v>
      </c>
      <c r="B290" s="4" t="s">
        <v>1064</v>
      </c>
      <c r="C290" s="4" t="s">
        <v>276</v>
      </c>
      <c r="D290" s="39" t="b">
        <f>+A290='[2]PT CUT Bs'!$C322</f>
        <v>0</v>
      </c>
    </row>
    <row r="291" spans="1:4">
      <c r="A291" s="3">
        <v>1237</v>
      </c>
      <c r="B291" s="4" t="s">
        <v>1065</v>
      </c>
      <c r="C291" s="4" t="s">
        <v>277</v>
      </c>
      <c r="D291" s="39" t="b">
        <f>+A291='[2]PT CUT Bs'!$C323</f>
        <v>0</v>
      </c>
    </row>
    <row r="292" spans="1:4">
      <c r="A292" s="3">
        <v>1238</v>
      </c>
      <c r="B292" s="4" t="s">
        <v>1066</v>
      </c>
      <c r="C292" s="4" t="s">
        <v>278</v>
      </c>
      <c r="D292" s="39" t="b">
        <f>+A292='[2]PT CUT Bs'!$C324</f>
        <v>0</v>
      </c>
    </row>
    <row r="293" spans="1:4">
      <c r="A293" s="3">
        <v>1239</v>
      </c>
      <c r="B293" s="4" t="s">
        <v>1067</v>
      </c>
      <c r="C293" s="4" t="s">
        <v>279</v>
      </c>
      <c r="D293" s="39" t="b">
        <f>+A293='[2]PT CUT Bs'!$C325</f>
        <v>0</v>
      </c>
    </row>
    <row r="294" spans="1:4">
      <c r="A294" s="3">
        <v>1240</v>
      </c>
      <c r="B294" s="4" t="s">
        <v>1068</v>
      </c>
      <c r="C294" s="4" t="s">
        <v>280</v>
      </c>
      <c r="D294" s="39" t="b">
        <f>+A294='[2]PT CUT Bs'!$C326</f>
        <v>0</v>
      </c>
    </row>
    <row r="295" spans="1:4">
      <c r="A295" s="3">
        <v>1241</v>
      </c>
      <c r="B295" s="4" t="s">
        <v>1069</v>
      </c>
      <c r="C295" s="4" t="s">
        <v>281</v>
      </c>
      <c r="D295" s="39" t="b">
        <f>+A295='[2]PT CUT Bs'!$C327</f>
        <v>0</v>
      </c>
    </row>
    <row r="296" spans="1:4">
      <c r="A296" s="3">
        <v>1242</v>
      </c>
      <c r="B296" s="4" t="s">
        <v>1070</v>
      </c>
      <c r="C296" s="4" t="s">
        <v>282</v>
      </c>
      <c r="D296" s="39" t="b">
        <f>+A296='[2]PT CUT Bs'!$C328</f>
        <v>0</v>
      </c>
    </row>
    <row r="297" spans="1:4">
      <c r="A297" s="3">
        <v>1243</v>
      </c>
      <c r="B297" s="4" t="s">
        <v>1071</v>
      </c>
      <c r="C297" s="4" t="s">
        <v>283</v>
      </c>
      <c r="D297" s="39" t="b">
        <f>+A297='[2]PT CUT Bs'!$C329</f>
        <v>0</v>
      </c>
    </row>
    <row r="298" spans="1:4">
      <c r="A298" s="3">
        <v>1244</v>
      </c>
      <c r="B298" s="4" t="s">
        <v>1072</v>
      </c>
      <c r="C298" s="4" t="s">
        <v>284</v>
      </c>
      <c r="D298" s="39" t="b">
        <f>+A298='[2]PT CUT Bs'!$C330</f>
        <v>0</v>
      </c>
    </row>
    <row r="299" spans="1:4">
      <c r="A299" s="3">
        <v>1245</v>
      </c>
      <c r="B299" s="4" t="s">
        <v>1073</v>
      </c>
      <c r="C299" s="4" t="s">
        <v>285</v>
      </c>
      <c r="D299" s="39" t="b">
        <f>+A299='[2]PT CUT Bs'!$C331</f>
        <v>0</v>
      </c>
    </row>
    <row r="300" spans="1:4">
      <c r="A300" s="3">
        <v>1246</v>
      </c>
      <c r="B300" s="4" t="s">
        <v>1074</v>
      </c>
      <c r="C300" s="4" t="s">
        <v>286</v>
      </c>
      <c r="D300" s="39" t="b">
        <f>+A300='[2]PT CUT Bs'!$C332</f>
        <v>0</v>
      </c>
    </row>
    <row r="301" spans="1:4">
      <c r="A301" s="3">
        <v>1247</v>
      </c>
      <c r="B301" s="4" t="s">
        <v>1075</v>
      </c>
      <c r="C301" s="4" t="s">
        <v>287</v>
      </c>
      <c r="D301" s="39" t="b">
        <f>+A301='[2]PT CUT Bs'!$C333</f>
        <v>0</v>
      </c>
    </row>
    <row r="302" spans="1:4">
      <c r="A302" s="3">
        <v>1248</v>
      </c>
      <c r="B302" s="4" t="s">
        <v>1076</v>
      </c>
      <c r="C302" s="4" t="s">
        <v>288</v>
      </c>
      <c r="D302" s="39" t="b">
        <f>+A302='[2]PT CUT Bs'!$C334</f>
        <v>0</v>
      </c>
    </row>
    <row r="303" spans="1:4">
      <c r="A303" s="3">
        <v>1249</v>
      </c>
      <c r="B303" s="4" t="s">
        <v>1077</v>
      </c>
      <c r="C303" s="4" t="s">
        <v>289</v>
      </c>
      <c r="D303" s="39" t="b">
        <f>+A303='[2]PT CUT Bs'!$C335</f>
        <v>0</v>
      </c>
    </row>
    <row r="304" spans="1:4">
      <c r="A304" s="3">
        <v>1250</v>
      </c>
      <c r="B304" s="4" t="s">
        <v>1078</v>
      </c>
      <c r="C304" s="4" t="s">
        <v>290</v>
      </c>
      <c r="D304" s="39" t="b">
        <f>+A304='[2]PT CUT Bs'!$C336</f>
        <v>0</v>
      </c>
    </row>
    <row r="305" spans="1:4">
      <c r="A305" s="3">
        <v>1251</v>
      </c>
      <c r="B305" s="4" t="s">
        <v>1079</v>
      </c>
      <c r="C305" s="4" t="s">
        <v>291</v>
      </c>
      <c r="D305" s="39" t="b">
        <f>+A305='[2]PT CUT Bs'!$C337</f>
        <v>0</v>
      </c>
    </row>
    <row r="306" spans="1:4">
      <c r="A306" s="3">
        <v>1252</v>
      </c>
      <c r="B306" s="4" t="s">
        <v>1080</v>
      </c>
      <c r="C306" s="4" t="s">
        <v>292</v>
      </c>
      <c r="D306" s="39" t="b">
        <f>+A306='[2]PT CUT Bs'!$C338</f>
        <v>0</v>
      </c>
    </row>
    <row r="307" spans="1:4">
      <c r="A307" s="3">
        <v>1253</v>
      </c>
      <c r="B307" s="4" t="s">
        <v>1081</v>
      </c>
      <c r="C307" s="4" t="s">
        <v>293</v>
      </c>
      <c r="D307" s="39" t="b">
        <f>+A307='[2]PT CUT Bs'!$C339</f>
        <v>0</v>
      </c>
    </row>
    <row r="308" spans="1:4">
      <c r="A308" s="3">
        <v>1254</v>
      </c>
      <c r="B308" s="4" t="s">
        <v>1082</v>
      </c>
      <c r="C308" s="4" t="s">
        <v>294</v>
      </c>
      <c r="D308" s="39" t="b">
        <f>+A308='[2]PT CUT Bs'!$C340</f>
        <v>0</v>
      </c>
    </row>
    <row r="309" spans="1:4">
      <c r="A309" s="3">
        <v>1255</v>
      </c>
      <c r="B309" s="4" t="s">
        <v>1083</v>
      </c>
      <c r="C309" s="4" t="s">
        <v>295</v>
      </c>
      <c r="D309" s="39" t="b">
        <f>+A309='[2]PT CUT Bs'!$C341</f>
        <v>0</v>
      </c>
    </row>
    <row r="310" spans="1:4">
      <c r="A310" s="3">
        <v>1256</v>
      </c>
      <c r="B310" s="4" t="s">
        <v>1084</v>
      </c>
      <c r="C310" s="4" t="s">
        <v>296</v>
      </c>
      <c r="D310" s="39" t="b">
        <f>+A310='[2]PT CUT Bs'!$C342</f>
        <v>0</v>
      </c>
    </row>
    <row r="311" spans="1:4">
      <c r="A311" s="3">
        <v>1257</v>
      </c>
      <c r="B311" s="4" t="s">
        <v>1085</v>
      </c>
      <c r="C311" s="4" t="s">
        <v>297</v>
      </c>
      <c r="D311" s="39" t="b">
        <f>+A311='[2]PT CUT Bs'!$C343</f>
        <v>0</v>
      </c>
    </row>
    <row r="312" spans="1:4">
      <c r="A312" s="3">
        <v>1258</v>
      </c>
      <c r="B312" s="4" t="s">
        <v>1086</v>
      </c>
      <c r="C312" s="4" t="s">
        <v>298</v>
      </c>
      <c r="D312" s="39" t="b">
        <f>+A312='[2]PT CUT Bs'!$C344</f>
        <v>0</v>
      </c>
    </row>
    <row r="313" spans="1:4">
      <c r="A313" s="3">
        <v>1259</v>
      </c>
      <c r="B313" s="4" t="s">
        <v>1087</v>
      </c>
      <c r="C313" s="4" t="s">
        <v>299</v>
      </c>
      <c r="D313" s="39" t="b">
        <f>+A313='[2]PT CUT Bs'!$C345</f>
        <v>0</v>
      </c>
    </row>
    <row r="314" spans="1:4">
      <c r="A314" s="3">
        <v>1260</v>
      </c>
      <c r="B314" s="4" t="s">
        <v>1088</v>
      </c>
      <c r="C314" s="4" t="s">
        <v>300</v>
      </c>
      <c r="D314" s="39" t="b">
        <f>+A314='[2]PT CUT Bs'!$C346</f>
        <v>0</v>
      </c>
    </row>
    <row r="315" spans="1:4">
      <c r="A315" s="3">
        <v>1261</v>
      </c>
      <c r="B315" s="4" t="s">
        <v>1089</v>
      </c>
      <c r="C315" s="4" t="s">
        <v>301</v>
      </c>
      <c r="D315" s="39" t="b">
        <f>+A315='[2]PT CUT Bs'!$C347</f>
        <v>0</v>
      </c>
    </row>
    <row r="316" spans="1:4">
      <c r="A316" s="3">
        <v>1262</v>
      </c>
      <c r="B316" s="4" t="s">
        <v>1090</v>
      </c>
      <c r="C316" s="4" t="s">
        <v>302</v>
      </c>
      <c r="D316" s="39" t="b">
        <f>+A316='[2]PT CUT Bs'!$C348</f>
        <v>0</v>
      </c>
    </row>
    <row r="317" spans="1:4">
      <c r="A317" s="3">
        <v>1263</v>
      </c>
      <c r="B317" s="4" t="s">
        <v>1091</v>
      </c>
      <c r="C317" s="4" t="s">
        <v>303</v>
      </c>
      <c r="D317" s="39" t="b">
        <f>+A317='[2]PT CUT Bs'!$C349</f>
        <v>0</v>
      </c>
    </row>
    <row r="318" spans="1:4">
      <c r="A318" s="3">
        <v>1264</v>
      </c>
      <c r="B318" s="4" t="s">
        <v>1092</v>
      </c>
      <c r="C318" s="4" t="s">
        <v>304</v>
      </c>
      <c r="D318" s="39" t="b">
        <f>+A318='[2]PT CUT Bs'!$C350</f>
        <v>0</v>
      </c>
    </row>
    <row r="319" spans="1:4">
      <c r="A319" s="3">
        <v>1265</v>
      </c>
      <c r="B319" s="4" t="s">
        <v>1093</v>
      </c>
      <c r="C319" s="4" t="s">
        <v>305</v>
      </c>
      <c r="D319" s="39" t="b">
        <f>+A319='[2]PT CUT Bs'!$C351</f>
        <v>0</v>
      </c>
    </row>
    <row r="320" spans="1:4">
      <c r="A320" s="3">
        <v>1266</v>
      </c>
      <c r="B320" s="4" t="s">
        <v>1094</v>
      </c>
      <c r="C320" s="4" t="s">
        <v>306</v>
      </c>
      <c r="D320" s="39" t="b">
        <f>+A320='[2]PT CUT Bs'!$C352</f>
        <v>0</v>
      </c>
    </row>
    <row r="321" spans="1:4">
      <c r="A321" s="3">
        <v>1267</v>
      </c>
      <c r="B321" s="4" t="s">
        <v>1095</v>
      </c>
      <c r="C321" s="4" t="s">
        <v>307</v>
      </c>
      <c r="D321" s="39" t="b">
        <f>+A321='[2]PT CUT Bs'!$C353</f>
        <v>0</v>
      </c>
    </row>
    <row r="322" spans="1:4">
      <c r="A322" s="3">
        <v>1268</v>
      </c>
      <c r="B322" s="4" t="s">
        <v>1096</v>
      </c>
      <c r="C322" s="4" t="s">
        <v>308</v>
      </c>
      <c r="D322" s="39" t="b">
        <f>+A322='[2]PT CUT Bs'!$C354</f>
        <v>0</v>
      </c>
    </row>
    <row r="323" spans="1:4">
      <c r="A323" s="3">
        <v>1269</v>
      </c>
      <c r="B323" s="4" t="s">
        <v>1097</v>
      </c>
      <c r="C323" s="4" t="s">
        <v>309</v>
      </c>
      <c r="D323" s="39" t="b">
        <f>+A323='[2]PT CUT Bs'!$C355</f>
        <v>0</v>
      </c>
    </row>
    <row r="324" spans="1:4">
      <c r="A324" s="3">
        <v>1270</v>
      </c>
      <c r="B324" s="4" t="s">
        <v>1098</v>
      </c>
      <c r="C324" s="4" t="s">
        <v>310</v>
      </c>
      <c r="D324" s="39" t="b">
        <f>+A324='[2]PT CUT Bs'!$C356</f>
        <v>0</v>
      </c>
    </row>
    <row r="325" spans="1:4">
      <c r="A325" s="3">
        <v>1271</v>
      </c>
      <c r="B325" s="4" t="s">
        <v>1099</v>
      </c>
      <c r="C325" s="4" t="s">
        <v>311</v>
      </c>
      <c r="D325" s="39" t="b">
        <f>+A325='[2]PT CUT Bs'!$C357</f>
        <v>0</v>
      </c>
    </row>
    <row r="326" spans="1:4">
      <c r="A326" s="3">
        <v>1272</v>
      </c>
      <c r="B326" s="4" t="s">
        <v>1100</v>
      </c>
      <c r="C326" s="4" t="s">
        <v>312</v>
      </c>
      <c r="D326" s="39" t="b">
        <f>+A326='[2]PT CUT Bs'!$C358</f>
        <v>0</v>
      </c>
    </row>
    <row r="327" spans="1:4">
      <c r="A327" s="3">
        <v>1273</v>
      </c>
      <c r="B327" s="4" t="s">
        <v>1101</v>
      </c>
      <c r="C327" s="4" t="s">
        <v>313</v>
      </c>
      <c r="D327" s="39" t="b">
        <f>+A327='[2]PT CUT Bs'!$C359</f>
        <v>0</v>
      </c>
    </row>
    <row r="328" spans="1:4">
      <c r="A328" s="3">
        <v>1274</v>
      </c>
      <c r="B328" s="4" t="s">
        <v>1102</v>
      </c>
      <c r="C328" s="4" t="s">
        <v>314</v>
      </c>
      <c r="D328" s="39" t="b">
        <f>+A328='[2]PT CUT Bs'!$C360</f>
        <v>0</v>
      </c>
    </row>
    <row r="329" spans="1:4">
      <c r="A329" s="3">
        <v>1275</v>
      </c>
      <c r="B329" s="4" t="s">
        <v>1103</v>
      </c>
      <c r="C329" s="4" t="s">
        <v>315</v>
      </c>
      <c r="D329" s="39" t="b">
        <f>+A329='[2]PT CUT Bs'!$C361</f>
        <v>0</v>
      </c>
    </row>
    <row r="330" spans="1:4">
      <c r="A330" s="3">
        <v>1276</v>
      </c>
      <c r="B330" s="4" t="s">
        <v>1104</v>
      </c>
      <c r="C330" s="4" t="s">
        <v>316</v>
      </c>
      <c r="D330" s="39" t="b">
        <f>+A330='[2]PT CUT Bs'!$C362</f>
        <v>0</v>
      </c>
    </row>
    <row r="331" spans="1:4">
      <c r="A331" s="3">
        <v>1277</v>
      </c>
      <c r="B331" s="4" t="s">
        <v>1105</v>
      </c>
      <c r="C331" s="4" t="s">
        <v>317</v>
      </c>
      <c r="D331" s="39" t="b">
        <f>+A331='[2]PT CUT Bs'!$C363</f>
        <v>0</v>
      </c>
    </row>
    <row r="332" spans="1:4">
      <c r="A332" s="3">
        <v>1278</v>
      </c>
      <c r="B332" s="4" t="s">
        <v>1106</v>
      </c>
      <c r="C332" s="4" t="s">
        <v>318</v>
      </c>
      <c r="D332" s="39" t="b">
        <f>+A332='[2]PT CUT Bs'!$C364</f>
        <v>0</v>
      </c>
    </row>
    <row r="333" spans="1:4">
      <c r="A333" s="3">
        <v>1279</v>
      </c>
      <c r="B333" s="4" t="s">
        <v>1107</v>
      </c>
      <c r="C333" s="4" t="s">
        <v>319</v>
      </c>
      <c r="D333" s="39" t="b">
        <f>+A333='[2]PT CUT Bs'!$C365</f>
        <v>0</v>
      </c>
    </row>
    <row r="334" spans="1:4">
      <c r="A334" s="3">
        <v>1280</v>
      </c>
      <c r="B334" s="4" t="s">
        <v>1108</v>
      </c>
      <c r="C334" s="4" t="s">
        <v>320</v>
      </c>
      <c r="D334" s="39" t="b">
        <f>+A334='[2]PT CUT Bs'!$C366</f>
        <v>0</v>
      </c>
    </row>
    <row r="335" spans="1:4">
      <c r="A335" s="3">
        <v>1281</v>
      </c>
      <c r="B335" s="4" t="s">
        <v>1109</v>
      </c>
      <c r="C335" s="4" t="s">
        <v>321</v>
      </c>
      <c r="D335" s="39" t="b">
        <f>+A335='[2]PT CUT Bs'!$C367</f>
        <v>0</v>
      </c>
    </row>
    <row r="336" spans="1:4">
      <c r="A336" s="3">
        <v>1282</v>
      </c>
      <c r="B336" s="4" t="s">
        <v>1110</v>
      </c>
      <c r="C336" s="4" t="s">
        <v>322</v>
      </c>
      <c r="D336" s="39" t="b">
        <f>+A336='[2]PT CUT Bs'!$C368</f>
        <v>0</v>
      </c>
    </row>
    <row r="337" spans="1:4">
      <c r="A337" s="3">
        <v>1283</v>
      </c>
      <c r="B337" s="4" t="s">
        <v>1111</v>
      </c>
      <c r="C337" s="4" t="s">
        <v>323</v>
      </c>
      <c r="D337" s="39" t="b">
        <f>+A337='[2]PT CUT Bs'!$C369</f>
        <v>0</v>
      </c>
    </row>
    <row r="338" spans="1:4">
      <c r="A338" s="3">
        <v>1284</v>
      </c>
      <c r="B338" s="4" t="s">
        <v>1112</v>
      </c>
      <c r="C338" s="4" t="s">
        <v>324</v>
      </c>
      <c r="D338" s="39" t="b">
        <f>+A338='[2]PT CUT Bs'!$C370</f>
        <v>0</v>
      </c>
    </row>
    <row r="339" spans="1:4">
      <c r="A339" s="3">
        <v>1285</v>
      </c>
      <c r="B339" s="4" t="s">
        <v>1113</v>
      </c>
      <c r="C339" s="4" t="s">
        <v>325</v>
      </c>
      <c r="D339" s="39" t="b">
        <f>+A339='[2]PT CUT Bs'!$C371</f>
        <v>0</v>
      </c>
    </row>
    <row r="340" spans="1:4">
      <c r="A340" s="3">
        <v>1286</v>
      </c>
      <c r="B340" s="4" t="s">
        <v>1114</v>
      </c>
      <c r="C340" s="4" t="s">
        <v>326</v>
      </c>
      <c r="D340" s="39" t="b">
        <f>+A340='[2]PT CUT Bs'!$C372</f>
        <v>0</v>
      </c>
    </row>
    <row r="341" spans="1:4">
      <c r="A341" s="3">
        <v>1287</v>
      </c>
      <c r="B341" s="4" t="s">
        <v>1115</v>
      </c>
      <c r="C341" s="4" t="s">
        <v>327</v>
      </c>
      <c r="D341" s="39" t="b">
        <f>+A341='[2]PT CUT Bs'!$C373</f>
        <v>0</v>
      </c>
    </row>
    <row r="342" spans="1:4">
      <c r="A342" s="3">
        <v>1301</v>
      </c>
      <c r="B342" s="4" t="s">
        <v>1116</v>
      </c>
      <c r="C342" s="4" t="s">
        <v>328</v>
      </c>
      <c r="D342" s="39" t="b">
        <f>+A342='[2]PT CUT Bs'!$C374</f>
        <v>0</v>
      </c>
    </row>
    <row r="343" spans="1:4">
      <c r="A343" s="3">
        <v>1302</v>
      </c>
      <c r="B343" s="4" t="s">
        <v>1117</v>
      </c>
      <c r="C343" s="4" t="s">
        <v>329</v>
      </c>
      <c r="D343" s="39" t="b">
        <f>+A343='[2]PT CUT Bs'!$C375</f>
        <v>0</v>
      </c>
    </row>
    <row r="344" spans="1:4">
      <c r="A344" s="3">
        <v>1303</v>
      </c>
      <c r="B344" s="4" t="s">
        <v>1118</v>
      </c>
      <c r="C344" s="4" t="s">
        <v>330</v>
      </c>
      <c r="D344" s="39" t="b">
        <f>+A344='[2]PT CUT Bs'!$C376</f>
        <v>0</v>
      </c>
    </row>
    <row r="345" spans="1:4">
      <c r="A345" s="3">
        <v>1304</v>
      </c>
      <c r="B345" s="4" t="s">
        <v>1119</v>
      </c>
      <c r="C345" s="4" t="s">
        <v>331</v>
      </c>
      <c r="D345" s="39" t="b">
        <f>+A345='[2]PT CUT Bs'!$C377</f>
        <v>0</v>
      </c>
    </row>
    <row r="346" spans="1:4">
      <c r="A346" s="3">
        <v>1305</v>
      </c>
      <c r="B346" s="4" t="s">
        <v>1120</v>
      </c>
      <c r="C346" s="4" t="s">
        <v>332</v>
      </c>
      <c r="D346" s="39" t="b">
        <f>+A346='[2]PT CUT Bs'!$C378</f>
        <v>0</v>
      </c>
    </row>
    <row r="347" spans="1:4">
      <c r="A347" s="3">
        <v>1306</v>
      </c>
      <c r="B347" s="4" t="s">
        <v>1121</v>
      </c>
      <c r="C347" s="4" t="s">
        <v>333</v>
      </c>
      <c r="D347" s="39" t="b">
        <f>+A347='[2]PT CUT Bs'!$C379</f>
        <v>0</v>
      </c>
    </row>
    <row r="348" spans="1:4">
      <c r="A348" s="3">
        <v>1307</v>
      </c>
      <c r="B348" s="4" t="s">
        <v>1122</v>
      </c>
      <c r="C348" s="4" t="s">
        <v>334</v>
      </c>
      <c r="D348" s="39" t="b">
        <f>+A348='[2]PT CUT Bs'!$C380</f>
        <v>0</v>
      </c>
    </row>
    <row r="349" spans="1:4">
      <c r="A349" s="3">
        <v>1308</v>
      </c>
      <c r="B349" s="4" t="s">
        <v>1123</v>
      </c>
      <c r="C349" s="4" t="s">
        <v>335</v>
      </c>
      <c r="D349" s="39" t="b">
        <f>+A349='[2]PT CUT Bs'!$C381</f>
        <v>0</v>
      </c>
    </row>
    <row r="350" spans="1:4">
      <c r="A350" s="3">
        <v>1309</v>
      </c>
      <c r="B350" s="4" t="s">
        <v>1124</v>
      </c>
      <c r="C350" s="4" t="s">
        <v>336</v>
      </c>
      <c r="D350" s="39" t="b">
        <f>+A350='[2]PT CUT Bs'!$C382</f>
        <v>0</v>
      </c>
    </row>
    <row r="351" spans="1:4">
      <c r="A351" s="3">
        <v>1310</v>
      </c>
      <c r="B351" s="4" t="s">
        <v>1125</v>
      </c>
      <c r="C351" s="4" t="s">
        <v>337</v>
      </c>
      <c r="D351" s="39" t="b">
        <f>+A351='[2]PT CUT Bs'!$C383</f>
        <v>0</v>
      </c>
    </row>
    <row r="352" spans="1:4">
      <c r="A352" s="3">
        <v>1311</v>
      </c>
      <c r="B352" s="4" t="s">
        <v>1126</v>
      </c>
      <c r="C352" s="4" t="s">
        <v>338</v>
      </c>
      <c r="D352" s="39" t="b">
        <f>+A352='[2]PT CUT Bs'!$C384</f>
        <v>0</v>
      </c>
    </row>
    <row r="353" spans="1:4">
      <c r="A353" s="3">
        <v>1312</v>
      </c>
      <c r="B353" s="4" t="s">
        <v>1127</v>
      </c>
      <c r="C353" s="4" t="s">
        <v>339</v>
      </c>
      <c r="D353" s="39" t="b">
        <f>+A353='[2]PT CUT Bs'!$C385</f>
        <v>0</v>
      </c>
    </row>
    <row r="354" spans="1:4">
      <c r="A354" s="3">
        <v>1313</v>
      </c>
      <c r="B354" s="4" t="s">
        <v>1128</v>
      </c>
      <c r="C354" s="4" t="s">
        <v>340</v>
      </c>
      <c r="D354" s="39" t="b">
        <f>+A354='[2]PT CUT Bs'!$C386</f>
        <v>0</v>
      </c>
    </row>
    <row r="355" spans="1:4">
      <c r="A355" s="3">
        <v>1314</v>
      </c>
      <c r="B355" s="4" t="s">
        <v>1129</v>
      </c>
      <c r="C355" s="4" t="s">
        <v>341</v>
      </c>
      <c r="D355" s="39" t="b">
        <f>+A355='[2]PT CUT Bs'!$C387</f>
        <v>0</v>
      </c>
    </row>
    <row r="356" spans="1:4">
      <c r="A356" s="3">
        <v>1315</v>
      </c>
      <c r="B356" s="4" t="s">
        <v>1130</v>
      </c>
      <c r="C356" s="4" t="s">
        <v>342</v>
      </c>
      <c r="D356" s="39" t="b">
        <f>+A356='[2]PT CUT Bs'!$C388</f>
        <v>0</v>
      </c>
    </row>
    <row r="357" spans="1:4">
      <c r="A357" s="3">
        <v>1316</v>
      </c>
      <c r="B357" s="4" t="s">
        <v>1131</v>
      </c>
      <c r="C357" s="4" t="s">
        <v>343</v>
      </c>
      <c r="D357" s="39" t="b">
        <f>+A357='[2]PT CUT Bs'!$C389</f>
        <v>0</v>
      </c>
    </row>
    <row r="358" spans="1:4">
      <c r="A358" s="3">
        <v>1317</v>
      </c>
      <c r="B358" s="4" t="s">
        <v>1132</v>
      </c>
      <c r="C358" s="4" t="s">
        <v>344</v>
      </c>
      <c r="D358" s="39" t="b">
        <f>+A358='[2]PT CUT Bs'!$C390</f>
        <v>0</v>
      </c>
    </row>
    <row r="359" spans="1:4">
      <c r="A359" s="3">
        <v>1318</v>
      </c>
      <c r="B359" s="4" t="s">
        <v>1133</v>
      </c>
      <c r="C359" s="4" t="s">
        <v>345</v>
      </c>
      <c r="D359" s="39" t="b">
        <f>+A359='[2]PT CUT Bs'!$C391</f>
        <v>0</v>
      </c>
    </row>
    <row r="360" spans="1:4">
      <c r="A360" s="3">
        <v>1319</v>
      </c>
      <c r="B360" s="4" t="s">
        <v>1134</v>
      </c>
      <c r="C360" s="4" t="s">
        <v>346</v>
      </c>
      <c r="D360" s="39" t="b">
        <f>+A360='[2]PT CUT Bs'!$C392</f>
        <v>0</v>
      </c>
    </row>
    <row r="361" spans="1:4">
      <c r="A361" s="3">
        <v>1320</v>
      </c>
      <c r="B361" s="4" t="s">
        <v>1135</v>
      </c>
      <c r="C361" s="4" t="s">
        <v>347</v>
      </c>
      <c r="D361" s="39" t="b">
        <f>+A361='[2]PT CUT Bs'!$C393</f>
        <v>0</v>
      </c>
    </row>
    <row r="362" spans="1:4">
      <c r="A362" s="3">
        <v>1321</v>
      </c>
      <c r="B362" s="4" t="s">
        <v>1136</v>
      </c>
      <c r="C362" s="4" t="s">
        <v>348</v>
      </c>
      <c r="D362" s="39" t="b">
        <f>+A362='[2]PT CUT Bs'!$C394</f>
        <v>0</v>
      </c>
    </row>
    <row r="363" spans="1:4">
      <c r="A363" s="3">
        <v>1322</v>
      </c>
      <c r="B363" s="4" t="s">
        <v>1137</v>
      </c>
      <c r="C363" s="4" t="s">
        <v>349</v>
      </c>
      <c r="D363" s="39" t="b">
        <f>+A363='[2]PT CUT Bs'!$C395</f>
        <v>0</v>
      </c>
    </row>
    <row r="364" spans="1:4">
      <c r="A364" s="3">
        <v>1323</v>
      </c>
      <c r="B364" s="4" t="s">
        <v>1138</v>
      </c>
      <c r="C364" s="4" t="s">
        <v>350</v>
      </c>
      <c r="D364" s="39" t="b">
        <f>+A364='[2]PT CUT Bs'!$C396</f>
        <v>0</v>
      </c>
    </row>
    <row r="365" spans="1:4">
      <c r="A365" s="3">
        <v>1324</v>
      </c>
      <c r="B365" s="4" t="s">
        <v>1139</v>
      </c>
      <c r="C365" s="4" t="s">
        <v>351</v>
      </c>
      <c r="D365" s="39" t="b">
        <f>+A365='[2]PT CUT Bs'!$C397</f>
        <v>0</v>
      </c>
    </row>
    <row r="366" spans="1:4">
      <c r="A366" s="3">
        <v>1325</v>
      </c>
      <c r="B366" s="4" t="s">
        <v>1140</v>
      </c>
      <c r="C366" s="4" t="s">
        <v>352</v>
      </c>
      <c r="D366" s="39" t="b">
        <f>+A366='[2]PT CUT Bs'!$C398</f>
        <v>0</v>
      </c>
    </row>
    <row r="367" spans="1:4">
      <c r="A367" s="3">
        <v>1326</v>
      </c>
      <c r="B367" s="4" t="s">
        <v>1141</v>
      </c>
      <c r="C367" s="4" t="s">
        <v>353</v>
      </c>
      <c r="D367" s="39" t="b">
        <f>+A367='[2]PT CUT Bs'!$C399</f>
        <v>0</v>
      </c>
    </row>
    <row r="368" spans="1:4">
      <c r="A368" s="3">
        <v>1327</v>
      </c>
      <c r="B368" s="4" t="s">
        <v>1142</v>
      </c>
      <c r="C368" s="4" t="s">
        <v>354</v>
      </c>
      <c r="D368" s="39" t="b">
        <f>+A368='[2]PT CUT Bs'!$C400</f>
        <v>0</v>
      </c>
    </row>
    <row r="369" spans="1:4">
      <c r="A369" s="3">
        <v>1328</v>
      </c>
      <c r="B369" s="4" t="s">
        <v>1143</v>
      </c>
      <c r="C369" s="4" t="s">
        <v>355</v>
      </c>
      <c r="D369" s="39" t="b">
        <f>+A369='[2]PT CUT Bs'!$C401</f>
        <v>0</v>
      </c>
    </row>
    <row r="370" spans="1:4">
      <c r="A370" s="3">
        <v>1329</v>
      </c>
      <c r="B370" s="4" t="s">
        <v>1144</v>
      </c>
      <c r="C370" s="4" t="s">
        <v>356</v>
      </c>
      <c r="D370" s="39" t="b">
        <f>+A370='[2]PT CUT Bs'!$C402</f>
        <v>0</v>
      </c>
    </row>
    <row r="371" spans="1:4">
      <c r="A371" s="3">
        <v>1330</v>
      </c>
      <c r="B371" s="4" t="s">
        <v>1145</v>
      </c>
      <c r="C371" s="4" t="s">
        <v>357</v>
      </c>
      <c r="D371" s="39" t="b">
        <f>+A371='[2]PT CUT Bs'!$C403</f>
        <v>0</v>
      </c>
    </row>
    <row r="372" spans="1:4">
      <c r="A372" s="3">
        <v>1331</v>
      </c>
      <c r="B372" s="4" t="s">
        <v>1146</v>
      </c>
      <c r="C372" s="4" t="s">
        <v>358</v>
      </c>
      <c r="D372" s="39" t="b">
        <f>+A372='[2]PT CUT Bs'!$C404</f>
        <v>0</v>
      </c>
    </row>
    <row r="373" spans="1:4">
      <c r="A373" s="3">
        <v>1332</v>
      </c>
      <c r="B373" s="4" t="s">
        <v>1147</v>
      </c>
      <c r="C373" s="4" t="s">
        <v>359</v>
      </c>
      <c r="D373" s="39" t="b">
        <f>+A373='[2]PT CUT Bs'!$C405</f>
        <v>0</v>
      </c>
    </row>
    <row r="374" spans="1:4">
      <c r="A374" s="3">
        <v>1333</v>
      </c>
      <c r="B374" s="4" t="s">
        <v>1148</v>
      </c>
      <c r="C374" s="4" t="s">
        <v>360</v>
      </c>
      <c r="D374" s="39" t="b">
        <f>+A374='[2]PT CUT Bs'!$C406</f>
        <v>0</v>
      </c>
    </row>
    <row r="375" spans="1:4">
      <c r="A375" s="3">
        <v>1334</v>
      </c>
      <c r="B375" s="4" t="s">
        <v>1149</v>
      </c>
      <c r="C375" s="4" t="s">
        <v>361</v>
      </c>
      <c r="D375" s="39" t="b">
        <f>+A375='[2]PT CUT Bs'!$C407</f>
        <v>0</v>
      </c>
    </row>
    <row r="376" spans="1:4">
      <c r="A376" s="3">
        <v>1335</v>
      </c>
      <c r="B376" s="4" t="s">
        <v>1150</v>
      </c>
      <c r="C376" s="4" t="s">
        <v>362</v>
      </c>
      <c r="D376" s="39" t="b">
        <f>+A376='[2]PT CUT Bs'!$C408</f>
        <v>0</v>
      </c>
    </row>
    <row r="377" spans="1:4">
      <c r="A377" s="3">
        <v>1336</v>
      </c>
      <c r="B377" s="4" t="s">
        <v>1151</v>
      </c>
      <c r="C377" s="4" t="s">
        <v>363</v>
      </c>
      <c r="D377" s="39" t="b">
        <f>+A377='[2]PT CUT Bs'!$C409</f>
        <v>0</v>
      </c>
    </row>
    <row r="378" spans="1:4">
      <c r="A378" s="3">
        <v>1337</v>
      </c>
      <c r="B378" s="4" t="s">
        <v>1152</v>
      </c>
      <c r="C378" s="4" t="s">
        <v>364</v>
      </c>
      <c r="D378" s="39" t="b">
        <f>+A378='[2]PT CUT Bs'!$C410</f>
        <v>0</v>
      </c>
    </row>
    <row r="379" spans="1:4">
      <c r="A379" s="3">
        <v>1338</v>
      </c>
      <c r="B379" s="4" t="s">
        <v>1153</v>
      </c>
      <c r="C379" s="4" t="s">
        <v>365</v>
      </c>
      <c r="D379" s="39" t="b">
        <f>+A379='[2]PT CUT Bs'!$C411</f>
        <v>0</v>
      </c>
    </row>
    <row r="380" spans="1:4">
      <c r="A380" s="3">
        <v>1339</v>
      </c>
      <c r="B380" s="4" t="s">
        <v>1154</v>
      </c>
      <c r="C380" s="4" t="s">
        <v>366</v>
      </c>
      <c r="D380" s="39" t="b">
        <f>+A380='[2]PT CUT Bs'!$C412</f>
        <v>0</v>
      </c>
    </row>
    <row r="381" spans="1:4">
      <c r="A381" s="3">
        <v>1340</v>
      </c>
      <c r="B381" s="4" t="s">
        <v>1155</v>
      </c>
      <c r="C381" s="4" t="s">
        <v>367</v>
      </c>
      <c r="D381" s="39" t="b">
        <f>+A381='[2]PT CUT Bs'!$C413</f>
        <v>0</v>
      </c>
    </row>
    <row r="382" spans="1:4">
      <c r="A382" s="3">
        <v>1341</v>
      </c>
      <c r="B382" s="4" t="s">
        <v>1156</v>
      </c>
      <c r="C382" s="4" t="s">
        <v>368</v>
      </c>
      <c r="D382" s="39" t="b">
        <f>+A382='[2]PT CUT Bs'!$C414</f>
        <v>0</v>
      </c>
    </row>
    <row r="383" spans="1:4">
      <c r="A383" s="3">
        <v>1342</v>
      </c>
      <c r="B383" s="4" t="s">
        <v>1157</v>
      </c>
      <c r="C383" s="4" t="s">
        <v>369</v>
      </c>
      <c r="D383" s="39" t="b">
        <f>+A383='[2]PT CUT Bs'!$C415</f>
        <v>0</v>
      </c>
    </row>
    <row r="384" spans="1:4">
      <c r="A384" s="3">
        <v>1343</v>
      </c>
      <c r="B384" s="4" t="s">
        <v>1158</v>
      </c>
      <c r="C384" s="4" t="s">
        <v>370</v>
      </c>
      <c r="D384" s="39" t="b">
        <f>+A384='[2]PT CUT Bs'!$C416</f>
        <v>0</v>
      </c>
    </row>
    <row r="385" spans="1:4">
      <c r="A385" s="3">
        <v>1344</v>
      </c>
      <c r="B385" s="4" t="s">
        <v>1159</v>
      </c>
      <c r="C385" s="4" t="s">
        <v>371</v>
      </c>
      <c r="D385" s="39" t="b">
        <f>+A385='[2]PT CUT Bs'!$C417</f>
        <v>0</v>
      </c>
    </row>
    <row r="386" spans="1:4">
      <c r="A386" s="3">
        <v>1345</v>
      </c>
      <c r="B386" s="4" t="s">
        <v>1160</v>
      </c>
      <c r="C386" s="4" t="s">
        <v>372</v>
      </c>
      <c r="D386" s="39" t="b">
        <f>+A386='[2]PT CUT Bs'!$C418</f>
        <v>0</v>
      </c>
    </row>
    <row r="387" spans="1:4">
      <c r="A387" s="3">
        <v>1346</v>
      </c>
      <c r="B387" s="4" t="s">
        <v>1161</v>
      </c>
      <c r="C387" s="4" t="s">
        <v>373</v>
      </c>
      <c r="D387" s="39" t="b">
        <f>+A387='[2]PT CUT Bs'!$C419</f>
        <v>0</v>
      </c>
    </row>
    <row r="388" spans="1:4">
      <c r="A388" s="3">
        <v>1347</v>
      </c>
      <c r="B388" s="4" t="s">
        <v>1162</v>
      </c>
      <c r="C388" s="4" t="s">
        <v>374</v>
      </c>
      <c r="D388" s="39" t="b">
        <f>+A388='[2]PT CUT Bs'!$C420</f>
        <v>0</v>
      </c>
    </row>
    <row r="389" spans="1:4">
      <c r="A389" s="3">
        <v>1401</v>
      </c>
      <c r="B389" s="4" t="s">
        <v>1163</v>
      </c>
      <c r="C389" s="4" t="s">
        <v>375</v>
      </c>
      <c r="D389" s="39" t="b">
        <f>+A389='[2]PT CUT Bs'!$C421</f>
        <v>0</v>
      </c>
    </row>
    <row r="390" spans="1:4">
      <c r="A390" s="3">
        <v>1402</v>
      </c>
      <c r="B390" s="4" t="s">
        <v>1164</v>
      </c>
      <c r="C390" s="4" t="s">
        <v>376</v>
      </c>
      <c r="D390" s="39" t="b">
        <f>+A390='[2]PT CUT Bs'!$C422</f>
        <v>0</v>
      </c>
    </row>
    <row r="391" spans="1:4">
      <c r="A391" s="3">
        <v>1403</v>
      </c>
      <c r="B391" s="4" t="s">
        <v>1165</v>
      </c>
      <c r="C391" s="4" t="s">
        <v>1374</v>
      </c>
      <c r="D391" s="39" t="b">
        <f>+A391='[2]PT CUT Bs'!$C423</f>
        <v>0</v>
      </c>
    </row>
    <row r="392" spans="1:4">
      <c r="A392" s="3">
        <v>1404</v>
      </c>
      <c r="B392" s="4" t="s">
        <v>1166</v>
      </c>
      <c r="C392" s="4" t="s">
        <v>377</v>
      </c>
      <c r="D392" s="39" t="b">
        <f>+A392='[2]PT CUT Bs'!$C424</f>
        <v>0</v>
      </c>
    </row>
    <row r="393" spans="1:4">
      <c r="A393" s="3">
        <v>1405</v>
      </c>
      <c r="B393" s="4" t="s">
        <v>1167</v>
      </c>
      <c r="C393" s="4" t="s">
        <v>378</v>
      </c>
      <c r="D393" s="39" t="b">
        <f>+A393='[2]PT CUT Bs'!$C425</f>
        <v>0</v>
      </c>
    </row>
    <row r="394" spans="1:4">
      <c r="A394" s="3">
        <v>1406</v>
      </c>
      <c r="B394" s="4" t="s">
        <v>1168</v>
      </c>
      <c r="C394" s="4" t="s">
        <v>379</v>
      </c>
      <c r="D394" s="39" t="b">
        <f>+A394='[2]PT CUT Bs'!$C426</f>
        <v>0</v>
      </c>
    </row>
    <row r="395" spans="1:4">
      <c r="A395" s="3">
        <v>1407</v>
      </c>
      <c r="B395" s="4" t="s">
        <v>1169</v>
      </c>
      <c r="C395" s="4" t="s">
        <v>380</v>
      </c>
      <c r="D395" s="39" t="b">
        <f>+A395='[2]PT CUT Bs'!$C427</f>
        <v>0</v>
      </c>
    </row>
    <row r="396" spans="1:4">
      <c r="A396" s="3">
        <v>1408</v>
      </c>
      <c r="B396" s="4" t="s">
        <v>1170</v>
      </c>
      <c r="C396" s="4" t="s">
        <v>381</v>
      </c>
      <c r="D396" s="39" t="b">
        <f>+A396='[2]PT CUT Bs'!$C428</f>
        <v>0</v>
      </c>
    </row>
    <row r="397" spans="1:4">
      <c r="A397" s="3">
        <v>1409</v>
      </c>
      <c r="B397" s="4" t="s">
        <v>1171</v>
      </c>
      <c r="C397" s="4" t="s">
        <v>382</v>
      </c>
      <c r="D397" s="39" t="b">
        <f>+A397='[2]PT CUT Bs'!$C429</f>
        <v>0</v>
      </c>
    </row>
    <row r="398" spans="1:4">
      <c r="A398" s="3">
        <v>1410</v>
      </c>
      <c r="B398" s="4" t="s">
        <v>1172</v>
      </c>
      <c r="C398" s="4" t="s">
        <v>383</v>
      </c>
      <c r="D398" s="39" t="b">
        <f>+A398='[2]PT CUT Bs'!$C430</f>
        <v>0</v>
      </c>
    </row>
    <row r="399" spans="1:4">
      <c r="A399" s="3">
        <v>1411</v>
      </c>
      <c r="B399" s="4" t="s">
        <v>1173</v>
      </c>
      <c r="C399" s="4" t="s">
        <v>384</v>
      </c>
      <c r="D399" s="39" t="b">
        <f>+A399='[2]PT CUT Bs'!$C431</f>
        <v>0</v>
      </c>
    </row>
    <row r="400" spans="1:4">
      <c r="A400" s="3">
        <v>1412</v>
      </c>
      <c r="B400" s="4" t="s">
        <v>1174</v>
      </c>
      <c r="C400" s="4" t="s">
        <v>385</v>
      </c>
      <c r="D400" s="39" t="b">
        <f>+A400='[2]PT CUT Bs'!$C432</f>
        <v>0</v>
      </c>
    </row>
    <row r="401" spans="1:4">
      <c r="A401" s="3">
        <v>1413</v>
      </c>
      <c r="B401" s="4" t="s">
        <v>1146</v>
      </c>
      <c r="C401" s="4" t="s">
        <v>358</v>
      </c>
      <c r="D401" s="39" t="b">
        <f>+A401='[2]PT CUT Bs'!$C433</f>
        <v>0</v>
      </c>
    </row>
    <row r="402" spans="1:4">
      <c r="A402" s="3">
        <v>1414</v>
      </c>
      <c r="B402" s="4" t="s">
        <v>1175</v>
      </c>
      <c r="C402" s="4" t="s">
        <v>386</v>
      </c>
      <c r="D402" s="39" t="b">
        <f>+A402='[2]PT CUT Bs'!$C434</f>
        <v>0</v>
      </c>
    </row>
    <row r="403" spans="1:4">
      <c r="A403" s="3">
        <v>1415</v>
      </c>
      <c r="B403" s="4" t="s">
        <v>1176</v>
      </c>
      <c r="C403" s="4" t="s">
        <v>387</v>
      </c>
      <c r="D403" s="39" t="b">
        <f>+A403='[2]PT CUT Bs'!$C435</f>
        <v>0</v>
      </c>
    </row>
    <row r="404" spans="1:4">
      <c r="A404" s="3">
        <v>1416</v>
      </c>
      <c r="B404" s="4" t="s">
        <v>1177</v>
      </c>
      <c r="C404" s="4" t="s">
        <v>388</v>
      </c>
      <c r="D404" s="39" t="b">
        <f>+A404='[2]PT CUT Bs'!$C436</f>
        <v>0</v>
      </c>
    </row>
    <row r="405" spans="1:4">
      <c r="A405" s="3">
        <v>1417</v>
      </c>
      <c r="B405" s="4" t="s">
        <v>1178</v>
      </c>
      <c r="C405" s="4" t="s">
        <v>389</v>
      </c>
      <c r="D405" s="39" t="b">
        <f>+A405='[2]PT CUT Bs'!$C437</f>
        <v>0</v>
      </c>
    </row>
    <row r="406" spans="1:4">
      <c r="A406" s="3">
        <v>1418</v>
      </c>
      <c r="B406" s="4" t="s">
        <v>1179</v>
      </c>
      <c r="C406" s="4" t="s">
        <v>390</v>
      </c>
      <c r="D406" s="39" t="b">
        <f>+A406='[2]PT CUT Bs'!$C438</f>
        <v>0</v>
      </c>
    </row>
    <row r="407" spans="1:4">
      <c r="A407" s="3">
        <v>1419</v>
      </c>
      <c r="B407" s="4" t="s">
        <v>1180</v>
      </c>
      <c r="C407" s="4" t="s">
        <v>391</v>
      </c>
      <c r="D407" s="39" t="b">
        <f>+A407='[2]PT CUT Bs'!$C439</f>
        <v>0</v>
      </c>
    </row>
    <row r="408" spans="1:4">
      <c r="A408" s="3">
        <v>1420</v>
      </c>
      <c r="B408" s="4" t="s">
        <v>1181</v>
      </c>
      <c r="C408" s="4" t="s">
        <v>392</v>
      </c>
      <c r="D408" s="39" t="b">
        <f>+A408='[2]PT CUT Bs'!$C440</f>
        <v>0</v>
      </c>
    </row>
    <row r="409" spans="1:4">
      <c r="A409" s="3">
        <v>1421</v>
      </c>
      <c r="B409" s="4" t="s">
        <v>1182</v>
      </c>
      <c r="C409" s="4" t="s">
        <v>393</v>
      </c>
      <c r="D409" s="39" t="b">
        <f>+A409='[2]PT CUT Bs'!$C441</f>
        <v>0</v>
      </c>
    </row>
    <row r="410" spans="1:4">
      <c r="A410" s="3">
        <v>1422</v>
      </c>
      <c r="B410" s="4" t="s">
        <v>1183</v>
      </c>
      <c r="C410" s="4" t="s">
        <v>394</v>
      </c>
      <c r="D410" s="39" t="b">
        <f>+A410='[2]PT CUT Bs'!$C442</f>
        <v>0</v>
      </c>
    </row>
    <row r="411" spans="1:4">
      <c r="A411" s="3">
        <v>1423</v>
      </c>
      <c r="B411" s="4" t="s">
        <v>1184</v>
      </c>
      <c r="C411" s="4" t="s">
        <v>395</v>
      </c>
      <c r="D411" s="39" t="b">
        <f>+A411='[2]PT CUT Bs'!$C443</f>
        <v>0</v>
      </c>
    </row>
    <row r="412" spans="1:4">
      <c r="A412" s="3">
        <v>1424</v>
      </c>
      <c r="B412" s="4" t="s">
        <v>1185</v>
      </c>
      <c r="C412" s="4" t="s">
        <v>396</v>
      </c>
      <c r="D412" s="39" t="b">
        <f>+A412='[2]PT CUT Bs'!$C444</f>
        <v>0</v>
      </c>
    </row>
    <row r="413" spans="1:4">
      <c r="A413" s="3">
        <v>1425</v>
      </c>
      <c r="B413" s="4" t="s">
        <v>1186</v>
      </c>
      <c r="C413" s="4" t="s">
        <v>397</v>
      </c>
      <c r="D413" s="39" t="b">
        <f>+A413='[2]PT CUT Bs'!$C445</f>
        <v>0</v>
      </c>
    </row>
    <row r="414" spans="1:4">
      <c r="A414" s="3">
        <v>1426</v>
      </c>
      <c r="B414" s="4" t="s">
        <v>1187</v>
      </c>
      <c r="C414" s="4" t="s">
        <v>398</v>
      </c>
      <c r="D414" s="39" t="b">
        <f>+A414='[2]PT CUT Bs'!$C446</f>
        <v>0</v>
      </c>
    </row>
    <row r="415" spans="1:4">
      <c r="A415" s="3">
        <v>1427</v>
      </c>
      <c r="B415" s="4" t="s">
        <v>1188</v>
      </c>
      <c r="C415" s="4" t="s">
        <v>399</v>
      </c>
      <c r="D415" s="39" t="b">
        <f>+A415='[2]PT CUT Bs'!$C447</f>
        <v>0</v>
      </c>
    </row>
    <row r="416" spans="1:4">
      <c r="A416" s="3">
        <v>1428</v>
      </c>
      <c r="B416" s="4" t="s">
        <v>1189</v>
      </c>
      <c r="C416" s="4" t="s">
        <v>1375</v>
      </c>
      <c r="D416" s="39" t="b">
        <f>+A416='[2]PT CUT Bs'!$C448</f>
        <v>0</v>
      </c>
    </row>
    <row r="417" spans="1:4">
      <c r="A417" s="3">
        <v>1429</v>
      </c>
      <c r="B417" s="4" t="s">
        <v>1190</v>
      </c>
      <c r="C417" s="4" t="s">
        <v>400</v>
      </c>
      <c r="D417" s="39" t="b">
        <f>+A417='[2]PT CUT Bs'!$C449</f>
        <v>0</v>
      </c>
    </row>
    <row r="418" spans="1:4">
      <c r="A418" s="3">
        <v>1430</v>
      </c>
      <c r="B418" s="4" t="s">
        <v>1191</v>
      </c>
      <c r="C418" s="4" t="s">
        <v>401</v>
      </c>
      <c r="D418" s="39" t="b">
        <f>+A418='[2]PT CUT Bs'!$C450</f>
        <v>0</v>
      </c>
    </row>
    <row r="419" spans="1:4">
      <c r="A419" s="3">
        <v>1431</v>
      </c>
      <c r="B419" s="4" t="s">
        <v>1192</v>
      </c>
      <c r="C419" s="4" t="s">
        <v>402</v>
      </c>
      <c r="D419" s="39" t="b">
        <f>+A419='[2]PT CUT Bs'!$C451</f>
        <v>0</v>
      </c>
    </row>
    <row r="420" spans="1:4">
      <c r="A420" s="3">
        <v>1432</v>
      </c>
      <c r="B420" s="4" t="s">
        <v>1193</v>
      </c>
      <c r="C420" s="4" t="s">
        <v>403</v>
      </c>
      <c r="D420" s="39" t="b">
        <f>+A420='[2]PT CUT Bs'!$C452</f>
        <v>0</v>
      </c>
    </row>
    <row r="421" spans="1:4">
      <c r="A421" s="3">
        <v>1433</v>
      </c>
      <c r="B421" s="4" t="s">
        <v>1194</v>
      </c>
      <c r="C421" s="4" t="s">
        <v>404</v>
      </c>
      <c r="D421" s="39" t="b">
        <f>+A421='[2]PT CUT Bs'!$C453</f>
        <v>0</v>
      </c>
    </row>
    <row r="422" spans="1:4">
      <c r="A422" s="3">
        <v>1434</v>
      </c>
      <c r="B422" s="4" t="s">
        <v>1195</v>
      </c>
      <c r="C422" s="4" t="s">
        <v>405</v>
      </c>
      <c r="D422" s="39" t="b">
        <f>+A422='[2]PT CUT Bs'!$C454</f>
        <v>0</v>
      </c>
    </row>
    <row r="423" spans="1:4">
      <c r="A423" s="3">
        <v>1435</v>
      </c>
      <c r="B423" s="4" t="s">
        <v>1196</v>
      </c>
      <c r="C423" s="4" t="s">
        <v>406</v>
      </c>
      <c r="D423" s="39" t="b">
        <f>+A423='[2]PT CUT Bs'!$C455</f>
        <v>0</v>
      </c>
    </row>
    <row r="424" spans="1:4">
      <c r="A424" s="3">
        <v>1501</v>
      </c>
      <c r="B424" s="4" t="s">
        <v>1197</v>
      </c>
      <c r="C424" s="4" t="s">
        <v>407</v>
      </c>
      <c r="D424" s="39" t="b">
        <f>+A424='[2]PT CUT Bs'!$C456</f>
        <v>0</v>
      </c>
    </row>
    <row r="425" spans="1:4">
      <c r="A425" s="3">
        <v>1502</v>
      </c>
      <c r="B425" s="4" t="s">
        <v>1198</v>
      </c>
      <c r="C425" s="4" t="s">
        <v>408</v>
      </c>
      <c r="D425" s="39" t="b">
        <f>+A425='[2]PT CUT Bs'!$C457</f>
        <v>0</v>
      </c>
    </row>
    <row r="426" spans="1:4">
      <c r="A426" s="3">
        <v>1503</v>
      </c>
      <c r="B426" s="4" t="s">
        <v>1199</v>
      </c>
      <c r="C426" s="4" t="s">
        <v>409</v>
      </c>
      <c r="D426" s="39" t="b">
        <f>+A426='[2]PT CUT Bs'!$C458</f>
        <v>0</v>
      </c>
    </row>
    <row r="427" spans="1:4">
      <c r="A427" s="3">
        <v>1504</v>
      </c>
      <c r="B427" s="4" t="s">
        <v>1200</v>
      </c>
      <c r="C427" s="4" t="s">
        <v>410</v>
      </c>
      <c r="D427" s="39" t="b">
        <f>+A427='[2]PT CUT Bs'!$C459</f>
        <v>0</v>
      </c>
    </row>
    <row r="428" spans="1:4">
      <c r="A428" s="3">
        <v>1505</v>
      </c>
      <c r="B428" s="4" t="s">
        <v>1201</v>
      </c>
      <c r="C428" s="4" t="s">
        <v>411</v>
      </c>
      <c r="D428" s="39" t="b">
        <f>+A428='[2]PT CUT Bs'!$C460</f>
        <v>0</v>
      </c>
    </row>
    <row r="429" spans="1:4">
      <c r="A429" s="3">
        <v>1506</v>
      </c>
      <c r="B429" s="4" t="s">
        <v>1202</v>
      </c>
      <c r="C429" s="4" t="s">
        <v>412</v>
      </c>
      <c r="D429" s="39" t="b">
        <f>+A429='[2]PT CUT Bs'!$C461</f>
        <v>0</v>
      </c>
    </row>
    <row r="430" spans="1:4">
      <c r="A430" s="3">
        <v>1507</v>
      </c>
      <c r="B430" s="4" t="s">
        <v>1203</v>
      </c>
      <c r="C430" s="4" t="s">
        <v>413</v>
      </c>
      <c r="D430" s="39" t="b">
        <f>+A430='[2]PT CUT Bs'!$C462</f>
        <v>0</v>
      </c>
    </row>
    <row r="431" spans="1:4">
      <c r="A431" s="3">
        <v>1508</v>
      </c>
      <c r="B431" s="4" t="s">
        <v>1204</v>
      </c>
      <c r="C431" s="4" t="s">
        <v>414</v>
      </c>
      <c r="D431" s="39" t="b">
        <f>+A431='[2]PT CUT Bs'!$C463</f>
        <v>0</v>
      </c>
    </row>
    <row r="432" spans="1:4">
      <c r="A432" s="3">
        <v>1509</v>
      </c>
      <c r="B432" s="4" t="s">
        <v>1205</v>
      </c>
      <c r="C432" s="4" t="s">
        <v>415</v>
      </c>
      <c r="D432" s="39" t="b">
        <f>+A432='[2]PT CUT Bs'!$C464</f>
        <v>0</v>
      </c>
    </row>
    <row r="433" spans="1:4">
      <c r="A433" s="3">
        <v>1510</v>
      </c>
      <c r="B433" s="4" t="s">
        <v>1206</v>
      </c>
      <c r="C433" s="4" t="s">
        <v>416</v>
      </c>
      <c r="D433" s="39" t="b">
        <f>+A433='[2]PT CUT Bs'!$C465</f>
        <v>0</v>
      </c>
    </row>
    <row r="434" spans="1:4">
      <c r="A434" s="3">
        <v>1511</v>
      </c>
      <c r="B434" s="4" t="s">
        <v>1207</v>
      </c>
      <c r="C434" s="4" t="s">
        <v>417</v>
      </c>
      <c r="D434" s="39" t="b">
        <f>+A434='[2]PT CUT Bs'!$C466</f>
        <v>0</v>
      </c>
    </row>
    <row r="435" spans="1:4">
      <c r="A435" s="3">
        <v>1512</v>
      </c>
      <c r="B435" s="4" t="s">
        <v>1208</v>
      </c>
      <c r="C435" s="4" t="s">
        <v>418</v>
      </c>
      <c r="D435" s="39" t="b">
        <f>+A435='[2]PT CUT Bs'!$C467</f>
        <v>0</v>
      </c>
    </row>
    <row r="436" spans="1:4">
      <c r="A436" s="3">
        <v>1513</v>
      </c>
      <c r="B436" s="4" t="s">
        <v>1209</v>
      </c>
      <c r="C436" s="4" t="s">
        <v>419</v>
      </c>
      <c r="D436" s="39" t="b">
        <f>+A436='[2]PT CUT Bs'!$C468</f>
        <v>0</v>
      </c>
    </row>
    <row r="437" spans="1:4">
      <c r="A437" s="3">
        <v>1514</v>
      </c>
      <c r="B437" s="4" t="s">
        <v>1210</v>
      </c>
      <c r="C437" s="4" t="s">
        <v>420</v>
      </c>
      <c r="D437" s="39" t="b">
        <f>+A437='[2]PT CUT Bs'!$C469</f>
        <v>0</v>
      </c>
    </row>
    <row r="438" spans="1:4">
      <c r="A438" s="3">
        <v>1515</v>
      </c>
      <c r="B438" s="4" t="s">
        <v>1211</v>
      </c>
      <c r="C438" s="4" t="s">
        <v>421</v>
      </c>
      <c r="D438" s="39" t="b">
        <f>+A438='[2]PT CUT Bs'!$C470</f>
        <v>0</v>
      </c>
    </row>
    <row r="439" spans="1:4">
      <c r="A439" s="3">
        <v>1516</v>
      </c>
      <c r="B439" s="4" t="s">
        <v>1212</v>
      </c>
      <c r="C439" s="4" t="s">
        <v>422</v>
      </c>
      <c r="D439" s="39" t="b">
        <f>+A439='[2]PT CUT Bs'!$C471</f>
        <v>0</v>
      </c>
    </row>
    <row r="440" spans="1:4">
      <c r="A440" s="3">
        <v>1517</v>
      </c>
      <c r="B440" s="4" t="s">
        <v>1213</v>
      </c>
      <c r="C440" s="4" t="s">
        <v>423</v>
      </c>
      <c r="D440" s="39" t="b">
        <f>+A440='[2]PT CUT Bs'!$C472</f>
        <v>0</v>
      </c>
    </row>
    <row r="441" spans="1:4">
      <c r="A441" s="3">
        <v>1518</v>
      </c>
      <c r="B441" s="4" t="s">
        <v>1214</v>
      </c>
      <c r="C441" s="4" t="s">
        <v>424</v>
      </c>
      <c r="D441" s="39" t="b">
        <f>+A441='[2]PT CUT Bs'!$C473</f>
        <v>0</v>
      </c>
    </row>
    <row r="442" spans="1:4">
      <c r="A442" s="3">
        <v>1519</v>
      </c>
      <c r="B442" s="4" t="s">
        <v>1215</v>
      </c>
      <c r="C442" s="4" t="s">
        <v>425</v>
      </c>
      <c r="D442" s="39" t="b">
        <f>+A442='[2]PT CUT Bs'!$C474</f>
        <v>0</v>
      </c>
    </row>
    <row r="443" spans="1:4">
      <c r="A443" s="3">
        <v>1520</v>
      </c>
      <c r="B443" s="4" t="s">
        <v>1216</v>
      </c>
      <c r="C443" s="4" t="s">
        <v>426</v>
      </c>
      <c r="D443" s="39" t="b">
        <f>+A443='[2]PT CUT Bs'!$C475</f>
        <v>0</v>
      </c>
    </row>
    <row r="444" spans="1:4">
      <c r="A444" s="3">
        <v>1521</v>
      </c>
      <c r="B444" s="4" t="s">
        <v>1217</v>
      </c>
      <c r="C444" s="4" t="s">
        <v>427</v>
      </c>
      <c r="D444" s="39" t="b">
        <f>+A444='[2]PT CUT Bs'!$C476</f>
        <v>0</v>
      </c>
    </row>
    <row r="445" spans="1:4">
      <c r="A445" s="3">
        <v>1522</v>
      </c>
      <c r="B445" s="4" t="s">
        <v>1218</v>
      </c>
      <c r="C445" s="4" t="s">
        <v>428</v>
      </c>
      <c r="D445" s="39" t="b">
        <f>+A445='[2]PT CUT Bs'!$C477</f>
        <v>0</v>
      </c>
    </row>
    <row r="446" spans="1:4">
      <c r="A446" s="3">
        <v>1523</v>
      </c>
      <c r="B446" s="4" t="s">
        <v>1219</v>
      </c>
      <c r="C446" s="4" t="s">
        <v>429</v>
      </c>
      <c r="D446" s="39" t="b">
        <f>+A446='[2]PT CUT Bs'!$C478</f>
        <v>0</v>
      </c>
    </row>
    <row r="447" spans="1:4">
      <c r="A447" s="3">
        <v>1524</v>
      </c>
      <c r="B447" s="4" t="s">
        <v>1220</v>
      </c>
      <c r="C447" s="4" t="s">
        <v>430</v>
      </c>
      <c r="D447" s="39" t="b">
        <f>+A447='[2]PT CUT Bs'!$C479</f>
        <v>0</v>
      </c>
    </row>
    <row r="448" spans="1:4">
      <c r="A448" s="3">
        <v>1525</v>
      </c>
      <c r="B448" s="4" t="s">
        <v>1221</v>
      </c>
      <c r="C448" s="4" t="s">
        <v>431</v>
      </c>
      <c r="D448" s="39" t="b">
        <f>+A448='[2]PT CUT Bs'!$C480</f>
        <v>0</v>
      </c>
    </row>
    <row r="449" spans="1:4">
      <c r="A449" s="3">
        <v>1526</v>
      </c>
      <c r="B449" s="4" t="s">
        <v>1222</v>
      </c>
      <c r="C449" s="4" t="s">
        <v>432</v>
      </c>
      <c r="D449" s="39" t="b">
        <f>+A449='[2]PT CUT Bs'!$C481</f>
        <v>0</v>
      </c>
    </row>
    <row r="450" spans="1:4">
      <c r="A450" s="3">
        <v>1527</v>
      </c>
      <c r="B450" s="4" t="s">
        <v>1223</v>
      </c>
      <c r="C450" s="4" t="s">
        <v>433</v>
      </c>
      <c r="D450" s="39" t="b">
        <f>+A450='[2]PT CUT Bs'!$C482</f>
        <v>0</v>
      </c>
    </row>
    <row r="451" spans="1:4">
      <c r="A451" s="3">
        <v>1528</v>
      </c>
      <c r="B451" s="4" t="s">
        <v>1224</v>
      </c>
      <c r="C451" s="4" t="s">
        <v>434</v>
      </c>
      <c r="D451" s="39" t="b">
        <f>+A451='[2]PT CUT Bs'!$C483</f>
        <v>0</v>
      </c>
    </row>
    <row r="452" spans="1:4">
      <c r="A452" s="3">
        <v>1529</v>
      </c>
      <c r="B452" s="4" t="s">
        <v>1225</v>
      </c>
      <c r="C452" s="4" t="s">
        <v>435</v>
      </c>
      <c r="D452" s="39" t="b">
        <f>+A452='[2]PT CUT Bs'!$C484</f>
        <v>0</v>
      </c>
    </row>
    <row r="453" spans="1:4">
      <c r="A453" s="3">
        <v>1530</v>
      </c>
      <c r="B453" s="4" t="s">
        <v>1226</v>
      </c>
      <c r="C453" s="4" t="s">
        <v>436</v>
      </c>
      <c r="D453" s="39" t="b">
        <f>+A453='[2]PT CUT Bs'!$C485</f>
        <v>0</v>
      </c>
    </row>
    <row r="454" spans="1:4">
      <c r="A454" s="3">
        <v>1531</v>
      </c>
      <c r="B454" s="4" t="s">
        <v>1227</v>
      </c>
      <c r="C454" s="4" t="s">
        <v>437</v>
      </c>
      <c r="D454" s="39" t="b">
        <f>+A454='[2]PT CUT Bs'!$C486</f>
        <v>0</v>
      </c>
    </row>
    <row r="455" spans="1:4">
      <c r="A455" s="3">
        <v>1532</v>
      </c>
      <c r="B455" s="4" t="s">
        <v>1228</v>
      </c>
      <c r="C455" s="4" t="s">
        <v>438</v>
      </c>
      <c r="D455" s="39" t="b">
        <f>+A455='[2]PT CUT Bs'!$C487</f>
        <v>0</v>
      </c>
    </row>
    <row r="456" spans="1:4">
      <c r="A456" s="3">
        <v>1533</v>
      </c>
      <c r="B456" s="4" t="s">
        <v>1229</v>
      </c>
      <c r="C456" s="4" t="s">
        <v>439</v>
      </c>
      <c r="D456" s="39" t="b">
        <f>+A456='[2]PT CUT Bs'!$C488</f>
        <v>0</v>
      </c>
    </row>
    <row r="457" spans="1:4">
      <c r="A457" s="3">
        <v>1534</v>
      </c>
      <c r="B457" s="4" t="s">
        <v>1230</v>
      </c>
      <c r="C457" s="4" t="s">
        <v>440</v>
      </c>
      <c r="D457" s="39" t="b">
        <f>+A457='[2]PT CUT Bs'!$C489</f>
        <v>0</v>
      </c>
    </row>
    <row r="458" spans="1:4">
      <c r="A458" s="3">
        <v>1535</v>
      </c>
      <c r="B458" s="4" t="s">
        <v>1231</v>
      </c>
      <c r="C458" s="4" t="s">
        <v>441</v>
      </c>
      <c r="D458" s="39" t="b">
        <f>+A458='[2]PT CUT Bs'!$C490</f>
        <v>0</v>
      </c>
    </row>
    <row r="459" spans="1:4">
      <c r="A459" s="3">
        <v>1536</v>
      </c>
      <c r="B459" s="4" t="s">
        <v>1232</v>
      </c>
      <c r="C459" s="4" t="s">
        <v>442</v>
      </c>
      <c r="D459" s="39" t="b">
        <f>+A459='[2]PT CUT Bs'!$C491</f>
        <v>0</v>
      </c>
    </row>
    <row r="460" spans="1:4">
      <c r="A460" s="3">
        <v>1537</v>
      </c>
      <c r="B460" s="4" t="s">
        <v>1233</v>
      </c>
      <c r="C460" s="4" t="s">
        <v>443</v>
      </c>
      <c r="D460" s="39" t="b">
        <f>+A460='[2]PT CUT Bs'!$C492</f>
        <v>0</v>
      </c>
    </row>
    <row r="461" spans="1:4">
      <c r="A461" s="3">
        <v>1538</v>
      </c>
      <c r="B461" s="4" t="s">
        <v>1234</v>
      </c>
      <c r="C461" s="4" t="s">
        <v>444</v>
      </c>
      <c r="D461" s="39" t="b">
        <f>+A461='[2]PT CUT Bs'!$C493</f>
        <v>0</v>
      </c>
    </row>
    <row r="462" spans="1:4">
      <c r="A462" s="3">
        <v>1539</v>
      </c>
      <c r="B462" s="4" t="s">
        <v>1235</v>
      </c>
      <c r="C462" s="4" t="s">
        <v>445</v>
      </c>
      <c r="D462" s="39" t="b">
        <f>+A462='[2]PT CUT Bs'!$C494</f>
        <v>0</v>
      </c>
    </row>
    <row r="463" spans="1:4">
      <c r="A463" s="3">
        <v>1540</v>
      </c>
      <c r="B463" s="4" t="s">
        <v>1236</v>
      </c>
      <c r="C463" s="4" t="s">
        <v>1376</v>
      </c>
      <c r="D463" s="39" t="b">
        <f>+A463='[2]PT CUT Bs'!$C495</f>
        <v>0</v>
      </c>
    </row>
    <row r="464" spans="1:4">
      <c r="A464" s="3">
        <v>1601</v>
      </c>
      <c r="B464" s="4" t="s">
        <v>1237</v>
      </c>
      <c r="C464" s="4" t="s">
        <v>446</v>
      </c>
      <c r="D464" s="39" t="b">
        <f>+A464='[2]PT CUT Bs'!$C496</f>
        <v>0</v>
      </c>
    </row>
    <row r="465" spans="1:4">
      <c r="A465" s="3">
        <v>1602</v>
      </c>
      <c r="B465" s="4" t="s">
        <v>1238</v>
      </c>
      <c r="C465" s="4" t="s">
        <v>447</v>
      </c>
      <c r="D465" s="39" t="b">
        <f>+A465='[2]PT CUT Bs'!$C497</f>
        <v>0</v>
      </c>
    </row>
    <row r="466" spans="1:4">
      <c r="A466" s="3">
        <v>1603</v>
      </c>
      <c r="B466" s="4" t="s">
        <v>1239</v>
      </c>
      <c r="C466" s="4" t="s">
        <v>448</v>
      </c>
      <c r="D466" s="39" t="b">
        <f>+A466='[2]PT CUT Bs'!$C498</f>
        <v>0</v>
      </c>
    </row>
    <row r="467" spans="1:4">
      <c r="A467" s="3">
        <v>1604</v>
      </c>
      <c r="B467" s="4" t="s">
        <v>1240</v>
      </c>
      <c r="C467" s="4" t="s">
        <v>449</v>
      </c>
      <c r="D467" s="39" t="b">
        <f>+A467='[2]PT CUT Bs'!$C499</f>
        <v>0</v>
      </c>
    </row>
    <row r="468" spans="1:4">
      <c r="A468" s="3">
        <v>1605</v>
      </c>
      <c r="B468" s="4" t="s">
        <v>1241</v>
      </c>
      <c r="C468" s="4" t="s">
        <v>450</v>
      </c>
      <c r="D468" s="39" t="b">
        <f>+A468='[2]PT CUT Bs'!$C500</f>
        <v>0</v>
      </c>
    </row>
    <row r="469" spans="1:4">
      <c r="A469" s="3">
        <v>1606</v>
      </c>
      <c r="B469" s="4" t="s">
        <v>1242</v>
      </c>
      <c r="C469" s="4" t="s">
        <v>451</v>
      </c>
      <c r="D469" s="39" t="b">
        <f>+A469='[2]PT CUT Bs'!$C501</f>
        <v>0</v>
      </c>
    </row>
    <row r="470" spans="1:4">
      <c r="A470" s="3">
        <v>1607</v>
      </c>
      <c r="B470" s="4" t="s">
        <v>1243</v>
      </c>
      <c r="C470" s="4" t="s">
        <v>452</v>
      </c>
      <c r="D470" s="39" t="b">
        <f>+A470='[2]PT CUT Bs'!$C502</f>
        <v>0</v>
      </c>
    </row>
    <row r="471" spans="1:4">
      <c r="A471" s="3">
        <v>1608</v>
      </c>
      <c r="B471" s="4" t="s">
        <v>1244</v>
      </c>
      <c r="C471" s="4" t="s">
        <v>453</v>
      </c>
      <c r="D471" s="39" t="b">
        <f>+A471='[2]PT CUT Bs'!$C503</f>
        <v>0</v>
      </c>
    </row>
    <row r="472" spans="1:4">
      <c r="A472" s="3">
        <v>1609</v>
      </c>
      <c r="B472" s="4" t="s">
        <v>1245</v>
      </c>
      <c r="C472" s="4" t="s">
        <v>454</v>
      </c>
      <c r="D472" s="39" t="b">
        <f>+A472='[2]PT CUT Bs'!$C504</f>
        <v>0</v>
      </c>
    </row>
    <row r="473" spans="1:4">
      <c r="A473" s="3">
        <v>1610</v>
      </c>
      <c r="B473" s="4" t="s">
        <v>1246</v>
      </c>
      <c r="C473" s="4" t="s">
        <v>1377</v>
      </c>
      <c r="D473" s="39" t="b">
        <f>+A473='[2]PT CUT Bs'!$C505</f>
        <v>0</v>
      </c>
    </row>
    <row r="474" spans="1:4">
      <c r="A474" s="3">
        <v>1611</v>
      </c>
      <c r="B474" s="4" t="s">
        <v>1247</v>
      </c>
      <c r="C474" s="4" t="s">
        <v>455</v>
      </c>
      <c r="D474" s="39" t="b">
        <f>+A474='[2]PT CUT Bs'!$C506</f>
        <v>0</v>
      </c>
    </row>
    <row r="475" spans="1:4">
      <c r="A475" s="3">
        <v>1701</v>
      </c>
      <c r="B475" s="4" t="s">
        <v>1248</v>
      </c>
      <c r="C475" s="4" t="s">
        <v>1378</v>
      </c>
      <c r="D475" s="39" t="b">
        <f>+A475='[2]PT CUT Bs'!$C507</f>
        <v>0</v>
      </c>
    </row>
    <row r="476" spans="1:4">
      <c r="A476" s="3">
        <v>1702</v>
      </c>
      <c r="B476" s="4" t="s">
        <v>1249</v>
      </c>
      <c r="C476" s="4" t="s">
        <v>456</v>
      </c>
      <c r="D476" s="39" t="b">
        <f>+A476='[2]PT CUT Bs'!$C508</f>
        <v>0</v>
      </c>
    </row>
    <row r="477" spans="1:4">
      <c r="A477" s="3">
        <v>1703</v>
      </c>
      <c r="B477" s="4" t="s">
        <v>1250</v>
      </c>
      <c r="C477" s="4" t="s">
        <v>457</v>
      </c>
      <c r="D477" s="39" t="b">
        <f>+A477='[2]PT CUT Bs'!$C509</f>
        <v>0</v>
      </c>
    </row>
    <row r="478" spans="1:4">
      <c r="A478" s="3">
        <v>1704</v>
      </c>
      <c r="B478" s="4" t="s">
        <v>1251</v>
      </c>
      <c r="C478" s="4" t="s">
        <v>1379</v>
      </c>
      <c r="D478" s="39" t="b">
        <f>+A478='[2]PT CUT Bs'!$C510</f>
        <v>0</v>
      </c>
    </row>
    <row r="479" spans="1:4">
      <c r="A479" s="3">
        <v>1705</v>
      </c>
      <c r="B479" s="4" t="s">
        <v>1252</v>
      </c>
      <c r="C479" s="4" t="s">
        <v>1380</v>
      </c>
      <c r="D479" s="39" t="b">
        <f>+A479='[2]PT CUT Bs'!$C511</f>
        <v>0</v>
      </c>
    </row>
    <row r="480" spans="1:4">
      <c r="A480" s="3">
        <v>1706</v>
      </c>
      <c r="B480" s="4" t="s">
        <v>1253</v>
      </c>
      <c r="C480" s="4" t="s">
        <v>458</v>
      </c>
      <c r="D480" s="39" t="b">
        <f>+A480='[2]PT CUT Bs'!$C512</f>
        <v>0</v>
      </c>
    </row>
    <row r="481" spans="1:4">
      <c r="A481" s="3">
        <v>1707</v>
      </c>
      <c r="B481" s="4" t="s">
        <v>1254</v>
      </c>
      <c r="C481" s="4" t="s">
        <v>459</v>
      </c>
      <c r="D481" s="39" t="b">
        <f>+A481='[2]PT CUT Bs'!$C513</f>
        <v>0</v>
      </c>
    </row>
    <row r="482" spans="1:4">
      <c r="A482" s="3">
        <v>1708</v>
      </c>
      <c r="B482" s="4" t="s">
        <v>1255</v>
      </c>
      <c r="C482" s="4" t="s">
        <v>460</v>
      </c>
      <c r="D482" s="39" t="b">
        <f>+A482='[2]PT CUT Bs'!$C514</f>
        <v>0</v>
      </c>
    </row>
    <row r="483" spans="1:4">
      <c r="A483" s="3">
        <v>1709</v>
      </c>
      <c r="B483" s="4" t="s">
        <v>1256</v>
      </c>
      <c r="C483" s="4" t="s">
        <v>461</v>
      </c>
      <c r="D483" s="39" t="b">
        <f>+A483='[2]PT CUT Bs'!$C515</f>
        <v>0</v>
      </c>
    </row>
    <row r="484" spans="1:4">
      <c r="A484" s="3">
        <v>1710</v>
      </c>
      <c r="B484" s="4" t="s">
        <v>1257</v>
      </c>
      <c r="C484" s="4" t="s">
        <v>462</v>
      </c>
      <c r="D484" s="39" t="b">
        <f>+A484='[2]PT CUT Bs'!$C516</f>
        <v>0</v>
      </c>
    </row>
    <row r="485" spans="1:4">
      <c r="A485" s="3">
        <v>1711</v>
      </c>
      <c r="B485" s="4" t="s">
        <v>1258</v>
      </c>
      <c r="C485" s="4" t="s">
        <v>463</v>
      </c>
      <c r="D485" s="39" t="b">
        <f>+A485='[2]PT CUT Bs'!$C517</f>
        <v>0</v>
      </c>
    </row>
    <row r="486" spans="1:4">
      <c r="A486" s="3">
        <v>1712</v>
      </c>
      <c r="B486" s="4" t="s">
        <v>1259</v>
      </c>
      <c r="C486" s="4" t="s">
        <v>464</v>
      </c>
      <c r="D486" s="39" t="b">
        <f>+A486='[2]PT CUT Bs'!$C518</f>
        <v>0</v>
      </c>
    </row>
    <row r="487" spans="1:4">
      <c r="A487" s="3">
        <v>1713</v>
      </c>
      <c r="B487" s="4" t="s">
        <v>1260</v>
      </c>
      <c r="C487" s="4" t="s">
        <v>465</v>
      </c>
      <c r="D487" s="39" t="b">
        <f>+A487='[2]PT CUT Bs'!$C519</f>
        <v>0</v>
      </c>
    </row>
    <row r="488" spans="1:4">
      <c r="A488" s="3">
        <v>1714</v>
      </c>
      <c r="B488" s="4" t="s">
        <v>1261</v>
      </c>
      <c r="C488" s="4" t="s">
        <v>466</v>
      </c>
      <c r="D488" s="39" t="b">
        <f>+A488='[2]PT CUT Bs'!$C520</f>
        <v>0</v>
      </c>
    </row>
    <row r="489" spans="1:4">
      <c r="A489" s="3">
        <v>1715</v>
      </c>
      <c r="B489" s="4" t="s">
        <v>1262</v>
      </c>
      <c r="C489" s="4" t="s">
        <v>467</v>
      </c>
      <c r="D489" s="39" t="b">
        <f>+A489='[2]PT CUT Bs'!$C521</f>
        <v>0</v>
      </c>
    </row>
    <row r="490" spans="1:4">
      <c r="A490" s="3">
        <v>1716</v>
      </c>
      <c r="B490" s="4" t="s">
        <v>1263</v>
      </c>
      <c r="C490" s="4" t="s">
        <v>468</v>
      </c>
      <c r="D490" s="39" t="b">
        <f>+A490='[2]PT CUT Bs'!$C522</f>
        <v>0</v>
      </c>
    </row>
    <row r="491" spans="1:4">
      <c r="A491" s="3">
        <v>1717</v>
      </c>
      <c r="B491" s="4" t="s">
        <v>1264</v>
      </c>
      <c r="C491" s="4" t="s">
        <v>469</v>
      </c>
      <c r="D491" s="39" t="b">
        <f>+A491='[2]PT CUT Bs'!$C523</f>
        <v>0</v>
      </c>
    </row>
    <row r="492" spans="1:4">
      <c r="A492" s="3">
        <v>1718</v>
      </c>
      <c r="B492" s="4" t="s">
        <v>1265</v>
      </c>
      <c r="C492" s="4" t="s">
        <v>470</v>
      </c>
      <c r="D492" s="39" t="b">
        <f>+A492='[2]PT CUT Bs'!$C524</f>
        <v>0</v>
      </c>
    </row>
    <row r="493" spans="1:4">
      <c r="A493" s="3">
        <v>1720</v>
      </c>
      <c r="B493" s="4" t="s">
        <v>1266</v>
      </c>
      <c r="C493" s="4" t="s">
        <v>471</v>
      </c>
      <c r="D493" s="39" t="b">
        <f>+A493='[2]PT CUT Bs'!$C526</f>
        <v>0</v>
      </c>
    </row>
    <row r="494" spans="1:4">
      <c r="A494" s="3">
        <v>1721</v>
      </c>
      <c r="B494" s="4" t="s">
        <v>1267</v>
      </c>
      <c r="C494" s="4" t="s">
        <v>472</v>
      </c>
      <c r="D494" s="39" t="b">
        <f>+A494='[2]PT CUT Bs'!$C527</f>
        <v>0</v>
      </c>
    </row>
    <row r="495" spans="1:4">
      <c r="A495" s="3">
        <v>1722</v>
      </c>
      <c r="B495" s="4" t="s">
        <v>1268</v>
      </c>
      <c r="C495" s="4" t="s">
        <v>473</v>
      </c>
      <c r="D495" s="39" t="b">
        <f>+A495='[2]PT CUT Bs'!$C528</f>
        <v>0</v>
      </c>
    </row>
    <row r="496" spans="1:4">
      <c r="A496" s="3">
        <v>1723</v>
      </c>
      <c r="B496" s="4" t="s">
        <v>1269</v>
      </c>
      <c r="C496" s="4" t="s">
        <v>474</v>
      </c>
      <c r="D496" s="39" t="b">
        <f>+A496='[2]PT CUT Bs'!$C529</f>
        <v>0</v>
      </c>
    </row>
    <row r="497" spans="1:4">
      <c r="A497" s="3">
        <v>1724</v>
      </c>
      <c r="B497" s="4" t="s">
        <v>1270</v>
      </c>
      <c r="C497" s="4" t="s">
        <v>475</v>
      </c>
      <c r="D497" s="39" t="b">
        <f>+A497='[2]PT CUT Bs'!$C530</f>
        <v>0</v>
      </c>
    </row>
    <row r="498" spans="1:4">
      <c r="A498" s="3">
        <v>1725</v>
      </c>
      <c r="B498" s="4" t="s">
        <v>1271</v>
      </c>
      <c r="C498" s="4" t="s">
        <v>476</v>
      </c>
      <c r="D498" s="39" t="b">
        <f>+A498='[2]PT CUT Bs'!$C531</f>
        <v>0</v>
      </c>
    </row>
    <row r="499" spans="1:4">
      <c r="A499" s="3">
        <v>1726</v>
      </c>
      <c r="B499" s="4" t="s">
        <v>1272</v>
      </c>
      <c r="C499" s="4" t="s">
        <v>477</v>
      </c>
      <c r="D499" s="39" t="b">
        <f>+A499='[2]PT CUT Bs'!$C532</f>
        <v>0</v>
      </c>
    </row>
    <row r="500" spans="1:4">
      <c r="A500" s="3">
        <v>1727</v>
      </c>
      <c r="B500" s="4" t="s">
        <v>1273</v>
      </c>
      <c r="C500" s="4" t="s">
        <v>478</v>
      </c>
      <c r="D500" s="39" t="b">
        <f>+A500='[2]PT CUT Bs'!$C533</f>
        <v>0</v>
      </c>
    </row>
    <row r="501" spans="1:4">
      <c r="A501" s="3">
        <v>1728</v>
      </c>
      <c r="B501" s="4" t="s">
        <v>1274</v>
      </c>
      <c r="C501" s="4" t="s">
        <v>479</v>
      </c>
      <c r="D501" s="39" t="b">
        <f>+A501='[2]PT CUT Bs'!$C534</f>
        <v>0</v>
      </c>
    </row>
    <row r="502" spans="1:4">
      <c r="A502" s="3">
        <v>1729</v>
      </c>
      <c r="B502" s="4" t="s">
        <v>1275</v>
      </c>
      <c r="C502" s="4" t="s">
        <v>480</v>
      </c>
      <c r="D502" s="39" t="b">
        <f>+A502='[2]PT CUT Bs'!$C535</f>
        <v>0</v>
      </c>
    </row>
    <row r="503" spans="1:4">
      <c r="A503" s="3">
        <v>1730</v>
      </c>
      <c r="B503" s="4" t="s">
        <v>1276</v>
      </c>
      <c r="C503" s="4" t="s">
        <v>481</v>
      </c>
      <c r="D503" s="39" t="b">
        <f>+A503='[2]PT CUT Bs'!$C536</f>
        <v>0</v>
      </c>
    </row>
    <row r="504" spans="1:4">
      <c r="A504" s="3">
        <v>1731</v>
      </c>
      <c r="B504" s="4" t="s">
        <v>1277</v>
      </c>
      <c r="C504" s="4" t="s">
        <v>482</v>
      </c>
      <c r="D504" s="39" t="b">
        <f>+A504='[2]PT CUT Bs'!$C537</f>
        <v>0</v>
      </c>
    </row>
    <row r="505" spans="1:4">
      <c r="A505" s="3">
        <v>1732</v>
      </c>
      <c r="B505" s="4" t="s">
        <v>1278</v>
      </c>
      <c r="C505" s="4" t="s">
        <v>483</v>
      </c>
      <c r="D505" s="39" t="b">
        <f>+A505='[2]PT CUT Bs'!$C538</f>
        <v>0</v>
      </c>
    </row>
    <row r="506" spans="1:4">
      <c r="A506" s="3">
        <v>1733</v>
      </c>
      <c r="B506" s="4" t="s">
        <v>1279</v>
      </c>
      <c r="C506" s="4" t="s">
        <v>484</v>
      </c>
      <c r="D506" s="39" t="b">
        <f>+A506='[2]PT CUT Bs'!$C539</f>
        <v>0</v>
      </c>
    </row>
    <row r="507" spans="1:4">
      <c r="A507" s="3">
        <v>1734</v>
      </c>
      <c r="B507" s="4" t="s">
        <v>1280</v>
      </c>
      <c r="C507" s="4" t="s">
        <v>485</v>
      </c>
      <c r="D507" s="39" t="b">
        <f>+A507='[2]PT CUT Bs'!$C540</f>
        <v>0</v>
      </c>
    </row>
    <row r="508" spans="1:4">
      <c r="A508" s="3">
        <v>1735</v>
      </c>
      <c r="B508" s="4" t="s">
        <v>1281</v>
      </c>
      <c r="C508" s="4" t="s">
        <v>486</v>
      </c>
      <c r="D508" s="39" t="b">
        <f>+A508='[2]PT CUT Bs'!$C541</f>
        <v>0</v>
      </c>
    </row>
    <row r="509" spans="1:4">
      <c r="A509" s="3">
        <v>1736</v>
      </c>
      <c r="B509" s="4" t="s">
        <v>1282</v>
      </c>
      <c r="C509" s="4" t="s">
        <v>487</v>
      </c>
      <c r="D509" s="39" t="b">
        <f>+A509='[2]PT CUT Bs'!$C542</f>
        <v>0</v>
      </c>
    </row>
    <row r="510" spans="1:4">
      <c r="A510" s="3">
        <v>1737</v>
      </c>
      <c r="B510" s="4" t="s">
        <v>1283</v>
      </c>
      <c r="C510" s="4" t="s">
        <v>488</v>
      </c>
      <c r="D510" s="39" t="b">
        <f>+A510='[2]PT CUT Bs'!$C543</f>
        <v>0</v>
      </c>
    </row>
    <row r="511" spans="1:4">
      <c r="A511" s="3">
        <v>1738</v>
      </c>
      <c r="B511" s="4" t="s">
        <v>1284</v>
      </c>
      <c r="C511" s="4" t="s">
        <v>489</v>
      </c>
      <c r="D511" s="39" t="b">
        <f>+A511='[2]PT CUT Bs'!$C544</f>
        <v>0</v>
      </c>
    </row>
    <row r="512" spans="1:4">
      <c r="A512" s="3">
        <v>1739</v>
      </c>
      <c r="B512" s="4" t="s">
        <v>1285</v>
      </c>
      <c r="C512" s="4" t="s">
        <v>490</v>
      </c>
      <c r="D512" s="39" t="b">
        <f>+A512='[2]PT CUT Bs'!$C545</f>
        <v>0</v>
      </c>
    </row>
    <row r="513" spans="1:4">
      <c r="A513" s="3">
        <v>1740</v>
      </c>
      <c r="B513" s="4" t="s">
        <v>1286</v>
      </c>
      <c r="C513" s="4" t="s">
        <v>491</v>
      </c>
      <c r="D513" s="39" t="b">
        <f>+A513='[2]PT CUT Bs'!$C546</f>
        <v>0</v>
      </c>
    </row>
    <row r="514" spans="1:4">
      <c r="A514" s="3">
        <v>1741</v>
      </c>
      <c r="B514" s="4" t="s">
        <v>1287</v>
      </c>
      <c r="C514" s="4" t="s">
        <v>492</v>
      </c>
      <c r="D514" s="39" t="b">
        <f>+A514='[2]PT CUT Bs'!$C547</f>
        <v>0</v>
      </c>
    </row>
    <row r="515" spans="1:4">
      <c r="A515" s="3">
        <v>1742</v>
      </c>
      <c r="B515" s="4" t="s">
        <v>1288</v>
      </c>
      <c r="C515" s="4" t="s">
        <v>493</v>
      </c>
      <c r="D515" s="39" t="b">
        <f>+A515='[2]PT CUT Bs'!$C548</f>
        <v>0</v>
      </c>
    </row>
    <row r="516" spans="1:4">
      <c r="A516" s="3">
        <v>1743</v>
      </c>
      <c r="B516" s="4" t="s">
        <v>1289</v>
      </c>
      <c r="C516" s="4" t="s">
        <v>494</v>
      </c>
      <c r="D516" s="39" t="b">
        <f>+A516='[2]PT CUT Bs'!$C549</f>
        <v>0</v>
      </c>
    </row>
    <row r="517" spans="1:4">
      <c r="A517" s="3">
        <v>1744</v>
      </c>
      <c r="B517" s="4" t="s">
        <v>1290</v>
      </c>
      <c r="C517" s="4" t="s">
        <v>495</v>
      </c>
      <c r="D517" s="39" t="b">
        <f>+A517='[2]PT CUT Bs'!$C550</f>
        <v>0</v>
      </c>
    </row>
    <row r="518" spans="1:4">
      <c r="A518" s="3">
        <v>1745</v>
      </c>
      <c r="B518" s="4" t="s">
        <v>1291</v>
      </c>
      <c r="C518" s="4" t="s">
        <v>496</v>
      </c>
      <c r="D518" s="39" t="b">
        <f>+A518='[2]PT CUT Bs'!$C551</f>
        <v>0</v>
      </c>
    </row>
    <row r="519" spans="1:4">
      <c r="A519" s="3">
        <v>1746</v>
      </c>
      <c r="B519" s="4" t="s">
        <v>1292</v>
      </c>
      <c r="C519" s="4" t="s">
        <v>497</v>
      </c>
      <c r="D519" s="39" t="b">
        <f>+A519='[2]PT CUT Bs'!$C552</f>
        <v>0</v>
      </c>
    </row>
    <row r="520" spans="1:4">
      <c r="A520" s="3">
        <v>1747</v>
      </c>
      <c r="B520" s="4" t="s">
        <v>1246</v>
      </c>
      <c r="C520" s="4" t="s">
        <v>1377</v>
      </c>
      <c r="D520" s="39" t="b">
        <f>+A520='[2]PT CUT Bs'!$C553</f>
        <v>0</v>
      </c>
    </row>
    <row r="521" spans="1:4">
      <c r="A521" s="3">
        <v>1748</v>
      </c>
      <c r="B521" s="4" t="s">
        <v>1293</v>
      </c>
      <c r="C521" s="4" t="s">
        <v>498</v>
      </c>
      <c r="D521" s="39" t="b">
        <f>+A521='[2]PT CUT Bs'!$C554</f>
        <v>0</v>
      </c>
    </row>
    <row r="522" spans="1:4">
      <c r="A522" s="3">
        <v>1749</v>
      </c>
      <c r="B522" s="4" t="s">
        <v>1294</v>
      </c>
      <c r="C522" s="4" t="s">
        <v>499</v>
      </c>
      <c r="D522" s="39" t="b">
        <f>+A522='[2]PT CUT Bs'!$C555</f>
        <v>0</v>
      </c>
    </row>
    <row r="523" spans="1:4">
      <c r="A523" s="3">
        <v>1750</v>
      </c>
      <c r="B523" s="4" t="s">
        <v>1295</v>
      </c>
      <c r="C523" s="4" t="s">
        <v>500</v>
      </c>
      <c r="D523" s="39" t="b">
        <f>+A523='[2]PT CUT Bs'!$C556</f>
        <v>0</v>
      </c>
    </row>
    <row r="524" spans="1:4">
      <c r="A524" s="3">
        <v>1751</v>
      </c>
      <c r="B524" s="4" t="s">
        <v>1296</v>
      </c>
      <c r="C524" s="4" t="s">
        <v>501</v>
      </c>
      <c r="D524" s="39" t="b">
        <f>+A524='[2]PT CUT Bs'!$C557</f>
        <v>0</v>
      </c>
    </row>
    <row r="525" spans="1:4">
      <c r="A525" s="3">
        <v>1752</v>
      </c>
      <c r="B525" s="4" t="s">
        <v>1297</v>
      </c>
      <c r="C525" s="4" t="s">
        <v>502</v>
      </c>
      <c r="D525" s="39" t="b">
        <f>+A525='[2]PT CUT Bs'!$C558</f>
        <v>0</v>
      </c>
    </row>
    <row r="526" spans="1:4">
      <c r="A526" s="3">
        <v>1753</v>
      </c>
      <c r="B526" s="4" t="s">
        <v>1298</v>
      </c>
      <c r="C526" s="4" t="s">
        <v>503</v>
      </c>
      <c r="D526" s="39" t="b">
        <f>+A526='[2]PT CUT Bs'!$C559</f>
        <v>0</v>
      </c>
    </row>
    <row r="527" spans="1:4">
      <c r="A527" s="3">
        <v>1754</v>
      </c>
      <c r="B527" s="4" t="s">
        <v>1299</v>
      </c>
      <c r="C527" s="4" t="s">
        <v>504</v>
      </c>
      <c r="D527" s="39" t="b">
        <f>+A527='[2]PT CUT Bs'!$C560</f>
        <v>0</v>
      </c>
    </row>
    <row r="528" spans="1:4">
      <c r="A528" s="3">
        <v>1755</v>
      </c>
      <c r="B528" s="4" t="s">
        <v>1300</v>
      </c>
      <c r="C528" s="4" t="s">
        <v>505</v>
      </c>
      <c r="D528" s="39" t="b">
        <f>+A528='[2]PT CUT Bs'!$C561</f>
        <v>0</v>
      </c>
    </row>
    <row r="529" spans="1:4">
      <c r="A529" s="3">
        <v>1756</v>
      </c>
      <c r="B529" s="4" t="s">
        <v>1301</v>
      </c>
      <c r="C529" s="4" t="s">
        <v>506</v>
      </c>
      <c r="D529" s="39" t="b">
        <f>+A529='[2]PT CUT Bs'!$C562</f>
        <v>0</v>
      </c>
    </row>
    <row r="530" spans="1:4">
      <c r="A530" s="3">
        <v>1801</v>
      </c>
      <c r="B530" s="4" t="s">
        <v>1302</v>
      </c>
      <c r="C530" s="4" t="s">
        <v>507</v>
      </c>
      <c r="D530" s="39" t="b">
        <f>+A530='[2]PT CUT Bs'!$C563</f>
        <v>0</v>
      </c>
    </row>
    <row r="531" spans="1:4">
      <c r="A531" s="3">
        <v>1802</v>
      </c>
      <c r="B531" s="4" t="s">
        <v>1284</v>
      </c>
      <c r="C531" s="4" t="s">
        <v>489</v>
      </c>
      <c r="D531" s="39" t="b">
        <f>+A531='[2]PT CUT Bs'!$C564</f>
        <v>0</v>
      </c>
    </row>
    <row r="532" spans="1:4">
      <c r="A532" s="3">
        <v>1803</v>
      </c>
      <c r="B532" s="4" t="s">
        <v>1303</v>
      </c>
      <c r="C532" s="4" t="s">
        <v>508</v>
      </c>
      <c r="D532" s="39" t="b">
        <f>+A532='[2]PT CUT Bs'!$C565</f>
        <v>0</v>
      </c>
    </row>
    <row r="533" spans="1:4">
      <c r="A533" s="3">
        <v>1805</v>
      </c>
      <c r="B533" s="4" t="s">
        <v>1304</v>
      </c>
      <c r="C533" s="4" t="s">
        <v>509</v>
      </c>
      <c r="D533" s="39" t="b">
        <f>+A533='[2]PT CUT Bs'!$C566</f>
        <v>0</v>
      </c>
    </row>
    <row r="534" spans="1:4">
      <c r="A534" s="3">
        <v>1806</v>
      </c>
      <c r="B534" s="4" t="s">
        <v>1305</v>
      </c>
      <c r="C534" s="4" t="s">
        <v>510</v>
      </c>
      <c r="D534" s="39" t="b">
        <f>+A534='[2]PT CUT Bs'!$C567</f>
        <v>0</v>
      </c>
    </row>
    <row r="535" spans="1:4">
      <c r="A535" s="3">
        <v>1807</v>
      </c>
      <c r="B535" s="4" t="s">
        <v>1306</v>
      </c>
      <c r="C535" s="4" t="s">
        <v>511</v>
      </c>
      <c r="D535" s="39" t="b">
        <f>+A535='[2]PT CUT Bs'!$C568</f>
        <v>0</v>
      </c>
    </row>
    <row r="536" spans="1:4">
      <c r="A536" s="3">
        <v>1808</v>
      </c>
      <c r="B536" s="4" t="s">
        <v>1307</v>
      </c>
      <c r="C536" s="4" t="s">
        <v>512</v>
      </c>
      <c r="D536" s="39" t="b">
        <f>+A536='[2]PT CUT Bs'!$C569</f>
        <v>0</v>
      </c>
    </row>
    <row r="537" spans="1:4">
      <c r="A537" s="3">
        <v>1809</v>
      </c>
      <c r="B537" s="4" t="s">
        <v>1308</v>
      </c>
      <c r="C537" s="4" t="s">
        <v>513</v>
      </c>
      <c r="D537" s="39" t="b">
        <f>+A537='[2]PT CUT Bs'!$C570</f>
        <v>0</v>
      </c>
    </row>
    <row r="538" spans="1:4">
      <c r="A538" s="3">
        <v>1810</v>
      </c>
      <c r="B538" s="4" t="s">
        <v>1309</v>
      </c>
      <c r="C538" s="4" t="s">
        <v>514</v>
      </c>
      <c r="D538" s="39" t="b">
        <f>+A538='[2]PT CUT Bs'!$C571</f>
        <v>0</v>
      </c>
    </row>
    <row r="539" spans="1:4">
      <c r="A539" s="3">
        <v>1811</v>
      </c>
      <c r="B539" s="4" t="s">
        <v>1310</v>
      </c>
      <c r="C539" s="4" t="s">
        <v>515</v>
      </c>
      <c r="D539" s="39" t="b">
        <f>+A539='[2]PT CUT Bs'!$C572</f>
        <v>0</v>
      </c>
    </row>
    <row r="540" spans="1:4">
      <c r="A540" s="3">
        <v>1812</v>
      </c>
      <c r="B540" s="4" t="s">
        <v>1311</v>
      </c>
      <c r="C540" s="4" t="s">
        <v>516</v>
      </c>
      <c r="D540" s="39" t="b">
        <f>+A540='[2]PT CUT Bs'!$C573</f>
        <v>0</v>
      </c>
    </row>
    <row r="541" spans="1:4">
      <c r="A541" s="3">
        <v>1813</v>
      </c>
      <c r="B541" s="4" t="s">
        <v>1312</v>
      </c>
      <c r="C541" s="4" t="s">
        <v>517</v>
      </c>
      <c r="D541" s="39" t="b">
        <f>+A541='[2]PT CUT Bs'!$C574</f>
        <v>0</v>
      </c>
    </row>
    <row r="542" spans="1:4">
      <c r="A542" s="3">
        <v>1814</v>
      </c>
      <c r="B542" s="4" t="s">
        <v>1313</v>
      </c>
      <c r="C542" s="4" t="s">
        <v>518</v>
      </c>
      <c r="D542" s="39" t="b">
        <f>+A542='[2]PT CUT Bs'!$C575</f>
        <v>0</v>
      </c>
    </row>
    <row r="543" spans="1:4">
      <c r="A543" s="3">
        <v>1815</v>
      </c>
      <c r="B543" s="4" t="s">
        <v>1295</v>
      </c>
      <c r="C543" s="4" t="s">
        <v>500</v>
      </c>
      <c r="D543" s="39" t="b">
        <f>+A543='[2]PT CUT Bs'!$C576</f>
        <v>0</v>
      </c>
    </row>
    <row r="544" spans="1:4">
      <c r="A544" s="3">
        <v>1816</v>
      </c>
      <c r="B544" s="4" t="s">
        <v>1314</v>
      </c>
      <c r="C544" s="4" t="s">
        <v>519</v>
      </c>
      <c r="D544" s="39" t="b">
        <f>+A544='[2]PT CUT Bs'!$C577</f>
        <v>0</v>
      </c>
    </row>
    <row r="545" spans="1:4">
      <c r="A545" s="3">
        <v>1817</v>
      </c>
      <c r="B545" s="4" t="s">
        <v>1315</v>
      </c>
      <c r="C545" s="4" t="s">
        <v>520</v>
      </c>
      <c r="D545" s="39" t="b">
        <f>+A545='[2]PT CUT Bs'!$C578</f>
        <v>0</v>
      </c>
    </row>
    <row r="546" spans="1:4">
      <c r="A546" s="3">
        <v>1818</v>
      </c>
      <c r="B546" s="4" t="s">
        <v>1316</v>
      </c>
      <c r="C546" s="4" t="s">
        <v>521</v>
      </c>
      <c r="D546" s="39" t="b">
        <f>+A546='[2]PT CUT Bs'!$C579</f>
        <v>0</v>
      </c>
    </row>
    <row r="547" spans="1:4">
      <c r="A547" s="3">
        <v>1819</v>
      </c>
      <c r="B547" s="4" t="s">
        <v>1317</v>
      </c>
      <c r="C547" s="4" t="s">
        <v>522</v>
      </c>
      <c r="D547" s="39" t="b">
        <f>+A547='[2]PT CUT Bs'!$C580</f>
        <v>0</v>
      </c>
    </row>
    <row r="548" spans="1:4">
      <c r="A548" s="3">
        <v>1820</v>
      </c>
      <c r="B548" s="4" t="s">
        <v>1318</v>
      </c>
      <c r="C548" s="4" t="s">
        <v>523</v>
      </c>
      <c r="D548" s="39" t="b">
        <f>+A548='[2]PT CUT Bs'!$C581</f>
        <v>0</v>
      </c>
    </row>
    <row r="549" spans="1:4">
      <c r="A549" s="3">
        <v>1901</v>
      </c>
      <c r="B549" s="4" t="s">
        <v>1319</v>
      </c>
      <c r="C549" s="4" t="s">
        <v>524</v>
      </c>
      <c r="D549" s="39" t="b">
        <f>+A549='[2]PT CUT Bs'!$C582</f>
        <v>0</v>
      </c>
    </row>
    <row r="550" spans="1:4">
      <c r="A550" s="3">
        <v>1902</v>
      </c>
      <c r="B550" s="4" t="s">
        <v>1320</v>
      </c>
      <c r="C550" s="4" t="s">
        <v>525</v>
      </c>
      <c r="D550" s="39" t="b">
        <f>+A550='[2]PT CUT Bs'!$C583</f>
        <v>0</v>
      </c>
    </row>
    <row r="551" spans="1:4">
      <c r="A551" s="3">
        <v>1903</v>
      </c>
      <c r="B551" s="4" t="s">
        <v>1321</v>
      </c>
      <c r="C551" s="4" t="s">
        <v>526</v>
      </c>
      <c r="D551" s="39" t="b">
        <f>+A551='[2]PT CUT Bs'!$C584</f>
        <v>0</v>
      </c>
    </row>
    <row r="552" spans="1:4">
      <c r="A552" s="3">
        <v>1904</v>
      </c>
      <c r="B552" s="4" t="s">
        <v>1322</v>
      </c>
      <c r="C552" s="4" t="s">
        <v>527</v>
      </c>
      <c r="D552" s="39" t="b">
        <f>+A552='[2]PT CUT Bs'!$C585</f>
        <v>0</v>
      </c>
    </row>
    <row r="553" spans="1:4">
      <c r="A553" s="3">
        <v>1905</v>
      </c>
      <c r="B553" s="4" t="s">
        <v>1323</v>
      </c>
      <c r="C553" s="4" t="s">
        <v>528</v>
      </c>
      <c r="D553" s="39" t="b">
        <f>+A553='[2]PT CUT Bs'!$C586</f>
        <v>0</v>
      </c>
    </row>
    <row r="554" spans="1:4">
      <c r="A554" s="3">
        <v>1906</v>
      </c>
      <c r="B554" s="4" t="s">
        <v>1299</v>
      </c>
      <c r="C554" s="4" t="s">
        <v>504</v>
      </c>
      <c r="D554" s="39" t="b">
        <f>+A554='[2]PT CUT Bs'!$C587</f>
        <v>0</v>
      </c>
    </row>
    <row r="555" spans="1:4">
      <c r="A555" s="3">
        <v>1907</v>
      </c>
      <c r="B555" s="4" t="s">
        <v>1324</v>
      </c>
      <c r="C555" s="4" t="s">
        <v>529</v>
      </c>
      <c r="D555" s="39" t="b">
        <f>+A555='[2]PT CUT Bs'!$C588</f>
        <v>0</v>
      </c>
    </row>
    <row r="556" spans="1:4">
      <c r="A556" s="3">
        <v>1908</v>
      </c>
      <c r="B556" s="4" t="s">
        <v>1325</v>
      </c>
      <c r="C556" s="4" t="s">
        <v>530</v>
      </c>
      <c r="D556" s="39" t="b">
        <f>+A556='[2]PT CUT Bs'!$C589</f>
        <v>0</v>
      </c>
    </row>
    <row r="557" spans="1:4">
      <c r="A557" s="3">
        <v>1909</v>
      </c>
      <c r="B557" s="4" t="s">
        <v>1245</v>
      </c>
      <c r="C557" s="4" t="s">
        <v>454</v>
      </c>
      <c r="D557" s="39" t="b">
        <f>+A557='[2]PT CUT Bs'!$C590</f>
        <v>0</v>
      </c>
    </row>
    <row r="558" spans="1:4">
      <c r="A558" s="3">
        <v>1910</v>
      </c>
      <c r="B558" s="4" t="s">
        <v>1326</v>
      </c>
      <c r="C558" s="4" t="s">
        <v>531</v>
      </c>
      <c r="D558" s="39" t="b">
        <f>+A558='[2]PT CUT Bs'!$C591</f>
        <v>0</v>
      </c>
    </row>
    <row r="559" spans="1:4">
      <c r="A559" s="3">
        <v>1911</v>
      </c>
      <c r="B559" s="4" t="s">
        <v>1327</v>
      </c>
      <c r="C559" s="4" t="s">
        <v>532</v>
      </c>
      <c r="D559" s="39" t="b">
        <f>+A559='[2]PT CUT Bs'!$C592</f>
        <v>0</v>
      </c>
    </row>
    <row r="560" spans="1:4">
      <c r="A560" s="3">
        <v>1912</v>
      </c>
      <c r="B560" s="4" t="s">
        <v>1328</v>
      </c>
      <c r="C560" s="4" t="s">
        <v>533</v>
      </c>
      <c r="D560" s="39" t="b">
        <f>+A560='[2]PT CUT Bs'!$C593</f>
        <v>0</v>
      </c>
    </row>
    <row r="561" spans="1:4">
      <c r="A561" s="3">
        <v>1913</v>
      </c>
      <c r="B561" s="4" t="s">
        <v>1329</v>
      </c>
      <c r="C561" s="4" t="s">
        <v>534</v>
      </c>
      <c r="D561" s="39" t="b">
        <f>+A561='[2]PT CUT Bs'!$C594</f>
        <v>0</v>
      </c>
    </row>
    <row r="562" spans="1:4">
      <c r="A562" s="3">
        <v>1914</v>
      </c>
      <c r="B562" s="4" t="s">
        <v>1330</v>
      </c>
      <c r="C562" s="4" t="s">
        <v>535</v>
      </c>
      <c r="D562" s="39" t="b">
        <f>+A562='[2]PT CUT Bs'!$C595</f>
        <v>0</v>
      </c>
    </row>
    <row r="563" spans="1:4">
      <c r="A563" s="3">
        <v>1915</v>
      </c>
      <c r="B563" s="4" t="s">
        <v>1331</v>
      </c>
      <c r="C563" s="4" t="s">
        <v>536</v>
      </c>
      <c r="D563" s="39" t="b">
        <f>+A563='[2]PT CUT Bs'!$C596</f>
        <v>0</v>
      </c>
    </row>
    <row r="564" spans="1:4">
      <c r="A564" s="3">
        <v>2301</v>
      </c>
      <c r="B564" s="4" t="s">
        <v>1332</v>
      </c>
      <c r="C564" s="4" t="s">
        <v>537</v>
      </c>
      <c r="D564" s="39" t="b">
        <f>+A564='[2]PT CUT Bs'!$C597</f>
        <v>0</v>
      </c>
    </row>
    <row r="565" spans="1:4">
      <c r="A565" s="3">
        <v>2302</v>
      </c>
      <c r="B565" s="4" t="s">
        <v>1333</v>
      </c>
      <c r="C565" s="4" t="s">
        <v>538</v>
      </c>
      <c r="D565" s="39" t="b">
        <f>+A565='[2]PT CUT Bs'!$C598</f>
        <v>0</v>
      </c>
    </row>
    <row r="566" spans="1:4">
      <c r="A566" s="3">
        <v>2303</v>
      </c>
      <c r="B566" s="4" t="s">
        <v>1334</v>
      </c>
      <c r="C566" s="4" t="s">
        <v>539</v>
      </c>
      <c r="D566" s="39" t="b">
        <f>+A566='[2]PT CUT Bs'!$C599</f>
        <v>0</v>
      </c>
    </row>
    <row r="567" spans="1:4">
      <c r="A567" s="3">
        <v>2311</v>
      </c>
      <c r="B567" s="4" t="s">
        <v>1335</v>
      </c>
      <c r="C567" s="4" t="s">
        <v>1381</v>
      </c>
      <c r="D567" s="39" t="b">
        <f>+A567='[2]PT CUT Bs'!$C600</f>
        <v>0</v>
      </c>
    </row>
    <row r="568" spans="1:4">
      <c r="A568" s="3">
        <v>2312</v>
      </c>
      <c r="B568" s="4" t="s">
        <v>540</v>
      </c>
      <c r="C568" s="4" t="s">
        <v>1382</v>
      </c>
      <c r="D568" s="39" t="b">
        <f>+A568='[2]PT CUT Bs'!$C601</f>
        <v>0</v>
      </c>
    </row>
    <row r="569" spans="1:4">
      <c r="A569" s="3">
        <v>2313</v>
      </c>
      <c r="B569" s="4" t="s">
        <v>541</v>
      </c>
      <c r="C569" s="4" t="s">
        <v>1383</v>
      </c>
      <c r="D569" s="39" t="b">
        <f>+A569='[2]PT CUT Bs'!$C602</f>
        <v>0</v>
      </c>
    </row>
    <row r="570" spans="1:4">
      <c r="A570" s="3">
        <v>2314</v>
      </c>
      <c r="B570" s="4" t="s">
        <v>542</v>
      </c>
      <c r="C570" s="4" t="s">
        <v>1384</v>
      </c>
      <c r="D570" s="39" t="e">
        <f>+A570='[2]PT CUT Bs'!#REF!</f>
        <v>#REF!</v>
      </c>
    </row>
    <row r="571" spans="1:4">
      <c r="A571" s="3">
        <v>2315</v>
      </c>
      <c r="B571" s="4" t="s">
        <v>1336</v>
      </c>
      <c r="C571" s="4" t="s">
        <v>543</v>
      </c>
      <c r="D571" s="39" t="e">
        <f>+A571='[2]PT CUT Bs'!#REF!</f>
        <v>#REF!</v>
      </c>
    </row>
    <row r="572" spans="1:4">
      <c r="A572" s="3">
        <v>2316</v>
      </c>
      <c r="B572" s="4" t="s">
        <v>1337</v>
      </c>
      <c r="C572" s="4" t="s">
        <v>544</v>
      </c>
      <c r="D572" s="39" t="e">
        <f>+A572='[2]PT CUT Bs'!#REF!</f>
        <v>#REF!</v>
      </c>
    </row>
    <row r="573" spans="1:4">
      <c r="A573" s="3">
        <v>2317</v>
      </c>
      <c r="B573" s="4" t="s">
        <v>1338</v>
      </c>
      <c r="C573" s="4" t="s">
        <v>545</v>
      </c>
      <c r="D573" s="39" t="e">
        <f>+A573='[2]PT CUT Bs'!#REF!</f>
        <v>#REF!</v>
      </c>
    </row>
    <row r="574" spans="1:4">
      <c r="A574" s="3">
        <v>2318</v>
      </c>
      <c r="B574" s="4" t="s">
        <v>1339</v>
      </c>
      <c r="C574" s="4" t="s">
        <v>613</v>
      </c>
      <c r="D574" s="39" t="e">
        <f>+A574='[2]PT CUT Bs'!#REF!</f>
        <v>#REF!</v>
      </c>
    </row>
    <row r="575" spans="1:4">
      <c r="A575" s="3">
        <v>2319</v>
      </c>
      <c r="B575" s="4" t="s">
        <v>546</v>
      </c>
      <c r="C575" s="4" t="s">
        <v>1385</v>
      </c>
      <c r="D575" s="39" t="e">
        <f>+A575='[2]PT CUT Bs'!#REF!</f>
        <v>#REF!</v>
      </c>
    </row>
    <row r="576" spans="1:4">
      <c r="A576" s="3">
        <v>2320</v>
      </c>
      <c r="B576" s="4" t="s">
        <v>547</v>
      </c>
      <c r="C576" s="4" t="s">
        <v>1386</v>
      </c>
      <c r="D576" s="39" t="e">
        <f>+A576='[2]PT CUT Bs'!#REF!</f>
        <v>#REF!</v>
      </c>
    </row>
    <row r="577" spans="1:4">
      <c r="A577" s="3">
        <v>2322</v>
      </c>
      <c r="B577" s="4" t="s">
        <v>548</v>
      </c>
      <c r="C577" s="4" t="s">
        <v>1387</v>
      </c>
      <c r="D577" s="39" t="e">
        <f>+A577='[2]PT CUT Bs'!#REF!</f>
        <v>#REF!</v>
      </c>
    </row>
    <row r="578" spans="1:4">
      <c r="A578" s="3">
        <v>2323</v>
      </c>
      <c r="B578" s="4" t="s">
        <v>549</v>
      </c>
      <c r="C578" s="4" t="s">
        <v>1388</v>
      </c>
      <c r="D578" s="39" t="e">
        <f>+A578='[2]PT CUT Bs'!#REF!</f>
        <v>#REF!</v>
      </c>
    </row>
    <row r="579" spans="1:4">
      <c r="A579" s="3">
        <v>2324</v>
      </c>
      <c r="B579" s="4" t="s">
        <v>550</v>
      </c>
      <c r="C579" s="4" t="s">
        <v>1389</v>
      </c>
      <c r="D579" s="39" t="e">
        <f>+A579='[2]PT CUT Bs'!#REF!</f>
        <v>#REF!</v>
      </c>
    </row>
    <row r="580" spans="1:4">
      <c r="A580" s="3">
        <v>2325</v>
      </c>
      <c r="B580" s="4" t="s">
        <v>551</v>
      </c>
      <c r="C580" s="4" t="s">
        <v>1390</v>
      </c>
      <c r="D580" s="39" t="e">
        <f>+A580='[2]PT CUT Bs'!#REF!</f>
        <v>#REF!</v>
      </c>
    </row>
    <row r="581" spans="1:4">
      <c r="A581" s="3">
        <v>2326</v>
      </c>
      <c r="B581" s="4" t="s">
        <v>552</v>
      </c>
      <c r="C581" s="4" t="s">
        <v>1391</v>
      </c>
      <c r="D581" s="39" t="e">
        <f>+A581='[2]PT CUT Bs'!#REF!</f>
        <v>#REF!</v>
      </c>
    </row>
    <row r="582" spans="1:4">
      <c r="A582" s="3">
        <v>2327</v>
      </c>
      <c r="B582" s="4" t="s">
        <v>553</v>
      </c>
      <c r="C582" s="4" t="s">
        <v>1392</v>
      </c>
      <c r="D582" s="39" t="e">
        <f>+A582='[2]PT CUT Bs'!#REF!</f>
        <v>#REF!</v>
      </c>
    </row>
    <row r="583" spans="1:4">
      <c r="A583" s="3">
        <v>2328</v>
      </c>
      <c r="B583" s="4" t="s">
        <v>641</v>
      </c>
      <c r="C583" s="4" t="s">
        <v>1393</v>
      </c>
      <c r="D583" s="39" t="e">
        <f>+A583='[2]PT CUT Bs'!#REF!</f>
        <v>#REF!</v>
      </c>
    </row>
    <row r="584" spans="1:4">
      <c r="A584" s="3">
        <v>2330</v>
      </c>
      <c r="B584" s="4" t="s">
        <v>1340</v>
      </c>
      <c r="C584" s="4" t="s">
        <v>1394</v>
      </c>
      <c r="D584" s="39" t="e">
        <f>+A584='[2]PT CUT Bs'!#REF!</f>
        <v>#REF!</v>
      </c>
    </row>
    <row r="585" spans="1:4">
      <c r="A585" s="3">
        <v>2331</v>
      </c>
      <c r="B585" s="4" t="s">
        <v>1341</v>
      </c>
      <c r="C585" s="4" t="s">
        <v>1395</v>
      </c>
      <c r="D585" s="39" t="e">
        <f>+A585='[2]PT CUT Bs'!#REF!</f>
        <v>#REF!</v>
      </c>
    </row>
    <row r="586" spans="1:4">
      <c r="A586" s="3">
        <v>2333</v>
      </c>
      <c r="B586" s="4" t="s">
        <v>1342</v>
      </c>
      <c r="C586" s="4" t="s">
        <v>1396</v>
      </c>
      <c r="D586" s="39" t="e">
        <f>+A586='[2]PT CUT Bs'!#REF!</f>
        <v>#REF!</v>
      </c>
    </row>
    <row r="587" spans="1:4">
      <c r="A587" s="3">
        <v>2334</v>
      </c>
      <c r="B587" s="4" t="s">
        <v>1343</v>
      </c>
      <c r="C587" s="4" t="s">
        <v>1397</v>
      </c>
      <c r="D587" s="39" t="b">
        <f>+A587='[2]PT CUT Bs'!$C603</f>
        <v>0</v>
      </c>
    </row>
    <row r="588" spans="1:4">
      <c r="A588" s="3">
        <v>2336</v>
      </c>
      <c r="B588" s="4" t="s">
        <v>1344</v>
      </c>
      <c r="C588" s="4" t="s">
        <v>1398</v>
      </c>
      <c r="D588" s="39" t="b">
        <f>+A588='[2]PT CUT Bs'!$C604</f>
        <v>0</v>
      </c>
    </row>
    <row r="589" spans="1:4">
      <c r="A589" s="3">
        <v>3301</v>
      </c>
      <c r="B589" s="4" t="s">
        <v>1345</v>
      </c>
      <c r="C589" s="4" t="s">
        <v>1399</v>
      </c>
      <c r="D589" s="39" t="b">
        <f>+A589='[2]PT CUT Bs'!$C605</f>
        <v>0</v>
      </c>
    </row>
    <row r="590" spans="1:4">
      <c r="A590" s="3">
        <v>3401</v>
      </c>
      <c r="B590" s="4" t="s">
        <v>1346</v>
      </c>
      <c r="C590" s="4" t="s">
        <v>1400</v>
      </c>
      <c r="D590" s="39" t="b">
        <f>+A590='[2]PT CUT Bs'!$C606</f>
        <v>0</v>
      </c>
    </row>
    <row r="591" spans="1:4">
      <c r="A591" s="3">
        <v>3701</v>
      </c>
      <c r="B591" s="4" t="s">
        <v>1347</v>
      </c>
      <c r="C591" s="4" t="s">
        <v>1401</v>
      </c>
      <c r="D591" s="39" t="b">
        <f>+A591='[2]PT CUT Bs'!$C607</f>
        <v>0</v>
      </c>
    </row>
    <row r="592" spans="1:4">
      <c r="A592" s="3">
        <v>4601</v>
      </c>
      <c r="B592" s="4" t="s">
        <v>1348</v>
      </c>
      <c r="C592" s="4" t="s">
        <v>1402</v>
      </c>
      <c r="D592" s="39" t="b">
        <f>+A592='[2]PT CUT Bs'!$C608</f>
        <v>0</v>
      </c>
    </row>
    <row r="593" spans="1:4">
      <c r="A593" s="3" t="s">
        <v>563</v>
      </c>
      <c r="B593" s="4" t="str">
        <f>UPPER(C593)</f>
        <v>ACREEDORES</v>
      </c>
      <c r="C593" s="4" t="s">
        <v>614</v>
      </c>
      <c r="D593" s="39" t="b">
        <f>+A593='[2]PT CUT Bs'!$C609</f>
        <v>0</v>
      </c>
    </row>
    <row r="594" spans="1:4">
      <c r="A594" s="3" t="s">
        <v>564</v>
      </c>
      <c r="B594" s="4" t="str">
        <f>UPPER(C594)</f>
        <v>ÁREA DE CONTABILIDAD</v>
      </c>
      <c r="C594" s="4" t="s">
        <v>1405</v>
      </c>
      <c r="D594" s="39" t="b">
        <f>+A594='[2]PT CUT Bs'!$C610</f>
        <v>0</v>
      </c>
    </row>
    <row r="595" spans="1:4">
      <c r="A595" s="3" t="s">
        <v>565</v>
      </c>
      <c r="B595" s="4" t="str">
        <f>UPPER(C595)</f>
        <v>NO IDENTIFICADO</v>
      </c>
      <c r="C595" s="4" t="s">
        <v>615</v>
      </c>
      <c r="D595" s="39" t="b">
        <f>+A595='[2]PT CUT Bs'!$C611</f>
        <v>1</v>
      </c>
    </row>
  </sheetData>
  <sheetProtection formatRows="0" selectLockedCells="1" sort="0" autoFilter="0"/>
  <autoFilter ref="A2:C59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C54"/>
  <sheetViews>
    <sheetView view="pageBreakPreview" zoomScale="115" zoomScaleNormal="100" zoomScaleSheetLayoutView="115" workbookViewId="0">
      <selection activeCell="B13" sqref="B13"/>
    </sheetView>
  </sheetViews>
  <sheetFormatPr baseColWidth="10" defaultRowHeight="15"/>
  <cols>
    <col min="1" max="1" width="3.28515625" customWidth="1"/>
    <col min="2" max="2" width="109.7109375" customWidth="1"/>
    <col min="3" max="3" width="2.85546875" customWidth="1"/>
  </cols>
  <sheetData>
    <row r="1" spans="1:3">
      <c r="A1" s="65"/>
      <c r="B1" s="66" t="s">
        <v>579</v>
      </c>
      <c r="C1" s="65"/>
    </row>
    <row r="2" spans="1:3" ht="5.25" customHeight="1">
      <c r="A2" s="65"/>
      <c r="B2" s="67"/>
      <c r="C2" s="65"/>
    </row>
    <row r="3" spans="1:3" ht="78.75">
      <c r="A3" s="65"/>
      <c r="B3" s="68" t="s">
        <v>676</v>
      </c>
      <c r="C3" s="65"/>
    </row>
    <row r="4" spans="1:3" ht="56.25">
      <c r="A4" s="65"/>
      <c r="B4" s="68" t="s">
        <v>1423</v>
      </c>
      <c r="C4" s="65"/>
    </row>
    <row r="5" spans="1:3" ht="22.5">
      <c r="A5" s="65"/>
      <c r="B5" s="68" t="s">
        <v>647</v>
      </c>
      <c r="C5" s="65"/>
    </row>
    <row r="6" spans="1:3" ht="15.75" thickBot="1">
      <c r="A6" s="65"/>
      <c r="B6" s="68" t="s">
        <v>661</v>
      </c>
      <c r="C6" s="65"/>
    </row>
    <row r="7" spans="1:3">
      <c r="A7" s="65"/>
      <c r="B7" s="69" t="s">
        <v>580</v>
      </c>
      <c r="C7" s="65"/>
    </row>
    <row r="8" spans="1:3">
      <c r="A8" s="65"/>
      <c r="B8" s="70" t="s">
        <v>581</v>
      </c>
      <c r="C8" s="65"/>
    </row>
    <row r="9" spans="1:3" ht="23.25" thickBot="1">
      <c r="A9" s="65"/>
      <c r="B9" s="71" t="s">
        <v>648</v>
      </c>
      <c r="C9" s="65"/>
    </row>
    <row r="10" spans="1:3">
      <c r="A10" s="65"/>
      <c r="B10" s="72" t="s">
        <v>582</v>
      </c>
      <c r="C10" s="65"/>
    </row>
    <row r="11" spans="1:3">
      <c r="A11" s="65"/>
      <c r="B11" s="70" t="s">
        <v>583</v>
      </c>
      <c r="C11" s="65"/>
    </row>
    <row r="12" spans="1:3" ht="57" thickBot="1">
      <c r="A12" s="65"/>
      <c r="B12" s="70" t="s">
        <v>584</v>
      </c>
      <c r="C12" s="65"/>
    </row>
    <row r="13" spans="1:3" ht="57" thickBot="1">
      <c r="A13" s="65"/>
      <c r="B13" s="73" t="s">
        <v>649</v>
      </c>
      <c r="C13" s="65"/>
    </row>
    <row r="14" spans="1:3" ht="34.5" hidden="1" thickBot="1">
      <c r="A14" s="65"/>
      <c r="B14" s="74" t="s">
        <v>665</v>
      </c>
      <c r="C14" s="65"/>
    </row>
    <row r="15" spans="1:3" ht="34.5" hidden="1" thickBot="1">
      <c r="A15" s="65"/>
      <c r="B15" s="75" t="s">
        <v>662</v>
      </c>
      <c r="C15" s="65"/>
    </row>
    <row r="16" spans="1:3" hidden="1">
      <c r="A16" s="65"/>
      <c r="B16" s="69" t="s">
        <v>585</v>
      </c>
      <c r="C16" s="65"/>
    </row>
    <row r="17" spans="1:3" hidden="1">
      <c r="A17" s="65"/>
      <c r="B17" s="70" t="s">
        <v>586</v>
      </c>
      <c r="C17" s="65"/>
    </row>
    <row r="18" spans="1:3" ht="15.75" hidden="1" thickBot="1">
      <c r="A18" s="65"/>
      <c r="B18" s="71" t="s">
        <v>587</v>
      </c>
      <c r="C18" s="65"/>
    </row>
    <row r="19" spans="1:3">
      <c r="A19" s="65"/>
      <c r="B19" s="72" t="s">
        <v>588</v>
      </c>
      <c r="C19" s="65"/>
    </row>
    <row r="20" spans="1:3">
      <c r="A20" s="65"/>
      <c r="B20" s="70" t="s">
        <v>650</v>
      </c>
      <c r="C20" s="65"/>
    </row>
    <row r="21" spans="1:3" ht="15.75" thickBot="1">
      <c r="A21" s="65"/>
      <c r="B21" s="71" t="s">
        <v>589</v>
      </c>
      <c r="C21" s="65"/>
    </row>
    <row r="22" spans="1:3">
      <c r="A22" s="65"/>
      <c r="B22" s="72" t="s">
        <v>590</v>
      </c>
      <c r="C22" s="65"/>
    </row>
    <row r="23" spans="1:3">
      <c r="A23" s="65"/>
      <c r="B23" s="70" t="s">
        <v>651</v>
      </c>
      <c r="C23" s="65"/>
    </row>
    <row r="24" spans="1:3" ht="23.25" thickBot="1">
      <c r="A24" s="65"/>
      <c r="B24" s="71" t="s">
        <v>591</v>
      </c>
      <c r="C24" s="65"/>
    </row>
    <row r="25" spans="1:3">
      <c r="A25" s="65"/>
      <c r="B25" s="72" t="s">
        <v>652</v>
      </c>
      <c r="C25" s="65"/>
    </row>
    <row r="26" spans="1:3">
      <c r="A26" s="65"/>
      <c r="B26" s="70" t="s">
        <v>592</v>
      </c>
      <c r="C26" s="65"/>
    </row>
    <row r="27" spans="1:3" ht="15.75" thickBot="1">
      <c r="A27" s="65"/>
      <c r="B27" s="71" t="s">
        <v>593</v>
      </c>
      <c r="C27" s="65"/>
    </row>
    <row r="28" spans="1:3">
      <c r="A28" s="65"/>
      <c r="B28" s="72" t="s">
        <v>594</v>
      </c>
      <c r="C28" s="65"/>
    </row>
    <row r="29" spans="1:3">
      <c r="A29" s="65"/>
      <c r="B29" s="70" t="s">
        <v>595</v>
      </c>
      <c r="C29" s="65"/>
    </row>
    <row r="30" spans="1:3" ht="15.75" thickBot="1">
      <c r="A30" s="65"/>
      <c r="B30" s="71" t="s">
        <v>596</v>
      </c>
      <c r="C30" s="65"/>
    </row>
    <row r="31" spans="1:3">
      <c r="A31" s="65"/>
      <c r="B31" s="72" t="s">
        <v>597</v>
      </c>
      <c r="C31" s="65"/>
    </row>
    <row r="32" spans="1:3">
      <c r="A32" s="65"/>
      <c r="B32" s="70" t="s">
        <v>598</v>
      </c>
      <c r="C32" s="65"/>
    </row>
    <row r="33" spans="1:3" ht="15.75" thickBot="1">
      <c r="A33" s="65"/>
      <c r="B33" s="71" t="s">
        <v>599</v>
      </c>
      <c r="C33" s="65"/>
    </row>
    <row r="34" spans="1:3">
      <c r="A34" s="65"/>
      <c r="B34" s="72" t="s">
        <v>653</v>
      </c>
      <c r="C34" s="65"/>
    </row>
    <row r="35" spans="1:3">
      <c r="A35" s="65"/>
      <c r="B35" s="70" t="s">
        <v>600</v>
      </c>
      <c r="C35" s="65"/>
    </row>
    <row r="36" spans="1:3" ht="15.75" thickBot="1">
      <c r="A36" s="65"/>
      <c r="B36" s="71" t="s">
        <v>599</v>
      </c>
      <c r="C36" s="65"/>
    </row>
    <row r="37" spans="1:3">
      <c r="A37" s="65"/>
      <c r="B37" s="72" t="s">
        <v>663</v>
      </c>
      <c r="C37" s="65"/>
    </row>
    <row r="38" spans="1:3">
      <c r="A38" s="65"/>
      <c r="B38" s="70" t="s">
        <v>654</v>
      </c>
      <c r="C38" s="65"/>
    </row>
    <row r="39" spans="1:3" ht="23.25" thickBot="1">
      <c r="A39" s="65"/>
      <c r="B39" s="71" t="s">
        <v>601</v>
      </c>
      <c r="C39" s="65"/>
    </row>
    <row r="40" spans="1:3">
      <c r="A40" s="65"/>
      <c r="B40" s="72" t="s">
        <v>602</v>
      </c>
      <c r="C40" s="65"/>
    </row>
    <row r="41" spans="1:3">
      <c r="A41" s="65"/>
      <c r="B41" s="70" t="s">
        <v>603</v>
      </c>
      <c r="C41" s="65"/>
    </row>
    <row r="42" spans="1:3">
      <c r="A42" s="65"/>
      <c r="B42" s="70" t="s">
        <v>604</v>
      </c>
      <c r="C42" s="65"/>
    </row>
    <row r="43" spans="1:3" ht="23.25" thickBot="1">
      <c r="A43" s="65"/>
      <c r="B43" s="71" t="s">
        <v>664</v>
      </c>
      <c r="C43" s="65"/>
    </row>
    <row r="44" spans="1:3">
      <c r="A44" s="65"/>
      <c r="B44" s="72" t="s">
        <v>605</v>
      </c>
      <c r="C44" s="65"/>
    </row>
    <row r="45" spans="1:3">
      <c r="A45" s="65"/>
      <c r="B45" s="70" t="s">
        <v>606</v>
      </c>
      <c r="C45" s="65"/>
    </row>
    <row r="46" spans="1:3">
      <c r="A46" s="65"/>
      <c r="B46" s="70" t="s">
        <v>655</v>
      </c>
      <c r="C46" s="65"/>
    </row>
    <row r="47" spans="1:3">
      <c r="A47" s="65"/>
      <c r="B47" s="70" t="s">
        <v>656</v>
      </c>
      <c r="C47" s="65"/>
    </row>
    <row r="48" spans="1:3" ht="23.25" thickBot="1">
      <c r="A48" s="65"/>
      <c r="B48" s="71" t="s">
        <v>657</v>
      </c>
      <c r="C48" s="65"/>
    </row>
    <row r="49" spans="1:3" ht="13.5" customHeight="1">
      <c r="A49" s="222"/>
      <c r="B49" s="223" t="s">
        <v>756</v>
      </c>
      <c r="C49" s="65"/>
    </row>
    <row r="50" spans="1:3" ht="22.5">
      <c r="A50" s="65"/>
      <c r="B50" s="70" t="s">
        <v>757</v>
      </c>
      <c r="C50" s="65"/>
    </row>
    <row r="51" spans="1:3" ht="23.25" thickBot="1">
      <c r="A51" s="65"/>
      <c r="B51" s="71" t="s">
        <v>755</v>
      </c>
      <c r="C51" s="65"/>
    </row>
    <row r="52" spans="1:3">
      <c r="A52" s="65"/>
      <c r="B52" s="221"/>
      <c r="C52" s="65"/>
    </row>
    <row r="53" spans="1:3" ht="22.5">
      <c r="A53" s="65"/>
      <c r="B53" s="76" t="s">
        <v>607</v>
      </c>
      <c r="C53" s="65"/>
    </row>
    <row r="54" spans="1:3">
      <c r="A54" s="65"/>
      <c r="B54" s="65"/>
      <c r="C54" s="65"/>
    </row>
  </sheetData>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FF0000"/>
  </sheetPr>
  <dimension ref="A1:AR618"/>
  <sheetViews>
    <sheetView showGridLines="0" view="pageBreakPreview" zoomScale="85" zoomScaleNormal="70" zoomScaleSheetLayoutView="85" workbookViewId="0">
      <pane xSplit="3" ySplit="10" topLeftCell="D11" activePane="bottomRight" state="frozen"/>
      <selection activeCell="H15" sqref="H15:I15"/>
      <selection pane="topRight" activeCell="H15" sqref="H15:I15"/>
      <selection pane="bottomLeft" activeCell="H15" sqref="H15:I15"/>
      <selection pane="bottomRight" activeCell="D11" sqref="D11:AL602"/>
    </sheetView>
  </sheetViews>
  <sheetFormatPr baseColWidth="10" defaultRowHeight="15" outlineLevelCol="1"/>
  <cols>
    <col min="1" max="1" width="13" style="12" bestFit="1" customWidth="1"/>
    <col min="2" max="2" width="59.7109375" style="13" bestFit="1" customWidth="1"/>
    <col min="3" max="3" width="13.5703125" style="14" bestFit="1" customWidth="1"/>
    <col min="4" max="4" width="21.7109375" style="61" bestFit="1" customWidth="1" outlineLevel="1"/>
    <col min="5" max="5" width="21" style="61" bestFit="1" customWidth="1" outlineLevel="1"/>
    <col min="6" max="6" width="23.140625" style="61" bestFit="1" customWidth="1" outlineLevel="1"/>
    <col min="7" max="7" width="21" style="61" bestFit="1" customWidth="1" outlineLevel="1"/>
    <col min="8" max="8" width="20.42578125" style="61" bestFit="1" customWidth="1" outlineLevel="1"/>
    <col min="9" max="9" width="17.42578125" style="61" bestFit="1" customWidth="1" outlineLevel="1"/>
    <col min="10" max="10" width="23.140625" style="61" bestFit="1" customWidth="1" outlineLevel="1"/>
    <col min="11" max="11" width="13.42578125" style="61" bestFit="1" customWidth="1" outlineLevel="1"/>
    <col min="12" max="12" width="17.85546875" style="61" bestFit="1" customWidth="1" outlineLevel="1"/>
    <col min="13" max="13" width="19.28515625" style="61" bestFit="1" customWidth="1" outlineLevel="1"/>
    <col min="14" max="14" width="14" style="61" bestFit="1" customWidth="1" outlineLevel="1"/>
    <col min="15" max="15" width="21.42578125" style="61" bestFit="1" customWidth="1" outlineLevel="1"/>
    <col min="16" max="16" width="16" style="61" bestFit="1" customWidth="1" outlineLevel="1"/>
    <col min="17" max="17" width="21.7109375" style="61" bestFit="1" customWidth="1" outlineLevel="1"/>
    <col min="18" max="18" width="20.5703125" style="61" bestFit="1" customWidth="1" outlineLevel="1"/>
    <col min="19" max="19" width="15.28515625" style="61" bestFit="1" customWidth="1" outlineLevel="1"/>
    <col min="20" max="20" width="14.28515625" style="61" bestFit="1" customWidth="1" outlineLevel="1"/>
    <col min="21" max="21" width="13.140625" style="61" bestFit="1" customWidth="1" outlineLevel="1"/>
    <col min="22" max="22" width="16.85546875" style="61" customWidth="1" outlineLevel="1"/>
    <col min="23" max="24" width="19.7109375" style="61" bestFit="1" customWidth="1" outlineLevel="1" collapsed="1"/>
    <col min="25" max="25" width="18.7109375" style="61" bestFit="1" customWidth="1" outlineLevel="1" collapsed="1"/>
    <col min="26" max="26" width="13.5703125" style="61" bestFit="1" customWidth="1" outlineLevel="1"/>
    <col min="27" max="27" width="13.85546875" style="61" bestFit="1" customWidth="1" outlineLevel="1"/>
    <col min="28" max="28" width="24" style="61" bestFit="1" customWidth="1" outlineLevel="1" collapsed="1"/>
    <col min="29" max="29" width="24" style="61" customWidth="1" outlineLevel="1"/>
    <col min="30" max="30" width="17.42578125" style="61" bestFit="1" customWidth="1" outlineLevel="1"/>
    <col min="31" max="31" width="18.7109375" style="61" bestFit="1" customWidth="1" outlineLevel="1"/>
    <col min="32" max="32" width="15" style="61" bestFit="1" customWidth="1" outlineLevel="1"/>
    <col min="33" max="33" width="18.85546875" style="61" bestFit="1" customWidth="1" outlineLevel="1"/>
    <col min="34" max="34" width="21.42578125" style="61" bestFit="1" customWidth="1" outlineLevel="1"/>
    <col min="35" max="36" width="13.42578125" style="61" bestFit="1" customWidth="1" outlineLevel="1"/>
    <col min="37" max="37" width="13.140625" style="61" bestFit="1" customWidth="1" outlineLevel="1"/>
    <col min="38" max="38" width="13.42578125" style="61" bestFit="1" customWidth="1" outlineLevel="1"/>
    <col min="39" max="39" width="28.7109375" style="62" bestFit="1" customWidth="1"/>
    <col min="40" max="40" width="11.42578125" style="15"/>
    <col min="41" max="41" width="19.28515625" style="62" bestFit="1" customWidth="1"/>
    <col min="42" max="42" width="14.85546875" style="15" bestFit="1" customWidth="1"/>
    <col min="43" max="43" width="17.140625" style="15" customWidth="1"/>
    <col min="44" max="44" width="14.42578125" style="15" customWidth="1"/>
    <col min="45" max="16384" width="11.42578125" style="15"/>
  </cols>
  <sheetData>
    <row r="1" spans="1:44" s="22" customFormat="1">
      <c r="A1" s="19"/>
      <c r="B1" s="20"/>
      <c r="C1" s="21"/>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8"/>
      <c r="AO1" s="58"/>
    </row>
    <row r="2" spans="1:44" s="22" customFormat="1" ht="13.5" customHeight="1">
      <c r="A2" s="19"/>
      <c r="B2" s="20"/>
      <c r="C2" s="21"/>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O2" s="58"/>
    </row>
    <row r="3" spans="1:44" s="22" customFormat="1">
      <c r="A3" s="19"/>
      <c r="B3" s="20"/>
      <c r="C3" s="21"/>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8"/>
      <c r="AO3" s="58"/>
    </row>
    <row r="4" spans="1:44" s="22" customFormat="1" ht="18" customHeight="1">
      <c r="A4" s="342" t="s">
        <v>572</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O4" s="58"/>
    </row>
    <row r="5" spans="1:44" s="22" customFormat="1" ht="18.75">
      <c r="A5" s="342" t="str">
        <f>+'CUT MN'!A4</f>
        <v>CORRESPONDIENTE AL PERIODO DE ENERO A MAYO DE 2019</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O5" s="58"/>
    </row>
    <row r="6" spans="1:44" s="22" customFormat="1" ht="18.75">
      <c r="A6" s="342" t="str">
        <f>+'CUT MN'!A5</f>
        <v>ACTUALIZADO AL : 6 de Junio de 2019</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O6" s="58"/>
    </row>
    <row r="7" spans="1:44" s="22" customFormat="1" ht="18.75">
      <c r="A7" s="342" t="s">
        <v>573</v>
      </c>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O7" s="58"/>
    </row>
    <row r="8" spans="1:44" s="22" customFormat="1">
      <c r="A8" s="19"/>
      <c r="B8" s="20"/>
      <c r="C8" s="21"/>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8"/>
      <c r="AO8" s="58"/>
    </row>
    <row r="9" spans="1:44" s="22" customFormat="1" ht="15" customHeight="1">
      <c r="A9" s="41"/>
      <c r="B9" s="23"/>
      <c r="C9" s="24"/>
      <c r="D9" s="346" t="s">
        <v>574</v>
      </c>
      <c r="E9" s="346"/>
      <c r="F9" s="346"/>
      <c r="G9" s="346"/>
      <c r="H9" s="346"/>
      <c r="I9" s="346"/>
      <c r="J9" s="346"/>
      <c r="K9" s="346"/>
      <c r="L9" s="346"/>
      <c r="M9" s="346"/>
      <c r="N9" s="346"/>
      <c r="O9" s="346"/>
      <c r="P9" s="346"/>
      <c r="Q9" s="346"/>
      <c r="R9" s="346"/>
      <c r="S9" s="346"/>
      <c r="T9" s="346"/>
      <c r="U9" s="346"/>
      <c r="V9" s="347"/>
      <c r="W9" s="343" t="s">
        <v>575</v>
      </c>
      <c r="X9" s="344"/>
      <c r="Y9" s="344"/>
      <c r="Z9" s="344"/>
      <c r="AA9" s="344"/>
      <c r="AB9" s="344"/>
      <c r="AC9" s="344"/>
      <c r="AD9" s="344"/>
      <c r="AE9" s="344"/>
      <c r="AF9" s="344"/>
      <c r="AG9" s="344"/>
      <c r="AH9" s="344"/>
      <c r="AI9" s="344"/>
      <c r="AJ9" s="344"/>
      <c r="AK9" s="344"/>
      <c r="AL9" s="345"/>
      <c r="AM9" s="58"/>
      <c r="AO9" s="58"/>
    </row>
    <row r="10" spans="1:44" s="140" customFormat="1" ht="34.5">
      <c r="A10" s="42" t="s">
        <v>576</v>
      </c>
      <c r="B10" s="43" t="s">
        <v>38</v>
      </c>
      <c r="C10" s="43" t="s">
        <v>577</v>
      </c>
      <c r="D10" s="59" t="s">
        <v>624</v>
      </c>
      <c r="E10" s="59" t="s">
        <v>623</v>
      </c>
      <c r="F10" s="60" t="s">
        <v>26</v>
      </c>
      <c r="G10" s="60" t="s">
        <v>3</v>
      </c>
      <c r="H10" s="60" t="s">
        <v>627</v>
      </c>
      <c r="I10" s="60" t="s">
        <v>11</v>
      </c>
      <c r="J10" s="60" t="s">
        <v>6</v>
      </c>
      <c r="K10" s="60" t="s">
        <v>672</v>
      </c>
      <c r="L10" s="60" t="s">
        <v>15</v>
      </c>
      <c r="M10" s="60" t="s">
        <v>628</v>
      </c>
      <c r="N10" s="60" t="s">
        <v>17</v>
      </c>
      <c r="O10" s="60" t="s">
        <v>13</v>
      </c>
      <c r="P10" s="60" t="s">
        <v>629</v>
      </c>
      <c r="Q10" s="60" t="s">
        <v>671</v>
      </c>
      <c r="R10" s="60" t="s">
        <v>20</v>
      </c>
      <c r="S10" s="60" t="s">
        <v>21</v>
      </c>
      <c r="T10" s="60" t="s">
        <v>8</v>
      </c>
      <c r="U10" s="60" t="s">
        <v>621</v>
      </c>
      <c r="V10" s="60" t="s">
        <v>753</v>
      </c>
      <c r="W10" s="59" t="s">
        <v>625</v>
      </c>
      <c r="X10" s="59" t="s">
        <v>626</v>
      </c>
      <c r="Y10" s="60" t="s">
        <v>3</v>
      </c>
      <c r="Z10" s="60" t="s">
        <v>566</v>
      </c>
      <c r="AA10" s="60" t="s">
        <v>11</v>
      </c>
      <c r="AB10" s="60" t="s">
        <v>6</v>
      </c>
      <c r="AC10" s="60" t="s">
        <v>15</v>
      </c>
      <c r="AD10" s="60" t="s">
        <v>17</v>
      </c>
      <c r="AE10" s="60" t="s">
        <v>13</v>
      </c>
      <c r="AF10" s="60" t="s">
        <v>629</v>
      </c>
      <c r="AG10" s="60" t="s">
        <v>671</v>
      </c>
      <c r="AH10" s="60" t="s">
        <v>20</v>
      </c>
      <c r="AI10" s="60" t="s">
        <v>21</v>
      </c>
      <c r="AJ10" s="60" t="s">
        <v>23</v>
      </c>
      <c r="AK10" s="60" t="s">
        <v>622</v>
      </c>
      <c r="AL10" s="60" t="s">
        <v>753</v>
      </c>
      <c r="AM10" s="59" t="s">
        <v>578</v>
      </c>
      <c r="AO10" s="195"/>
    </row>
    <row r="11" spans="1:44" ht="33" customHeight="1">
      <c r="A11" s="54">
        <v>6</v>
      </c>
      <c r="B11" s="55" t="s">
        <v>40</v>
      </c>
      <c r="C11" s="56" t="s">
        <v>677</v>
      </c>
      <c r="D11" s="79">
        <v>0</v>
      </c>
      <c r="E11" s="79">
        <v>0</v>
      </c>
      <c r="F11" s="79">
        <v>0</v>
      </c>
      <c r="G11" s="79">
        <v>10022.4</v>
      </c>
      <c r="H11" s="79">
        <v>0</v>
      </c>
      <c r="I11" s="79">
        <v>0</v>
      </c>
      <c r="J11" s="79">
        <v>0</v>
      </c>
      <c r="K11" s="79">
        <v>0</v>
      </c>
      <c r="L11" s="79">
        <v>0</v>
      </c>
      <c r="M11" s="79">
        <v>0</v>
      </c>
      <c r="N11" s="79">
        <v>0</v>
      </c>
      <c r="O11" s="79">
        <v>0</v>
      </c>
      <c r="P11" s="79">
        <v>0</v>
      </c>
      <c r="Q11" s="79">
        <v>0</v>
      </c>
      <c r="R11" s="79">
        <v>0</v>
      </c>
      <c r="S11" s="79">
        <v>0</v>
      </c>
      <c r="T11" s="79">
        <v>0</v>
      </c>
      <c r="U11" s="79">
        <v>0</v>
      </c>
      <c r="V11" s="79">
        <v>0</v>
      </c>
      <c r="W11" s="79">
        <v>0</v>
      </c>
      <c r="X11" s="79">
        <v>0</v>
      </c>
      <c r="Y11" s="79">
        <v>0</v>
      </c>
      <c r="Z11" s="79">
        <v>0</v>
      </c>
      <c r="AA11" s="79">
        <v>0</v>
      </c>
      <c r="AB11" s="79">
        <v>0</v>
      </c>
      <c r="AC11" s="79">
        <v>0</v>
      </c>
      <c r="AD11" s="79">
        <v>0</v>
      </c>
      <c r="AE11" s="79">
        <v>0</v>
      </c>
      <c r="AF11" s="79">
        <v>0</v>
      </c>
      <c r="AG11" s="79">
        <v>0</v>
      </c>
      <c r="AH11" s="79">
        <v>0</v>
      </c>
      <c r="AI11" s="79">
        <v>0</v>
      </c>
      <c r="AJ11" s="79">
        <v>0</v>
      </c>
      <c r="AK11" s="79">
        <v>0</v>
      </c>
      <c r="AL11" s="79">
        <v>0</v>
      </c>
      <c r="AM11" s="79">
        <f t="shared" ref="AM11:AM74" si="0">SUM(D11:AL11)</f>
        <v>10022.4</v>
      </c>
      <c r="AP11" s="45"/>
    </row>
    <row r="12" spans="1:44" ht="33" customHeight="1">
      <c r="A12" s="54">
        <v>10</v>
      </c>
      <c r="B12" s="55" t="s">
        <v>41</v>
      </c>
      <c r="C12" s="80" t="s">
        <v>726</v>
      </c>
      <c r="D12" s="79">
        <v>355511.54</v>
      </c>
      <c r="E12" s="79">
        <v>0</v>
      </c>
      <c r="F12" s="79">
        <v>1779.08</v>
      </c>
      <c r="G12" s="79">
        <v>73181.240000000005</v>
      </c>
      <c r="H12" s="79">
        <v>0</v>
      </c>
      <c r="I12" s="79">
        <v>100</v>
      </c>
      <c r="J12" s="79">
        <v>9206586.889999995</v>
      </c>
      <c r="K12" s="79">
        <v>0</v>
      </c>
      <c r="L12" s="79">
        <v>189826.31000000003</v>
      </c>
      <c r="M12" s="79">
        <v>0</v>
      </c>
      <c r="N12" s="79">
        <v>0</v>
      </c>
      <c r="O12" s="79">
        <v>696</v>
      </c>
      <c r="P12" s="79">
        <v>0</v>
      </c>
      <c r="Q12" s="79">
        <v>0</v>
      </c>
      <c r="R12" s="79">
        <v>0</v>
      </c>
      <c r="S12" s="79">
        <v>0</v>
      </c>
      <c r="T12" s="79">
        <v>0</v>
      </c>
      <c r="U12" s="79">
        <v>0</v>
      </c>
      <c r="V12" s="79">
        <v>0</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f t="shared" si="0"/>
        <v>9827681.0599999949</v>
      </c>
      <c r="AP12" s="45"/>
    </row>
    <row r="13" spans="1:44" ht="33" customHeight="1">
      <c r="A13" s="54">
        <v>15</v>
      </c>
      <c r="B13" s="55" t="s">
        <v>42</v>
      </c>
      <c r="C13" s="56" t="s">
        <v>679</v>
      </c>
      <c r="D13" s="79">
        <v>0</v>
      </c>
      <c r="E13" s="79">
        <v>25118446.759999998</v>
      </c>
      <c r="F13" s="79">
        <v>3494074.54</v>
      </c>
      <c r="G13" s="79">
        <v>4241346.6400000015</v>
      </c>
      <c r="H13" s="79">
        <v>0</v>
      </c>
      <c r="I13" s="79">
        <v>0</v>
      </c>
      <c r="J13" s="79">
        <v>1700000</v>
      </c>
      <c r="K13" s="79">
        <v>0</v>
      </c>
      <c r="L13" s="79">
        <v>2987.71</v>
      </c>
      <c r="M13" s="79">
        <v>0</v>
      </c>
      <c r="N13" s="79">
        <v>0</v>
      </c>
      <c r="O13" s="79">
        <v>54.31</v>
      </c>
      <c r="P13" s="79">
        <v>35742.379999999997</v>
      </c>
      <c r="Q13" s="79">
        <v>0</v>
      </c>
      <c r="R13" s="79">
        <v>0</v>
      </c>
      <c r="S13" s="79">
        <v>0</v>
      </c>
      <c r="T13" s="79">
        <v>0</v>
      </c>
      <c r="U13" s="79">
        <v>0</v>
      </c>
      <c r="V13" s="79">
        <v>0</v>
      </c>
      <c r="W13" s="79">
        <v>25118446.757600002</v>
      </c>
      <c r="X13" s="79">
        <v>0</v>
      </c>
      <c r="Y13" s="79">
        <v>0</v>
      </c>
      <c r="Z13" s="79">
        <v>0</v>
      </c>
      <c r="AA13" s="79">
        <v>0</v>
      </c>
      <c r="AB13" s="79">
        <v>0</v>
      </c>
      <c r="AC13" s="79">
        <v>0</v>
      </c>
      <c r="AD13" s="79">
        <v>0</v>
      </c>
      <c r="AE13" s="79">
        <v>0</v>
      </c>
      <c r="AF13" s="79">
        <v>0</v>
      </c>
      <c r="AG13" s="79">
        <v>0</v>
      </c>
      <c r="AH13" s="79">
        <v>0</v>
      </c>
      <c r="AI13" s="79">
        <v>0</v>
      </c>
      <c r="AJ13" s="79">
        <v>0</v>
      </c>
      <c r="AK13" s="79">
        <v>0</v>
      </c>
      <c r="AL13" s="79">
        <v>0</v>
      </c>
      <c r="AM13" s="79">
        <f t="shared" si="0"/>
        <v>59711099.097600006</v>
      </c>
      <c r="AP13" s="45"/>
    </row>
    <row r="14" spans="1:44" ht="33" customHeight="1">
      <c r="A14" s="54">
        <v>16</v>
      </c>
      <c r="B14" s="55" t="s">
        <v>43</v>
      </c>
      <c r="C14" s="56" t="s">
        <v>680</v>
      </c>
      <c r="D14" s="79">
        <v>13428067.43</v>
      </c>
      <c r="E14" s="79">
        <v>0</v>
      </c>
      <c r="F14" s="79">
        <v>9230094.9700000007</v>
      </c>
      <c r="G14" s="79">
        <v>2043456.7799999993</v>
      </c>
      <c r="H14" s="79">
        <v>0</v>
      </c>
      <c r="I14" s="79">
        <v>350</v>
      </c>
      <c r="J14" s="79">
        <v>2739718.11</v>
      </c>
      <c r="K14" s="79">
        <v>0</v>
      </c>
      <c r="L14" s="79">
        <v>270</v>
      </c>
      <c r="M14" s="79">
        <v>0</v>
      </c>
      <c r="N14" s="79">
        <v>0</v>
      </c>
      <c r="O14" s="79">
        <v>261.66000000000003</v>
      </c>
      <c r="P14" s="79">
        <v>6793.9600000000009</v>
      </c>
      <c r="Q14" s="79">
        <v>0</v>
      </c>
      <c r="R14" s="79">
        <v>0</v>
      </c>
      <c r="S14" s="79">
        <v>0</v>
      </c>
      <c r="T14" s="79">
        <v>0</v>
      </c>
      <c r="U14" s="79">
        <v>0</v>
      </c>
      <c r="V14" s="79">
        <v>11785</v>
      </c>
      <c r="W14" s="79">
        <v>0</v>
      </c>
      <c r="X14" s="79">
        <v>0</v>
      </c>
      <c r="Y14" s="79">
        <v>0</v>
      </c>
      <c r="Z14" s="79">
        <v>0</v>
      </c>
      <c r="AA14" s="79">
        <v>0</v>
      </c>
      <c r="AB14" s="79">
        <v>481705.77</v>
      </c>
      <c r="AC14" s="79">
        <v>0</v>
      </c>
      <c r="AD14" s="79">
        <v>0</v>
      </c>
      <c r="AE14" s="79">
        <v>0</v>
      </c>
      <c r="AF14" s="79">
        <v>0</v>
      </c>
      <c r="AG14" s="79">
        <v>33677.18</v>
      </c>
      <c r="AH14" s="79">
        <v>0</v>
      </c>
      <c r="AI14" s="79">
        <v>0</v>
      </c>
      <c r="AJ14" s="79">
        <v>0</v>
      </c>
      <c r="AK14" s="79">
        <v>0</v>
      </c>
      <c r="AL14" s="79">
        <v>0</v>
      </c>
      <c r="AM14" s="79">
        <f t="shared" si="0"/>
        <v>27976180.859999999</v>
      </c>
      <c r="AP14" s="45"/>
      <c r="AR14" s="16"/>
    </row>
    <row r="15" spans="1:44" ht="33" customHeight="1">
      <c r="A15" s="54">
        <v>20</v>
      </c>
      <c r="B15" s="55" t="s">
        <v>44</v>
      </c>
      <c r="C15" s="80" t="s">
        <v>678</v>
      </c>
      <c r="D15" s="79">
        <v>0</v>
      </c>
      <c r="E15" s="79">
        <v>848022</v>
      </c>
      <c r="F15" s="79">
        <v>20521593.259999998</v>
      </c>
      <c r="G15" s="79">
        <v>189458.46999999986</v>
      </c>
      <c r="H15" s="79">
        <v>0</v>
      </c>
      <c r="I15" s="79">
        <v>14889.25</v>
      </c>
      <c r="J15" s="79">
        <v>908596.45</v>
      </c>
      <c r="K15" s="79">
        <v>0</v>
      </c>
      <c r="L15" s="79">
        <v>540</v>
      </c>
      <c r="M15" s="79">
        <v>0</v>
      </c>
      <c r="N15" s="79">
        <v>0</v>
      </c>
      <c r="O15" s="79">
        <v>0</v>
      </c>
      <c r="P15" s="79">
        <v>0</v>
      </c>
      <c r="Q15" s="79">
        <v>0</v>
      </c>
      <c r="R15" s="79">
        <v>0</v>
      </c>
      <c r="S15" s="79">
        <v>0</v>
      </c>
      <c r="T15" s="79">
        <v>0</v>
      </c>
      <c r="U15" s="79">
        <v>0</v>
      </c>
      <c r="V15" s="79">
        <v>0</v>
      </c>
      <c r="W15" s="79">
        <v>0</v>
      </c>
      <c r="X15" s="79">
        <v>0</v>
      </c>
      <c r="Y15" s="79">
        <v>0</v>
      </c>
      <c r="Z15" s="79">
        <v>0</v>
      </c>
      <c r="AA15" s="79">
        <v>0</v>
      </c>
      <c r="AB15" s="79">
        <v>0</v>
      </c>
      <c r="AC15" s="79">
        <v>0</v>
      </c>
      <c r="AD15" s="79">
        <v>0</v>
      </c>
      <c r="AE15" s="79">
        <v>0</v>
      </c>
      <c r="AF15" s="79">
        <v>0</v>
      </c>
      <c r="AG15" s="79">
        <v>0</v>
      </c>
      <c r="AH15" s="79">
        <v>0</v>
      </c>
      <c r="AI15" s="79">
        <v>0</v>
      </c>
      <c r="AJ15" s="79">
        <v>0</v>
      </c>
      <c r="AK15" s="79">
        <v>0</v>
      </c>
      <c r="AL15" s="79">
        <v>0</v>
      </c>
      <c r="AM15" s="79">
        <f t="shared" si="0"/>
        <v>22483099.429999996</v>
      </c>
      <c r="AP15" s="45"/>
      <c r="AQ15" s="16"/>
      <c r="AR15" s="16"/>
    </row>
    <row r="16" spans="1:44" ht="33" customHeight="1">
      <c r="A16" s="54">
        <v>25</v>
      </c>
      <c r="B16" s="55" t="s">
        <v>45</v>
      </c>
      <c r="C16" s="56" t="s">
        <v>680</v>
      </c>
      <c r="D16" s="79">
        <v>0</v>
      </c>
      <c r="E16" s="79">
        <v>0</v>
      </c>
      <c r="F16" s="79">
        <v>0</v>
      </c>
      <c r="G16" s="79">
        <v>2032061.66</v>
      </c>
      <c r="H16" s="79">
        <v>0</v>
      </c>
      <c r="I16" s="79">
        <v>0</v>
      </c>
      <c r="J16" s="79">
        <v>0</v>
      </c>
      <c r="K16" s="79">
        <v>0</v>
      </c>
      <c r="L16" s="79">
        <v>3912.3600000000006</v>
      </c>
      <c r="M16" s="79">
        <v>0</v>
      </c>
      <c r="N16" s="79">
        <v>0</v>
      </c>
      <c r="O16" s="79">
        <v>0</v>
      </c>
      <c r="P16" s="79">
        <v>11413.97</v>
      </c>
      <c r="Q16" s="79">
        <v>167357871.65000001</v>
      </c>
      <c r="R16" s="79">
        <v>0</v>
      </c>
      <c r="S16" s="79">
        <v>0</v>
      </c>
      <c r="T16" s="79">
        <v>0</v>
      </c>
      <c r="U16" s="79">
        <v>0</v>
      </c>
      <c r="V16" s="79">
        <v>0</v>
      </c>
      <c r="W16" s="79">
        <v>0</v>
      </c>
      <c r="X16" s="79">
        <v>0</v>
      </c>
      <c r="Y16" s="79">
        <v>0</v>
      </c>
      <c r="Z16" s="79">
        <v>0</v>
      </c>
      <c r="AA16" s="79">
        <v>0</v>
      </c>
      <c r="AB16" s="79">
        <v>0</v>
      </c>
      <c r="AC16" s="79">
        <v>0</v>
      </c>
      <c r="AD16" s="79">
        <v>0</v>
      </c>
      <c r="AE16" s="79">
        <v>0</v>
      </c>
      <c r="AF16" s="79">
        <v>0</v>
      </c>
      <c r="AG16" s="79">
        <v>0</v>
      </c>
      <c r="AH16" s="79">
        <v>0</v>
      </c>
      <c r="AI16" s="79">
        <v>0</v>
      </c>
      <c r="AJ16" s="79">
        <v>0</v>
      </c>
      <c r="AK16" s="79">
        <v>0</v>
      </c>
      <c r="AL16" s="79">
        <v>0</v>
      </c>
      <c r="AM16" s="79">
        <f t="shared" si="0"/>
        <v>169405259.64000002</v>
      </c>
      <c r="AP16" s="45"/>
      <c r="AQ16" s="16"/>
      <c r="AR16" s="16"/>
    </row>
    <row r="17" spans="1:42" ht="33" customHeight="1">
      <c r="A17" s="54">
        <v>30</v>
      </c>
      <c r="B17" s="55" t="s">
        <v>675</v>
      </c>
      <c r="C17" s="56" t="s">
        <v>679</v>
      </c>
      <c r="D17" s="79">
        <v>0</v>
      </c>
      <c r="E17" s="79">
        <v>0</v>
      </c>
      <c r="F17" s="79">
        <v>0</v>
      </c>
      <c r="G17" s="79">
        <v>29644.31</v>
      </c>
      <c r="H17" s="79">
        <v>0</v>
      </c>
      <c r="I17" s="79">
        <v>0</v>
      </c>
      <c r="J17" s="79">
        <v>0</v>
      </c>
      <c r="K17" s="79">
        <v>0</v>
      </c>
      <c r="L17" s="79">
        <v>0</v>
      </c>
      <c r="M17" s="79">
        <v>0</v>
      </c>
      <c r="N17" s="79">
        <v>0</v>
      </c>
      <c r="O17" s="79">
        <v>0</v>
      </c>
      <c r="P17" s="79">
        <v>0</v>
      </c>
      <c r="Q17" s="79">
        <v>0</v>
      </c>
      <c r="R17" s="79">
        <v>0</v>
      </c>
      <c r="S17" s="79">
        <v>0</v>
      </c>
      <c r="T17" s="79">
        <v>0</v>
      </c>
      <c r="U17" s="79">
        <v>0</v>
      </c>
      <c r="V17" s="79">
        <v>0</v>
      </c>
      <c r="W17" s="79">
        <v>0</v>
      </c>
      <c r="X17" s="79">
        <v>0</v>
      </c>
      <c r="Y17" s="79">
        <v>0</v>
      </c>
      <c r="Z17" s="79">
        <v>0</v>
      </c>
      <c r="AA17" s="79">
        <v>0</v>
      </c>
      <c r="AB17" s="79">
        <v>0</v>
      </c>
      <c r="AC17" s="79">
        <v>0</v>
      </c>
      <c r="AD17" s="79">
        <v>0</v>
      </c>
      <c r="AE17" s="79">
        <v>0</v>
      </c>
      <c r="AF17" s="79">
        <v>0</v>
      </c>
      <c r="AG17" s="79">
        <v>0</v>
      </c>
      <c r="AH17" s="79">
        <v>0</v>
      </c>
      <c r="AI17" s="79">
        <v>0</v>
      </c>
      <c r="AJ17" s="79">
        <v>0</v>
      </c>
      <c r="AK17" s="79">
        <v>0</v>
      </c>
      <c r="AL17" s="79">
        <v>0</v>
      </c>
      <c r="AM17" s="79">
        <f t="shared" si="0"/>
        <v>29644.31</v>
      </c>
      <c r="AP17" s="45"/>
    </row>
    <row r="18" spans="1:42" ht="33" customHeight="1">
      <c r="A18" s="54">
        <v>35</v>
      </c>
      <c r="B18" s="55" t="s">
        <v>46</v>
      </c>
      <c r="C18" s="56" t="s">
        <v>681</v>
      </c>
      <c r="D18" s="79">
        <v>0</v>
      </c>
      <c r="E18" s="79">
        <v>0</v>
      </c>
      <c r="F18" s="79">
        <v>0</v>
      </c>
      <c r="G18" s="79">
        <v>503380.30999999988</v>
      </c>
      <c r="H18" s="79">
        <v>0</v>
      </c>
      <c r="I18" s="79">
        <v>100</v>
      </c>
      <c r="J18" s="79">
        <v>21174.190000000002</v>
      </c>
      <c r="K18" s="79">
        <v>0</v>
      </c>
      <c r="L18" s="79">
        <v>295.73</v>
      </c>
      <c r="M18" s="79">
        <v>0</v>
      </c>
      <c r="N18" s="79">
        <v>0</v>
      </c>
      <c r="O18" s="79">
        <v>125.84</v>
      </c>
      <c r="P18" s="79">
        <v>0</v>
      </c>
      <c r="Q18" s="79">
        <v>1398630.4399999997</v>
      </c>
      <c r="R18" s="79">
        <v>0</v>
      </c>
      <c r="S18" s="79">
        <v>0</v>
      </c>
      <c r="T18" s="79">
        <v>0</v>
      </c>
      <c r="U18" s="79">
        <v>0</v>
      </c>
      <c r="V18" s="79">
        <v>0</v>
      </c>
      <c r="W18" s="79">
        <v>0</v>
      </c>
      <c r="X18" s="79">
        <v>0</v>
      </c>
      <c r="Y18" s="79">
        <v>0</v>
      </c>
      <c r="Z18" s="79">
        <v>0</v>
      </c>
      <c r="AA18" s="79">
        <v>0</v>
      </c>
      <c r="AB18" s="79">
        <v>0</v>
      </c>
      <c r="AC18" s="79">
        <v>0</v>
      </c>
      <c r="AD18" s="79">
        <v>0</v>
      </c>
      <c r="AE18" s="79">
        <v>0</v>
      </c>
      <c r="AF18" s="79">
        <v>0</v>
      </c>
      <c r="AG18" s="79">
        <v>0</v>
      </c>
      <c r="AH18" s="79">
        <v>0</v>
      </c>
      <c r="AI18" s="79">
        <v>0</v>
      </c>
      <c r="AJ18" s="79">
        <v>0</v>
      </c>
      <c r="AK18" s="79">
        <v>0</v>
      </c>
      <c r="AL18" s="79">
        <v>0</v>
      </c>
      <c r="AM18" s="79">
        <f t="shared" si="0"/>
        <v>1923706.5099999995</v>
      </c>
      <c r="AP18" s="45"/>
    </row>
    <row r="19" spans="1:42" ht="33" customHeight="1">
      <c r="A19" s="54">
        <v>41</v>
      </c>
      <c r="B19" s="55" t="s">
        <v>47</v>
      </c>
      <c r="C19" s="80" t="s">
        <v>678</v>
      </c>
      <c r="D19" s="79">
        <v>0</v>
      </c>
      <c r="E19" s="79">
        <v>0</v>
      </c>
      <c r="F19" s="79">
        <v>6821101.7599999998</v>
      </c>
      <c r="G19" s="79">
        <v>4149595.6300000004</v>
      </c>
      <c r="H19" s="79">
        <v>0</v>
      </c>
      <c r="I19" s="79">
        <v>50</v>
      </c>
      <c r="J19" s="79">
        <v>11209606.49</v>
      </c>
      <c r="K19" s="79">
        <v>0</v>
      </c>
      <c r="L19" s="79">
        <v>0</v>
      </c>
      <c r="M19" s="79">
        <v>4935321.83</v>
      </c>
      <c r="N19" s="79">
        <v>0</v>
      </c>
      <c r="O19" s="79">
        <v>314.87</v>
      </c>
      <c r="P19" s="79">
        <v>1473.3200000000002</v>
      </c>
      <c r="Q19" s="79">
        <v>128851.99999999999</v>
      </c>
      <c r="R19" s="79">
        <v>0</v>
      </c>
      <c r="S19" s="79">
        <v>0</v>
      </c>
      <c r="T19" s="79">
        <v>0</v>
      </c>
      <c r="U19" s="79">
        <v>0</v>
      </c>
      <c r="V19" s="79">
        <v>0</v>
      </c>
      <c r="W19" s="79">
        <v>0</v>
      </c>
      <c r="X19" s="79">
        <v>0</v>
      </c>
      <c r="Y19" s="79">
        <v>0</v>
      </c>
      <c r="Z19" s="79">
        <v>0</v>
      </c>
      <c r="AA19" s="79">
        <v>0</v>
      </c>
      <c r="AB19" s="79">
        <v>0</v>
      </c>
      <c r="AC19" s="79">
        <v>0</v>
      </c>
      <c r="AD19" s="79">
        <v>0</v>
      </c>
      <c r="AE19" s="79">
        <v>0</v>
      </c>
      <c r="AF19" s="79">
        <v>0</v>
      </c>
      <c r="AG19" s="79">
        <v>0</v>
      </c>
      <c r="AH19" s="79">
        <v>0</v>
      </c>
      <c r="AI19" s="79">
        <v>0</v>
      </c>
      <c r="AJ19" s="79">
        <v>0</v>
      </c>
      <c r="AK19" s="79">
        <v>0</v>
      </c>
      <c r="AL19" s="79">
        <v>0</v>
      </c>
      <c r="AM19" s="79">
        <f t="shared" si="0"/>
        <v>27246315.900000002</v>
      </c>
      <c r="AP19" s="45"/>
    </row>
    <row r="20" spans="1:42" ht="33" customHeight="1">
      <c r="A20" s="54">
        <v>46</v>
      </c>
      <c r="B20" s="55" t="s">
        <v>48</v>
      </c>
      <c r="C20" s="56" t="s">
        <v>682</v>
      </c>
      <c r="D20" s="79">
        <v>5135692.7699999996</v>
      </c>
      <c r="E20" s="79">
        <v>5000000</v>
      </c>
      <c r="F20" s="79">
        <v>10396691.41</v>
      </c>
      <c r="G20" s="79">
        <v>2317914.4900000002</v>
      </c>
      <c r="H20" s="79">
        <v>0</v>
      </c>
      <c r="I20" s="79">
        <v>0</v>
      </c>
      <c r="J20" s="79">
        <v>10090184.119999999</v>
      </c>
      <c r="K20" s="79">
        <v>0</v>
      </c>
      <c r="L20" s="79">
        <v>359.11</v>
      </c>
      <c r="M20" s="79">
        <v>0</v>
      </c>
      <c r="N20" s="79">
        <v>0</v>
      </c>
      <c r="O20" s="79">
        <v>0</v>
      </c>
      <c r="P20" s="79">
        <v>0</v>
      </c>
      <c r="Q20" s="79">
        <v>24728</v>
      </c>
      <c r="R20" s="79">
        <v>0</v>
      </c>
      <c r="S20" s="79">
        <v>0</v>
      </c>
      <c r="T20" s="79">
        <v>0</v>
      </c>
      <c r="U20" s="79">
        <v>0</v>
      </c>
      <c r="V20" s="79">
        <v>21325240.029999994</v>
      </c>
      <c r="W20" s="79">
        <v>0</v>
      </c>
      <c r="X20" s="79">
        <v>0</v>
      </c>
      <c r="Y20" s="79">
        <v>0</v>
      </c>
      <c r="Z20" s="79">
        <v>0</v>
      </c>
      <c r="AA20" s="79">
        <v>0</v>
      </c>
      <c r="AB20" s="79">
        <v>0</v>
      </c>
      <c r="AC20" s="79">
        <v>0</v>
      </c>
      <c r="AD20" s="79">
        <v>0</v>
      </c>
      <c r="AE20" s="79">
        <v>0</v>
      </c>
      <c r="AF20" s="79">
        <v>0</v>
      </c>
      <c r="AG20" s="79">
        <v>0</v>
      </c>
      <c r="AH20" s="79">
        <v>0</v>
      </c>
      <c r="AI20" s="79">
        <v>0</v>
      </c>
      <c r="AJ20" s="79">
        <v>0</v>
      </c>
      <c r="AK20" s="79">
        <v>0</v>
      </c>
      <c r="AL20" s="79">
        <v>0</v>
      </c>
      <c r="AM20" s="79">
        <f t="shared" si="0"/>
        <v>54290809.929999992</v>
      </c>
      <c r="AP20" s="45"/>
    </row>
    <row r="21" spans="1:42" ht="33" customHeight="1">
      <c r="A21" s="54">
        <v>47</v>
      </c>
      <c r="B21" s="55" t="s">
        <v>49</v>
      </c>
      <c r="C21" s="56" t="s">
        <v>683</v>
      </c>
      <c r="D21" s="79">
        <v>562996.77</v>
      </c>
      <c r="E21" s="79">
        <v>9763.19</v>
      </c>
      <c r="F21" s="79">
        <v>1456163.66</v>
      </c>
      <c r="G21" s="79">
        <v>1782914.01</v>
      </c>
      <c r="H21" s="79">
        <v>0</v>
      </c>
      <c r="I21" s="79">
        <v>0</v>
      </c>
      <c r="J21" s="79">
        <v>568421.03</v>
      </c>
      <c r="K21" s="79">
        <v>0</v>
      </c>
      <c r="L21" s="79">
        <v>0</v>
      </c>
      <c r="M21" s="79">
        <v>0</v>
      </c>
      <c r="N21" s="79">
        <v>0</v>
      </c>
      <c r="O21" s="79">
        <v>0</v>
      </c>
      <c r="P21" s="79">
        <v>0</v>
      </c>
      <c r="Q21" s="79">
        <v>0</v>
      </c>
      <c r="R21" s="79">
        <v>0</v>
      </c>
      <c r="S21" s="79">
        <v>0</v>
      </c>
      <c r="T21" s="79">
        <v>0</v>
      </c>
      <c r="U21" s="79">
        <v>0</v>
      </c>
      <c r="V21" s="79">
        <v>0</v>
      </c>
      <c r="W21" s="79">
        <v>0</v>
      </c>
      <c r="X21" s="79">
        <v>0</v>
      </c>
      <c r="Y21" s="79">
        <v>256753.54</v>
      </c>
      <c r="Z21" s="79">
        <v>0</v>
      </c>
      <c r="AA21" s="79">
        <v>0</v>
      </c>
      <c r="AB21" s="79">
        <v>0</v>
      </c>
      <c r="AC21" s="79">
        <v>0</v>
      </c>
      <c r="AD21" s="79">
        <v>0</v>
      </c>
      <c r="AE21" s="79">
        <v>0</v>
      </c>
      <c r="AF21" s="79">
        <v>0</v>
      </c>
      <c r="AG21" s="79">
        <v>0</v>
      </c>
      <c r="AH21" s="79">
        <v>0</v>
      </c>
      <c r="AI21" s="79">
        <v>0</v>
      </c>
      <c r="AJ21" s="79">
        <v>0</v>
      </c>
      <c r="AK21" s="79">
        <v>0</v>
      </c>
      <c r="AL21" s="79">
        <v>0</v>
      </c>
      <c r="AM21" s="79">
        <f t="shared" si="0"/>
        <v>4637012.2</v>
      </c>
      <c r="AP21" s="45"/>
    </row>
    <row r="22" spans="1:42" ht="33" customHeight="1">
      <c r="A22" s="54">
        <v>48</v>
      </c>
      <c r="B22" s="55" t="s">
        <v>50</v>
      </c>
      <c r="C22" s="56" t="s">
        <v>725</v>
      </c>
      <c r="D22" s="79">
        <v>0</v>
      </c>
      <c r="E22" s="79">
        <v>0</v>
      </c>
      <c r="F22" s="79">
        <v>683766.08</v>
      </c>
      <c r="G22" s="79">
        <v>57955.53</v>
      </c>
      <c r="H22" s="79">
        <v>0</v>
      </c>
      <c r="I22" s="79">
        <v>0</v>
      </c>
      <c r="J22" s="79">
        <v>0</v>
      </c>
      <c r="K22" s="79">
        <v>0</v>
      </c>
      <c r="L22" s="79">
        <v>0</v>
      </c>
      <c r="M22" s="79">
        <v>0</v>
      </c>
      <c r="N22" s="79">
        <v>0</v>
      </c>
      <c r="O22" s="79">
        <v>0</v>
      </c>
      <c r="P22" s="79">
        <v>0</v>
      </c>
      <c r="Q22" s="79">
        <v>0</v>
      </c>
      <c r="R22" s="79">
        <v>0</v>
      </c>
      <c r="S22" s="79">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79">
        <v>0</v>
      </c>
      <c r="AM22" s="79">
        <f t="shared" si="0"/>
        <v>741721.61</v>
      </c>
      <c r="AP22" s="45"/>
    </row>
    <row r="23" spans="1:42" ht="33" customHeight="1">
      <c r="A23" s="54">
        <v>52</v>
      </c>
      <c r="B23" s="55" t="s">
        <v>51</v>
      </c>
      <c r="C23" s="80" t="s">
        <v>726</v>
      </c>
      <c r="D23" s="79">
        <v>0</v>
      </c>
      <c r="E23" s="79">
        <v>0</v>
      </c>
      <c r="F23" s="79">
        <v>11499</v>
      </c>
      <c r="G23" s="79">
        <v>116652.65</v>
      </c>
      <c r="H23" s="79">
        <v>0</v>
      </c>
      <c r="I23" s="79">
        <v>0</v>
      </c>
      <c r="J23" s="79">
        <v>0</v>
      </c>
      <c r="K23" s="79">
        <v>0</v>
      </c>
      <c r="L23" s="79">
        <v>0</v>
      </c>
      <c r="M23" s="79">
        <v>0</v>
      </c>
      <c r="N23" s="79">
        <v>0</v>
      </c>
      <c r="O23" s="79">
        <v>0</v>
      </c>
      <c r="P23" s="79">
        <v>0</v>
      </c>
      <c r="Q23" s="79">
        <v>0</v>
      </c>
      <c r="R23" s="79">
        <v>0</v>
      </c>
      <c r="S23" s="79">
        <v>0</v>
      </c>
      <c r="T23" s="79">
        <v>0</v>
      </c>
      <c r="U23" s="79">
        <v>0</v>
      </c>
      <c r="V23" s="79">
        <v>0</v>
      </c>
      <c r="W23" s="79">
        <v>0</v>
      </c>
      <c r="X23" s="79">
        <v>0</v>
      </c>
      <c r="Y23" s="79">
        <v>0</v>
      </c>
      <c r="Z23" s="79">
        <v>0</v>
      </c>
      <c r="AA23" s="79">
        <v>0</v>
      </c>
      <c r="AB23" s="79">
        <v>0</v>
      </c>
      <c r="AC23" s="79">
        <v>0</v>
      </c>
      <c r="AD23" s="79">
        <v>0</v>
      </c>
      <c r="AE23" s="79">
        <v>0</v>
      </c>
      <c r="AF23" s="79">
        <v>0</v>
      </c>
      <c r="AG23" s="79">
        <v>0</v>
      </c>
      <c r="AH23" s="79">
        <v>0</v>
      </c>
      <c r="AI23" s="79">
        <v>0</v>
      </c>
      <c r="AJ23" s="79">
        <v>0</v>
      </c>
      <c r="AK23" s="79">
        <v>0</v>
      </c>
      <c r="AL23" s="79">
        <v>0</v>
      </c>
      <c r="AM23" s="79">
        <f t="shared" si="0"/>
        <v>128151.65</v>
      </c>
      <c r="AP23" s="45"/>
    </row>
    <row r="24" spans="1:42" ht="33" customHeight="1">
      <c r="A24" s="54">
        <v>66</v>
      </c>
      <c r="B24" s="55" t="s">
        <v>52</v>
      </c>
      <c r="C24" s="56" t="s">
        <v>684</v>
      </c>
      <c r="D24" s="79">
        <v>0</v>
      </c>
      <c r="E24" s="79">
        <v>0</v>
      </c>
      <c r="F24" s="79">
        <v>9621.25</v>
      </c>
      <c r="G24" s="79">
        <v>5545.18</v>
      </c>
      <c r="H24" s="79">
        <v>0</v>
      </c>
      <c r="I24" s="79">
        <v>0</v>
      </c>
      <c r="J24" s="79">
        <v>0</v>
      </c>
      <c r="K24" s="79">
        <v>0</v>
      </c>
      <c r="L24" s="79">
        <v>0</v>
      </c>
      <c r="M24" s="79">
        <v>0</v>
      </c>
      <c r="N24" s="79">
        <v>0</v>
      </c>
      <c r="O24" s="79">
        <v>0</v>
      </c>
      <c r="P24" s="79">
        <v>0</v>
      </c>
      <c r="Q24" s="79">
        <v>0</v>
      </c>
      <c r="R24" s="79">
        <v>0</v>
      </c>
      <c r="S24" s="79">
        <v>0</v>
      </c>
      <c r="T24" s="79">
        <v>0</v>
      </c>
      <c r="U24" s="79">
        <v>0</v>
      </c>
      <c r="V24" s="79">
        <v>0</v>
      </c>
      <c r="W24" s="79">
        <v>0</v>
      </c>
      <c r="X24" s="79">
        <v>0</v>
      </c>
      <c r="Y24" s="79">
        <v>0</v>
      </c>
      <c r="Z24" s="79">
        <v>0</v>
      </c>
      <c r="AA24" s="79">
        <v>0</v>
      </c>
      <c r="AB24" s="79">
        <v>0</v>
      </c>
      <c r="AC24" s="79">
        <v>0</v>
      </c>
      <c r="AD24" s="79">
        <v>0</v>
      </c>
      <c r="AE24" s="79">
        <v>0</v>
      </c>
      <c r="AF24" s="79">
        <v>0</v>
      </c>
      <c r="AG24" s="79">
        <v>0</v>
      </c>
      <c r="AH24" s="79">
        <v>0</v>
      </c>
      <c r="AI24" s="79">
        <v>0</v>
      </c>
      <c r="AJ24" s="79">
        <v>0</v>
      </c>
      <c r="AK24" s="79">
        <v>0</v>
      </c>
      <c r="AL24" s="79">
        <v>0</v>
      </c>
      <c r="AM24" s="79">
        <f t="shared" si="0"/>
        <v>15166.43</v>
      </c>
      <c r="AP24" s="45"/>
    </row>
    <row r="25" spans="1:42" ht="33" customHeight="1">
      <c r="A25" s="54">
        <v>70</v>
      </c>
      <c r="B25" s="55" t="s">
        <v>53</v>
      </c>
      <c r="C25" s="56" t="s">
        <v>684</v>
      </c>
      <c r="D25" s="79">
        <v>0</v>
      </c>
      <c r="E25" s="79">
        <v>0</v>
      </c>
      <c r="F25" s="79">
        <v>18641</v>
      </c>
      <c r="G25" s="79">
        <v>77434.749999999985</v>
      </c>
      <c r="H25" s="79">
        <v>0</v>
      </c>
      <c r="I25" s="79">
        <v>0</v>
      </c>
      <c r="J25" s="79">
        <v>0</v>
      </c>
      <c r="K25" s="79">
        <v>0</v>
      </c>
      <c r="L25" s="79">
        <v>0</v>
      </c>
      <c r="M25" s="79">
        <v>0</v>
      </c>
      <c r="N25" s="79">
        <v>0</v>
      </c>
      <c r="O25" s="79">
        <v>0</v>
      </c>
      <c r="P25" s="79">
        <v>0</v>
      </c>
      <c r="Q25" s="79">
        <v>0</v>
      </c>
      <c r="R25" s="79">
        <v>0</v>
      </c>
      <c r="S25" s="79">
        <v>0</v>
      </c>
      <c r="T25" s="79">
        <v>0</v>
      </c>
      <c r="U25" s="79">
        <v>0</v>
      </c>
      <c r="V25" s="79">
        <v>0</v>
      </c>
      <c r="W25" s="79">
        <v>0</v>
      </c>
      <c r="X25" s="79">
        <v>0</v>
      </c>
      <c r="Y25" s="79">
        <v>0</v>
      </c>
      <c r="Z25" s="79">
        <v>0</v>
      </c>
      <c r="AA25" s="79">
        <v>0</v>
      </c>
      <c r="AB25" s="79">
        <v>0</v>
      </c>
      <c r="AC25" s="79">
        <v>0</v>
      </c>
      <c r="AD25" s="79">
        <v>0</v>
      </c>
      <c r="AE25" s="79">
        <v>0</v>
      </c>
      <c r="AF25" s="79">
        <v>0</v>
      </c>
      <c r="AG25" s="79">
        <v>0</v>
      </c>
      <c r="AH25" s="79">
        <v>0</v>
      </c>
      <c r="AI25" s="79">
        <v>0</v>
      </c>
      <c r="AJ25" s="79">
        <v>0</v>
      </c>
      <c r="AK25" s="79">
        <v>0</v>
      </c>
      <c r="AL25" s="79">
        <v>0</v>
      </c>
      <c r="AM25" s="79">
        <f t="shared" si="0"/>
        <v>96075.749999999985</v>
      </c>
      <c r="AP25" s="45"/>
    </row>
    <row r="26" spans="1:42" ht="33" customHeight="1">
      <c r="A26" s="54">
        <v>76</v>
      </c>
      <c r="B26" s="55" t="s">
        <v>54</v>
      </c>
      <c r="C26" s="56" t="s">
        <v>677</v>
      </c>
      <c r="D26" s="79">
        <v>0</v>
      </c>
      <c r="E26" s="79">
        <v>0</v>
      </c>
      <c r="F26" s="79">
        <v>0</v>
      </c>
      <c r="G26" s="79">
        <v>12155.82</v>
      </c>
      <c r="H26" s="79">
        <v>0</v>
      </c>
      <c r="I26" s="79">
        <v>0</v>
      </c>
      <c r="J26" s="79">
        <v>0</v>
      </c>
      <c r="K26" s="79">
        <v>0</v>
      </c>
      <c r="L26" s="79">
        <v>0</v>
      </c>
      <c r="M26" s="79">
        <v>0</v>
      </c>
      <c r="N26" s="79">
        <v>0</v>
      </c>
      <c r="O26" s="79">
        <v>0</v>
      </c>
      <c r="P26" s="79">
        <v>0</v>
      </c>
      <c r="Q26" s="79">
        <v>18465895.420000002</v>
      </c>
      <c r="R26" s="79">
        <v>0</v>
      </c>
      <c r="S26" s="79">
        <v>0</v>
      </c>
      <c r="T26" s="79">
        <v>0</v>
      </c>
      <c r="U26" s="79">
        <v>0</v>
      </c>
      <c r="V26" s="79">
        <v>0</v>
      </c>
      <c r="W26" s="79">
        <v>0</v>
      </c>
      <c r="X26" s="79">
        <v>0</v>
      </c>
      <c r="Y26" s="79">
        <v>0</v>
      </c>
      <c r="Z26" s="79">
        <v>0</v>
      </c>
      <c r="AA26" s="79">
        <v>0</v>
      </c>
      <c r="AB26" s="79">
        <v>0</v>
      </c>
      <c r="AC26" s="79">
        <v>0</v>
      </c>
      <c r="AD26" s="79">
        <v>0</v>
      </c>
      <c r="AE26" s="79">
        <v>0</v>
      </c>
      <c r="AF26" s="79">
        <v>0</v>
      </c>
      <c r="AG26" s="79">
        <v>0</v>
      </c>
      <c r="AH26" s="79">
        <v>0</v>
      </c>
      <c r="AI26" s="79">
        <v>0</v>
      </c>
      <c r="AJ26" s="79">
        <v>0</v>
      </c>
      <c r="AK26" s="79">
        <v>0</v>
      </c>
      <c r="AL26" s="79">
        <v>0</v>
      </c>
      <c r="AM26" s="79">
        <f t="shared" si="0"/>
        <v>18478051.240000002</v>
      </c>
      <c r="AP26" s="45"/>
    </row>
    <row r="27" spans="1:42" ht="33" customHeight="1">
      <c r="A27" s="54">
        <v>78</v>
      </c>
      <c r="B27" s="55" t="s">
        <v>674</v>
      </c>
      <c r="C27" s="56" t="s">
        <v>679</v>
      </c>
      <c r="D27" s="79">
        <v>0</v>
      </c>
      <c r="E27" s="79">
        <v>0</v>
      </c>
      <c r="F27" s="79">
        <v>0</v>
      </c>
      <c r="G27" s="79">
        <v>85283.75</v>
      </c>
      <c r="H27" s="79">
        <v>0</v>
      </c>
      <c r="I27" s="79">
        <v>15003.599999999999</v>
      </c>
      <c r="J27" s="79">
        <v>0</v>
      </c>
      <c r="K27" s="79">
        <v>0</v>
      </c>
      <c r="L27" s="79">
        <v>0</v>
      </c>
      <c r="M27" s="79">
        <v>0</v>
      </c>
      <c r="N27" s="79">
        <v>0</v>
      </c>
      <c r="O27" s="79">
        <v>0</v>
      </c>
      <c r="P27" s="79">
        <v>0</v>
      </c>
      <c r="Q27" s="79">
        <v>0</v>
      </c>
      <c r="R27" s="79">
        <v>0</v>
      </c>
      <c r="S27" s="79">
        <v>0</v>
      </c>
      <c r="T27" s="79">
        <v>0</v>
      </c>
      <c r="U27" s="79">
        <v>0</v>
      </c>
      <c r="V27" s="79">
        <v>0</v>
      </c>
      <c r="W27" s="79">
        <v>0</v>
      </c>
      <c r="X27" s="79">
        <v>0</v>
      </c>
      <c r="Y27" s="79">
        <v>0</v>
      </c>
      <c r="Z27" s="79">
        <v>0</v>
      </c>
      <c r="AA27" s="79">
        <v>0</v>
      </c>
      <c r="AB27" s="79">
        <v>0</v>
      </c>
      <c r="AC27" s="79">
        <v>0</v>
      </c>
      <c r="AD27" s="79">
        <v>0</v>
      </c>
      <c r="AE27" s="79">
        <v>0</v>
      </c>
      <c r="AF27" s="79">
        <v>0</v>
      </c>
      <c r="AG27" s="79">
        <v>0</v>
      </c>
      <c r="AH27" s="79">
        <v>0</v>
      </c>
      <c r="AI27" s="79">
        <v>0</v>
      </c>
      <c r="AJ27" s="79">
        <v>0</v>
      </c>
      <c r="AK27" s="79">
        <v>0</v>
      </c>
      <c r="AL27" s="79">
        <v>0</v>
      </c>
      <c r="AM27" s="79">
        <f t="shared" si="0"/>
        <v>100287.35</v>
      </c>
      <c r="AP27" s="45"/>
    </row>
    <row r="28" spans="1:42" ht="33" customHeight="1">
      <c r="A28" s="54">
        <v>81</v>
      </c>
      <c r="B28" s="55" t="s">
        <v>55</v>
      </c>
      <c r="C28" s="56" t="s">
        <v>677</v>
      </c>
      <c r="D28" s="79">
        <v>72396.600000000006</v>
      </c>
      <c r="E28" s="79">
        <v>1821783.99</v>
      </c>
      <c r="F28" s="79">
        <v>0</v>
      </c>
      <c r="G28" s="79">
        <v>23619.309999999998</v>
      </c>
      <c r="H28" s="79">
        <v>0</v>
      </c>
      <c r="I28" s="79">
        <v>0</v>
      </c>
      <c r="J28" s="79">
        <v>33510194.210000001</v>
      </c>
      <c r="K28" s="79">
        <v>0</v>
      </c>
      <c r="L28" s="79">
        <v>0</v>
      </c>
      <c r="M28" s="79">
        <v>0</v>
      </c>
      <c r="N28" s="79">
        <v>0</v>
      </c>
      <c r="O28" s="79">
        <v>0</v>
      </c>
      <c r="P28" s="79">
        <v>0</v>
      </c>
      <c r="Q28" s="79">
        <v>0</v>
      </c>
      <c r="R28" s="79">
        <v>0</v>
      </c>
      <c r="S28" s="79">
        <v>0</v>
      </c>
      <c r="T28" s="79">
        <v>0</v>
      </c>
      <c r="U28" s="79">
        <v>0</v>
      </c>
      <c r="V28" s="79">
        <v>56861.55</v>
      </c>
      <c r="W28" s="79">
        <v>0</v>
      </c>
      <c r="X28" s="79">
        <v>0</v>
      </c>
      <c r="Y28" s="79">
        <v>0</v>
      </c>
      <c r="Z28" s="79">
        <v>0</v>
      </c>
      <c r="AA28" s="79">
        <v>0</v>
      </c>
      <c r="AB28" s="79">
        <v>3766964.9799999977</v>
      </c>
      <c r="AC28" s="79">
        <v>0</v>
      </c>
      <c r="AD28" s="79">
        <v>0</v>
      </c>
      <c r="AE28" s="79">
        <v>0</v>
      </c>
      <c r="AF28" s="79">
        <v>0</v>
      </c>
      <c r="AG28" s="79">
        <v>0</v>
      </c>
      <c r="AH28" s="79">
        <v>0</v>
      </c>
      <c r="AI28" s="79">
        <v>0</v>
      </c>
      <c r="AJ28" s="79">
        <v>0</v>
      </c>
      <c r="AK28" s="79">
        <v>0</v>
      </c>
      <c r="AL28" s="79">
        <v>0</v>
      </c>
      <c r="AM28" s="79">
        <f t="shared" si="0"/>
        <v>39251820.639999993</v>
      </c>
      <c r="AP28" s="45"/>
    </row>
    <row r="29" spans="1:42" ht="33" customHeight="1">
      <c r="A29" s="54">
        <v>85</v>
      </c>
      <c r="B29" s="55" t="s">
        <v>735</v>
      </c>
      <c r="C29" s="56" t="s">
        <v>679</v>
      </c>
      <c r="D29" s="79">
        <v>0</v>
      </c>
      <c r="E29" s="79">
        <v>0</v>
      </c>
      <c r="F29" s="79">
        <v>0</v>
      </c>
      <c r="G29" s="79">
        <v>28444.01</v>
      </c>
      <c r="H29" s="79">
        <v>0</v>
      </c>
      <c r="I29" s="79">
        <v>0</v>
      </c>
      <c r="J29" s="79">
        <v>0</v>
      </c>
      <c r="K29" s="79">
        <v>0</v>
      </c>
      <c r="L29" s="79">
        <v>0</v>
      </c>
      <c r="M29" s="79">
        <v>0</v>
      </c>
      <c r="N29" s="79">
        <v>0</v>
      </c>
      <c r="O29" s="79">
        <v>0</v>
      </c>
      <c r="P29" s="79">
        <v>0</v>
      </c>
      <c r="Q29" s="79">
        <v>0</v>
      </c>
      <c r="R29" s="79">
        <v>0</v>
      </c>
      <c r="S29" s="79">
        <v>0</v>
      </c>
      <c r="T29" s="79">
        <v>0</v>
      </c>
      <c r="U29" s="79">
        <v>0</v>
      </c>
      <c r="V29" s="79">
        <v>0</v>
      </c>
      <c r="W29" s="79">
        <v>0</v>
      </c>
      <c r="X29" s="79">
        <v>0</v>
      </c>
      <c r="Y29" s="79">
        <v>0</v>
      </c>
      <c r="Z29" s="79">
        <v>0</v>
      </c>
      <c r="AA29" s="79">
        <v>100.02</v>
      </c>
      <c r="AB29" s="79">
        <v>3936178.55</v>
      </c>
      <c r="AC29" s="79">
        <v>0</v>
      </c>
      <c r="AD29" s="79">
        <v>0</v>
      </c>
      <c r="AE29" s="79">
        <v>0</v>
      </c>
      <c r="AF29" s="79">
        <v>0</v>
      </c>
      <c r="AG29" s="79">
        <v>0</v>
      </c>
      <c r="AH29" s="79">
        <v>0</v>
      </c>
      <c r="AI29" s="79">
        <v>0</v>
      </c>
      <c r="AJ29" s="79">
        <v>0</v>
      </c>
      <c r="AK29" s="79">
        <v>0</v>
      </c>
      <c r="AL29" s="79">
        <v>0</v>
      </c>
      <c r="AM29" s="79">
        <f t="shared" si="0"/>
        <v>3964722.5799999996</v>
      </c>
      <c r="AP29" s="45"/>
    </row>
    <row r="30" spans="1:42" ht="33" customHeight="1">
      <c r="A30" s="54">
        <v>86</v>
      </c>
      <c r="B30" s="55" t="s">
        <v>56</v>
      </c>
      <c r="C30" s="80" t="s">
        <v>680</v>
      </c>
      <c r="D30" s="79">
        <v>0</v>
      </c>
      <c r="E30" s="79">
        <v>0</v>
      </c>
      <c r="F30" s="79">
        <v>1103203.22</v>
      </c>
      <c r="G30" s="79">
        <v>977010.79999999993</v>
      </c>
      <c r="H30" s="79">
        <v>0</v>
      </c>
      <c r="I30" s="79">
        <v>0</v>
      </c>
      <c r="J30" s="79">
        <v>5756774.5600000015</v>
      </c>
      <c r="K30" s="79">
        <v>0</v>
      </c>
      <c r="L30" s="79">
        <v>0</v>
      </c>
      <c r="M30" s="79">
        <v>0</v>
      </c>
      <c r="N30" s="79">
        <v>0</v>
      </c>
      <c r="O30" s="79">
        <v>0</v>
      </c>
      <c r="P30" s="79">
        <v>0</v>
      </c>
      <c r="Q30" s="79">
        <v>0</v>
      </c>
      <c r="R30" s="79">
        <v>0</v>
      </c>
      <c r="S30" s="79">
        <v>0</v>
      </c>
      <c r="T30" s="79">
        <v>0</v>
      </c>
      <c r="U30" s="79">
        <v>0</v>
      </c>
      <c r="V30" s="79">
        <v>5900</v>
      </c>
      <c r="W30" s="79">
        <v>0</v>
      </c>
      <c r="X30" s="79">
        <v>0</v>
      </c>
      <c r="Y30" s="79">
        <v>0</v>
      </c>
      <c r="Z30" s="79">
        <v>0</v>
      </c>
      <c r="AA30" s="79">
        <v>150.03</v>
      </c>
      <c r="AB30" s="79">
        <v>49078902.740000002</v>
      </c>
      <c r="AC30" s="79">
        <v>0</v>
      </c>
      <c r="AD30" s="79">
        <v>0</v>
      </c>
      <c r="AE30" s="79">
        <v>0</v>
      </c>
      <c r="AF30" s="79">
        <v>0</v>
      </c>
      <c r="AG30" s="79">
        <v>0</v>
      </c>
      <c r="AH30" s="79">
        <v>0</v>
      </c>
      <c r="AI30" s="79">
        <v>0</v>
      </c>
      <c r="AJ30" s="79">
        <v>0</v>
      </c>
      <c r="AK30" s="79">
        <v>0</v>
      </c>
      <c r="AL30" s="79">
        <v>0</v>
      </c>
      <c r="AM30" s="79">
        <f t="shared" si="0"/>
        <v>56921941.350000001</v>
      </c>
      <c r="AP30" s="45"/>
    </row>
    <row r="31" spans="1:42" ht="33" customHeight="1">
      <c r="A31" s="54">
        <v>87</v>
      </c>
      <c r="B31" s="204" t="s">
        <v>57</v>
      </c>
      <c r="C31" s="56" t="s">
        <v>684</v>
      </c>
      <c r="D31" s="79">
        <v>0</v>
      </c>
      <c r="E31" s="79">
        <v>0</v>
      </c>
      <c r="F31" s="79">
        <v>0</v>
      </c>
      <c r="G31" s="79">
        <v>101166.5</v>
      </c>
      <c r="H31" s="79">
        <v>0</v>
      </c>
      <c r="I31" s="79">
        <v>0</v>
      </c>
      <c r="J31" s="79">
        <v>0</v>
      </c>
      <c r="K31" s="79">
        <v>0</v>
      </c>
      <c r="L31" s="79">
        <v>0</v>
      </c>
      <c r="M31" s="79">
        <v>0</v>
      </c>
      <c r="N31" s="79">
        <v>0</v>
      </c>
      <c r="O31" s="79">
        <v>0</v>
      </c>
      <c r="P31" s="79">
        <v>0</v>
      </c>
      <c r="Q31" s="79">
        <v>0</v>
      </c>
      <c r="R31" s="79">
        <v>0</v>
      </c>
      <c r="S31" s="79">
        <v>0</v>
      </c>
      <c r="T31" s="79">
        <v>0</v>
      </c>
      <c r="U31" s="79">
        <v>0</v>
      </c>
      <c r="V31" s="79">
        <v>0</v>
      </c>
      <c r="W31" s="79">
        <v>0</v>
      </c>
      <c r="X31" s="79">
        <v>0</v>
      </c>
      <c r="Y31" s="79">
        <v>0</v>
      </c>
      <c r="Z31" s="79">
        <v>0</v>
      </c>
      <c r="AA31" s="79">
        <v>0</v>
      </c>
      <c r="AB31" s="79">
        <v>0</v>
      </c>
      <c r="AC31" s="79">
        <v>0</v>
      </c>
      <c r="AD31" s="79">
        <v>0</v>
      </c>
      <c r="AE31" s="79">
        <v>0</v>
      </c>
      <c r="AF31" s="79">
        <v>0</v>
      </c>
      <c r="AG31" s="79">
        <v>0</v>
      </c>
      <c r="AH31" s="79">
        <v>0</v>
      </c>
      <c r="AI31" s="79">
        <v>0</v>
      </c>
      <c r="AJ31" s="79">
        <v>0</v>
      </c>
      <c r="AK31" s="79">
        <v>0</v>
      </c>
      <c r="AL31" s="79">
        <v>0</v>
      </c>
      <c r="AM31" s="79">
        <f t="shared" si="0"/>
        <v>101166.5</v>
      </c>
      <c r="AP31" s="45"/>
    </row>
    <row r="32" spans="1:42" ht="33" customHeight="1">
      <c r="A32" s="54">
        <v>95</v>
      </c>
      <c r="B32" s="55" t="s">
        <v>58</v>
      </c>
      <c r="C32" s="56" t="s">
        <v>725</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79">
        <v>0</v>
      </c>
      <c r="W32" s="79">
        <v>0</v>
      </c>
      <c r="X32" s="79">
        <v>0</v>
      </c>
      <c r="Y32" s="79">
        <v>0</v>
      </c>
      <c r="Z32" s="79">
        <v>0</v>
      </c>
      <c r="AA32" s="79">
        <v>0</v>
      </c>
      <c r="AB32" s="79">
        <v>0</v>
      </c>
      <c r="AC32" s="79">
        <v>0</v>
      </c>
      <c r="AD32" s="79">
        <v>0</v>
      </c>
      <c r="AE32" s="79">
        <v>0</v>
      </c>
      <c r="AF32" s="79">
        <v>0</v>
      </c>
      <c r="AG32" s="79">
        <v>0</v>
      </c>
      <c r="AH32" s="79">
        <v>0</v>
      </c>
      <c r="AI32" s="79">
        <v>0</v>
      </c>
      <c r="AJ32" s="79">
        <v>0</v>
      </c>
      <c r="AK32" s="79">
        <v>0</v>
      </c>
      <c r="AL32" s="79">
        <v>0</v>
      </c>
      <c r="AM32" s="79">
        <f t="shared" si="0"/>
        <v>0</v>
      </c>
      <c r="AP32" s="45"/>
    </row>
    <row r="33" spans="1:42" ht="33" customHeight="1">
      <c r="A33" s="54" t="s">
        <v>554</v>
      </c>
      <c r="B33" s="55" t="s">
        <v>616</v>
      </c>
      <c r="C33" s="56" t="s">
        <v>682</v>
      </c>
      <c r="D33" s="79">
        <v>9607964.0399999991</v>
      </c>
      <c r="E33" s="79">
        <v>4850498.2699999996</v>
      </c>
      <c r="F33" s="79">
        <v>0</v>
      </c>
      <c r="G33" s="79">
        <v>0</v>
      </c>
      <c r="H33" s="79">
        <v>0</v>
      </c>
      <c r="I33" s="79">
        <v>0</v>
      </c>
      <c r="J33" s="79">
        <v>0</v>
      </c>
      <c r="K33" s="79">
        <v>0</v>
      </c>
      <c r="L33" s="79">
        <v>0</v>
      </c>
      <c r="M33" s="79">
        <v>0</v>
      </c>
      <c r="N33" s="79">
        <v>0</v>
      </c>
      <c r="O33" s="79">
        <v>0</v>
      </c>
      <c r="P33" s="79">
        <v>0</v>
      </c>
      <c r="Q33" s="79">
        <v>0</v>
      </c>
      <c r="R33" s="79">
        <v>0</v>
      </c>
      <c r="S33" s="79">
        <v>0</v>
      </c>
      <c r="T33" s="79">
        <v>0</v>
      </c>
      <c r="U33" s="79">
        <v>0</v>
      </c>
      <c r="V33" s="79">
        <v>0</v>
      </c>
      <c r="W33" s="79">
        <v>0</v>
      </c>
      <c r="X33" s="79">
        <v>0</v>
      </c>
      <c r="Y33" s="79">
        <v>0</v>
      </c>
      <c r="Z33" s="79">
        <v>0</v>
      </c>
      <c r="AA33" s="79">
        <v>0</v>
      </c>
      <c r="AB33" s="79">
        <v>0</v>
      </c>
      <c r="AC33" s="79">
        <v>0</v>
      </c>
      <c r="AD33" s="79">
        <v>0</v>
      </c>
      <c r="AE33" s="79">
        <v>0</v>
      </c>
      <c r="AF33" s="79">
        <v>0</v>
      </c>
      <c r="AG33" s="79">
        <v>0</v>
      </c>
      <c r="AH33" s="79">
        <v>0</v>
      </c>
      <c r="AI33" s="79">
        <v>0</v>
      </c>
      <c r="AJ33" s="79">
        <v>0</v>
      </c>
      <c r="AK33" s="79">
        <v>0</v>
      </c>
      <c r="AL33" s="79">
        <v>0</v>
      </c>
      <c r="AM33" s="79">
        <f t="shared" si="0"/>
        <v>14458462.309999999</v>
      </c>
      <c r="AP33" s="45"/>
    </row>
    <row r="34" spans="1:42" ht="33" customHeight="1">
      <c r="A34" s="54" t="s">
        <v>556</v>
      </c>
      <c r="B34" s="55" t="s">
        <v>616</v>
      </c>
      <c r="C34" s="56" t="s">
        <v>682</v>
      </c>
      <c r="D34" s="79">
        <v>34831701.009999998</v>
      </c>
      <c r="E34" s="79">
        <v>14188793.859999999</v>
      </c>
      <c r="F34" s="79">
        <v>256912005.76000008</v>
      </c>
      <c r="G34" s="79">
        <v>3215334.91</v>
      </c>
      <c r="H34" s="79">
        <v>0</v>
      </c>
      <c r="I34" s="79">
        <v>900</v>
      </c>
      <c r="J34" s="79">
        <v>60365579.149999999</v>
      </c>
      <c r="K34" s="79">
        <v>0</v>
      </c>
      <c r="L34" s="79">
        <v>6851.88</v>
      </c>
      <c r="M34" s="79">
        <v>0</v>
      </c>
      <c r="N34" s="79">
        <v>0</v>
      </c>
      <c r="O34" s="79">
        <v>8875.2800000000007</v>
      </c>
      <c r="P34" s="79">
        <v>0</v>
      </c>
      <c r="Q34" s="79">
        <v>5208373.26</v>
      </c>
      <c r="R34" s="79">
        <v>0</v>
      </c>
      <c r="S34" s="79">
        <v>0</v>
      </c>
      <c r="T34" s="79">
        <v>0</v>
      </c>
      <c r="U34" s="79">
        <v>0</v>
      </c>
      <c r="V34" s="79">
        <v>0</v>
      </c>
      <c r="W34" s="79">
        <v>0</v>
      </c>
      <c r="X34" s="79">
        <v>25118446.757600002</v>
      </c>
      <c r="Y34" s="79">
        <v>0</v>
      </c>
      <c r="Z34" s="79">
        <v>0</v>
      </c>
      <c r="AA34" s="79">
        <v>0</v>
      </c>
      <c r="AB34" s="79">
        <v>777345.98</v>
      </c>
      <c r="AC34" s="79">
        <v>0</v>
      </c>
      <c r="AD34" s="79">
        <v>0</v>
      </c>
      <c r="AE34" s="79">
        <v>411.6</v>
      </c>
      <c r="AF34" s="79">
        <v>0</v>
      </c>
      <c r="AG34" s="79">
        <v>53230.649999999994</v>
      </c>
      <c r="AH34" s="79">
        <v>0</v>
      </c>
      <c r="AI34" s="79">
        <v>0</v>
      </c>
      <c r="AJ34" s="79">
        <v>0.87000000000000055</v>
      </c>
      <c r="AK34" s="79">
        <v>0</v>
      </c>
      <c r="AL34" s="79">
        <v>1520365.96</v>
      </c>
      <c r="AM34" s="79">
        <f t="shared" si="0"/>
        <v>402208216.92760003</v>
      </c>
      <c r="AP34" s="45"/>
    </row>
    <row r="35" spans="1:42" ht="33" customHeight="1">
      <c r="A35" s="54" t="s">
        <v>557</v>
      </c>
      <c r="B35" s="55" t="s">
        <v>781</v>
      </c>
      <c r="C35" s="56" t="s">
        <v>683</v>
      </c>
      <c r="D35" s="79">
        <v>0</v>
      </c>
      <c r="E35" s="79">
        <v>0</v>
      </c>
      <c r="F35" s="79">
        <v>0</v>
      </c>
      <c r="G35" s="79">
        <v>0</v>
      </c>
      <c r="H35" s="79">
        <v>0</v>
      </c>
      <c r="I35" s="79">
        <v>824773.68000000028</v>
      </c>
      <c r="J35" s="79">
        <v>33559827.579999998</v>
      </c>
      <c r="K35" s="79">
        <v>0</v>
      </c>
      <c r="L35" s="79">
        <v>189833.75</v>
      </c>
      <c r="M35" s="79">
        <v>0</v>
      </c>
      <c r="N35" s="79">
        <v>0</v>
      </c>
      <c r="O35" s="79">
        <v>105251738.31999999</v>
      </c>
      <c r="P35" s="79">
        <v>0</v>
      </c>
      <c r="Q35" s="79">
        <v>29295.85</v>
      </c>
      <c r="R35" s="79">
        <v>0</v>
      </c>
      <c r="S35" s="79">
        <v>22304200</v>
      </c>
      <c r="T35" s="79">
        <v>0</v>
      </c>
      <c r="U35" s="79">
        <v>0</v>
      </c>
      <c r="V35" s="79">
        <v>0</v>
      </c>
      <c r="W35" s="79">
        <v>0</v>
      </c>
      <c r="X35" s="79">
        <v>0</v>
      </c>
      <c r="Y35" s="79">
        <v>0</v>
      </c>
      <c r="Z35" s="79">
        <v>0</v>
      </c>
      <c r="AA35" s="79">
        <v>50.01</v>
      </c>
      <c r="AB35" s="79">
        <v>30018410.859999999</v>
      </c>
      <c r="AC35" s="79">
        <v>0</v>
      </c>
      <c r="AD35" s="79">
        <v>0</v>
      </c>
      <c r="AE35" s="79">
        <v>59988.159999999989</v>
      </c>
      <c r="AF35" s="79">
        <v>0</v>
      </c>
      <c r="AG35" s="79">
        <v>59393880</v>
      </c>
      <c r="AH35" s="79">
        <v>382770278.14999986</v>
      </c>
      <c r="AI35" s="79">
        <v>0</v>
      </c>
      <c r="AJ35" s="79">
        <v>0</v>
      </c>
      <c r="AK35" s="79">
        <v>0</v>
      </c>
      <c r="AL35" s="79">
        <v>0</v>
      </c>
      <c r="AM35" s="79">
        <f t="shared" si="0"/>
        <v>634402276.35999978</v>
      </c>
      <c r="AP35" s="45"/>
    </row>
    <row r="36" spans="1:42" ht="33" customHeight="1">
      <c r="A36" s="54" t="s">
        <v>559</v>
      </c>
      <c r="B36" s="55" t="s">
        <v>760</v>
      </c>
      <c r="C36" s="80" t="s">
        <v>725</v>
      </c>
      <c r="D36" s="79">
        <v>0</v>
      </c>
      <c r="E36" s="79">
        <v>0</v>
      </c>
      <c r="F36" s="79">
        <v>0</v>
      </c>
      <c r="G36" s="79">
        <v>274159.83999999997</v>
      </c>
      <c r="H36" s="79">
        <v>0</v>
      </c>
      <c r="I36" s="79">
        <v>0</v>
      </c>
      <c r="J36" s="79">
        <v>10051627.85</v>
      </c>
      <c r="K36" s="79">
        <v>0</v>
      </c>
      <c r="L36" s="79">
        <v>0</v>
      </c>
      <c r="M36" s="79">
        <v>9359732.1699999999</v>
      </c>
      <c r="N36" s="79">
        <v>0</v>
      </c>
      <c r="O36" s="79">
        <v>0</v>
      </c>
      <c r="P36" s="79">
        <v>0</v>
      </c>
      <c r="Q36" s="79">
        <v>54239385.070000015</v>
      </c>
      <c r="R36" s="79">
        <v>0</v>
      </c>
      <c r="S36" s="79">
        <v>0</v>
      </c>
      <c r="T36" s="79">
        <v>0</v>
      </c>
      <c r="U36" s="79">
        <v>0</v>
      </c>
      <c r="V36" s="79">
        <v>0</v>
      </c>
      <c r="W36" s="79">
        <v>0</v>
      </c>
      <c r="X36" s="79">
        <v>0</v>
      </c>
      <c r="Y36" s="79">
        <v>0</v>
      </c>
      <c r="Z36" s="79">
        <v>0</v>
      </c>
      <c r="AA36" s="79">
        <v>0</v>
      </c>
      <c r="AB36" s="79">
        <v>0</v>
      </c>
      <c r="AC36" s="79">
        <v>0</v>
      </c>
      <c r="AD36" s="79">
        <v>0</v>
      </c>
      <c r="AE36" s="79">
        <v>0</v>
      </c>
      <c r="AF36" s="79">
        <v>0</v>
      </c>
      <c r="AG36" s="79">
        <v>0</v>
      </c>
      <c r="AH36" s="79">
        <v>0</v>
      </c>
      <c r="AI36" s="79">
        <v>0</v>
      </c>
      <c r="AJ36" s="79">
        <v>0</v>
      </c>
      <c r="AK36" s="79">
        <v>0</v>
      </c>
      <c r="AL36" s="79">
        <v>0</v>
      </c>
      <c r="AM36" s="79">
        <f t="shared" si="0"/>
        <v>73924904.930000007</v>
      </c>
      <c r="AP36" s="45"/>
    </row>
    <row r="37" spans="1:42" ht="33" customHeight="1">
      <c r="A37" s="54" t="s">
        <v>561</v>
      </c>
      <c r="B37" s="55" t="s">
        <v>1349</v>
      </c>
      <c r="C37" s="80" t="s">
        <v>725</v>
      </c>
      <c r="D37" s="79">
        <v>0</v>
      </c>
      <c r="E37" s="79">
        <v>0</v>
      </c>
      <c r="F37" s="79">
        <v>0</v>
      </c>
      <c r="G37" s="79">
        <v>0</v>
      </c>
      <c r="H37" s="79">
        <v>0</v>
      </c>
      <c r="I37" s="79">
        <v>0</v>
      </c>
      <c r="J37" s="79">
        <v>0</v>
      </c>
      <c r="K37" s="79">
        <v>0</v>
      </c>
      <c r="L37" s="79">
        <v>0</v>
      </c>
      <c r="M37" s="79">
        <v>0</v>
      </c>
      <c r="N37" s="79">
        <v>0</v>
      </c>
      <c r="O37" s="79">
        <v>0</v>
      </c>
      <c r="P37" s="79">
        <v>0</v>
      </c>
      <c r="Q37" s="79">
        <v>0</v>
      </c>
      <c r="R37" s="79">
        <v>0</v>
      </c>
      <c r="S37" s="79">
        <v>0</v>
      </c>
      <c r="T37" s="79">
        <v>0</v>
      </c>
      <c r="U37" s="79">
        <v>0</v>
      </c>
      <c r="V37" s="79">
        <v>0</v>
      </c>
      <c r="W37" s="79">
        <v>0</v>
      </c>
      <c r="X37" s="79">
        <v>0</v>
      </c>
      <c r="Y37" s="79">
        <v>0</v>
      </c>
      <c r="Z37" s="79">
        <v>0</v>
      </c>
      <c r="AA37" s="79">
        <v>0</v>
      </c>
      <c r="AB37" s="79">
        <v>0</v>
      </c>
      <c r="AC37" s="79">
        <v>0</v>
      </c>
      <c r="AD37" s="79">
        <v>0</v>
      </c>
      <c r="AE37" s="79">
        <v>0</v>
      </c>
      <c r="AF37" s="79">
        <v>0</v>
      </c>
      <c r="AG37" s="79">
        <v>0</v>
      </c>
      <c r="AH37" s="79">
        <v>0</v>
      </c>
      <c r="AI37" s="79">
        <v>0</v>
      </c>
      <c r="AJ37" s="79">
        <v>0</v>
      </c>
      <c r="AK37" s="79">
        <v>0</v>
      </c>
      <c r="AL37" s="79">
        <v>0</v>
      </c>
      <c r="AM37" s="79">
        <f t="shared" si="0"/>
        <v>0</v>
      </c>
      <c r="AP37" s="45"/>
    </row>
    <row r="38" spans="1:42" ht="33" customHeight="1">
      <c r="A38" s="54">
        <v>108</v>
      </c>
      <c r="B38" s="55" t="s">
        <v>59</v>
      </c>
      <c r="C38" s="80" t="s">
        <v>681</v>
      </c>
      <c r="D38" s="79">
        <v>0</v>
      </c>
      <c r="E38" s="79">
        <v>0</v>
      </c>
      <c r="F38" s="79">
        <v>0</v>
      </c>
      <c r="G38" s="79">
        <v>0</v>
      </c>
      <c r="H38" s="79">
        <v>0</v>
      </c>
      <c r="I38" s="79">
        <v>0</v>
      </c>
      <c r="J38" s="79">
        <v>0</v>
      </c>
      <c r="K38" s="79">
        <v>0</v>
      </c>
      <c r="L38" s="79">
        <v>0</v>
      </c>
      <c r="M38" s="79">
        <v>0</v>
      </c>
      <c r="N38" s="79">
        <v>0</v>
      </c>
      <c r="O38" s="79">
        <v>0</v>
      </c>
      <c r="P38" s="79">
        <v>0</v>
      </c>
      <c r="Q38" s="79">
        <v>0</v>
      </c>
      <c r="R38" s="79">
        <v>0</v>
      </c>
      <c r="S38" s="79">
        <v>0</v>
      </c>
      <c r="T38" s="79">
        <v>0</v>
      </c>
      <c r="U38" s="79">
        <v>0</v>
      </c>
      <c r="V38" s="79">
        <v>0</v>
      </c>
      <c r="W38" s="79">
        <v>0</v>
      </c>
      <c r="X38" s="79">
        <v>0</v>
      </c>
      <c r="Y38" s="79">
        <v>0</v>
      </c>
      <c r="Z38" s="79">
        <v>0</v>
      </c>
      <c r="AA38" s="79">
        <v>0</v>
      </c>
      <c r="AB38" s="79">
        <v>0</v>
      </c>
      <c r="AC38" s="79">
        <v>0</v>
      </c>
      <c r="AD38" s="79">
        <v>0</v>
      </c>
      <c r="AE38" s="79">
        <v>0</v>
      </c>
      <c r="AF38" s="79">
        <v>0</v>
      </c>
      <c r="AG38" s="79">
        <v>0</v>
      </c>
      <c r="AH38" s="79">
        <v>0</v>
      </c>
      <c r="AI38" s="79">
        <v>0</v>
      </c>
      <c r="AJ38" s="79">
        <v>0</v>
      </c>
      <c r="AK38" s="79">
        <v>0</v>
      </c>
      <c r="AL38" s="79">
        <v>0</v>
      </c>
      <c r="AM38" s="79">
        <f t="shared" si="0"/>
        <v>0</v>
      </c>
      <c r="AP38" s="45"/>
    </row>
    <row r="39" spans="1:42" ht="33" customHeight="1">
      <c r="A39" s="54">
        <v>109</v>
      </c>
      <c r="B39" s="55" t="s">
        <v>643</v>
      </c>
      <c r="C39" s="80" t="s">
        <v>681</v>
      </c>
      <c r="D39" s="79">
        <v>0</v>
      </c>
      <c r="E39" s="79">
        <v>0</v>
      </c>
      <c r="F39" s="79">
        <v>274736</v>
      </c>
      <c r="G39" s="79">
        <v>0</v>
      </c>
      <c r="H39" s="79">
        <v>0</v>
      </c>
      <c r="I39" s="79">
        <v>0</v>
      </c>
      <c r="J39" s="79">
        <v>0</v>
      </c>
      <c r="K39" s="79">
        <v>0</v>
      </c>
      <c r="L39" s="79">
        <v>0</v>
      </c>
      <c r="M39" s="79">
        <v>0</v>
      </c>
      <c r="N39" s="79">
        <v>0</v>
      </c>
      <c r="O39" s="79">
        <v>0</v>
      </c>
      <c r="P39" s="79">
        <v>0</v>
      </c>
      <c r="Q39" s="79">
        <v>0</v>
      </c>
      <c r="R39" s="79">
        <v>0</v>
      </c>
      <c r="S39" s="79">
        <v>0</v>
      </c>
      <c r="T39" s="79">
        <v>0</v>
      </c>
      <c r="U39" s="79">
        <v>0</v>
      </c>
      <c r="V39" s="79">
        <v>0</v>
      </c>
      <c r="W39" s="79">
        <v>0</v>
      </c>
      <c r="X39" s="79">
        <v>0</v>
      </c>
      <c r="Y39" s="79">
        <v>0</v>
      </c>
      <c r="Z39" s="79">
        <v>0</v>
      </c>
      <c r="AA39" s="79">
        <v>0</v>
      </c>
      <c r="AB39" s="79">
        <v>0</v>
      </c>
      <c r="AC39" s="79">
        <v>0</v>
      </c>
      <c r="AD39" s="79">
        <v>0</v>
      </c>
      <c r="AE39" s="79">
        <v>0</v>
      </c>
      <c r="AF39" s="79">
        <v>0</v>
      </c>
      <c r="AG39" s="79">
        <v>0</v>
      </c>
      <c r="AH39" s="79">
        <v>0</v>
      </c>
      <c r="AI39" s="79">
        <v>0</v>
      </c>
      <c r="AJ39" s="79">
        <v>0</v>
      </c>
      <c r="AK39" s="79">
        <v>0</v>
      </c>
      <c r="AL39" s="79">
        <v>0</v>
      </c>
      <c r="AM39" s="79">
        <f t="shared" si="0"/>
        <v>274736</v>
      </c>
      <c r="AP39" s="45"/>
    </row>
    <row r="40" spans="1:42" ht="33" customHeight="1">
      <c r="A40" s="54">
        <v>111</v>
      </c>
      <c r="B40" s="55" t="s">
        <v>60</v>
      </c>
      <c r="C40" s="80" t="s">
        <v>682</v>
      </c>
      <c r="D40" s="79">
        <v>0</v>
      </c>
      <c r="E40" s="79">
        <v>0</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79">
        <v>0</v>
      </c>
      <c r="W40" s="79">
        <v>0</v>
      </c>
      <c r="X40" s="79">
        <v>0</v>
      </c>
      <c r="Y40" s="79">
        <v>0</v>
      </c>
      <c r="Z40" s="79">
        <v>0</v>
      </c>
      <c r="AA40" s="79">
        <v>0</v>
      </c>
      <c r="AB40" s="79">
        <v>0</v>
      </c>
      <c r="AC40" s="79">
        <v>0</v>
      </c>
      <c r="AD40" s="79">
        <v>0</v>
      </c>
      <c r="AE40" s="79">
        <v>0</v>
      </c>
      <c r="AF40" s="79">
        <v>0</v>
      </c>
      <c r="AG40" s="79">
        <v>0</v>
      </c>
      <c r="AH40" s="79">
        <v>0</v>
      </c>
      <c r="AI40" s="79">
        <v>0</v>
      </c>
      <c r="AJ40" s="79">
        <v>0</v>
      </c>
      <c r="AK40" s="79">
        <v>0</v>
      </c>
      <c r="AL40" s="79">
        <v>0</v>
      </c>
      <c r="AM40" s="79">
        <f t="shared" si="0"/>
        <v>0</v>
      </c>
      <c r="AP40" s="45"/>
    </row>
    <row r="41" spans="1:42" ht="33" customHeight="1">
      <c r="A41" s="54">
        <v>112</v>
      </c>
      <c r="B41" s="55" t="s">
        <v>61</v>
      </c>
      <c r="C41" s="56" t="s">
        <v>682</v>
      </c>
      <c r="D41" s="79">
        <v>0</v>
      </c>
      <c r="E41" s="79">
        <v>0</v>
      </c>
      <c r="F41" s="79">
        <v>0</v>
      </c>
      <c r="G41" s="79">
        <v>0</v>
      </c>
      <c r="H41" s="79">
        <v>0</v>
      </c>
      <c r="I41" s="79">
        <v>0</v>
      </c>
      <c r="J41" s="79">
        <v>0</v>
      </c>
      <c r="K41" s="79">
        <v>0</v>
      </c>
      <c r="L41" s="79">
        <v>0</v>
      </c>
      <c r="M41" s="79">
        <v>0</v>
      </c>
      <c r="N41" s="79">
        <v>0</v>
      </c>
      <c r="O41" s="79">
        <v>0</v>
      </c>
      <c r="P41" s="79">
        <v>0</v>
      </c>
      <c r="Q41" s="79">
        <v>0</v>
      </c>
      <c r="R41" s="79">
        <v>0</v>
      </c>
      <c r="S41" s="79">
        <v>0</v>
      </c>
      <c r="T41" s="79">
        <v>0</v>
      </c>
      <c r="U41" s="79">
        <v>0</v>
      </c>
      <c r="V41" s="79">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79">
        <v>0</v>
      </c>
      <c r="AM41" s="79">
        <f t="shared" si="0"/>
        <v>0</v>
      </c>
      <c r="AP41" s="45"/>
    </row>
    <row r="42" spans="1:42" ht="33" customHeight="1">
      <c r="A42" s="54">
        <v>117</v>
      </c>
      <c r="B42" s="55" t="s">
        <v>62</v>
      </c>
      <c r="C42" s="56" t="s">
        <v>684</v>
      </c>
      <c r="D42" s="79">
        <v>0</v>
      </c>
      <c r="E42" s="79">
        <v>0</v>
      </c>
      <c r="F42" s="79">
        <v>3337714.3600000003</v>
      </c>
      <c r="G42" s="79">
        <v>1495</v>
      </c>
      <c r="H42" s="79">
        <v>0</v>
      </c>
      <c r="I42" s="79">
        <v>1450</v>
      </c>
      <c r="J42" s="79">
        <v>0</v>
      </c>
      <c r="K42" s="79">
        <v>0</v>
      </c>
      <c r="L42" s="79">
        <v>0</v>
      </c>
      <c r="M42" s="79">
        <v>0</v>
      </c>
      <c r="N42" s="79">
        <v>0</v>
      </c>
      <c r="O42" s="79">
        <v>0</v>
      </c>
      <c r="P42" s="79">
        <v>5380.42</v>
      </c>
      <c r="Q42" s="79">
        <v>0</v>
      </c>
      <c r="R42" s="79">
        <v>0</v>
      </c>
      <c r="S42" s="79">
        <v>0</v>
      </c>
      <c r="T42" s="79">
        <v>0</v>
      </c>
      <c r="U42" s="79">
        <v>0</v>
      </c>
      <c r="V42" s="79">
        <v>0</v>
      </c>
      <c r="W42" s="79">
        <v>0</v>
      </c>
      <c r="X42" s="79">
        <v>0</v>
      </c>
      <c r="Y42" s="79">
        <v>0</v>
      </c>
      <c r="Z42" s="79">
        <v>0</v>
      </c>
      <c r="AA42" s="79">
        <v>0</v>
      </c>
      <c r="AB42" s="79">
        <v>0</v>
      </c>
      <c r="AC42" s="79">
        <v>0</v>
      </c>
      <c r="AD42" s="79">
        <v>0</v>
      </c>
      <c r="AE42" s="79">
        <v>0</v>
      </c>
      <c r="AF42" s="79">
        <v>0</v>
      </c>
      <c r="AG42" s="79">
        <v>0</v>
      </c>
      <c r="AH42" s="79">
        <v>0</v>
      </c>
      <c r="AI42" s="79">
        <v>0</v>
      </c>
      <c r="AJ42" s="79">
        <v>0</v>
      </c>
      <c r="AK42" s="79">
        <v>0</v>
      </c>
      <c r="AL42" s="79">
        <v>0</v>
      </c>
      <c r="AM42" s="79">
        <f t="shared" si="0"/>
        <v>3346039.7800000003</v>
      </c>
      <c r="AP42" s="45"/>
    </row>
    <row r="43" spans="1:42" ht="33" customHeight="1">
      <c r="A43" s="54">
        <v>119</v>
      </c>
      <c r="B43" s="55" t="s">
        <v>63</v>
      </c>
      <c r="C43" s="56" t="s">
        <v>684</v>
      </c>
      <c r="D43" s="79">
        <v>0</v>
      </c>
      <c r="E43" s="79">
        <v>0</v>
      </c>
      <c r="F43" s="79">
        <v>0</v>
      </c>
      <c r="G43" s="79">
        <v>16933.46</v>
      </c>
      <c r="H43" s="79">
        <v>0</v>
      </c>
      <c r="I43" s="79">
        <v>2100</v>
      </c>
      <c r="J43" s="79">
        <v>0</v>
      </c>
      <c r="K43" s="79">
        <v>0</v>
      </c>
      <c r="L43" s="79">
        <v>562.64</v>
      </c>
      <c r="M43" s="79">
        <v>0</v>
      </c>
      <c r="N43" s="79">
        <v>0</v>
      </c>
      <c r="O43" s="79">
        <v>0</v>
      </c>
      <c r="P43" s="79">
        <v>0</v>
      </c>
      <c r="Q43" s="79">
        <v>0</v>
      </c>
      <c r="R43" s="79">
        <v>0</v>
      </c>
      <c r="S43" s="79">
        <v>0</v>
      </c>
      <c r="T43" s="79">
        <v>0</v>
      </c>
      <c r="U43" s="79">
        <v>0</v>
      </c>
      <c r="V43" s="79">
        <v>2710</v>
      </c>
      <c r="W43" s="79">
        <v>0</v>
      </c>
      <c r="X43" s="79">
        <v>0</v>
      </c>
      <c r="Y43" s="79">
        <v>0</v>
      </c>
      <c r="Z43" s="79">
        <v>0</v>
      </c>
      <c r="AA43" s="79">
        <v>0</v>
      </c>
      <c r="AB43" s="79">
        <v>0</v>
      </c>
      <c r="AC43" s="79">
        <v>0</v>
      </c>
      <c r="AD43" s="79">
        <v>0</v>
      </c>
      <c r="AE43" s="79">
        <v>0</v>
      </c>
      <c r="AF43" s="79">
        <v>0</v>
      </c>
      <c r="AG43" s="79">
        <v>0</v>
      </c>
      <c r="AH43" s="79">
        <v>0</v>
      </c>
      <c r="AI43" s="79">
        <v>0</v>
      </c>
      <c r="AJ43" s="79">
        <v>0</v>
      </c>
      <c r="AK43" s="79">
        <v>0</v>
      </c>
      <c r="AL43" s="79">
        <v>0</v>
      </c>
      <c r="AM43" s="79">
        <f t="shared" si="0"/>
        <v>22306.1</v>
      </c>
      <c r="AP43" s="45"/>
    </row>
    <row r="44" spans="1:42" ht="33" customHeight="1">
      <c r="A44" s="54">
        <v>121</v>
      </c>
      <c r="B44" s="55" t="s">
        <v>64</v>
      </c>
      <c r="C44" s="56" t="s">
        <v>726</v>
      </c>
      <c r="D44" s="79">
        <v>0</v>
      </c>
      <c r="E44" s="79">
        <v>0</v>
      </c>
      <c r="F44" s="79">
        <v>0</v>
      </c>
      <c r="G44" s="79">
        <v>1876</v>
      </c>
      <c r="H44" s="79">
        <v>0</v>
      </c>
      <c r="I44" s="79">
        <v>0</v>
      </c>
      <c r="J44" s="79">
        <v>0</v>
      </c>
      <c r="K44" s="79">
        <v>0</v>
      </c>
      <c r="L44" s="79">
        <v>0</v>
      </c>
      <c r="M44" s="79">
        <v>0</v>
      </c>
      <c r="N44" s="79">
        <v>0</v>
      </c>
      <c r="O44" s="79">
        <v>0</v>
      </c>
      <c r="P44" s="79">
        <v>0</v>
      </c>
      <c r="Q44" s="79">
        <v>0</v>
      </c>
      <c r="R44" s="79">
        <v>0</v>
      </c>
      <c r="S44" s="79">
        <v>0</v>
      </c>
      <c r="T44" s="79">
        <v>0</v>
      </c>
      <c r="U44" s="79">
        <v>0</v>
      </c>
      <c r="V44" s="79">
        <v>0</v>
      </c>
      <c r="W44" s="79">
        <v>0</v>
      </c>
      <c r="X44" s="79">
        <v>0</v>
      </c>
      <c r="Y44" s="79">
        <v>0</v>
      </c>
      <c r="Z44" s="79">
        <v>0</v>
      </c>
      <c r="AA44" s="79">
        <v>0</v>
      </c>
      <c r="AB44" s="79">
        <v>0</v>
      </c>
      <c r="AC44" s="79">
        <v>0</v>
      </c>
      <c r="AD44" s="79">
        <v>0</v>
      </c>
      <c r="AE44" s="79">
        <v>0</v>
      </c>
      <c r="AF44" s="79">
        <v>0</v>
      </c>
      <c r="AG44" s="79">
        <v>0</v>
      </c>
      <c r="AH44" s="79">
        <v>0</v>
      </c>
      <c r="AI44" s="79">
        <v>0</v>
      </c>
      <c r="AJ44" s="79">
        <v>0</v>
      </c>
      <c r="AK44" s="79">
        <v>0</v>
      </c>
      <c r="AL44" s="79">
        <v>0</v>
      </c>
      <c r="AM44" s="79">
        <f t="shared" si="0"/>
        <v>1876</v>
      </c>
      <c r="AP44" s="45"/>
    </row>
    <row r="45" spans="1:42" ht="33" customHeight="1">
      <c r="A45" s="54">
        <v>124</v>
      </c>
      <c r="B45" s="55" t="s">
        <v>65</v>
      </c>
      <c r="C45" s="80" t="s">
        <v>681</v>
      </c>
      <c r="D45" s="79">
        <v>0</v>
      </c>
      <c r="E45" s="79">
        <v>0</v>
      </c>
      <c r="F45" s="79">
        <v>0</v>
      </c>
      <c r="G45" s="79">
        <v>0</v>
      </c>
      <c r="H45" s="79">
        <v>0</v>
      </c>
      <c r="I45" s="79">
        <v>0</v>
      </c>
      <c r="J45" s="79">
        <v>0</v>
      </c>
      <c r="K45" s="79">
        <v>0</v>
      </c>
      <c r="L45" s="79">
        <v>0</v>
      </c>
      <c r="M45" s="79">
        <v>0</v>
      </c>
      <c r="N45" s="79">
        <v>0</v>
      </c>
      <c r="O45" s="79">
        <v>0</v>
      </c>
      <c r="P45" s="79">
        <v>0</v>
      </c>
      <c r="Q45" s="79">
        <v>0</v>
      </c>
      <c r="R45" s="79">
        <v>0</v>
      </c>
      <c r="S45" s="79">
        <v>0</v>
      </c>
      <c r="T45" s="79">
        <v>0</v>
      </c>
      <c r="U45" s="79">
        <v>0</v>
      </c>
      <c r="V45" s="79">
        <v>33800</v>
      </c>
      <c r="W45" s="79">
        <v>0</v>
      </c>
      <c r="X45" s="79">
        <v>0</v>
      </c>
      <c r="Y45" s="79">
        <v>0</v>
      </c>
      <c r="Z45" s="79">
        <v>0</v>
      </c>
      <c r="AA45" s="79">
        <v>0</v>
      </c>
      <c r="AB45" s="79">
        <v>0</v>
      </c>
      <c r="AC45" s="79">
        <v>0</v>
      </c>
      <c r="AD45" s="79">
        <v>0</v>
      </c>
      <c r="AE45" s="79">
        <v>0</v>
      </c>
      <c r="AF45" s="79">
        <v>0</v>
      </c>
      <c r="AG45" s="79">
        <v>0</v>
      </c>
      <c r="AH45" s="79">
        <v>0</v>
      </c>
      <c r="AI45" s="79">
        <v>0</v>
      </c>
      <c r="AJ45" s="79">
        <v>0</v>
      </c>
      <c r="AK45" s="79">
        <v>0</v>
      </c>
      <c r="AL45" s="79">
        <v>0</v>
      </c>
      <c r="AM45" s="79">
        <f t="shared" si="0"/>
        <v>33800</v>
      </c>
      <c r="AP45" s="45"/>
    </row>
    <row r="46" spans="1:42" ht="33" customHeight="1">
      <c r="A46" s="54">
        <v>129</v>
      </c>
      <c r="B46" s="55" t="s">
        <v>66</v>
      </c>
      <c r="C46" s="56" t="s">
        <v>725</v>
      </c>
      <c r="D46" s="79">
        <v>0</v>
      </c>
      <c r="E46" s="79">
        <v>0</v>
      </c>
      <c r="F46" s="79">
        <v>441294.06000000006</v>
      </c>
      <c r="G46" s="79">
        <v>166596.94</v>
      </c>
      <c r="H46" s="79">
        <v>0</v>
      </c>
      <c r="I46" s="79">
        <v>0</v>
      </c>
      <c r="J46" s="79">
        <v>0</v>
      </c>
      <c r="K46" s="79">
        <v>0</v>
      </c>
      <c r="L46" s="79">
        <v>0</v>
      </c>
      <c r="M46" s="79">
        <v>0</v>
      </c>
      <c r="N46" s="79">
        <v>0</v>
      </c>
      <c r="O46" s="79">
        <v>0</v>
      </c>
      <c r="P46" s="79">
        <v>0</v>
      </c>
      <c r="Q46" s="79">
        <v>0</v>
      </c>
      <c r="R46" s="79">
        <v>0</v>
      </c>
      <c r="S46" s="79">
        <v>0</v>
      </c>
      <c r="T46" s="79">
        <v>0</v>
      </c>
      <c r="U46" s="79">
        <v>0</v>
      </c>
      <c r="V46" s="79">
        <v>0</v>
      </c>
      <c r="W46" s="79">
        <v>0</v>
      </c>
      <c r="X46" s="79">
        <v>0</v>
      </c>
      <c r="Y46" s="79">
        <v>0</v>
      </c>
      <c r="Z46" s="79">
        <v>0</v>
      </c>
      <c r="AA46" s="79">
        <v>0</v>
      </c>
      <c r="AB46" s="79">
        <v>0</v>
      </c>
      <c r="AC46" s="79">
        <v>0</v>
      </c>
      <c r="AD46" s="79">
        <v>0</v>
      </c>
      <c r="AE46" s="79">
        <v>0</v>
      </c>
      <c r="AF46" s="79">
        <v>0</v>
      </c>
      <c r="AG46" s="79">
        <v>0</v>
      </c>
      <c r="AH46" s="79">
        <v>0</v>
      </c>
      <c r="AI46" s="79">
        <v>0</v>
      </c>
      <c r="AJ46" s="79">
        <v>0</v>
      </c>
      <c r="AK46" s="79">
        <v>0</v>
      </c>
      <c r="AL46" s="79">
        <v>0</v>
      </c>
      <c r="AM46" s="79">
        <f t="shared" si="0"/>
        <v>607891</v>
      </c>
      <c r="AP46" s="45"/>
    </row>
    <row r="47" spans="1:42" ht="33" customHeight="1">
      <c r="A47" s="54">
        <v>130</v>
      </c>
      <c r="B47" s="55" t="s">
        <v>67</v>
      </c>
      <c r="C47" s="56" t="s">
        <v>677</v>
      </c>
      <c r="D47" s="79">
        <v>0</v>
      </c>
      <c r="E47" s="79">
        <v>0</v>
      </c>
      <c r="F47" s="79">
        <v>977376.63</v>
      </c>
      <c r="G47" s="79">
        <v>1219037</v>
      </c>
      <c r="H47" s="79">
        <v>0</v>
      </c>
      <c r="I47" s="79">
        <v>0</v>
      </c>
      <c r="J47" s="79">
        <v>200000</v>
      </c>
      <c r="K47" s="79">
        <v>0</v>
      </c>
      <c r="L47" s="79">
        <v>0</v>
      </c>
      <c r="M47" s="79">
        <v>0</v>
      </c>
      <c r="N47" s="79">
        <v>0</v>
      </c>
      <c r="O47" s="79">
        <v>0</v>
      </c>
      <c r="P47" s="79">
        <v>0</v>
      </c>
      <c r="Q47" s="79">
        <v>0</v>
      </c>
      <c r="R47" s="79">
        <v>0</v>
      </c>
      <c r="S47" s="79">
        <v>0</v>
      </c>
      <c r="T47" s="79">
        <v>0</v>
      </c>
      <c r="U47" s="79">
        <v>0</v>
      </c>
      <c r="V47" s="79">
        <v>0</v>
      </c>
      <c r="W47" s="79">
        <v>0</v>
      </c>
      <c r="X47" s="79">
        <v>0</v>
      </c>
      <c r="Y47" s="79">
        <v>0</v>
      </c>
      <c r="Z47" s="79">
        <v>0</v>
      </c>
      <c r="AA47" s="79">
        <v>0</v>
      </c>
      <c r="AB47" s="79">
        <v>0</v>
      </c>
      <c r="AC47" s="79">
        <v>0</v>
      </c>
      <c r="AD47" s="79">
        <v>0</v>
      </c>
      <c r="AE47" s="79">
        <v>0</v>
      </c>
      <c r="AF47" s="79">
        <v>0</v>
      </c>
      <c r="AG47" s="79">
        <v>0</v>
      </c>
      <c r="AH47" s="79">
        <v>0</v>
      </c>
      <c r="AI47" s="79">
        <v>0</v>
      </c>
      <c r="AJ47" s="79">
        <v>0</v>
      </c>
      <c r="AK47" s="79">
        <v>0</v>
      </c>
      <c r="AL47" s="79">
        <v>0</v>
      </c>
      <c r="AM47" s="79">
        <f t="shared" si="0"/>
        <v>2396413.63</v>
      </c>
      <c r="AP47" s="45"/>
    </row>
    <row r="48" spans="1:42" ht="33" customHeight="1">
      <c r="A48" s="54">
        <v>132</v>
      </c>
      <c r="B48" s="55" t="s">
        <v>68</v>
      </c>
      <c r="C48" s="56" t="s">
        <v>678</v>
      </c>
      <c r="D48" s="79">
        <v>0</v>
      </c>
      <c r="E48" s="79">
        <v>0</v>
      </c>
      <c r="F48" s="79">
        <v>5000222</v>
      </c>
      <c r="G48" s="79">
        <v>229454.70000000004</v>
      </c>
      <c r="H48" s="79">
        <v>0</v>
      </c>
      <c r="I48" s="79">
        <v>84948.58</v>
      </c>
      <c r="J48" s="79">
        <v>88383459.049999997</v>
      </c>
      <c r="K48" s="79">
        <v>0</v>
      </c>
      <c r="L48" s="79">
        <v>6288.3099999999995</v>
      </c>
      <c r="M48" s="79">
        <v>0</v>
      </c>
      <c r="N48" s="79">
        <v>0</v>
      </c>
      <c r="O48" s="79">
        <v>0</v>
      </c>
      <c r="P48" s="79">
        <v>520.64</v>
      </c>
      <c r="Q48" s="79">
        <v>0</v>
      </c>
      <c r="R48" s="79">
        <v>0</v>
      </c>
      <c r="S48" s="79">
        <v>0</v>
      </c>
      <c r="T48" s="79">
        <v>0</v>
      </c>
      <c r="U48" s="79">
        <v>0</v>
      </c>
      <c r="V48" s="79">
        <v>0</v>
      </c>
      <c r="W48" s="79">
        <v>0</v>
      </c>
      <c r="X48" s="79">
        <v>0</v>
      </c>
      <c r="Y48" s="79">
        <v>0</v>
      </c>
      <c r="Z48" s="79">
        <v>0</v>
      </c>
      <c r="AA48" s="79">
        <v>1925.4</v>
      </c>
      <c r="AB48" s="79">
        <v>142385604.34</v>
      </c>
      <c r="AC48" s="79">
        <v>0</v>
      </c>
      <c r="AD48" s="79">
        <v>0</v>
      </c>
      <c r="AE48" s="79">
        <v>0</v>
      </c>
      <c r="AF48" s="79">
        <v>0</v>
      </c>
      <c r="AG48" s="79">
        <v>0</v>
      </c>
      <c r="AH48" s="79">
        <v>0</v>
      </c>
      <c r="AI48" s="79">
        <v>0</v>
      </c>
      <c r="AJ48" s="79">
        <v>0</v>
      </c>
      <c r="AK48" s="79">
        <v>0</v>
      </c>
      <c r="AL48" s="79">
        <v>0</v>
      </c>
      <c r="AM48" s="79">
        <f t="shared" si="0"/>
        <v>236092423.02000001</v>
      </c>
      <c r="AP48" s="45"/>
    </row>
    <row r="49" spans="1:42" ht="33" customHeight="1">
      <c r="A49" s="54">
        <v>133</v>
      </c>
      <c r="B49" s="55" t="s">
        <v>69</v>
      </c>
      <c r="C49" s="56" t="s">
        <v>678</v>
      </c>
      <c r="D49" s="79">
        <v>0</v>
      </c>
      <c r="E49" s="79">
        <v>0</v>
      </c>
      <c r="F49" s="79">
        <v>1109341.3599999996</v>
      </c>
      <c r="G49" s="79">
        <v>415215</v>
      </c>
      <c r="H49" s="79">
        <v>0</v>
      </c>
      <c r="I49" s="79">
        <v>0</v>
      </c>
      <c r="J49" s="79">
        <v>0</v>
      </c>
      <c r="K49" s="79">
        <v>0</v>
      </c>
      <c r="L49" s="79">
        <v>0</v>
      </c>
      <c r="M49" s="79">
        <v>0</v>
      </c>
      <c r="N49" s="79">
        <v>0</v>
      </c>
      <c r="O49" s="79">
        <v>0</v>
      </c>
      <c r="P49" s="79">
        <v>0</v>
      </c>
      <c r="Q49" s="79">
        <v>0</v>
      </c>
      <c r="R49" s="79">
        <v>0</v>
      </c>
      <c r="S49" s="79">
        <v>0</v>
      </c>
      <c r="T49" s="79">
        <v>0</v>
      </c>
      <c r="U49" s="79">
        <v>0</v>
      </c>
      <c r="V49" s="79">
        <v>0</v>
      </c>
      <c r="W49" s="79">
        <v>0</v>
      </c>
      <c r="X49" s="79">
        <v>0</v>
      </c>
      <c r="Y49" s="79">
        <v>0</v>
      </c>
      <c r="Z49" s="79">
        <v>0</v>
      </c>
      <c r="AA49" s="79">
        <v>0</v>
      </c>
      <c r="AB49" s="79">
        <v>0</v>
      </c>
      <c r="AC49" s="79">
        <v>0</v>
      </c>
      <c r="AD49" s="79">
        <v>0</v>
      </c>
      <c r="AE49" s="79">
        <v>0</v>
      </c>
      <c r="AF49" s="79">
        <v>0</v>
      </c>
      <c r="AG49" s="79">
        <v>0</v>
      </c>
      <c r="AH49" s="79">
        <v>0</v>
      </c>
      <c r="AI49" s="79">
        <v>0</v>
      </c>
      <c r="AJ49" s="79">
        <v>0</v>
      </c>
      <c r="AK49" s="79">
        <v>0</v>
      </c>
      <c r="AL49" s="79">
        <v>0</v>
      </c>
      <c r="AM49" s="79">
        <f t="shared" si="0"/>
        <v>1524556.3599999996</v>
      </c>
      <c r="AP49" s="45"/>
    </row>
    <row r="50" spans="1:42" ht="33" customHeight="1">
      <c r="A50" s="54">
        <v>134</v>
      </c>
      <c r="B50" s="55" t="s">
        <v>70</v>
      </c>
      <c r="C50" s="56" t="s">
        <v>679</v>
      </c>
      <c r="D50" s="79">
        <v>0</v>
      </c>
      <c r="E50" s="79">
        <v>0</v>
      </c>
      <c r="F50" s="79">
        <v>80652448.829999998</v>
      </c>
      <c r="G50" s="79">
        <v>6500</v>
      </c>
      <c r="H50" s="79">
        <v>0</v>
      </c>
      <c r="I50" s="79">
        <v>0</v>
      </c>
      <c r="J50" s="79">
        <v>0</v>
      </c>
      <c r="K50" s="79">
        <v>0</v>
      </c>
      <c r="L50" s="79">
        <v>0</v>
      </c>
      <c r="M50" s="79">
        <v>0</v>
      </c>
      <c r="N50" s="79">
        <v>0</v>
      </c>
      <c r="O50" s="79">
        <v>0</v>
      </c>
      <c r="P50" s="79">
        <v>0</v>
      </c>
      <c r="Q50" s="79">
        <v>0</v>
      </c>
      <c r="R50" s="79">
        <v>0</v>
      </c>
      <c r="S50" s="79">
        <v>0</v>
      </c>
      <c r="T50" s="79">
        <v>0</v>
      </c>
      <c r="U50" s="79">
        <v>0</v>
      </c>
      <c r="V50" s="79">
        <v>0</v>
      </c>
      <c r="W50" s="79">
        <v>0</v>
      </c>
      <c r="X50" s="79">
        <v>0</v>
      </c>
      <c r="Y50" s="79">
        <v>0</v>
      </c>
      <c r="Z50" s="79">
        <v>0</v>
      </c>
      <c r="AA50" s="79">
        <v>0</v>
      </c>
      <c r="AB50" s="79">
        <v>0</v>
      </c>
      <c r="AC50" s="79">
        <v>0</v>
      </c>
      <c r="AD50" s="79">
        <v>0</v>
      </c>
      <c r="AE50" s="79">
        <v>0</v>
      </c>
      <c r="AF50" s="79">
        <v>0</v>
      </c>
      <c r="AG50" s="79">
        <v>0</v>
      </c>
      <c r="AH50" s="79">
        <v>0</v>
      </c>
      <c r="AI50" s="79">
        <v>0</v>
      </c>
      <c r="AJ50" s="79">
        <v>0</v>
      </c>
      <c r="AK50" s="79">
        <v>0</v>
      </c>
      <c r="AL50" s="79">
        <v>0</v>
      </c>
      <c r="AM50" s="79">
        <f t="shared" si="0"/>
        <v>80658948.829999998</v>
      </c>
      <c r="AP50" s="45"/>
    </row>
    <row r="51" spans="1:42" ht="33" customHeight="1">
      <c r="A51" s="54">
        <v>137</v>
      </c>
      <c r="B51" s="55" t="s">
        <v>71</v>
      </c>
      <c r="C51" s="80" t="s">
        <v>678</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0</v>
      </c>
      <c r="V51" s="79">
        <v>0</v>
      </c>
      <c r="W51" s="79">
        <v>0</v>
      </c>
      <c r="X51" s="79">
        <v>0</v>
      </c>
      <c r="Y51" s="79">
        <v>0</v>
      </c>
      <c r="Z51" s="79">
        <v>0</v>
      </c>
      <c r="AA51" s="79">
        <v>0</v>
      </c>
      <c r="AB51" s="79">
        <v>0</v>
      </c>
      <c r="AC51" s="79">
        <v>0</v>
      </c>
      <c r="AD51" s="79">
        <v>0</v>
      </c>
      <c r="AE51" s="79">
        <v>0</v>
      </c>
      <c r="AF51" s="79">
        <v>0</v>
      </c>
      <c r="AG51" s="79">
        <v>0</v>
      </c>
      <c r="AH51" s="79">
        <v>0</v>
      </c>
      <c r="AI51" s="79">
        <v>0</v>
      </c>
      <c r="AJ51" s="79">
        <v>0</v>
      </c>
      <c r="AK51" s="79">
        <v>0</v>
      </c>
      <c r="AL51" s="79">
        <v>0</v>
      </c>
      <c r="AM51" s="79">
        <f t="shared" si="0"/>
        <v>0</v>
      </c>
      <c r="AP51" s="45"/>
    </row>
    <row r="52" spans="1:42" ht="33" customHeight="1">
      <c r="A52" s="54">
        <v>138</v>
      </c>
      <c r="B52" s="55" t="s">
        <v>72</v>
      </c>
      <c r="C52" s="56">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79">
        <v>0</v>
      </c>
      <c r="W52" s="79">
        <v>0</v>
      </c>
      <c r="X52" s="79">
        <v>0</v>
      </c>
      <c r="Y52" s="79">
        <v>0</v>
      </c>
      <c r="Z52" s="79">
        <v>0</v>
      </c>
      <c r="AA52" s="79">
        <v>0</v>
      </c>
      <c r="AB52" s="79">
        <v>0</v>
      </c>
      <c r="AC52" s="79">
        <v>0</v>
      </c>
      <c r="AD52" s="79">
        <v>0</v>
      </c>
      <c r="AE52" s="79">
        <v>0</v>
      </c>
      <c r="AF52" s="79">
        <v>0</v>
      </c>
      <c r="AG52" s="79">
        <v>0</v>
      </c>
      <c r="AH52" s="79">
        <v>0</v>
      </c>
      <c r="AI52" s="79">
        <v>0</v>
      </c>
      <c r="AJ52" s="79">
        <v>0</v>
      </c>
      <c r="AK52" s="79">
        <v>0</v>
      </c>
      <c r="AL52" s="79">
        <v>0</v>
      </c>
      <c r="AM52" s="79">
        <f t="shared" si="0"/>
        <v>0</v>
      </c>
      <c r="AP52" s="45"/>
    </row>
    <row r="53" spans="1:42" ht="33" customHeight="1">
      <c r="A53" s="54">
        <v>139</v>
      </c>
      <c r="B53" s="55" t="s">
        <v>73</v>
      </c>
      <c r="C53" s="80">
        <v>0</v>
      </c>
      <c r="D53" s="79">
        <v>0</v>
      </c>
      <c r="E53" s="79">
        <v>0</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79">
        <v>0</v>
      </c>
      <c r="W53" s="79">
        <v>0</v>
      </c>
      <c r="X53" s="79">
        <v>0</v>
      </c>
      <c r="Y53" s="79">
        <v>0</v>
      </c>
      <c r="Z53" s="79">
        <v>0</v>
      </c>
      <c r="AA53" s="79">
        <v>0</v>
      </c>
      <c r="AB53" s="79">
        <v>0</v>
      </c>
      <c r="AC53" s="79">
        <v>0</v>
      </c>
      <c r="AD53" s="79">
        <v>0</v>
      </c>
      <c r="AE53" s="79">
        <v>0</v>
      </c>
      <c r="AF53" s="79">
        <v>0</v>
      </c>
      <c r="AG53" s="79">
        <v>0</v>
      </c>
      <c r="AH53" s="79">
        <v>0</v>
      </c>
      <c r="AI53" s="79">
        <v>0</v>
      </c>
      <c r="AJ53" s="79">
        <v>0</v>
      </c>
      <c r="AK53" s="79">
        <v>0</v>
      </c>
      <c r="AL53" s="79">
        <v>0</v>
      </c>
      <c r="AM53" s="79">
        <f t="shared" si="0"/>
        <v>0</v>
      </c>
      <c r="AP53" s="45"/>
    </row>
    <row r="54" spans="1:42" ht="33" customHeight="1">
      <c r="A54" s="54">
        <v>140</v>
      </c>
      <c r="B54" s="55" t="s">
        <v>1350</v>
      </c>
      <c r="C54" s="80">
        <v>0</v>
      </c>
      <c r="D54" s="79">
        <v>0</v>
      </c>
      <c r="E54" s="79">
        <v>0</v>
      </c>
      <c r="F54" s="79">
        <v>0</v>
      </c>
      <c r="G54" s="79">
        <v>0</v>
      </c>
      <c r="H54" s="79">
        <v>0</v>
      </c>
      <c r="I54" s="79">
        <v>0</v>
      </c>
      <c r="J54" s="79">
        <v>0</v>
      </c>
      <c r="K54" s="79">
        <v>0</v>
      </c>
      <c r="L54" s="79">
        <v>0</v>
      </c>
      <c r="M54" s="79">
        <v>0</v>
      </c>
      <c r="N54" s="79">
        <v>0</v>
      </c>
      <c r="O54" s="79">
        <v>0</v>
      </c>
      <c r="P54" s="79">
        <v>0</v>
      </c>
      <c r="Q54" s="79">
        <v>0</v>
      </c>
      <c r="R54" s="79">
        <v>0</v>
      </c>
      <c r="S54" s="79">
        <v>0</v>
      </c>
      <c r="T54" s="79">
        <v>0</v>
      </c>
      <c r="U54" s="79">
        <v>0</v>
      </c>
      <c r="V54" s="79">
        <v>0</v>
      </c>
      <c r="W54" s="79">
        <v>0</v>
      </c>
      <c r="X54" s="79">
        <v>0</v>
      </c>
      <c r="Y54" s="79">
        <v>0</v>
      </c>
      <c r="Z54" s="79">
        <v>0</v>
      </c>
      <c r="AA54" s="79">
        <v>0</v>
      </c>
      <c r="AB54" s="79">
        <v>0</v>
      </c>
      <c r="AC54" s="79">
        <v>0</v>
      </c>
      <c r="AD54" s="79">
        <v>0</v>
      </c>
      <c r="AE54" s="79">
        <v>0</v>
      </c>
      <c r="AF54" s="79">
        <v>0</v>
      </c>
      <c r="AG54" s="79">
        <v>0</v>
      </c>
      <c r="AH54" s="79">
        <v>0</v>
      </c>
      <c r="AI54" s="79">
        <v>0</v>
      </c>
      <c r="AJ54" s="79">
        <v>0</v>
      </c>
      <c r="AK54" s="79">
        <v>0</v>
      </c>
      <c r="AL54" s="79">
        <v>0</v>
      </c>
      <c r="AM54" s="79">
        <f t="shared" si="0"/>
        <v>0</v>
      </c>
      <c r="AP54" s="45"/>
    </row>
    <row r="55" spans="1:42" ht="33" customHeight="1">
      <c r="A55" s="54">
        <v>141</v>
      </c>
      <c r="B55" s="55" t="s">
        <v>74</v>
      </c>
      <c r="C55" s="56">
        <v>0</v>
      </c>
      <c r="D55" s="79">
        <v>0</v>
      </c>
      <c r="E55" s="79">
        <v>0</v>
      </c>
      <c r="F55" s="79">
        <v>0</v>
      </c>
      <c r="G55" s="79">
        <v>0</v>
      </c>
      <c r="H55" s="79">
        <v>0</v>
      </c>
      <c r="I55" s="79">
        <v>0</v>
      </c>
      <c r="J55" s="79">
        <v>0</v>
      </c>
      <c r="K55" s="79">
        <v>0</v>
      </c>
      <c r="L55" s="79">
        <v>0</v>
      </c>
      <c r="M55" s="79">
        <v>0</v>
      </c>
      <c r="N55" s="79">
        <v>0</v>
      </c>
      <c r="O55" s="79">
        <v>0</v>
      </c>
      <c r="P55" s="79">
        <v>0</v>
      </c>
      <c r="Q55" s="79">
        <v>0</v>
      </c>
      <c r="R55" s="79">
        <v>0</v>
      </c>
      <c r="S55" s="79">
        <v>0</v>
      </c>
      <c r="T55" s="79">
        <v>0</v>
      </c>
      <c r="U55" s="79">
        <v>0</v>
      </c>
      <c r="V55" s="79">
        <v>0</v>
      </c>
      <c r="W55" s="79">
        <v>0</v>
      </c>
      <c r="X55" s="79">
        <v>0</v>
      </c>
      <c r="Y55" s="79">
        <v>0</v>
      </c>
      <c r="Z55" s="79">
        <v>0</v>
      </c>
      <c r="AA55" s="79">
        <v>0</v>
      </c>
      <c r="AB55" s="79">
        <v>0</v>
      </c>
      <c r="AC55" s="79">
        <v>0</v>
      </c>
      <c r="AD55" s="79">
        <v>0</v>
      </c>
      <c r="AE55" s="79">
        <v>0</v>
      </c>
      <c r="AF55" s="79">
        <v>0</v>
      </c>
      <c r="AG55" s="79">
        <v>0</v>
      </c>
      <c r="AH55" s="79">
        <v>0</v>
      </c>
      <c r="AI55" s="79">
        <v>0</v>
      </c>
      <c r="AJ55" s="79">
        <v>0</v>
      </c>
      <c r="AK55" s="79">
        <v>0</v>
      </c>
      <c r="AL55" s="79">
        <v>0</v>
      </c>
      <c r="AM55" s="79">
        <f t="shared" si="0"/>
        <v>0</v>
      </c>
      <c r="AP55" s="45"/>
    </row>
    <row r="56" spans="1:42" ht="33" customHeight="1">
      <c r="A56" s="54">
        <v>142</v>
      </c>
      <c r="B56" s="55" t="s">
        <v>75</v>
      </c>
      <c r="C56" s="56">
        <v>0</v>
      </c>
      <c r="D56" s="79">
        <v>0</v>
      </c>
      <c r="E56" s="79">
        <v>0</v>
      </c>
      <c r="F56" s="79">
        <v>0</v>
      </c>
      <c r="G56" s="79">
        <v>0</v>
      </c>
      <c r="H56" s="79">
        <v>0</v>
      </c>
      <c r="I56" s="79">
        <v>0</v>
      </c>
      <c r="J56" s="79">
        <v>0</v>
      </c>
      <c r="K56" s="79">
        <v>0</v>
      </c>
      <c r="L56" s="79">
        <v>0</v>
      </c>
      <c r="M56" s="79">
        <v>0</v>
      </c>
      <c r="N56" s="79">
        <v>0</v>
      </c>
      <c r="O56" s="79">
        <v>0</v>
      </c>
      <c r="P56" s="79">
        <v>0</v>
      </c>
      <c r="Q56" s="79">
        <v>0</v>
      </c>
      <c r="R56" s="79">
        <v>0</v>
      </c>
      <c r="S56" s="79">
        <v>0</v>
      </c>
      <c r="T56" s="79">
        <v>0</v>
      </c>
      <c r="U56" s="79">
        <v>0</v>
      </c>
      <c r="V56" s="79">
        <v>0</v>
      </c>
      <c r="W56" s="79">
        <v>0</v>
      </c>
      <c r="X56" s="79">
        <v>0</v>
      </c>
      <c r="Y56" s="79">
        <v>0</v>
      </c>
      <c r="Z56" s="79">
        <v>0</v>
      </c>
      <c r="AA56" s="79">
        <v>0</v>
      </c>
      <c r="AB56" s="79">
        <v>0</v>
      </c>
      <c r="AC56" s="79">
        <v>0</v>
      </c>
      <c r="AD56" s="79">
        <v>0</v>
      </c>
      <c r="AE56" s="79">
        <v>0</v>
      </c>
      <c r="AF56" s="79">
        <v>0</v>
      </c>
      <c r="AG56" s="79">
        <v>0</v>
      </c>
      <c r="AH56" s="79">
        <v>0</v>
      </c>
      <c r="AI56" s="79">
        <v>0</v>
      </c>
      <c r="AJ56" s="79">
        <v>0</v>
      </c>
      <c r="AK56" s="79">
        <v>0</v>
      </c>
      <c r="AL56" s="79">
        <v>0</v>
      </c>
      <c r="AM56" s="79">
        <f t="shared" si="0"/>
        <v>0</v>
      </c>
      <c r="AP56" s="45"/>
    </row>
    <row r="57" spans="1:42" ht="33" customHeight="1">
      <c r="A57" s="54">
        <v>143</v>
      </c>
      <c r="B57" s="55" t="s">
        <v>76</v>
      </c>
      <c r="C57" s="80">
        <v>0</v>
      </c>
      <c r="D57" s="79">
        <v>0</v>
      </c>
      <c r="E57" s="79">
        <v>0</v>
      </c>
      <c r="F57" s="79">
        <v>0</v>
      </c>
      <c r="G57" s="79">
        <v>0</v>
      </c>
      <c r="H57" s="79">
        <v>0</v>
      </c>
      <c r="I57" s="79">
        <v>0</v>
      </c>
      <c r="J57" s="79">
        <v>0</v>
      </c>
      <c r="K57" s="79">
        <v>0</v>
      </c>
      <c r="L57" s="79">
        <v>0</v>
      </c>
      <c r="M57" s="79">
        <v>0</v>
      </c>
      <c r="N57" s="79">
        <v>0</v>
      </c>
      <c r="O57" s="79">
        <v>0</v>
      </c>
      <c r="P57" s="79">
        <v>0</v>
      </c>
      <c r="Q57" s="79">
        <v>0</v>
      </c>
      <c r="R57" s="79">
        <v>0</v>
      </c>
      <c r="S57" s="79">
        <v>0</v>
      </c>
      <c r="T57" s="79">
        <v>0</v>
      </c>
      <c r="U57" s="79">
        <v>0</v>
      </c>
      <c r="V57" s="79">
        <v>0</v>
      </c>
      <c r="W57" s="79">
        <v>0</v>
      </c>
      <c r="X57" s="79">
        <v>0</v>
      </c>
      <c r="Y57" s="79">
        <v>0</v>
      </c>
      <c r="Z57" s="79">
        <v>0</v>
      </c>
      <c r="AA57" s="79">
        <v>0</v>
      </c>
      <c r="AB57" s="79">
        <v>0</v>
      </c>
      <c r="AC57" s="79">
        <v>0</v>
      </c>
      <c r="AD57" s="79">
        <v>0</v>
      </c>
      <c r="AE57" s="79">
        <v>0</v>
      </c>
      <c r="AF57" s="79">
        <v>0</v>
      </c>
      <c r="AG57" s="79">
        <v>0</v>
      </c>
      <c r="AH57" s="79">
        <v>0</v>
      </c>
      <c r="AI57" s="79">
        <v>0</v>
      </c>
      <c r="AJ57" s="79">
        <v>0</v>
      </c>
      <c r="AK57" s="79">
        <v>0</v>
      </c>
      <c r="AL57" s="79">
        <v>0</v>
      </c>
      <c r="AM57" s="79">
        <f t="shared" si="0"/>
        <v>0</v>
      </c>
      <c r="AP57" s="45"/>
    </row>
    <row r="58" spans="1:42" ht="33" customHeight="1">
      <c r="A58" s="54">
        <v>144</v>
      </c>
      <c r="B58" s="55" t="s">
        <v>608</v>
      </c>
      <c r="C58" s="80">
        <v>0</v>
      </c>
      <c r="D58" s="79">
        <v>0</v>
      </c>
      <c r="E58" s="79">
        <v>0</v>
      </c>
      <c r="F58" s="79">
        <v>0</v>
      </c>
      <c r="G58" s="79">
        <v>0</v>
      </c>
      <c r="H58" s="79">
        <v>0</v>
      </c>
      <c r="I58" s="79">
        <v>0</v>
      </c>
      <c r="J58" s="79">
        <v>0</v>
      </c>
      <c r="K58" s="79">
        <v>0</v>
      </c>
      <c r="L58" s="79">
        <v>0</v>
      </c>
      <c r="M58" s="79">
        <v>0</v>
      </c>
      <c r="N58" s="79">
        <v>0</v>
      </c>
      <c r="O58" s="79">
        <v>0</v>
      </c>
      <c r="P58" s="79">
        <v>0</v>
      </c>
      <c r="Q58" s="79">
        <v>0</v>
      </c>
      <c r="R58" s="79">
        <v>0</v>
      </c>
      <c r="S58" s="79">
        <v>0</v>
      </c>
      <c r="T58" s="79">
        <v>0</v>
      </c>
      <c r="U58" s="79">
        <v>0</v>
      </c>
      <c r="V58" s="79">
        <v>0</v>
      </c>
      <c r="W58" s="79">
        <v>0</v>
      </c>
      <c r="X58" s="79">
        <v>0</v>
      </c>
      <c r="Y58" s="79">
        <v>0</v>
      </c>
      <c r="Z58" s="79">
        <v>0</v>
      </c>
      <c r="AA58" s="79">
        <v>0</v>
      </c>
      <c r="AB58" s="79">
        <v>0</v>
      </c>
      <c r="AC58" s="79">
        <v>0</v>
      </c>
      <c r="AD58" s="79">
        <v>0</v>
      </c>
      <c r="AE58" s="79">
        <v>0</v>
      </c>
      <c r="AF58" s="79">
        <v>0</v>
      </c>
      <c r="AG58" s="79">
        <v>0</v>
      </c>
      <c r="AH58" s="79">
        <v>0</v>
      </c>
      <c r="AI58" s="79">
        <v>0</v>
      </c>
      <c r="AJ58" s="79">
        <v>0</v>
      </c>
      <c r="AK58" s="79">
        <v>0</v>
      </c>
      <c r="AL58" s="79">
        <v>0</v>
      </c>
      <c r="AM58" s="79">
        <f t="shared" si="0"/>
        <v>0</v>
      </c>
      <c r="AP58" s="45"/>
    </row>
    <row r="59" spans="1:42" ht="33" customHeight="1">
      <c r="A59" s="54">
        <v>145</v>
      </c>
      <c r="B59" s="55" t="s">
        <v>77</v>
      </c>
      <c r="C59" s="80">
        <v>0</v>
      </c>
      <c r="D59" s="79">
        <v>0</v>
      </c>
      <c r="E59" s="79">
        <v>0</v>
      </c>
      <c r="F59" s="79">
        <v>0</v>
      </c>
      <c r="G59" s="79">
        <v>0</v>
      </c>
      <c r="H59" s="79">
        <v>0</v>
      </c>
      <c r="I59" s="79">
        <v>0</v>
      </c>
      <c r="J59" s="79">
        <v>0</v>
      </c>
      <c r="K59" s="79">
        <v>0</v>
      </c>
      <c r="L59" s="79">
        <v>0</v>
      </c>
      <c r="M59" s="79">
        <v>0</v>
      </c>
      <c r="N59" s="79">
        <v>0</v>
      </c>
      <c r="O59" s="79">
        <v>0</v>
      </c>
      <c r="P59" s="79">
        <v>0</v>
      </c>
      <c r="Q59" s="79">
        <v>0</v>
      </c>
      <c r="R59" s="79">
        <v>0</v>
      </c>
      <c r="S59" s="79">
        <v>0</v>
      </c>
      <c r="T59" s="79">
        <v>0</v>
      </c>
      <c r="U59" s="79">
        <v>0</v>
      </c>
      <c r="V59" s="79">
        <v>0</v>
      </c>
      <c r="W59" s="79">
        <v>0</v>
      </c>
      <c r="X59" s="79">
        <v>0</v>
      </c>
      <c r="Y59" s="79">
        <v>0</v>
      </c>
      <c r="Z59" s="79">
        <v>0</v>
      </c>
      <c r="AA59" s="79">
        <v>0</v>
      </c>
      <c r="AB59" s="79">
        <v>0</v>
      </c>
      <c r="AC59" s="79">
        <v>0</v>
      </c>
      <c r="AD59" s="79">
        <v>0</v>
      </c>
      <c r="AE59" s="79">
        <v>0</v>
      </c>
      <c r="AF59" s="79">
        <v>0</v>
      </c>
      <c r="AG59" s="79">
        <v>0</v>
      </c>
      <c r="AH59" s="79">
        <v>0</v>
      </c>
      <c r="AI59" s="79">
        <v>0</v>
      </c>
      <c r="AJ59" s="79">
        <v>0</v>
      </c>
      <c r="AK59" s="79">
        <v>0</v>
      </c>
      <c r="AL59" s="79">
        <v>0</v>
      </c>
      <c r="AM59" s="79">
        <f t="shared" si="0"/>
        <v>0</v>
      </c>
      <c r="AP59" s="45"/>
    </row>
    <row r="60" spans="1:42" ht="33" customHeight="1">
      <c r="A60" s="54">
        <v>146</v>
      </c>
      <c r="B60" s="55" t="s">
        <v>78</v>
      </c>
      <c r="C60" s="80">
        <v>0</v>
      </c>
      <c r="D60" s="79">
        <v>0</v>
      </c>
      <c r="E60" s="79">
        <v>0</v>
      </c>
      <c r="F60" s="79">
        <v>0</v>
      </c>
      <c r="G60" s="79">
        <v>0</v>
      </c>
      <c r="H60" s="79">
        <v>0</v>
      </c>
      <c r="I60" s="79">
        <v>0</v>
      </c>
      <c r="J60" s="79">
        <v>0</v>
      </c>
      <c r="K60" s="79">
        <v>0</v>
      </c>
      <c r="L60" s="79">
        <v>0</v>
      </c>
      <c r="M60" s="79">
        <v>0</v>
      </c>
      <c r="N60" s="79">
        <v>0</v>
      </c>
      <c r="O60" s="79">
        <v>0</v>
      </c>
      <c r="P60" s="79">
        <v>0</v>
      </c>
      <c r="Q60" s="79">
        <v>0</v>
      </c>
      <c r="R60" s="79">
        <v>0</v>
      </c>
      <c r="S60" s="79">
        <v>0</v>
      </c>
      <c r="T60" s="79">
        <v>0</v>
      </c>
      <c r="U60" s="79">
        <v>0</v>
      </c>
      <c r="V60" s="79">
        <v>0</v>
      </c>
      <c r="W60" s="79">
        <v>0</v>
      </c>
      <c r="X60" s="79">
        <v>0</v>
      </c>
      <c r="Y60" s="79">
        <v>0</v>
      </c>
      <c r="Z60" s="79">
        <v>0</v>
      </c>
      <c r="AA60" s="79">
        <v>0</v>
      </c>
      <c r="AB60" s="79">
        <v>0</v>
      </c>
      <c r="AC60" s="79">
        <v>0</v>
      </c>
      <c r="AD60" s="79">
        <v>0</v>
      </c>
      <c r="AE60" s="79">
        <v>0</v>
      </c>
      <c r="AF60" s="79">
        <v>0</v>
      </c>
      <c r="AG60" s="79">
        <v>0</v>
      </c>
      <c r="AH60" s="79">
        <v>0</v>
      </c>
      <c r="AI60" s="79">
        <v>0</v>
      </c>
      <c r="AJ60" s="79">
        <v>0</v>
      </c>
      <c r="AK60" s="79">
        <v>0</v>
      </c>
      <c r="AL60" s="79">
        <v>0</v>
      </c>
      <c r="AM60" s="79">
        <f t="shared" si="0"/>
        <v>0</v>
      </c>
      <c r="AP60" s="45"/>
    </row>
    <row r="61" spans="1:42" ht="33" customHeight="1">
      <c r="A61" s="54">
        <v>147</v>
      </c>
      <c r="B61" s="55" t="s">
        <v>1351</v>
      </c>
      <c r="C61" s="80">
        <v>0</v>
      </c>
      <c r="D61" s="79">
        <v>0</v>
      </c>
      <c r="E61" s="79">
        <v>0</v>
      </c>
      <c r="F61" s="79">
        <v>0</v>
      </c>
      <c r="G61" s="79">
        <v>0</v>
      </c>
      <c r="H61" s="79">
        <v>0</v>
      </c>
      <c r="I61" s="79">
        <v>0</v>
      </c>
      <c r="J61" s="79">
        <v>0</v>
      </c>
      <c r="K61" s="79">
        <v>0</v>
      </c>
      <c r="L61" s="79">
        <v>0</v>
      </c>
      <c r="M61" s="79">
        <v>0</v>
      </c>
      <c r="N61" s="79">
        <v>0</v>
      </c>
      <c r="O61" s="79">
        <v>0</v>
      </c>
      <c r="P61" s="79">
        <v>0</v>
      </c>
      <c r="Q61" s="79">
        <v>0</v>
      </c>
      <c r="R61" s="79">
        <v>0</v>
      </c>
      <c r="S61" s="79">
        <v>0</v>
      </c>
      <c r="T61" s="79">
        <v>0</v>
      </c>
      <c r="U61" s="79">
        <v>0</v>
      </c>
      <c r="V61" s="79">
        <v>0</v>
      </c>
      <c r="W61" s="79">
        <v>0</v>
      </c>
      <c r="X61" s="79">
        <v>0</v>
      </c>
      <c r="Y61" s="79">
        <v>0</v>
      </c>
      <c r="Z61" s="79">
        <v>0</v>
      </c>
      <c r="AA61" s="79">
        <v>0</v>
      </c>
      <c r="AB61" s="79">
        <v>0</v>
      </c>
      <c r="AC61" s="79">
        <v>0</v>
      </c>
      <c r="AD61" s="79">
        <v>0</v>
      </c>
      <c r="AE61" s="79">
        <v>0</v>
      </c>
      <c r="AF61" s="79">
        <v>0</v>
      </c>
      <c r="AG61" s="79">
        <v>0</v>
      </c>
      <c r="AH61" s="79">
        <v>0</v>
      </c>
      <c r="AI61" s="79">
        <v>0</v>
      </c>
      <c r="AJ61" s="79">
        <v>0</v>
      </c>
      <c r="AK61" s="79">
        <v>0</v>
      </c>
      <c r="AL61" s="79">
        <v>0</v>
      </c>
      <c r="AM61" s="79">
        <f t="shared" si="0"/>
        <v>0</v>
      </c>
      <c r="AP61" s="45"/>
    </row>
    <row r="62" spans="1:42" ht="33" customHeight="1">
      <c r="A62" s="54">
        <v>148</v>
      </c>
      <c r="B62" s="55" t="s">
        <v>79</v>
      </c>
      <c r="C62" s="80">
        <v>0</v>
      </c>
      <c r="D62" s="79">
        <v>0</v>
      </c>
      <c r="E62" s="79">
        <v>0</v>
      </c>
      <c r="F62" s="79">
        <v>0</v>
      </c>
      <c r="G62" s="79">
        <v>0</v>
      </c>
      <c r="H62" s="79">
        <v>0</v>
      </c>
      <c r="I62" s="79">
        <v>0</v>
      </c>
      <c r="J62" s="79">
        <v>0</v>
      </c>
      <c r="K62" s="79">
        <v>0</v>
      </c>
      <c r="L62" s="79">
        <v>0</v>
      </c>
      <c r="M62" s="79">
        <v>0</v>
      </c>
      <c r="N62" s="79">
        <v>0</v>
      </c>
      <c r="O62" s="79">
        <v>0</v>
      </c>
      <c r="P62" s="79">
        <v>0</v>
      </c>
      <c r="Q62" s="79">
        <v>0</v>
      </c>
      <c r="R62" s="79">
        <v>0</v>
      </c>
      <c r="S62" s="79">
        <v>0</v>
      </c>
      <c r="T62" s="79">
        <v>0</v>
      </c>
      <c r="U62" s="79">
        <v>0</v>
      </c>
      <c r="V62" s="79">
        <v>0</v>
      </c>
      <c r="W62" s="79">
        <v>0</v>
      </c>
      <c r="X62" s="79">
        <v>0</v>
      </c>
      <c r="Y62" s="79">
        <v>0</v>
      </c>
      <c r="Z62" s="79">
        <v>0</v>
      </c>
      <c r="AA62" s="79">
        <v>0</v>
      </c>
      <c r="AB62" s="79">
        <v>0</v>
      </c>
      <c r="AC62" s="79">
        <v>0</v>
      </c>
      <c r="AD62" s="79">
        <v>0</v>
      </c>
      <c r="AE62" s="79">
        <v>0</v>
      </c>
      <c r="AF62" s="79">
        <v>0</v>
      </c>
      <c r="AG62" s="79">
        <v>0</v>
      </c>
      <c r="AH62" s="79">
        <v>0</v>
      </c>
      <c r="AI62" s="79">
        <v>0</v>
      </c>
      <c r="AJ62" s="79">
        <v>0</v>
      </c>
      <c r="AK62" s="79">
        <v>0</v>
      </c>
      <c r="AL62" s="79">
        <v>0</v>
      </c>
      <c r="AM62" s="79">
        <f t="shared" si="0"/>
        <v>0</v>
      </c>
      <c r="AP62" s="45"/>
    </row>
    <row r="63" spans="1:42" ht="33" customHeight="1">
      <c r="A63" s="54">
        <v>149</v>
      </c>
      <c r="B63" s="55" t="s">
        <v>80</v>
      </c>
      <c r="C63" s="80" t="s">
        <v>681</v>
      </c>
      <c r="D63" s="79">
        <v>0</v>
      </c>
      <c r="E63" s="79">
        <v>0</v>
      </c>
      <c r="F63" s="79">
        <v>6124.8</v>
      </c>
      <c r="G63" s="79">
        <v>0</v>
      </c>
      <c r="H63" s="79">
        <v>0</v>
      </c>
      <c r="I63" s="79">
        <v>0</v>
      </c>
      <c r="J63" s="79">
        <v>0</v>
      </c>
      <c r="K63" s="79">
        <v>0</v>
      </c>
      <c r="L63" s="79">
        <v>0</v>
      </c>
      <c r="M63" s="79">
        <v>0</v>
      </c>
      <c r="N63" s="79">
        <v>0</v>
      </c>
      <c r="O63" s="79">
        <v>0</v>
      </c>
      <c r="P63" s="79">
        <v>0</v>
      </c>
      <c r="Q63" s="79">
        <v>0</v>
      </c>
      <c r="R63" s="79">
        <v>0</v>
      </c>
      <c r="S63" s="79">
        <v>0</v>
      </c>
      <c r="T63" s="79">
        <v>0</v>
      </c>
      <c r="U63" s="79">
        <v>0</v>
      </c>
      <c r="V63" s="79">
        <v>0</v>
      </c>
      <c r="W63" s="79">
        <v>0</v>
      </c>
      <c r="X63" s="79">
        <v>0</v>
      </c>
      <c r="Y63" s="79">
        <v>0</v>
      </c>
      <c r="Z63" s="79">
        <v>0</v>
      </c>
      <c r="AA63" s="79">
        <v>0</v>
      </c>
      <c r="AB63" s="79">
        <v>0</v>
      </c>
      <c r="AC63" s="79">
        <v>0</v>
      </c>
      <c r="AD63" s="79">
        <v>0</v>
      </c>
      <c r="AE63" s="79">
        <v>0</v>
      </c>
      <c r="AF63" s="79">
        <v>0</v>
      </c>
      <c r="AG63" s="79">
        <v>0</v>
      </c>
      <c r="AH63" s="79">
        <v>0</v>
      </c>
      <c r="AI63" s="79">
        <v>0</v>
      </c>
      <c r="AJ63" s="79">
        <v>0</v>
      </c>
      <c r="AK63" s="79">
        <v>0</v>
      </c>
      <c r="AL63" s="79">
        <v>0</v>
      </c>
      <c r="AM63" s="79">
        <f t="shared" si="0"/>
        <v>6124.8</v>
      </c>
      <c r="AP63" s="45"/>
    </row>
    <row r="64" spans="1:42" ht="33" customHeight="1">
      <c r="A64" s="54">
        <v>150</v>
      </c>
      <c r="B64" s="55" t="s">
        <v>81</v>
      </c>
      <c r="C64" s="80" t="s">
        <v>681</v>
      </c>
      <c r="D64" s="79">
        <v>0</v>
      </c>
      <c r="E64" s="79">
        <v>0</v>
      </c>
      <c r="F64" s="79">
        <v>0</v>
      </c>
      <c r="G64" s="79">
        <v>0</v>
      </c>
      <c r="H64" s="79">
        <v>0</v>
      </c>
      <c r="I64" s="79">
        <v>0</v>
      </c>
      <c r="J64" s="79">
        <v>849673.35000000009</v>
      </c>
      <c r="K64" s="79">
        <v>0</v>
      </c>
      <c r="L64" s="79">
        <v>0</v>
      </c>
      <c r="M64" s="79">
        <v>0</v>
      </c>
      <c r="N64" s="79">
        <v>0</v>
      </c>
      <c r="O64" s="79">
        <v>0</v>
      </c>
      <c r="P64" s="79">
        <v>0</v>
      </c>
      <c r="Q64" s="79">
        <v>0</v>
      </c>
      <c r="R64" s="79">
        <v>0</v>
      </c>
      <c r="S64" s="79">
        <v>0</v>
      </c>
      <c r="T64" s="79">
        <v>0</v>
      </c>
      <c r="U64" s="79">
        <v>0</v>
      </c>
      <c r="V64" s="79">
        <v>0</v>
      </c>
      <c r="W64" s="79">
        <v>0</v>
      </c>
      <c r="X64" s="79">
        <v>0</v>
      </c>
      <c r="Y64" s="79">
        <v>0</v>
      </c>
      <c r="Z64" s="79">
        <v>0</v>
      </c>
      <c r="AA64" s="79">
        <v>0</v>
      </c>
      <c r="AB64" s="79">
        <v>0</v>
      </c>
      <c r="AC64" s="79">
        <v>0</v>
      </c>
      <c r="AD64" s="79">
        <v>0</v>
      </c>
      <c r="AE64" s="79">
        <v>0</v>
      </c>
      <c r="AF64" s="79">
        <v>0</v>
      </c>
      <c r="AG64" s="79">
        <v>0</v>
      </c>
      <c r="AH64" s="79">
        <v>0</v>
      </c>
      <c r="AI64" s="79">
        <v>0</v>
      </c>
      <c r="AJ64" s="79">
        <v>0</v>
      </c>
      <c r="AK64" s="79">
        <v>0</v>
      </c>
      <c r="AL64" s="79">
        <v>0</v>
      </c>
      <c r="AM64" s="79">
        <f t="shared" si="0"/>
        <v>849673.35000000009</v>
      </c>
      <c r="AP64" s="45"/>
    </row>
    <row r="65" spans="1:42" ht="33" customHeight="1">
      <c r="A65" s="54">
        <v>152</v>
      </c>
      <c r="B65" s="55" t="s">
        <v>82</v>
      </c>
      <c r="C65" s="80" t="s">
        <v>678</v>
      </c>
      <c r="D65" s="79">
        <v>0</v>
      </c>
      <c r="E65" s="79">
        <v>0</v>
      </c>
      <c r="F65" s="79">
        <v>0</v>
      </c>
      <c r="G65" s="79">
        <v>0</v>
      </c>
      <c r="H65" s="79">
        <v>0</v>
      </c>
      <c r="I65" s="79">
        <v>0</v>
      </c>
      <c r="J65" s="79">
        <v>0</v>
      </c>
      <c r="K65" s="79">
        <v>0</v>
      </c>
      <c r="L65" s="79">
        <v>0</v>
      </c>
      <c r="M65" s="79">
        <v>0</v>
      </c>
      <c r="N65" s="79">
        <v>0</v>
      </c>
      <c r="O65" s="79">
        <v>0</v>
      </c>
      <c r="P65" s="79">
        <v>0</v>
      </c>
      <c r="Q65" s="79">
        <v>0</v>
      </c>
      <c r="R65" s="79">
        <v>0</v>
      </c>
      <c r="S65" s="79">
        <v>0</v>
      </c>
      <c r="T65" s="79">
        <v>0</v>
      </c>
      <c r="U65" s="79">
        <v>0</v>
      </c>
      <c r="V65" s="79">
        <v>0</v>
      </c>
      <c r="W65" s="79">
        <v>0</v>
      </c>
      <c r="X65" s="79">
        <v>0</v>
      </c>
      <c r="Y65" s="79">
        <v>0</v>
      </c>
      <c r="Z65" s="79">
        <v>0</v>
      </c>
      <c r="AA65" s="79">
        <v>0</v>
      </c>
      <c r="AB65" s="79">
        <v>0</v>
      </c>
      <c r="AC65" s="79">
        <v>0</v>
      </c>
      <c r="AD65" s="79">
        <v>0</v>
      </c>
      <c r="AE65" s="79">
        <v>0</v>
      </c>
      <c r="AF65" s="79">
        <v>0</v>
      </c>
      <c r="AG65" s="79">
        <v>0</v>
      </c>
      <c r="AH65" s="79">
        <v>0</v>
      </c>
      <c r="AI65" s="79">
        <v>0</v>
      </c>
      <c r="AJ65" s="79">
        <v>0</v>
      </c>
      <c r="AK65" s="79">
        <v>0</v>
      </c>
      <c r="AL65" s="79">
        <v>0</v>
      </c>
      <c r="AM65" s="79">
        <f t="shared" si="0"/>
        <v>0</v>
      </c>
      <c r="AP65" s="45"/>
    </row>
    <row r="66" spans="1:42" ht="33" customHeight="1">
      <c r="A66" s="54">
        <v>153</v>
      </c>
      <c r="B66" s="55" t="s">
        <v>83</v>
      </c>
      <c r="C66" s="80" t="s">
        <v>678</v>
      </c>
      <c r="D66" s="79">
        <v>0</v>
      </c>
      <c r="E66" s="79">
        <v>0</v>
      </c>
      <c r="F66" s="79">
        <v>0</v>
      </c>
      <c r="G66" s="79">
        <v>1229</v>
      </c>
      <c r="H66" s="79">
        <v>0</v>
      </c>
      <c r="I66" s="79">
        <v>0</v>
      </c>
      <c r="J66" s="79">
        <v>179200</v>
      </c>
      <c r="K66" s="79">
        <v>0</v>
      </c>
      <c r="L66" s="79">
        <v>0</v>
      </c>
      <c r="M66" s="79">
        <v>0</v>
      </c>
      <c r="N66" s="79">
        <v>0</v>
      </c>
      <c r="O66" s="79">
        <v>0</v>
      </c>
      <c r="P66" s="79">
        <v>0</v>
      </c>
      <c r="Q66" s="79">
        <v>0</v>
      </c>
      <c r="R66" s="79">
        <v>0</v>
      </c>
      <c r="S66" s="79">
        <v>0</v>
      </c>
      <c r="T66" s="79">
        <v>0</v>
      </c>
      <c r="U66" s="79">
        <v>0</v>
      </c>
      <c r="V66" s="79">
        <v>0</v>
      </c>
      <c r="W66" s="79">
        <v>0</v>
      </c>
      <c r="X66" s="79">
        <v>0</v>
      </c>
      <c r="Y66" s="79">
        <v>0</v>
      </c>
      <c r="Z66" s="79">
        <v>0</v>
      </c>
      <c r="AA66" s="79">
        <v>0</v>
      </c>
      <c r="AB66" s="79">
        <v>0</v>
      </c>
      <c r="AC66" s="79">
        <v>0</v>
      </c>
      <c r="AD66" s="79">
        <v>0</v>
      </c>
      <c r="AE66" s="79">
        <v>0</v>
      </c>
      <c r="AF66" s="79">
        <v>0</v>
      </c>
      <c r="AG66" s="79">
        <v>0</v>
      </c>
      <c r="AH66" s="79">
        <v>0</v>
      </c>
      <c r="AI66" s="79">
        <v>0</v>
      </c>
      <c r="AJ66" s="79">
        <v>0</v>
      </c>
      <c r="AK66" s="79">
        <v>0</v>
      </c>
      <c r="AL66" s="79">
        <v>0</v>
      </c>
      <c r="AM66" s="79">
        <f t="shared" si="0"/>
        <v>180429</v>
      </c>
      <c r="AP66" s="45"/>
    </row>
    <row r="67" spans="1:42" ht="33" customHeight="1">
      <c r="A67" s="54">
        <v>154</v>
      </c>
      <c r="B67" s="55" t="s">
        <v>84</v>
      </c>
      <c r="C67" s="80" t="s">
        <v>678</v>
      </c>
      <c r="D67" s="79">
        <v>0</v>
      </c>
      <c r="E67" s="79">
        <v>0</v>
      </c>
      <c r="F67" s="79">
        <v>0</v>
      </c>
      <c r="G67" s="79">
        <v>0</v>
      </c>
      <c r="H67" s="79">
        <v>0</v>
      </c>
      <c r="I67" s="79">
        <v>0</v>
      </c>
      <c r="J67" s="79">
        <v>0</v>
      </c>
      <c r="K67" s="79">
        <v>0</v>
      </c>
      <c r="L67" s="79">
        <v>0</v>
      </c>
      <c r="M67" s="79">
        <v>0</v>
      </c>
      <c r="N67" s="79">
        <v>0</v>
      </c>
      <c r="O67" s="79">
        <v>0</v>
      </c>
      <c r="P67" s="79">
        <v>0</v>
      </c>
      <c r="Q67" s="79">
        <v>0</v>
      </c>
      <c r="R67" s="79">
        <v>0</v>
      </c>
      <c r="S67" s="79">
        <v>0</v>
      </c>
      <c r="T67" s="79">
        <v>0</v>
      </c>
      <c r="U67" s="79">
        <v>0</v>
      </c>
      <c r="V67" s="79">
        <v>0</v>
      </c>
      <c r="W67" s="79">
        <v>0</v>
      </c>
      <c r="X67" s="79">
        <v>0</v>
      </c>
      <c r="Y67" s="79">
        <v>0</v>
      </c>
      <c r="Z67" s="79">
        <v>0</v>
      </c>
      <c r="AA67" s="79">
        <v>0</v>
      </c>
      <c r="AB67" s="79">
        <v>0</v>
      </c>
      <c r="AC67" s="79">
        <v>0</v>
      </c>
      <c r="AD67" s="79">
        <v>0</v>
      </c>
      <c r="AE67" s="79">
        <v>0</v>
      </c>
      <c r="AF67" s="79">
        <v>0</v>
      </c>
      <c r="AG67" s="79">
        <v>0</v>
      </c>
      <c r="AH67" s="79">
        <v>0</v>
      </c>
      <c r="AI67" s="79">
        <v>0</v>
      </c>
      <c r="AJ67" s="79">
        <v>0</v>
      </c>
      <c r="AK67" s="79">
        <v>0</v>
      </c>
      <c r="AL67" s="79">
        <v>0</v>
      </c>
      <c r="AM67" s="79">
        <f t="shared" si="0"/>
        <v>0</v>
      </c>
      <c r="AP67" s="45"/>
    </row>
    <row r="68" spans="1:42" ht="33" customHeight="1">
      <c r="A68" s="54">
        <v>155</v>
      </c>
      <c r="B68" s="55" t="s">
        <v>85</v>
      </c>
      <c r="C68" s="56" t="s">
        <v>725</v>
      </c>
      <c r="D68" s="79">
        <v>0</v>
      </c>
      <c r="E68" s="79">
        <v>0</v>
      </c>
      <c r="F68" s="79">
        <v>0</v>
      </c>
      <c r="G68" s="79">
        <v>14222.5</v>
      </c>
      <c r="H68" s="79">
        <v>0</v>
      </c>
      <c r="I68" s="79">
        <v>0</v>
      </c>
      <c r="J68" s="79">
        <v>103000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79">
        <v>0</v>
      </c>
      <c r="AB68" s="79">
        <v>0</v>
      </c>
      <c r="AC68" s="79">
        <v>0</v>
      </c>
      <c r="AD68" s="79">
        <v>0</v>
      </c>
      <c r="AE68" s="79">
        <v>0</v>
      </c>
      <c r="AF68" s="79">
        <v>0</v>
      </c>
      <c r="AG68" s="79">
        <v>0</v>
      </c>
      <c r="AH68" s="79">
        <v>0</v>
      </c>
      <c r="AI68" s="79">
        <v>0</v>
      </c>
      <c r="AJ68" s="79">
        <v>0</v>
      </c>
      <c r="AK68" s="79">
        <v>0</v>
      </c>
      <c r="AL68" s="79">
        <v>0</v>
      </c>
      <c r="AM68" s="79">
        <f t="shared" si="0"/>
        <v>117222.5</v>
      </c>
      <c r="AP68" s="45"/>
    </row>
    <row r="69" spans="1:42" ht="33" customHeight="1">
      <c r="A69" s="54">
        <v>156</v>
      </c>
      <c r="B69" s="55" t="s">
        <v>86</v>
      </c>
      <c r="C69" s="56" t="s">
        <v>725</v>
      </c>
      <c r="D69" s="79">
        <v>0</v>
      </c>
      <c r="E69" s="79">
        <v>0</v>
      </c>
      <c r="F69" s="79">
        <v>0</v>
      </c>
      <c r="G69" s="79">
        <v>2430.46</v>
      </c>
      <c r="H69" s="79">
        <v>0</v>
      </c>
      <c r="I69" s="79">
        <v>0</v>
      </c>
      <c r="J69" s="79">
        <v>0</v>
      </c>
      <c r="K69" s="79">
        <v>0</v>
      </c>
      <c r="L69" s="79">
        <v>0</v>
      </c>
      <c r="M69" s="79">
        <v>0</v>
      </c>
      <c r="N69" s="79">
        <v>0</v>
      </c>
      <c r="O69" s="79">
        <v>0</v>
      </c>
      <c r="P69" s="79">
        <v>0</v>
      </c>
      <c r="Q69" s="79">
        <v>0</v>
      </c>
      <c r="R69" s="79">
        <v>0</v>
      </c>
      <c r="S69" s="79">
        <v>0</v>
      </c>
      <c r="T69" s="79">
        <v>0</v>
      </c>
      <c r="U69" s="79">
        <v>0</v>
      </c>
      <c r="V69" s="79">
        <v>0</v>
      </c>
      <c r="W69" s="79">
        <v>0</v>
      </c>
      <c r="X69" s="79">
        <v>0</v>
      </c>
      <c r="Y69" s="79">
        <v>0</v>
      </c>
      <c r="Z69" s="79">
        <v>0</v>
      </c>
      <c r="AA69" s="79">
        <v>0</v>
      </c>
      <c r="AB69" s="79">
        <v>0</v>
      </c>
      <c r="AC69" s="79">
        <v>0</v>
      </c>
      <c r="AD69" s="79">
        <v>0</v>
      </c>
      <c r="AE69" s="79">
        <v>0</v>
      </c>
      <c r="AF69" s="79">
        <v>0</v>
      </c>
      <c r="AG69" s="79">
        <v>0</v>
      </c>
      <c r="AH69" s="79">
        <v>0</v>
      </c>
      <c r="AI69" s="79">
        <v>0</v>
      </c>
      <c r="AJ69" s="79">
        <v>0</v>
      </c>
      <c r="AK69" s="79">
        <v>0</v>
      </c>
      <c r="AL69" s="79">
        <v>0</v>
      </c>
      <c r="AM69" s="79">
        <f t="shared" si="0"/>
        <v>2430.46</v>
      </c>
      <c r="AP69" s="45"/>
    </row>
    <row r="70" spans="1:42" ht="33" customHeight="1">
      <c r="A70" s="54">
        <v>157</v>
      </c>
      <c r="B70" s="55" t="s">
        <v>87</v>
      </c>
      <c r="C70" s="56" t="s">
        <v>725</v>
      </c>
      <c r="D70" s="79">
        <v>0</v>
      </c>
      <c r="E70" s="79">
        <v>0</v>
      </c>
      <c r="F70" s="79">
        <v>0</v>
      </c>
      <c r="G70" s="79">
        <v>0</v>
      </c>
      <c r="H70" s="79">
        <v>0</v>
      </c>
      <c r="I70" s="79">
        <v>0</v>
      </c>
      <c r="J70" s="79">
        <v>0</v>
      </c>
      <c r="K70" s="79">
        <v>0</v>
      </c>
      <c r="L70" s="79">
        <v>0</v>
      </c>
      <c r="M70" s="79">
        <v>0</v>
      </c>
      <c r="N70" s="79">
        <v>0</v>
      </c>
      <c r="O70" s="79">
        <v>0</v>
      </c>
      <c r="P70" s="79">
        <v>0</v>
      </c>
      <c r="Q70" s="79">
        <v>0</v>
      </c>
      <c r="R70" s="79">
        <v>0</v>
      </c>
      <c r="S70" s="79">
        <v>0</v>
      </c>
      <c r="T70" s="79">
        <v>0</v>
      </c>
      <c r="U70" s="79">
        <v>0</v>
      </c>
      <c r="V70" s="79">
        <v>0</v>
      </c>
      <c r="W70" s="79">
        <v>0</v>
      </c>
      <c r="X70" s="79">
        <v>0</v>
      </c>
      <c r="Y70" s="79">
        <v>0</v>
      </c>
      <c r="Z70" s="79">
        <v>0</v>
      </c>
      <c r="AA70" s="79">
        <v>0</v>
      </c>
      <c r="AB70" s="79">
        <v>0</v>
      </c>
      <c r="AC70" s="79">
        <v>0</v>
      </c>
      <c r="AD70" s="79">
        <v>0</v>
      </c>
      <c r="AE70" s="79">
        <v>0</v>
      </c>
      <c r="AF70" s="79">
        <v>0</v>
      </c>
      <c r="AG70" s="79">
        <v>0</v>
      </c>
      <c r="AH70" s="79">
        <v>0</v>
      </c>
      <c r="AI70" s="79">
        <v>0</v>
      </c>
      <c r="AJ70" s="79">
        <v>0</v>
      </c>
      <c r="AK70" s="79">
        <v>0</v>
      </c>
      <c r="AL70" s="79">
        <v>0</v>
      </c>
      <c r="AM70" s="79">
        <f t="shared" si="0"/>
        <v>0</v>
      </c>
      <c r="AP70" s="45"/>
    </row>
    <row r="71" spans="1:42" ht="33" customHeight="1">
      <c r="A71" s="54">
        <v>159</v>
      </c>
      <c r="B71" s="55" t="s">
        <v>1352</v>
      </c>
      <c r="C71" s="56" t="s">
        <v>725</v>
      </c>
      <c r="D71" s="79">
        <v>0</v>
      </c>
      <c r="E71" s="79">
        <v>0</v>
      </c>
      <c r="F71" s="79">
        <v>0</v>
      </c>
      <c r="G71" s="79">
        <v>0</v>
      </c>
      <c r="H71" s="79">
        <v>0</v>
      </c>
      <c r="I71" s="79">
        <v>0</v>
      </c>
      <c r="J71" s="79">
        <v>0</v>
      </c>
      <c r="K71" s="79">
        <v>0</v>
      </c>
      <c r="L71" s="79">
        <v>0</v>
      </c>
      <c r="M71" s="79">
        <v>0</v>
      </c>
      <c r="N71" s="79">
        <v>0</v>
      </c>
      <c r="O71" s="79">
        <v>0</v>
      </c>
      <c r="P71" s="79">
        <v>0</v>
      </c>
      <c r="Q71" s="79">
        <v>0</v>
      </c>
      <c r="R71" s="79">
        <v>0</v>
      </c>
      <c r="S71" s="79">
        <v>0</v>
      </c>
      <c r="T71" s="79">
        <v>0</v>
      </c>
      <c r="U71" s="79">
        <v>0</v>
      </c>
      <c r="V71" s="79">
        <v>0</v>
      </c>
      <c r="W71" s="79">
        <v>0</v>
      </c>
      <c r="X71" s="79">
        <v>0</v>
      </c>
      <c r="Y71" s="79">
        <v>0</v>
      </c>
      <c r="Z71" s="79">
        <v>0</v>
      </c>
      <c r="AA71" s="79">
        <v>0</v>
      </c>
      <c r="AB71" s="79">
        <v>0</v>
      </c>
      <c r="AC71" s="79">
        <v>0</v>
      </c>
      <c r="AD71" s="79">
        <v>0</v>
      </c>
      <c r="AE71" s="79">
        <v>0</v>
      </c>
      <c r="AF71" s="79">
        <v>0</v>
      </c>
      <c r="AG71" s="79">
        <v>0</v>
      </c>
      <c r="AH71" s="79">
        <v>0</v>
      </c>
      <c r="AI71" s="79">
        <v>0</v>
      </c>
      <c r="AJ71" s="79">
        <v>0</v>
      </c>
      <c r="AK71" s="79">
        <v>0</v>
      </c>
      <c r="AL71" s="79">
        <v>0</v>
      </c>
      <c r="AM71" s="79">
        <f t="shared" si="0"/>
        <v>0</v>
      </c>
      <c r="AP71" s="45"/>
    </row>
    <row r="72" spans="1:42" ht="33" customHeight="1">
      <c r="A72" s="54">
        <v>163</v>
      </c>
      <c r="B72" s="55" t="s">
        <v>88</v>
      </c>
      <c r="C72" s="56" t="s">
        <v>679</v>
      </c>
      <c r="D72" s="79">
        <v>0</v>
      </c>
      <c r="E72" s="79">
        <v>0</v>
      </c>
      <c r="F72" s="79">
        <v>1656421.27</v>
      </c>
      <c r="G72" s="79">
        <v>47354.9</v>
      </c>
      <c r="H72" s="79">
        <v>0</v>
      </c>
      <c r="I72" s="79">
        <v>0</v>
      </c>
      <c r="J72" s="79">
        <v>0</v>
      </c>
      <c r="K72" s="79">
        <v>0</v>
      </c>
      <c r="L72" s="79">
        <v>0</v>
      </c>
      <c r="M72" s="79">
        <v>0</v>
      </c>
      <c r="N72" s="79">
        <v>0</v>
      </c>
      <c r="O72" s="79">
        <v>0</v>
      </c>
      <c r="P72" s="79">
        <v>0</v>
      </c>
      <c r="Q72" s="79">
        <v>363993.99</v>
      </c>
      <c r="R72" s="79">
        <v>0</v>
      </c>
      <c r="S72" s="79">
        <v>0</v>
      </c>
      <c r="T72" s="79">
        <v>0</v>
      </c>
      <c r="U72" s="79">
        <v>0</v>
      </c>
      <c r="V72" s="79">
        <v>0</v>
      </c>
      <c r="W72" s="79">
        <v>0</v>
      </c>
      <c r="X72" s="79">
        <v>0</v>
      </c>
      <c r="Y72" s="79">
        <v>0</v>
      </c>
      <c r="Z72" s="79">
        <v>0</v>
      </c>
      <c r="AA72" s="79">
        <v>0</v>
      </c>
      <c r="AB72" s="79">
        <v>0</v>
      </c>
      <c r="AC72" s="79">
        <v>0</v>
      </c>
      <c r="AD72" s="79">
        <v>0</v>
      </c>
      <c r="AE72" s="79">
        <v>0</v>
      </c>
      <c r="AF72" s="79">
        <v>0</v>
      </c>
      <c r="AG72" s="79">
        <v>0</v>
      </c>
      <c r="AH72" s="79">
        <v>0</v>
      </c>
      <c r="AI72" s="79">
        <v>0</v>
      </c>
      <c r="AJ72" s="79">
        <v>0</v>
      </c>
      <c r="AK72" s="79">
        <v>0</v>
      </c>
      <c r="AL72" s="79">
        <v>0</v>
      </c>
      <c r="AM72" s="79">
        <f t="shared" si="0"/>
        <v>2067770.16</v>
      </c>
      <c r="AP72" s="45"/>
    </row>
    <row r="73" spans="1:42" ht="33" customHeight="1">
      <c r="A73" s="54">
        <v>169</v>
      </c>
      <c r="B73" s="55" t="s">
        <v>89</v>
      </c>
      <c r="C73" s="56" t="s">
        <v>726</v>
      </c>
      <c r="D73" s="79">
        <v>0</v>
      </c>
      <c r="E73" s="79">
        <v>57.28</v>
      </c>
      <c r="F73" s="79">
        <v>0</v>
      </c>
      <c r="G73" s="79">
        <v>7701.6</v>
      </c>
      <c r="H73" s="79">
        <v>0</v>
      </c>
      <c r="I73" s="79">
        <v>0</v>
      </c>
      <c r="J73" s="79">
        <v>0</v>
      </c>
      <c r="K73" s="79">
        <v>0</v>
      </c>
      <c r="L73" s="79">
        <v>0</v>
      </c>
      <c r="M73" s="79">
        <v>0</v>
      </c>
      <c r="N73" s="79">
        <v>0</v>
      </c>
      <c r="O73" s="79">
        <v>0</v>
      </c>
      <c r="P73" s="79">
        <v>0</v>
      </c>
      <c r="Q73" s="79">
        <v>0</v>
      </c>
      <c r="R73" s="79">
        <v>0</v>
      </c>
      <c r="S73" s="79">
        <v>0</v>
      </c>
      <c r="T73" s="79">
        <v>0</v>
      </c>
      <c r="U73" s="79">
        <v>0</v>
      </c>
      <c r="V73" s="79">
        <v>0</v>
      </c>
      <c r="W73" s="79">
        <v>0</v>
      </c>
      <c r="X73" s="79">
        <v>0</v>
      </c>
      <c r="Y73" s="79">
        <v>0</v>
      </c>
      <c r="Z73" s="79">
        <v>0</v>
      </c>
      <c r="AA73" s="79">
        <v>0</v>
      </c>
      <c r="AB73" s="79">
        <v>0</v>
      </c>
      <c r="AC73" s="79">
        <v>0</v>
      </c>
      <c r="AD73" s="79">
        <v>0</v>
      </c>
      <c r="AE73" s="79">
        <v>0</v>
      </c>
      <c r="AF73" s="79">
        <v>0</v>
      </c>
      <c r="AG73" s="79">
        <v>0</v>
      </c>
      <c r="AH73" s="79">
        <v>0</v>
      </c>
      <c r="AI73" s="79">
        <v>0</v>
      </c>
      <c r="AJ73" s="79">
        <v>0</v>
      </c>
      <c r="AK73" s="79">
        <v>0</v>
      </c>
      <c r="AL73" s="79">
        <v>0</v>
      </c>
      <c r="AM73" s="79">
        <f t="shared" si="0"/>
        <v>7758.88</v>
      </c>
      <c r="AP73" s="45"/>
    </row>
    <row r="74" spans="1:42" ht="33" customHeight="1">
      <c r="A74" s="54">
        <v>170</v>
      </c>
      <c r="B74" s="55" t="s">
        <v>90</v>
      </c>
      <c r="C74" s="56" t="s">
        <v>678</v>
      </c>
      <c r="D74" s="79">
        <v>0</v>
      </c>
      <c r="E74" s="79">
        <v>0</v>
      </c>
      <c r="F74" s="79">
        <v>0</v>
      </c>
      <c r="G74" s="79">
        <v>0</v>
      </c>
      <c r="H74" s="79">
        <v>0</v>
      </c>
      <c r="I74" s="79">
        <v>0</v>
      </c>
      <c r="J74" s="79">
        <v>0</v>
      </c>
      <c r="K74" s="79">
        <v>0</v>
      </c>
      <c r="L74" s="79">
        <v>0</v>
      </c>
      <c r="M74" s="79">
        <v>0</v>
      </c>
      <c r="N74" s="79">
        <v>0</v>
      </c>
      <c r="O74" s="79">
        <v>0</v>
      </c>
      <c r="P74" s="79">
        <v>0</v>
      </c>
      <c r="Q74" s="79">
        <v>0</v>
      </c>
      <c r="R74" s="79">
        <v>0</v>
      </c>
      <c r="S74" s="79">
        <v>0</v>
      </c>
      <c r="T74" s="79">
        <v>0</v>
      </c>
      <c r="U74" s="79">
        <v>0</v>
      </c>
      <c r="V74" s="79">
        <v>0</v>
      </c>
      <c r="W74" s="79">
        <v>0</v>
      </c>
      <c r="X74" s="79">
        <v>0</v>
      </c>
      <c r="Y74" s="79">
        <v>0</v>
      </c>
      <c r="Z74" s="79">
        <v>0</v>
      </c>
      <c r="AA74" s="79">
        <v>0</v>
      </c>
      <c r="AB74" s="79">
        <v>0</v>
      </c>
      <c r="AC74" s="79">
        <v>0</v>
      </c>
      <c r="AD74" s="79">
        <v>0</v>
      </c>
      <c r="AE74" s="79">
        <v>0</v>
      </c>
      <c r="AF74" s="79">
        <v>0</v>
      </c>
      <c r="AG74" s="79">
        <v>0</v>
      </c>
      <c r="AH74" s="79">
        <v>0</v>
      </c>
      <c r="AI74" s="79">
        <v>0</v>
      </c>
      <c r="AJ74" s="79">
        <v>0</v>
      </c>
      <c r="AK74" s="79">
        <v>0</v>
      </c>
      <c r="AL74" s="79">
        <v>0</v>
      </c>
      <c r="AM74" s="79">
        <f t="shared" si="0"/>
        <v>0</v>
      </c>
      <c r="AP74" s="45"/>
    </row>
    <row r="75" spans="1:42" ht="33" customHeight="1">
      <c r="A75" s="54">
        <v>171</v>
      </c>
      <c r="B75" s="55" t="s">
        <v>91</v>
      </c>
      <c r="C75" s="80">
        <v>0</v>
      </c>
      <c r="D75" s="79">
        <v>0</v>
      </c>
      <c r="E75" s="79">
        <v>0</v>
      </c>
      <c r="F75" s="79">
        <v>0</v>
      </c>
      <c r="G75" s="79">
        <v>0</v>
      </c>
      <c r="H75" s="79">
        <v>0</v>
      </c>
      <c r="I75" s="79">
        <v>0</v>
      </c>
      <c r="J75" s="79">
        <v>0</v>
      </c>
      <c r="K75" s="79">
        <v>0</v>
      </c>
      <c r="L75" s="79">
        <v>0</v>
      </c>
      <c r="M75" s="79">
        <v>0</v>
      </c>
      <c r="N75" s="79">
        <v>0</v>
      </c>
      <c r="O75" s="79">
        <v>0</v>
      </c>
      <c r="P75" s="79">
        <v>0</v>
      </c>
      <c r="Q75" s="79">
        <v>0</v>
      </c>
      <c r="R75" s="79">
        <v>0</v>
      </c>
      <c r="S75" s="79">
        <v>0</v>
      </c>
      <c r="T75" s="79">
        <v>0</v>
      </c>
      <c r="U75" s="79">
        <v>0</v>
      </c>
      <c r="V75" s="79">
        <v>0</v>
      </c>
      <c r="W75" s="79">
        <v>0</v>
      </c>
      <c r="X75" s="79">
        <v>0</v>
      </c>
      <c r="Y75" s="79">
        <v>0</v>
      </c>
      <c r="Z75" s="79">
        <v>0</v>
      </c>
      <c r="AA75" s="79">
        <v>0</v>
      </c>
      <c r="AB75" s="79">
        <v>0</v>
      </c>
      <c r="AC75" s="79">
        <v>0</v>
      </c>
      <c r="AD75" s="79">
        <v>0</v>
      </c>
      <c r="AE75" s="79">
        <v>0</v>
      </c>
      <c r="AF75" s="79">
        <v>0</v>
      </c>
      <c r="AG75" s="79">
        <v>0</v>
      </c>
      <c r="AH75" s="79">
        <v>0</v>
      </c>
      <c r="AI75" s="79">
        <v>0</v>
      </c>
      <c r="AJ75" s="79">
        <v>0</v>
      </c>
      <c r="AK75" s="79">
        <v>0</v>
      </c>
      <c r="AL75" s="79">
        <v>0</v>
      </c>
      <c r="AM75" s="79">
        <f t="shared" ref="AM75:AM138" si="1">SUM(D75:AL75)</f>
        <v>0</v>
      </c>
      <c r="AP75" s="45"/>
    </row>
    <row r="76" spans="1:42" ht="33" customHeight="1">
      <c r="A76" s="54">
        <v>190</v>
      </c>
      <c r="B76" s="55" t="s">
        <v>92</v>
      </c>
      <c r="C76" s="80" t="s">
        <v>677</v>
      </c>
      <c r="D76" s="79">
        <v>0</v>
      </c>
      <c r="E76" s="79">
        <v>0</v>
      </c>
      <c r="F76" s="79">
        <v>0</v>
      </c>
      <c r="G76" s="79">
        <v>7737.01</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f t="shared" si="1"/>
        <v>7737.01</v>
      </c>
      <c r="AP76" s="45"/>
    </row>
    <row r="77" spans="1:42" ht="33" customHeight="1">
      <c r="A77" s="54">
        <v>192</v>
      </c>
      <c r="B77" s="55" t="s">
        <v>93</v>
      </c>
      <c r="C77" s="56" t="s">
        <v>725</v>
      </c>
      <c r="D77" s="79">
        <v>0</v>
      </c>
      <c r="E77" s="79">
        <v>0</v>
      </c>
      <c r="F77" s="79">
        <v>0</v>
      </c>
      <c r="G77" s="79">
        <v>6232</v>
      </c>
      <c r="H77" s="79">
        <v>0</v>
      </c>
      <c r="I77" s="79">
        <v>0</v>
      </c>
      <c r="J77" s="79">
        <v>0</v>
      </c>
      <c r="K77" s="79">
        <v>0</v>
      </c>
      <c r="L77" s="79">
        <v>0</v>
      </c>
      <c r="M77" s="79">
        <v>0</v>
      </c>
      <c r="N77" s="79">
        <v>0</v>
      </c>
      <c r="O77" s="79">
        <v>0</v>
      </c>
      <c r="P77" s="79">
        <v>0</v>
      </c>
      <c r="Q77" s="79">
        <v>0</v>
      </c>
      <c r="R77" s="79">
        <v>0</v>
      </c>
      <c r="S77" s="79">
        <v>0</v>
      </c>
      <c r="T77" s="79">
        <v>0</v>
      </c>
      <c r="U77" s="79">
        <v>0</v>
      </c>
      <c r="V77" s="79">
        <v>0</v>
      </c>
      <c r="W77" s="79">
        <v>0</v>
      </c>
      <c r="X77" s="79">
        <v>0</v>
      </c>
      <c r="Y77" s="79">
        <v>0</v>
      </c>
      <c r="Z77" s="79">
        <v>0</v>
      </c>
      <c r="AA77" s="79">
        <v>0</v>
      </c>
      <c r="AB77" s="79">
        <v>0</v>
      </c>
      <c r="AC77" s="79">
        <v>0</v>
      </c>
      <c r="AD77" s="79">
        <v>0</v>
      </c>
      <c r="AE77" s="79">
        <v>0</v>
      </c>
      <c r="AF77" s="79">
        <v>0</v>
      </c>
      <c r="AG77" s="79">
        <v>0</v>
      </c>
      <c r="AH77" s="79">
        <v>0</v>
      </c>
      <c r="AI77" s="79">
        <v>0</v>
      </c>
      <c r="AJ77" s="79">
        <v>0</v>
      </c>
      <c r="AK77" s="79">
        <v>0</v>
      </c>
      <c r="AL77" s="79">
        <v>0</v>
      </c>
      <c r="AM77" s="79">
        <f t="shared" si="1"/>
        <v>6232</v>
      </c>
      <c r="AP77" s="45"/>
    </row>
    <row r="78" spans="1:42" ht="33" customHeight="1">
      <c r="A78" s="54">
        <v>197</v>
      </c>
      <c r="B78" s="55" t="s">
        <v>1353</v>
      </c>
      <c r="C78" s="56" t="s">
        <v>678</v>
      </c>
      <c r="D78" s="79">
        <v>0</v>
      </c>
      <c r="E78" s="79">
        <v>0</v>
      </c>
      <c r="F78" s="79">
        <v>0</v>
      </c>
      <c r="G78" s="79">
        <v>0</v>
      </c>
      <c r="H78" s="79">
        <v>0</v>
      </c>
      <c r="I78" s="79">
        <v>50</v>
      </c>
      <c r="J78" s="79">
        <v>0</v>
      </c>
      <c r="K78" s="79">
        <v>0</v>
      </c>
      <c r="L78" s="79">
        <v>0</v>
      </c>
      <c r="M78" s="79">
        <v>0</v>
      </c>
      <c r="N78" s="79">
        <v>0</v>
      </c>
      <c r="O78" s="79">
        <v>97.72</v>
      </c>
      <c r="P78" s="79">
        <v>16557.27</v>
      </c>
      <c r="Q78" s="79">
        <v>0</v>
      </c>
      <c r="R78" s="79">
        <v>0</v>
      </c>
      <c r="S78" s="79">
        <v>0</v>
      </c>
      <c r="T78" s="79">
        <v>0</v>
      </c>
      <c r="U78" s="79">
        <v>0</v>
      </c>
      <c r="V78" s="79">
        <v>0</v>
      </c>
      <c r="W78" s="79">
        <v>0</v>
      </c>
      <c r="X78" s="79">
        <v>0</v>
      </c>
      <c r="Y78" s="79">
        <v>0</v>
      </c>
      <c r="Z78" s="79">
        <v>0</v>
      </c>
      <c r="AA78" s="79">
        <v>0</v>
      </c>
      <c r="AB78" s="79">
        <v>0</v>
      </c>
      <c r="AC78" s="79">
        <v>0</v>
      </c>
      <c r="AD78" s="79">
        <v>0</v>
      </c>
      <c r="AE78" s="79">
        <v>0</v>
      </c>
      <c r="AF78" s="79">
        <v>0</v>
      </c>
      <c r="AG78" s="79">
        <v>0</v>
      </c>
      <c r="AH78" s="79">
        <v>0</v>
      </c>
      <c r="AI78" s="79">
        <v>0</v>
      </c>
      <c r="AJ78" s="79">
        <v>0</v>
      </c>
      <c r="AK78" s="79">
        <v>0</v>
      </c>
      <c r="AL78" s="79">
        <v>0</v>
      </c>
      <c r="AM78" s="79">
        <f t="shared" si="1"/>
        <v>16704.990000000002</v>
      </c>
      <c r="AP78" s="45"/>
    </row>
    <row r="79" spans="1:42" ht="33" customHeight="1">
      <c r="A79" s="54">
        <v>200</v>
      </c>
      <c r="B79" s="55" t="s">
        <v>94</v>
      </c>
      <c r="C79" s="56" t="s">
        <v>684</v>
      </c>
      <c r="D79" s="79">
        <v>0</v>
      </c>
      <c r="E79" s="79">
        <v>0</v>
      </c>
      <c r="F79" s="79">
        <v>0</v>
      </c>
      <c r="G79" s="79">
        <v>0</v>
      </c>
      <c r="H79" s="79">
        <v>0</v>
      </c>
      <c r="I79" s="79">
        <v>0</v>
      </c>
      <c r="J79" s="79">
        <v>0</v>
      </c>
      <c r="K79" s="79">
        <v>0</v>
      </c>
      <c r="L79" s="79">
        <v>0</v>
      </c>
      <c r="M79" s="79">
        <v>0</v>
      </c>
      <c r="N79" s="79">
        <v>0</v>
      </c>
      <c r="O79" s="79">
        <v>0</v>
      </c>
      <c r="P79" s="79">
        <v>0</v>
      </c>
      <c r="Q79" s="79">
        <v>0</v>
      </c>
      <c r="R79" s="79">
        <v>0</v>
      </c>
      <c r="S79" s="79">
        <v>0</v>
      </c>
      <c r="T79" s="79">
        <v>0</v>
      </c>
      <c r="U79" s="79">
        <v>0</v>
      </c>
      <c r="V79" s="79">
        <v>0</v>
      </c>
      <c r="W79" s="79">
        <v>0</v>
      </c>
      <c r="X79" s="79">
        <v>0</v>
      </c>
      <c r="Y79" s="79">
        <v>0</v>
      </c>
      <c r="Z79" s="79">
        <v>0</v>
      </c>
      <c r="AA79" s="79">
        <v>0</v>
      </c>
      <c r="AB79" s="79">
        <v>0</v>
      </c>
      <c r="AC79" s="79">
        <v>0</v>
      </c>
      <c r="AD79" s="79">
        <v>0</v>
      </c>
      <c r="AE79" s="79">
        <v>0</v>
      </c>
      <c r="AF79" s="79">
        <v>0</v>
      </c>
      <c r="AG79" s="79">
        <v>0</v>
      </c>
      <c r="AH79" s="79">
        <v>0</v>
      </c>
      <c r="AI79" s="79">
        <v>0</v>
      </c>
      <c r="AJ79" s="79">
        <v>0</v>
      </c>
      <c r="AK79" s="79">
        <v>0</v>
      </c>
      <c r="AL79" s="79">
        <v>0</v>
      </c>
      <c r="AM79" s="79">
        <f t="shared" si="1"/>
        <v>0</v>
      </c>
      <c r="AP79" s="45"/>
    </row>
    <row r="80" spans="1:42" ht="33" customHeight="1">
      <c r="A80" s="54">
        <v>201</v>
      </c>
      <c r="B80" s="55" t="s">
        <v>95</v>
      </c>
      <c r="C80" s="80" t="s">
        <v>678</v>
      </c>
      <c r="D80" s="79">
        <v>0</v>
      </c>
      <c r="E80" s="79">
        <v>0</v>
      </c>
      <c r="F80" s="79">
        <v>0</v>
      </c>
      <c r="G80" s="79">
        <v>3791</v>
      </c>
      <c r="H80" s="79">
        <v>0</v>
      </c>
      <c r="I80" s="79">
        <v>0</v>
      </c>
      <c r="J80" s="79">
        <v>0</v>
      </c>
      <c r="K80" s="79">
        <v>0</v>
      </c>
      <c r="L80" s="79">
        <v>0</v>
      </c>
      <c r="M80" s="79">
        <v>0</v>
      </c>
      <c r="N80" s="79">
        <v>0</v>
      </c>
      <c r="O80" s="79">
        <v>0</v>
      </c>
      <c r="P80" s="79">
        <v>0</v>
      </c>
      <c r="Q80" s="79">
        <v>0</v>
      </c>
      <c r="R80" s="79">
        <v>0</v>
      </c>
      <c r="S80" s="79">
        <v>0</v>
      </c>
      <c r="T80" s="79">
        <v>0</v>
      </c>
      <c r="U80" s="79">
        <v>0</v>
      </c>
      <c r="V80" s="79">
        <v>0</v>
      </c>
      <c r="W80" s="79">
        <v>0</v>
      </c>
      <c r="X80" s="79">
        <v>0</v>
      </c>
      <c r="Y80" s="79">
        <v>0</v>
      </c>
      <c r="Z80" s="79">
        <v>0</v>
      </c>
      <c r="AA80" s="79">
        <v>0</v>
      </c>
      <c r="AB80" s="79">
        <v>0</v>
      </c>
      <c r="AC80" s="79">
        <v>0</v>
      </c>
      <c r="AD80" s="79">
        <v>0</v>
      </c>
      <c r="AE80" s="79">
        <v>0</v>
      </c>
      <c r="AF80" s="79">
        <v>0</v>
      </c>
      <c r="AG80" s="79">
        <v>0</v>
      </c>
      <c r="AH80" s="79">
        <v>0</v>
      </c>
      <c r="AI80" s="79">
        <v>0</v>
      </c>
      <c r="AJ80" s="79">
        <v>0</v>
      </c>
      <c r="AK80" s="79">
        <v>0</v>
      </c>
      <c r="AL80" s="79">
        <v>0</v>
      </c>
      <c r="AM80" s="79">
        <f t="shared" si="1"/>
        <v>3791</v>
      </c>
      <c r="AP80" s="45"/>
    </row>
    <row r="81" spans="1:42" ht="33" customHeight="1">
      <c r="A81" s="54">
        <v>203</v>
      </c>
      <c r="B81" s="55" t="s">
        <v>96</v>
      </c>
      <c r="C81" s="80" t="s">
        <v>726</v>
      </c>
      <c r="D81" s="79">
        <v>0</v>
      </c>
      <c r="E81" s="79">
        <v>0</v>
      </c>
      <c r="F81" s="79">
        <v>0</v>
      </c>
      <c r="G81" s="79">
        <v>2575.6999999999998</v>
      </c>
      <c r="H81" s="79">
        <v>0</v>
      </c>
      <c r="I81" s="79">
        <v>0</v>
      </c>
      <c r="J81" s="79">
        <v>0</v>
      </c>
      <c r="K81" s="79">
        <v>0</v>
      </c>
      <c r="L81" s="79">
        <v>0</v>
      </c>
      <c r="M81" s="79">
        <v>0</v>
      </c>
      <c r="N81" s="79">
        <v>0</v>
      </c>
      <c r="O81" s="79">
        <v>0</v>
      </c>
      <c r="P81" s="79">
        <v>0</v>
      </c>
      <c r="Q81" s="79">
        <v>0</v>
      </c>
      <c r="R81" s="79">
        <v>0</v>
      </c>
      <c r="S81" s="79">
        <v>0</v>
      </c>
      <c r="T81" s="79">
        <v>0</v>
      </c>
      <c r="U81" s="79">
        <v>0</v>
      </c>
      <c r="V81" s="79">
        <v>0</v>
      </c>
      <c r="W81" s="79">
        <v>0</v>
      </c>
      <c r="X81" s="79">
        <v>0</v>
      </c>
      <c r="Y81" s="79">
        <v>0</v>
      </c>
      <c r="Z81" s="79">
        <v>0</v>
      </c>
      <c r="AA81" s="79">
        <v>0</v>
      </c>
      <c r="AB81" s="79">
        <v>0</v>
      </c>
      <c r="AC81" s="79">
        <v>0</v>
      </c>
      <c r="AD81" s="79">
        <v>0</v>
      </c>
      <c r="AE81" s="79">
        <v>0</v>
      </c>
      <c r="AF81" s="79">
        <v>0</v>
      </c>
      <c r="AG81" s="79">
        <v>0</v>
      </c>
      <c r="AH81" s="79">
        <v>0</v>
      </c>
      <c r="AI81" s="79">
        <v>0</v>
      </c>
      <c r="AJ81" s="79">
        <v>0</v>
      </c>
      <c r="AK81" s="79">
        <v>0</v>
      </c>
      <c r="AL81" s="79">
        <v>0</v>
      </c>
      <c r="AM81" s="79">
        <f t="shared" si="1"/>
        <v>2575.6999999999998</v>
      </c>
      <c r="AP81" s="45"/>
    </row>
    <row r="82" spans="1:42" ht="33" customHeight="1">
      <c r="A82" s="54">
        <v>206</v>
      </c>
      <c r="B82" s="55" t="s">
        <v>97</v>
      </c>
      <c r="C82" s="56" t="s">
        <v>681</v>
      </c>
      <c r="D82" s="79">
        <v>0</v>
      </c>
      <c r="E82" s="79">
        <v>0</v>
      </c>
      <c r="F82" s="79">
        <v>0</v>
      </c>
      <c r="G82" s="79">
        <v>5747.3600000000006</v>
      </c>
      <c r="H82" s="79">
        <v>0</v>
      </c>
      <c r="I82" s="79">
        <v>0</v>
      </c>
      <c r="J82" s="79">
        <v>32681.83</v>
      </c>
      <c r="K82" s="79">
        <v>0</v>
      </c>
      <c r="L82" s="79">
        <v>0</v>
      </c>
      <c r="M82" s="79">
        <v>0</v>
      </c>
      <c r="N82" s="79">
        <v>0</v>
      </c>
      <c r="O82" s="79">
        <v>0</v>
      </c>
      <c r="P82" s="79">
        <v>0</v>
      </c>
      <c r="Q82" s="79">
        <v>158588.57</v>
      </c>
      <c r="R82" s="79">
        <v>0</v>
      </c>
      <c r="S82" s="79">
        <v>0</v>
      </c>
      <c r="T82" s="79">
        <v>0</v>
      </c>
      <c r="U82" s="79">
        <v>0</v>
      </c>
      <c r="V82" s="79">
        <v>0</v>
      </c>
      <c r="W82" s="79">
        <v>0</v>
      </c>
      <c r="X82" s="79">
        <v>0</v>
      </c>
      <c r="Y82" s="79">
        <v>0</v>
      </c>
      <c r="Z82" s="79">
        <v>0</v>
      </c>
      <c r="AA82" s="79">
        <v>0</v>
      </c>
      <c r="AB82" s="79">
        <v>0</v>
      </c>
      <c r="AC82" s="79">
        <v>0</v>
      </c>
      <c r="AD82" s="79">
        <v>0</v>
      </c>
      <c r="AE82" s="79">
        <v>0</v>
      </c>
      <c r="AF82" s="79">
        <v>0</v>
      </c>
      <c r="AG82" s="79">
        <v>0</v>
      </c>
      <c r="AH82" s="79">
        <v>0</v>
      </c>
      <c r="AI82" s="79">
        <v>0</v>
      </c>
      <c r="AJ82" s="79">
        <v>0</v>
      </c>
      <c r="AK82" s="79">
        <v>0</v>
      </c>
      <c r="AL82" s="79">
        <v>0</v>
      </c>
      <c r="AM82" s="79">
        <f t="shared" si="1"/>
        <v>197017.76</v>
      </c>
      <c r="AP82" s="45"/>
    </row>
    <row r="83" spans="1:42" ht="33" customHeight="1">
      <c r="A83" s="54">
        <v>210</v>
      </c>
      <c r="B83" s="55" t="s">
        <v>99</v>
      </c>
      <c r="C83" s="80" t="s">
        <v>726</v>
      </c>
      <c r="D83" s="79">
        <v>0</v>
      </c>
      <c r="E83" s="79">
        <v>0</v>
      </c>
      <c r="F83" s="79">
        <v>0</v>
      </c>
      <c r="G83" s="79">
        <v>0</v>
      </c>
      <c r="H83" s="79">
        <v>0</v>
      </c>
      <c r="I83" s="79">
        <v>0</v>
      </c>
      <c r="J83" s="79">
        <v>0</v>
      </c>
      <c r="K83" s="79">
        <v>0</v>
      </c>
      <c r="L83" s="79">
        <v>0</v>
      </c>
      <c r="M83" s="79">
        <v>0</v>
      </c>
      <c r="N83" s="79">
        <v>0</v>
      </c>
      <c r="O83" s="79">
        <v>0</v>
      </c>
      <c r="P83" s="79">
        <v>0</v>
      </c>
      <c r="Q83" s="79">
        <v>0</v>
      </c>
      <c r="R83" s="79">
        <v>0</v>
      </c>
      <c r="S83" s="79">
        <v>0</v>
      </c>
      <c r="T83" s="79">
        <v>0</v>
      </c>
      <c r="U83" s="79">
        <v>0</v>
      </c>
      <c r="V83" s="79">
        <v>0</v>
      </c>
      <c r="W83" s="79">
        <v>0</v>
      </c>
      <c r="X83" s="79">
        <v>0</v>
      </c>
      <c r="Y83" s="79">
        <v>0</v>
      </c>
      <c r="Z83" s="79">
        <v>0</v>
      </c>
      <c r="AA83" s="79">
        <v>0</v>
      </c>
      <c r="AB83" s="79">
        <v>0</v>
      </c>
      <c r="AC83" s="79">
        <v>0</v>
      </c>
      <c r="AD83" s="79">
        <v>0</v>
      </c>
      <c r="AE83" s="79">
        <v>0</v>
      </c>
      <c r="AF83" s="79">
        <v>0</v>
      </c>
      <c r="AG83" s="79">
        <v>0</v>
      </c>
      <c r="AH83" s="79">
        <v>0</v>
      </c>
      <c r="AI83" s="79">
        <v>0</v>
      </c>
      <c r="AJ83" s="79">
        <v>0</v>
      </c>
      <c r="AK83" s="79">
        <v>0</v>
      </c>
      <c r="AL83" s="79">
        <v>0</v>
      </c>
      <c r="AM83" s="79">
        <f t="shared" si="1"/>
        <v>0</v>
      </c>
      <c r="AP83" s="45"/>
    </row>
    <row r="84" spans="1:42" ht="33" customHeight="1">
      <c r="A84" s="54">
        <v>212</v>
      </c>
      <c r="B84" s="55" t="s">
        <v>100</v>
      </c>
      <c r="C84" s="80" t="s">
        <v>683</v>
      </c>
      <c r="D84" s="79">
        <v>0</v>
      </c>
      <c r="E84" s="79">
        <v>0</v>
      </c>
      <c r="F84" s="79">
        <v>0</v>
      </c>
      <c r="G84" s="79">
        <v>2540691.37</v>
      </c>
      <c r="H84" s="79">
        <v>0</v>
      </c>
      <c r="I84" s="79">
        <v>0</v>
      </c>
      <c r="J84" s="79">
        <v>3876</v>
      </c>
      <c r="K84" s="79">
        <v>0</v>
      </c>
      <c r="L84" s="79">
        <v>0</v>
      </c>
      <c r="M84" s="79">
        <v>0</v>
      </c>
      <c r="N84" s="79">
        <v>0</v>
      </c>
      <c r="O84" s="79">
        <v>0</v>
      </c>
      <c r="P84" s="79">
        <v>0</v>
      </c>
      <c r="Q84" s="79">
        <v>0</v>
      </c>
      <c r="R84" s="79">
        <v>0</v>
      </c>
      <c r="S84" s="79">
        <v>0</v>
      </c>
      <c r="T84" s="79">
        <v>0</v>
      </c>
      <c r="U84" s="79">
        <v>0</v>
      </c>
      <c r="V84" s="79">
        <v>0</v>
      </c>
      <c r="W84" s="79">
        <v>0</v>
      </c>
      <c r="X84" s="79">
        <v>0</v>
      </c>
      <c r="Y84" s="79">
        <v>0</v>
      </c>
      <c r="Z84" s="79">
        <v>0</v>
      </c>
      <c r="AA84" s="79">
        <v>0</v>
      </c>
      <c r="AB84" s="79">
        <v>0</v>
      </c>
      <c r="AC84" s="79">
        <v>0</v>
      </c>
      <c r="AD84" s="79">
        <v>0</v>
      </c>
      <c r="AE84" s="79">
        <v>0</v>
      </c>
      <c r="AF84" s="79">
        <v>0</v>
      </c>
      <c r="AG84" s="79">
        <v>0</v>
      </c>
      <c r="AH84" s="79">
        <v>0</v>
      </c>
      <c r="AI84" s="79">
        <v>0</v>
      </c>
      <c r="AJ84" s="79">
        <v>0</v>
      </c>
      <c r="AK84" s="79">
        <v>0</v>
      </c>
      <c r="AL84" s="79">
        <v>0</v>
      </c>
      <c r="AM84" s="79">
        <f t="shared" si="1"/>
        <v>2544567.37</v>
      </c>
      <c r="AP84" s="45"/>
    </row>
    <row r="85" spans="1:42" ht="33" customHeight="1">
      <c r="A85" s="54">
        <v>213</v>
      </c>
      <c r="B85" s="55" t="s">
        <v>101</v>
      </c>
      <c r="C85" s="56" t="s">
        <v>678</v>
      </c>
      <c r="D85" s="79">
        <v>0</v>
      </c>
      <c r="E85" s="79">
        <v>0</v>
      </c>
      <c r="F85" s="79">
        <v>0</v>
      </c>
      <c r="G85" s="79">
        <v>0</v>
      </c>
      <c r="H85" s="79">
        <v>0</v>
      </c>
      <c r="I85" s="79">
        <v>0</v>
      </c>
      <c r="J85" s="79">
        <v>0</v>
      </c>
      <c r="K85" s="79">
        <v>0</v>
      </c>
      <c r="L85" s="79">
        <v>0</v>
      </c>
      <c r="M85" s="79">
        <v>0</v>
      </c>
      <c r="N85" s="79">
        <v>0</v>
      </c>
      <c r="O85" s="79">
        <v>0</v>
      </c>
      <c r="P85" s="79">
        <v>0</v>
      </c>
      <c r="Q85" s="79">
        <v>0</v>
      </c>
      <c r="R85" s="79">
        <v>0</v>
      </c>
      <c r="S85" s="79">
        <v>0</v>
      </c>
      <c r="T85" s="79">
        <v>0</v>
      </c>
      <c r="U85" s="79">
        <v>0</v>
      </c>
      <c r="V85" s="79">
        <v>0</v>
      </c>
      <c r="W85" s="79">
        <v>0</v>
      </c>
      <c r="X85" s="79">
        <v>0</v>
      </c>
      <c r="Y85" s="79">
        <v>0</v>
      </c>
      <c r="Z85" s="79">
        <v>0</v>
      </c>
      <c r="AA85" s="79">
        <v>0</v>
      </c>
      <c r="AB85" s="79">
        <v>0</v>
      </c>
      <c r="AC85" s="79">
        <v>0</v>
      </c>
      <c r="AD85" s="79">
        <v>0</v>
      </c>
      <c r="AE85" s="79">
        <v>0</v>
      </c>
      <c r="AF85" s="79">
        <v>0</v>
      </c>
      <c r="AG85" s="79">
        <v>0</v>
      </c>
      <c r="AH85" s="79">
        <v>0</v>
      </c>
      <c r="AI85" s="79">
        <v>0</v>
      </c>
      <c r="AJ85" s="79">
        <v>0</v>
      </c>
      <c r="AK85" s="79">
        <v>0</v>
      </c>
      <c r="AL85" s="79">
        <v>0</v>
      </c>
      <c r="AM85" s="79">
        <f t="shared" si="1"/>
        <v>0</v>
      </c>
      <c r="AP85" s="45"/>
    </row>
    <row r="86" spans="1:42" ht="33" customHeight="1">
      <c r="A86" s="54">
        <v>221</v>
      </c>
      <c r="B86" s="55" t="s">
        <v>102</v>
      </c>
      <c r="C86" s="80" t="s">
        <v>725</v>
      </c>
      <c r="D86" s="79">
        <v>0</v>
      </c>
      <c r="E86" s="79">
        <v>0</v>
      </c>
      <c r="F86" s="79">
        <v>0</v>
      </c>
      <c r="G86" s="79">
        <v>48009.409999999996</v>
      </c>
      <c r="H86" s="79">
        <v>0</v>
      </c>
      <c r="I86" s="79">
        <v>0</v>
      </c>
      <c r="J86" s="79">
        <v>0</v>
      </c>
      <c r="K86" s="79">
        <v>0</v>
      </c>
      <c r="L86" s="79">
        <v>0</v>
      </c>
      <c r="M86" s="79">
        <v>0</v>
      </c>
      <c r="N86" s="79">
        <v>0</v>
      </c>
      <c r="O86" s="79">
        <v>0</v>
      </c>
      <c r="P86" s="79">
        <v>0</v>
      </c>
      <c r="Q86" s="79">
        <v>0</v>
      </c>
      <c r="R86" s="79">
        <v>0</v>
      </c>
      <c r="S86" s="79">
        <v>0</v>
      </c>
      <c r="T86" s="79">
        <v>0</v>
      </c>
      <c r="U86" s="79">
        <v>0</v>
      </c>
      <c r="V86" s="79">
        <v>0</v>
      </c>
      <c r="W86" s="79">
        <v>0</v>
      </c>
      <c r="X86" s="79">
        <v>0</v>
      </c>
      <c r="Y86" s="79">
        <v>0</v>
      </c>
      <c r="Z86" s="79">
        <v>0</v>
      </c>
      <c r="AA86" s="79">
        <v>0</v>
      </c>
      <c r="AB86" s="79">
        <v>0</v>
      </c>
      <c r="AC86" s="79">
        <v>0</v>
      </c>
      <c r="AD86" s="79">
        <v>0</v>
      </c>
      <c r="AE86" s="79">
        <v>0</v>
      </c>
      <c r="AF86" s="79">
        <v>0</v>
      </c>
      <c r="AG86" s="79">
        <v>0</v>
      </c>
      <c r="AH86" s="79">
        <v>0</v>
      </c>
      <c r="AI86" s="79">
        <v>0</v>
      </c>
      <c r="AJ86" s="79">
        <v>0</v>
      </c>
      <c r="AK86" s="79">
        <v>0</v>
      </c>
      <c r="AL86" s="79">
        <v>0</v>
      </c>
      <c r="AM86" s="79">
        <f t="shared" si="1"/>
        <v>48009.409999999996</v>
      </c>
      <c r="AP86" s="45"/>
    </row>
    <row r="87" spans="1:42" ht="33" customHeight="1">
      <c r="A87" s="54">
        <v>222</v>
      </c>
      <c r="B87" s="55" t="s">
        <v>103</v>
      </c>
      <c r="C87" s="56" t="s">
        <v>683</v>
      </c>
      <c r="D87" s="79">
        <v>0</v>
      </c>
      <c r="E87" s="79">
        <v>118.28</v>
      </c>
      <c r="F87" s="79">
        <v>1180604.4900000002</v>
      </c>
      <c r="G87" s="79">
        <v>49465.49</v>
      </c>
      <c r="H87" s="79">
        <v>0</v>
      </c>
      <c r="I87" s="79">
        <v>150</v>
      </c>
      <c r="J87" s="79">
        <v>59682</v>
      </c>
      <c r="K87" s="79">
        <v>0</v>
      </c>
      <c r="L87" s="79">
        <v>360.76</v>
      </c>
      <c r="M87" s="79">
        <v>0</v>
      </c>
      <c r="N87" s="79">
        <v>0</v>
      </c>
      <c r="O87" s="79">
        <v>117.28</v>
      </c>
      <c r="P87" s="79">
        <v>3465.74</v>
      </c>
      <c r="Q87" s="79">
        <v>0</v>
      </c>
      <c r="R87" s="79">
        <v>0</v>
      </c>
      <c r="S87" s="79">
        <v>0</v>
      </c>
      <c r="T87" s="79">
        <v>0</v>
      </c>
      <c r="U87" s="79">
        <v>0</v>
      </c>
      <c r="V87" s="79">
        <v>0</v>
      </c>
      <c r="W87" s="79">
        <v>0</v>
      </c>
      <c r="X87" s="79">
        <v>0</v>
      </c>
      <c r="Y87" s="79">
        <v>0</v>
      </c>
      <c r="Z87" s="79">
        <v>0</v>
      </c>
      <c r="AA87" s="79">
        <v>0</v>
      </c>
      <c r="AB87" s="79">
        <v>0</v>
      </c>
      <c r="AC87" s="79">
        <v>0</v>
      </c>
      <c r="AD87" s="79">
        <v>0</v>
      </c>
      <c r="AE87" s="79">
        <v>0</v>
      </c>
      <c r="AF87" s="79">
        <v>0</v>
      </c>
      <c r="AG87" s="79">
        <v>0</v>
      </c>
      <c r="AH87" s="79">
        <v>0</v>
      </c>
      <c r="AI87" s="79">
        <v>0</v>
      </c>
      <c r="AJ87" s="79">
        <v>0</v>
      </c>
      <c r="AK87" s="79">
        <v>0</v>
      </c>
      <c r="AL87" s="79">
        <v>0</v>
      </c>
      <c r="AM87" s="79">
        <f t="shared" si="1"/>
        <v>1293964.0400000003</v>
      </c>
      <c r="AP87" s="45"/>
    </row>
    <row r="88" spans="1:42" ht="33" customHeight="1">
      <c r="A88" s="54">
        <v>223</v>
      </c>
      <c r="B88" s="55" t="s">
        <v>104</v>
      </c>
      <c r="C88" s="56" t="s">
        <v>683</v>
      </c>
      <c r="D88" s="79">
        <v>0</v>
      </c>
      <c r="E88" s="79">
        <v>0</v>
      </c>
      <c r="F88" s="79">
        <v>2324405.16</v>
      </c>
      <c r="G88" s="79">
        <v>2841</v>
      </c>
      <c r="H88" s="79">
        <v>0</v>
      </c>
      <c r="I88" s="79">
        <v>0</v>
      </c>
      <c r="J88" s="79">
        <v>0</v>
      </c>
      <c r="K88" s="79">
        <v>0</v>
      </c>
      <c r="L88" s="79">
        <v>0</v>
      </c>
      <c r="M88" s="79">
        <v>0</v>
      </c>
      <c r="N88" s="79">
        <v>0</v>
      </c>
      <c r="O88" s="79">
        <v>0</v>
      </c>
      <c r="P88" s="79">
        <v>0</v>
      </c>
      <c r="Q88" s="79">
        <v>0</v>
      </c>
      <c r="R88" s="79">
        <v>0</v>
      </c>
      <c r="S88" s="79">
        <v>0</v>
      </c>
      <c r="T88" s="79">
        <v>0</v>
      </c>
      <c r="U88" s="79">
        <v>0</v>
      </c>
      <c r="V88" s="79">
        <v>0</v>
      </c>
      <c r="W88" s="79">
        <v>0</v>
      </c>
      <c r="X88" s="79">
        <v>0</v>
      </c>
      <c r="Y88" s="79">
        <v>0</v>
      </c>
      <c r="Z88" s="79">
        <v>0</v>
      </c>
      <c r="AA88" s="79">
        <v>0</v>
      </c>
      <c r="AB88" s="79">
        <v>0</v>
      </c>
      <c r="AC88" s="79">
        <v>0</v>
      </c>
      <c r="AD88" s="79">
        <v>0</v>
      </c>
      <c r="AE88" s="79">
        <v>0</v>
      </c>
      <c r="AF88" s="79">
        <v>0</v>
      </c>
      <c r="AG88" s="79">
        <v>0</v>
      </c>
      <c r="AH88" s="79">
        <v>0</v>
      </c>
      <c r="AI88" s="79">
        <v>0</v>
      </c>
      <c r="AJ88" s="79">
        <v>0</v>
      </c>
      <c r="AK88" s="79">
        <v>0</v>
      </c>
      <c r="AL88" s="79">
        <v>0</v>
      </c>
      <c r="AM88" s="79">
        <f t="shared" si="1"/>
        <v>2327246.16</v>
      </c>
      <c r="AP88" s="45"/>
    </row>
    <row r="89" spans="1:42" ht="33" customHeight="1">
      <c r="A89" s="288">
        <v>224</v>
      </c>
      <c r="B89" s="55" t="s">
        <v>105</v>
      </c>
      <c r="C89" s="80" t="s">
        <v>677</v>
      </c>
      <c r="D89" s="79">
        <v>0</v>
      </c>
      <c r="E89" s="79">
        <v>0</v>
      </c>
      <c r="F89" s="79">
        <v>0</v>
      </c>
      <c r="G89" s="79">
        <v>4515057.04</v>
      </c>
      <c r="H89" s="79">
        <v>0</v>
      </c>
      <c r="I89" s="79">
        <v>931.03</v>
      </c>
      <c r="J89" s="79">
        <v>0</v>
      </c>
      <c r="K89" s="79">
        <v>0</v>
      </c>
      <c r="L89" s="79">
        <v>0</v>
      </c>
      <c r="M89" s="79">
        <v>0</v>
      </c>
      <c r="N89" s="79">
        <v>0</v>
      </c>
      <c r="O89" s="79">
        <v>0</v>
      </c>
      <c r="P89" s="79">
        <v>0</v>
      </c>
      <c r="Q89" s="79">
        <v>0</v>
      </c>
      <c r="R89" s="79">
        <v>0</v>
      </c>
      <c r="S89" s="79">
        <v>0</v>
      </c>
      <c r="T89" s="79">
        <v>0</v>
      </c>
      <c r="U89" s="79">
        <v>0</v>
      </c>
      <c r="V89" s="79">
        <v>0</v>
      </c>
      <c r="W89" s="79">
        <v>0</v>
      </c>
      <c r="X89" s="79">
        <v>0</v>
      </c>
      <c r="Y89" s="79">
        <v>0</v>
      </c>
      <c r="Z89" s="79">
        <v>0</v>
      </c>
      <c r="AA89" s="79">
        <v>0</v>
      </c>
      <c r="AB89" s="79">
        <v>0</v>
      </c>
      <c r="AC89" s="79">
        <v>0</v>
      </c>
      <c r="AD89" s="79">
        <v>0</v>
      </c>
      <c r="AE89" s="79">
        <v>0</v>
      </c>
      <c r="AF89" s="79">
        <v>0</v>
      </c>
      <c r="AG89" s="79">
        <v>0</v>
      </c>
      <c r="AH89" s="79">
        <v>0</v>
      </c>
      <c r="AI89" s="79">
        <v>0</v>
      </c>
      <c r="AJ89" s="79">
        <v>0</v>
      </c>
      <c r="AK89" s="79">
        <v>0</v>
      </c>
      <c r="AL89" s="79">
        <v>0</v>
      </c>
      <c r="AM89" s="79">
        <f t="shared" si="1"/>
        <v>4515988.07</v>
      </c>
      <c r="AP89" s="45"/>
    </row>
    <row r="90" spans="1:42" ht="33" customHeight="1">
      <c r="A90" s="289">
        <v>225</v>
      </c>
      <c r="B90" s="55" t="s">
        <v>106</v>
      </c>
      <c r="C90" s="56" t="s">
        <v>726</v>
      </c>
      <c r="D90" s="79">
        <v>0.09</v>
      </c>
      <c r="E90" s="79">
        <v>0</v>
      </c>
      <c r="F90" s="79">
        <v>718360</v>
      </c>
      <c r="G90" s="79">
        <v>670575.22000000009</v>
      </c>
      <c r="H90" s="79">
        <v>0</v>
      </c>
      <c r="I90" s="79">
        <v>0</v>
      </c>
      <c r="J90" s="79">
        <v>138200</v>
      </c>
      <c r="K90" s="79">
        <v>0</v>
      </c>
      <c r="L90" s="79">
        <v>0</v>
      </c>
      <c r="M90" s="79">
        <v>0</v>
      </c>
      <c r="N90" s="79">
        <v>0</v>
      </c>
      <c r="O90" s="79">
        <v>0</v>
      </c>
      <c r="P90" s="79">
        <v>0</v>
      </c>
      <c r="Q90" s="79">
        <v>0</v>
      </c>
      <c r="R90" s="79">
        <v>0</v>
      </c>
      <c r="S90" s="79">
        <v>0</v>
      </c>
      <c r="T90" s="79">
        <v>0</v>
      </c>
      <c r="U90" s="79">
        <v>0</v>
      </c>
      <c r="V90" s="79">
        <v>0</v>
      </c>
      <c r="W90" s="79">
        <v>0</v>
      </c>
      <c r="X90" s="79">
        <v>0</v>
      </c>
      <c r="Y90" s="79">
        <v>0</v>
      </c>
      <c r="Z90" s="79">
        <v>0</v>
      </c>
      <c r="AA90" s="79">
        <v>0</v>
      </c>
      <c r="AB90" s="79">
        <v>0</v>
      </c>
      <c r="AC90" s="79">
        <v>0</v>
      </c>
      <c r="AD90" s="79">
        <v>0</v>
      </c>
      <c r="AE90" s="79">
        <v>0</v>
      </c>
      <c r="AF90" s="79">
        <v>0</v>
      </c>
      <c r="AG90" s="79">
        <v>0</v>
      </c>
      <c r="AH90" s="79">
        <v>0</v>
      </c>
      <c r="AI90" s="79">
        <v>0</v>
      </c>
      <c r="AJ90" s="79">
        <v>0</v>
      </c>
      <c r="AK90" s="79">
        <v>0</v>
      </c>
      <c r="AL90" s="79">
        <v>0</v>
      </c>
      <c r="AM90" s="79">
        <f t="shared" si="1"/>
        <v>1527135.31</v>
      </c>
      <c r="AP90" s="45"/>
    </row>
    <row r="91" spans="1:42" ht="33" customHeight="1">
      <c r="A91" s="54">
        <v>226</v>
      </c>
      <c r="B91" s="55" t="s">
        <v>107</v>
      </c>
      <c r="C91" s="56" t="s">
        <v>677</v>
      </c>
      <c r="D91" s="79">
        <v>0</v>
      </c>
      <c r="E91" s="79">
        <v>0</v>
      </c>
      <c r="F91" s="79">
        <v>0</v>
      </c>
      <c r="G91" s="79">
        <v>223.20000000000002</v>
      </c>
      <c r="H91" s="79">
        <v>0</v>
      </c>
      <c r="I91" s="79">
        <v>0</v>
      </c>
      <c r="J91" s="79">
        <v>0</v>
      </c>
      <c r="K91" s="79">
        <v>0</v>
      </c>
      <c r="L91" s="79">
        <v>0</v>
      </c>
      <c r="M91" s="79">
        <v>0</v>
      </c>
      <c r="N91" s="79">
        <v>0</v>
      </c>
      <c r="O91" s="79">
        <v>0</v>
      </c>
      <c r="P91" s="79">
        <v>0</v>
      </c>
      <c r="Q91" s="79">
        <v>0</v>
      </c>
      <c r="R91" s="79">
        <v>0</v>
      </c>
      <c r="S91" s="79">
        <v>0</v>
      </c>
      <c r="T91" s="79">
        <v>0</v>
      </c>
      <c r="U91" s="79">
        <v>0</v>
      </c>
      <c r="V91" s="79">
        <v>0</v>
      </c>
      <c r="W91" s="79">
        <v>0</v>
      </c>
      <c r="X91" s="79">
        <v>0</v>
      </c>
      <c r="Y91" s="79">
        <v>0</v>
      </c>
      <c r="Z91" s="79">
        <v>0</v>
      </c>
      <c r="AA91" s="79">
        <v>0</v>
      </c>
      <c r="AB91" s="79">
        <v>0</v>
      </c>
      <c r="AC91" s="79">
        <v>0</v>
      </c>
      <c r="AD91" s="79">
        <v>0</v>
      </c>
      <c r="AE91" s="79">
        <v>0</v>
      </c>
      <c r="AF91" s="79">
        <v>0</v>
      </c>
      <c r="AG91" s="79">
        <v>0</v>
      </c>
      <c r="AH91" s="79">
        <v>0</v>
      </c>
      <c r="AI91" s="79">
        <v>0</v>
      </c>
      <c r="AJ91" s="79">
        <v>0</v>
      </c>
      <c r="AK91" s="79">
        <v>0</v>
      </c>
      <c r="AL91" s="79">
        <v>0</v>
      </c>
      <c r="AM91" s="79">
        <f t="shared" si="1"/>
        <v>223.20000000000002</v>
      </c>
      <c r="AP91" s="45"/>
    </row>
    <row r="92" spans="1:42" ht="33" customHeight="1">
      <c r="A92" s="54">
        <v>227</v>
      </c>
      <c r="B92" s="55" t="s">
        <v>108</v>
      </c>
      <c r="C92" s="56" t="s">
        <v>678</v>
      </c>
      <c r="D92" s="79">
        <v>0</v>
      </c>
      <c r="E92" s="79">
        <v>0</v>
      </c>
      <c r="F92" s="79">
        <v>0</v>
      </c>
      <c r="G92" s="79">
        <v>0</v>
      </c>
      <c r="H92" s="79">
        <v>0</v>
      </c>
      <c r="I92" s="79">
        <v>0</v>
      </c>
      <c r="J92" s="79">
        <v>0</v>
      </c>
      <c r="K92" s="79">
        <v>0</v>
      </c>
      <c r="L92" s="79">
        <v>0</v>
      </c>
      <c r="M92" s="79">
        <v>0</v>
      </c>
      <c r="N92" s="79">
        <v>0</v>
      </c>
      <c r="O92" s="79">
        <v>0</v>
      </c>
      <c r="P92" s="79">
        <v>0</v>
      </c>
      <c r="Q92" s="79">
        <v>6000000</v>
      </c>
      <c r="R92" s="79">
        <v>0</v>
      </c>
      <c r="S92" s="79">
        <v>0</v>
      </c>
      <c r="T92" s="79">
        <v>0</v>
      </c>
      <c r="U92" s="79">
        <v>0</v>
      </c>
      <c r="V92" s="79">
        <v>0</v>
      </c>
      <c r="W92" s="79">
        <v>0</v>
      </c>
      <c r="X92" s="79">
        <v>0</v>
      </c>
      <c r="Y92" s="79">
        <v>0</v>
      </c>
      <c r="Z92" s="79">
        <v>0</v>
      </c>
      <c r="AA92" s="79">
        <v>0</v>
      </c>
      <c r="AB92" s="79">
        <v>0</v>
      </c>
      <c r="AC92" s="79">
        <v>0</v>
      </c>
      <c r="AD92" s="79">
        <v>0</v>
      </c>
      <c r="AE92" s="79">
        <v>0</v>
      </c>
      <c r="AF92" s="79">
        <v>0</v>
      </c>
      <c r="AG92" s="79">
        <v>0</v>
      </c>
      <c r="AH92" s="79">
        <v>0</v>
      </c>
      <c r="AI92" s="79">
        <v>0</v>
      </c>
      <c r="AJ92" s="79">
        <v>0</v>
      </c>
      <c r="AK92" s="79">
        <v>0</v>
      </c>
      <c r="AL92" s="79">
        <v>0</v>
      </c>
      <c r="AM92" s="79">
        <f t="shared" si="1"/>
        <v>6000000</v>
      </c>
      <c r="AP92" s="45"/>
    </row>
    <row r="93" spans="1:42" ht="33" customHeight="1">
      <c r="A93" s="54">
        <v>234</v>
      </c>
      <c r="B93" s="55" t="s">
        <v>644</v>
      </c>
      <c r="C93" s="80" t="s">
        <v>680</v>
      </c>
      <c r="D93" s="79">
        <v>0</v>
      </c>
      <c r="E93" s="79">
        <v>0</v>
      </c>
      <c r="F93" s="79">
        <v>203187.53</v>
      </c>
      <c r="G93" s="79">
        <v>11733.320000000002</v>
      </c>
      <c r="H93" s="79">
        <v>0</v>
      </c>
      <c r="I93" s="79">
        <v>0</v>
      </c>
      <c r="J93" s="79">
        <v>0</v>
      </c>
      <c r="K93" s="79">
        <v>0</v>
      </c>
      <c r="L93" s="79">
        <v>0</v>
      </c>
      <c r="M93" s="79">
        <v>0</v>
      </c>
      <c r="N93" s="79">
        <v>0</v>
      </c>
      <c r="O93" s="79">
        <v>0</v>
      </c>
      <c r="P93" s="79">
        <v>0</v>
      </c>
      <c r="Q93" s="79">
        <v>0</v>
      </c>
      <c r="R93" s="79">
        <v>0</v>
      </c>
      <c r="S93" s="79">
        <v>0</v>
      </c>
      <c r="T93" s="79">
        <v>0</v>
      </c>
      <c r="U93" s="79">
        <v>0</v>
      </c>
      <c r="V93" s="79">
        <v>0</v>
      </c>
      <c r="W93" s="79">
        <v>0</v>
      </c>
      <c r="X93" s="79">
        <v>0</v>
      </c>
      <c r="Y93" s="79">
        <v>0</v>
      </c>
      <c r="Z93" s="79">
        <v>0</v>
      </c>
      <c r="AA93" s="79">
        <v>0</v>
      </c>
      <c r="AB93" s="79">
        <v>0</v>
      </c>
      <c r="AC93" s="79">
        <v>0</v>
      </c>
      <c r="AD93" s="79">
        <v>0</v>
      </c>
      <c r="AE93" s="79">
        <v>0</v>
      </c>
      <c r="AF93" s="79">
        <v>0</v>
      </c>
      <c r="AG93" s="79">
        <v>0</v>
      </c>
      <c r="AH93" s="79">
        <v>0</v>
      </c>
      <c r="AI93" s="79">
        <v>0</v>
      </c>
      <c r="AJ93" s="79">
        <v>0</v>
      </c>
      <c r="AK93" s="79">
        <v>0</v>
      </c>
      <c r="AL93" s="79">
        <v>0</v>
      </c>
      <c r="AM93" s="79">
        <f t="shared" si="1"/>
        <v>214920.85</v>
      </c>
      <c r="AP93" s="45"/>
    </row>
    <row r="94" spans="1:42" ht="33" customHeight="1">
      <c r="A94" s="54">
        <v>243</v>
      </c>
      <c r="B94" s="55" t="s">
        <v>109</v>
      </c>
      <c r="C94" s="56" t="s">
        <v>680</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c r="U94" s="79">
        <v>0</v>
      </c>
      <c r="V94" s="79">
        <v>0</v>
      </c>
      <c r="W94" s="79">
        <v>0</v>
      </c>
      <c r="X94" s="79">
        <v>0</v>
      </c>
      <c r="Y94" s="79">
        <v>0</v>
      </c>
      <c r="Z94" s="79">
        <v>0</v>
      </c>
      <c r="AA94" s="79">
        <v>0</v>
      </c>
      <c r="AB94" s="79">
        <v>0</v>
      </c>
      <c r="AC94" s="79">
        <v>0</v>
      </c>
      <c r="AD94" s="79">
        <v>0</v>
      </c>
      <c r="AE94" s="79">
        <v>0</v>
      </c>
      <c r="AF94" s="79">
        <v>0</v>
      </c>
      <c r="AG94" s="79">
        <v>0</v>
      </c>
      <c r="AH94" s="79">
        <v>0</v>
      </c>
      <c r="AI94" s="79">
        <v>0</v>
      </c>
      <c r="AJ94" s="79">
        <v>0</v>
      </c>
      <c r="AK94" s="79">
        <v>0</v>
      </c>
      <c r="AL94" s="79">
        <v>0</v>
      </c>
      <c r="AM94" s="79">
        <f t="shared" si="1"/>
        <v>0</v>
      </c>
      <c r="AP94" s="45"/>
    </row>
    <row r="95" spans="1:42" ht="33" customHeight="1">
      <c r="A95" s="54">
        <v>244</v>
      </c>
      <c r="B95" s="55" t="s">
        <v>110</v>
      </c>
      <c r="C95" s="56" t="s">
        <v>684</v>
      </c>
      <c r="D95" s="79">
        <v>0</v>
      </c>
      <c r="E95" s="79">
        <v>0</v>
      </c>
      <c r="F95" s="79">
        <v>0</v>
      </c>
      <c r="G95" s="79">
        <v>0</v>
      </c>
      <c r="H95" s="79">
        <v>0</v>
      </c>
      <c r="I95" s="79">
        <v>50</v>
      </c>
      <c r="J95" s="79">
        <v>0</v>
      </c>
      <c r="K95" s="79">
        <v>0</v>
      </c>
      <c r="L95" s="79">
        <v>0</v>
      </c>
      <c r="M95" s="79">
        <v>0</v>
      </c>
      <c r="N95" s="79">
        <v>0</v>
      </c>
      <c r="O95" s="79">
        <v>0</v>
      </c>
      <c r="P95" s="79">
        <v>0</v>
      </c>
      <c r="Q95" s="79">
        <v>0</v>
      </c>
      <c r="R95" s="79">
        <v>0</v>
      </c>
      <c r="S95" s="79">
        <v>0</v>
      </c>
      <c r="T95" s="79">
        <v>0</v>
      </c>
      <c r="U95" s="79">
        <v>0</v>
      </c>
      <c r="V95" s="79">
        <v>0</v>
      </c>
      <c r="W95" s="79">
        <v>0</v>
      </c>
      <c r="X95" s="79">
        <v>0</v>
      </c>
      <c r="Y95" s="79">
        <v>0</v>
      </c>
      <c r="Z95" s="79">
        <v>0</v>
      </c>
      <c r="AA95" s="79">
        <v>0</v>
      </c>
      <c r="AB95" s="79">
        <v>0</v>
      </c>
      <c r="AC95" s="79">
        <v>0</v>
      </c>
      <c r="AD95" s="79">
        <v>0</v>
      </c>
      <c r="AE95" s="79">
        <v>0</v>
      </c>
      <c r="AF95" s="79">
        <v>0</v>
      </c>
      <c r="AG95" s="79">
        <v>0</v>
      </c>
      <c r="AH95" s="79">
        <v>0</v>
      </c>
      <c r="AI95" s="79">
        <v>0</v>
      </c>
      <c r="AJ95" s="79">
        <v>0</v>
      </c>
      <c r="AK95" s="79">
        <v>0</v>
      </c>
      <c r="AL95" s="79">
        <v>0</v>
      </c>
      <c r="AM95" s="79">
        <f t="shared" si="1"/>
        <v>50</v>
      </c>
      <c r="AP95" s="45"/>
    </row>
    <row r="96" spans="1:42" ht="33" customHeight="1">
      <c r="A96" s="54">
        <v>245</v>
      </c>
      <c r="B96" s="55" t="s">
        <v>111</v>
      </c>
      <c r="C96" s="56" t="s">
        <v>684</v>
      </c>
      <c r="D96" s="79">
        <v>0</v>
      </c>
      <c r="E96" s="79">
        <v>0</v>
      </c>
      <c r="F96" s="79">
        <v>0</v>
      </c>
      <c r="G96" s="79">
        <v>3135</v>
      </c>
      <c r="H96" s="79">
        <v>0</v>
      </c>
      <c r="I96" s="79">
        <v>0</v>
      </c>
      <c r="J96" s="79">
        <v>0</v>
      </c>
      <c r="K96" s="79">
        <v>0</v>
      </c>
      <c r="L96" s="79">
        <v>0</v>
      </c>
      <c r="M96" s="79">
        <v>0</v>
      </c>
      <c r="N96" s="79">
        <v>0</v>
      </c>
      <c r="O96" s="79">
        <v>0</v>
      </c>
      <c r="P96" s="79">
        <v>0</v>
      </c>
      <c r="Q96" s="79">
        <v>0</v>
      </c>
      <c r="R96" s="79">
        <v>0</v>
      </c>
      <c r="S96" s="79">
        <v>0</v>
      </c>
      <c r="T96" s="79">
        <v>0</v>
      </c>
      <c r="U96" s="79">
        <v>0</v>
      </c>
      <c r="V96" s="79">
        <v>0</v>
      </c>
      <c r="W96" s="79">
        <v>0</v>
      </c>
      <c r="X96" s="79">
        <v>0</v>
      </c>
      <c r="Y96" s="79">
        <v>0</v>
      </c>
      <c r="Z96" s="79">
        <v>0</v>
      </c>
      <c r="AA96" s="79">
        <v>0</v>
      </c>
      <c r="AB96" s="79">
        <v>0</v>
      </c>
      <c r="AC96" s="79">
        <v>0</v>
      </c>
      <c r="AD96" s="79">
        <v>0</v>
      </c>
      <c r="AE96" s="79">
        <v>0</v>
      </c>
      <c r="AF96" s="79">
        <v>0</v>
      </c>
      <c r="AG96" s="79">
        <v>0</v>
      </c>
      <c r="AH96" s="79">
        <v>0</v>
      </c>
      <c r="AI96" s="79">
        <v>0</v>
      </c>
      <c r="AJ96" s="79">
        <v>0</v>
      </c>
      <c r="AK96" s="79">
        <v>0</v>
      </c>
      <c r="AL96" s="79">
        <v>0</v>
      </c>
      <c r="AM96" s="79">
        <f t="shared" si="1"/>
        <v>3135</v>
      </c>
      <c r="AP96" s="45"/>
    </row>
    <row r="97" spans="1:42" ht="33" customHeight="1">
      <c r="A97" s="54">
        <v>249</v>
      </c>
      <c r="B97" s="55" t="s">
        <v>112</v>
      </c>
      <c r="C97" s="56" t="s">
        <v>682</v>
      </c>
      <c r="D97" s="79">
        <v>0</v>
      </c>
      <c r="E97" s="79">
        <v>0</v>
      </c>
      <c r="F97" s="79">
        <v>29694</v>
      </c>
      <c r="G97" s="79">
        <v>130</v>
      </c>
      <c r="H97" s="79">
        <v>0</v>
      </c>
      <c r="I97" s="79">
        <v>661.36</v>
      </c>
      <c r="J97" s="79">
        <v>0</v>
      </c>
      <c r="K97" s="79">
        <v>0</v>
      </c>
      <c r="L97" s="79">
        <v>0</v>
      </c>
      <c r="M97" s="79">
        <v>0</v>
      </c>
      <c r="N97" s="79">
        <v>0</v>
      </c>
      <c r="O97" s="79">
        <v>0</v>
      </c>
      <c r="P97" s="79">
        <v>0</v>
      </c>
      <c r="Q97" s="79">
        <v>0</v>
      </c>
      <c r="R97" s="79">
        <v>0</v>
      </c>
      <c r="S97" s="79">
        <v>0</v>
      </c>
      <c r="T97" s="79">
        <v>0</v>
      </c>
      <c r="U97" s="79">
        <v>0</v>
      </c>
      <c r="V97" s="79">
        <v>0</v>
      </c>
      <c r="W97" s="79">
        <v>0</v>
      </c>
      <c r="X97" s="79">
        <v>0</v>
      </c>
      <c r="Y97" s="79">
        <v>0</v>
      </c>
      <c r="Z97" s="79">
        <v>0</v>
      </c>
      <c r="AA97" s="79">
        <v>0</v>
      </c>
      <c r="AB97" s="79">
        <v>0</v>
      </c>
      <c r="AC97" s="79">
        <v>0</v>
      </c>
      <c r="AD97" s="79">
        <v>0</v>
      </c>
      <c r="AE97" s="79">
        <v>0</v>
      </c>
      <c r="AF97" s="79">
        <v>0</v>
      </c>
      <c r="AG97" s="79">
        <v>0</v>
      </c>
      <c r="AH97" s="79">
        <v>0</v>
      </c>
      <c r="AI97" s="79">
        <v>0</v>
      </c>
      <c r="AJ97" s="79">
        <v>0</v>
      </c>
      <c r="AK97" s="79">
        <v>0</v>
      </c>
      <c r="AL97" s="79">
        <v>0</v>
      </c>
      <c r="AM97" s="79">
        <f t="shared" si="1"/>
        <v>30485.360000000001</v>
      </c>
      <c r="AP97" s="45"/>
    </row>
    <row r="98" spans="1:42" ht="33" customHeight="1">
      <c r="A98" s="54">
        <v>251</v>
      </c>
      <c r="B98" s="55" t="s">
        <v>113</v>
      </c>
      <c r="C98" s="56" t="s">
        <v>682</v>
      </c>
      <c r="D98" s="79">
        <v>0</v>
      </c>
      <c r="E98" s="79">
        <v>0</v>
      </c>
      <c r="F98" s="79">
        <v>0</v>
      </c>
      <c r="G98" s="79">
        <v>596</v>
      </c>
      <c r="H98" s="79">
        <v>0</v>
      </c>
      <c r="I98" s="79">
        <v>0</v>
      </c>
      <c r="J98" s="79">
        <v>0</v>
      </c>
      <c r="K98" s="79">
        <v>0</v>
      </c>
      <c r="L98" s="79">
        <v>0</v>
      </c>
      <c r="M98" s="79">
        <v>0</v>
      </c>
      <c r="N98" s="79">
        <v>0</v>
      </c>
      <c r="O98" s="79">
        <v>0</v>
      </c>
      <c r="P98" s="79">
        <v>0</v>
      </c>
      <c r="Q98" s="79">
        <v>0</v>
      </c>
      <c r="R98" s="79">
        <v>0</v>
      </c>
      <c r="S98" s="79">
        <v>0</v>
      </c>
      <c r="T98" s="79">
        <v>0</v>
      </c>
      <c r="U98" s="79">
        <v>0</v>
      </c>
      <c r="V98" s="79">
        <v>0</v>
      </c>
      <c r="W98" s="79">
        <v>0</v>
      </c>
      <c r="X98" s="79">
        <v>0</v>
      </c>
      <c r="Y98" s="79">
        <v>0</v>
      </c>
      <c r="Z98" s="79">
        <v>0</v>
      </c>
      <c r="AA98" s="79">
        <v>0</v>
      </c>
      <c r="AB98" s="79">
        <v>0</v>
      </c>
      <c r="AC98" s="79">
        <v>0</v>
      </c>
      <c r="AD98" s="79">
        <v>0</v>
      </c>
      <c r="AE98" s="79">
        <v>0</v>
      </c>
      <c r="AF98" s="79">
        <v>0</v>
      </c>
      <c r="AG98" s="79">
        <v>0</v>
      </c>
      <c r="AH98" s="79">
        <v>0</v>
      </c>
      <c r="AI98" s="79">
        <v>0</v>
      </c>
      <c r="AJ98" s="79">
        <v>0</v>
      </c>
      <c r="AK98" s="79">
        <v>0</v>
      </c>
      <c r="AL98" s="79">
        <v>0</v>
      </c>
      <c r="AM98" s="79">
        <f t="shared" si="1"/>
        <v>596</v>
      </c>
      <c r="AP98" s="45"/>
    </row>
    <row r="99" spans="1:42" ht="33" customHeight="1">
      <c r="A99" s="54">
        <v>253</v>
      </c>
      <c r="B99" s="55" t="s">
        <v>114</v>
      </c>
      <c r="C99" s="56" t="s">
        <v>726</v>
      </c>
      <c r="D99" s="79">
        <v>0</v>
      </c>
      <c r="E99" s="79">
        <v>597057.34000000008</v>
      </c>
      <c r="F99" s="79">
        <v>937341.09</v>
      </c>
      <c r="G99" s="79">
        <v>14477879.51</v>
      </c>
      <c r="H99" s="79">
        <v>0</v>
      </c>
      <c r="I99" s="79">
        <v>0</v>
      </c>
      <c r="J99" s="79">
        <v>2392758.65</v>
      </c>
      <c r="K99" s="79">
        <v>0</v>
      </c>
      <c r="L99" s="79">
        <v>0</v>
      </c>
      <c r="M99" s="79">
        <v>0</v>
      </c>
      <c r="N99" s="79">
        <v>0</v>
      </c>
      <c r="O99" s="79">
        <v>0</v>
      </c>
      <c r="P99" s="79">
        <v>0</v>
      </c>
      <c r="Q99" s="79">
        <v>30685</v>
      </c>
      <c r="R99" s="79">
        <v>0</v>
      </c>
      <c r="S99" s="79">
        <v>0</v>
      </c>
      <c r="T99" s="79">
        <v>0</v>
      </c>
      <c r="U99" s="79">
        <v>0</v>
      </c>
      <c r="V99" s="79">
        <v>0</v>
      </c>
      <c r="W99" s="79">
        <v>0</v>
      </c>
      <c r="X99" s="79">
        <v>0</v>
      </c>
      <c r="Y99" s="79">
        <v>0</v>
      </c>
      <c r="Z99" s="79">
        <v>0</v>
      </c>
      <c r="AA99" s="79">
        <v>0</v>
      </c>
      <c r="AB99" s="79">
        <v>0</v>
      </c>
      <c r="AC99" s="79">
        <v>0</v>
      </c>
      <c r="AD99" s="79">
        <v>0</v>
      </c>
      <c r="AE99" s="79">
        <v>0</v>
      </c>
      <c r="AF99" s="79">
        <v>0</v>
      </c>
      <c r="AG99" s="79">
        <v>0</v>
      </c>
      <c r="AH99" s="79">
        <v>0</v>
      </c>
      <c r="AI99" s="79">
        <v>0</v>
      </c>
      <c r="AJ99" s="79">
        <v>0</v>
      </c>
      <c r="AK99" s="79">
        <v>0</v>
      </c>
      <c r="AL99" s="79">
        <v>0</v>
      </c>
      <c r="AM99" s="79">
        <f t="shared" si="1"/>
        <v>18435721.59</v>
      </c>
      <c r="AP99" s="45"/>
    </row>
    <row r="100" spans="1:42" ht="33" customHeight="1">
      <c r="A100" s="54">
        <v>254</v>
      </c>
      <c r="B100" s="55" t="s">
        <v>115</v>
      </c>
      <c r="C100" s="56" t="s">
        <v>677</v>
      </c>
      <c r="D100" s="79">
        <v>0</v>
      </c>
      <c r="E100" s="79">
        <v>0</v>
      </c>
      <c r="F100" s="79">
        <v>0</v>
      </c>
      <c r="G100" s="79">
        <v>470540</v>
      </c>
      <c r="H100" s="79">
        <v>0</v>
      </c>
      <c r="I100" s="79">
        <v>0</v>
      </c>
      <c r="J100" s="79">
        <v>0</v>
      </c>
      <c r="K100" s="79">
        <v>0</v>
      </c>
      <c r="L100" s="79">
        <v>0</v>
      </c>
      <c r="M100" s="79">
        <v>0</v>
      </c>
      <c r="N100" s="79">
        <v>0</v>
      </c>
      <c r="O100" s="79">
        <v>0</v>
      </c>
      <c r="P100" s="79">
        <v>0</v>
      </c>
      <c r="Q100" s="79">
        <v>0</v>
      </c>
      <c r="R100" s="79">
        <v>0</v>
      </c>
      <c r="S100" s="79">
        <v>0</v>
      </c>
      <c r="T100" s="79">
        <v>0</v>
      </c>
      <c r="U100" s="79">
        <v>0</v>
      </c>
      <c r="V100" s="79">
        <v>0</v>
      </c>
      <c r="W100" s="79">
        <v>0</v>
      </c>
      <c r="X100" s="79">
        <v>0</v>
      </c>
      <c r="Y100" s="79">
        <v>0</v>
      </c>
      <c r="Z100" s="79">
        <v>0</v>
      </c>
      <c r="AA100" s="79">
        <v>0</v>
      </c>
      <c r="AB100" s="79">
        <v>0</v>
      </c>
      <c r="AC100" s="79">
        <v>0</v>
      </c>
      <c r="AD100" s="79">
        <v>0</v>
      </c>
      <c r="AE100" s="79">
        <v>0</v>
      </c>
      <c r="AF100" s="79">
        <v>0</v>
      </c>
      <c r="AG100" s="79">
        <v>0</v>
      </c>
      <c r="AH100" s="79">
        <v>0</v>
      </c>
      <c r="AI100" s="79">
        <v>0</v>
      </c>
      <c r="AJ100" s="79">
        <v>0</v>
      </c>
      <c r="AK100" s="79">
        <v>0</v>
      </c>
      <c r="AL100" s="79">
        <v>0</v>
      </c>
      <c r="AM100" s="79">
        <f t="shared" si="1"/>
        <v>470540</v>
      </c>
      <c r="AP100" s="45"/>
    </row>
    <row r="101" spans="1:42" ht="33" customHeight="1">
      <c r="A101" s="54">
        <v>265</v>
      </c>
      <c r="B101" s="55" t="s">
        <v>116</v>
      </c>
      <c r="C101" s="80" t="s">
        <v>678</v>
      </c>
      <c r="D101" s="79">
        <v>0</v>
      </c>
      <c r="E101" s="79">
        <v>0</v>
      </c>
      <c r="F101" s="79">
        <v>537091</v>
      </c>
      <c r="G101" s="79">
        <v>610668.89</v>
      </c>
      <c r="H101" s="79">
        <v>0</v>
      </c>
      <c r="I101" s="79">
        <v>0</v>
      </c>
      <c r="J101" s="79">
        <v>0</v>
      </c>
      <c r="K101" s="79">
        <v>0</v>
      </c>
      <c r="L101" s="79">
        <v>0</v>
      </c>
      <c r="M101" s="79">
        <v>0</v>
      </c>
      <c r="N101" s="79">
        <v>0</v>
      </c>
      <c r="O101" s="79">
        <v>0</v>
      </c>
      <c r="P101" s="79">
        <v>0</v>
      </c>
      <c r="Q101" s="79">
        <v>0</v>
      </c>
      <c r="R101" s="79">
        <v>0</v>
      </c>
      <c r="S101" s="79">
        <v>0</v>
      </c>
      <c r="T101" s="79">
        <v>0</v>
      </c>
      <c r="U101" s="79">
        <v>0</v>
      </c>
      <c r="V101" s="79">
        <v>0</v>
      </c>
      <c r="W101" s="79">
        <v>0</v>
      </c>
      <c r="X101" s="79">
        <v>0</v>
      </c>
      <c r="Y101" s="79">
        <v>0</v>
      </c>
      <c r="Z101" s="79">
        <v>0</v>
      </c>
      <c r="AA101" s="79">
        <v>0</v>
      </c>
      <c r="AB101" s="79">
        <v>0</v>
      </c>
      <c r="AC101" s="79">
        <v>0</v>
      </c>
      <c r="AD101" s="79">
        <v>0</v>
      </c>
      <c r="AE101" s="79">
        <v>0</v>
      </c>
      <c r="AF101" s="79">
        <v>0</v>
      </c>
      <c r="AG101" s="79">
        <v>0</v>
      </c>
      <c r="AH101" s="79">
        <v>0</v>
      </c>
      <c r="AI101" s="79">
        <v>0</v>
      </c>
      <c r="AJ101" s="79">
        <v>0</v>
      </c>
      <c r="AK101" s="79">
        <v>0</v>
      </c>
      <c r="AL101" s="79">
        <v>0</v>
      </c>
      <c r="AM101" s="79">
        <f t="shared" si="1"/>
        <v>1147759.8900000001</v>
      </c>
      <c r="AP101" s="45"/>
    </row>
    <row r="102" spans="1:42" ht="33" customHeight="1">
      <c r="A102" s="54">
        <v>266</v>
      </c>
      <c r="B102" s="55" t="s">
        <v>1354</v>
      </c>
      <c r="C102" s="56" t="s">
        <v>678</v>
      </c>
      <c r="D102" s="79">
        <v>0</v>
      </c>
      <c r="E102" s="79">
        <v>0</v>
      </c>
      <c r="F102" s="79">
        <v>569706</v>
      </c>
      <c r="G102" s="79">
        <v>488378.81</v>
      </c>
      <c r="H102" s="79">
        <v>0</v>
      </c>
      <c r="I102" s="79">
        <v>0</v>
      </c>
      <c r="J102" s="79">
        <v>0</v>
      </c>
      <c r="K102" s="79">
        <v>0</v>
      </c>
      <c r="L102" s="79">
        <v>0</v>
      </c>
      <c r="M102" s="79">
        <v>0</v>
      </c>
      <c r="N102" s="79">
        <v>0</v>
      </c>
      <c r="O102" s="79">
        <v>0</v>
      </c>
      <c r="P102" s="79">
        <v>0</v>
      </c>
      <c r="Q102" s="79">
        <v>0</v>
      </c>
      <c r="R102" s="79">
        <v>0</v>
      </c>
      <c r="S102" s="79">
        <v>0</v>
      </c>
      <c r="T102" s="79">
        <v>0</v>
      </c>
      <c r="U102" s="79">
        <v>0</v>
      </c>
      <c r="V102" s="79">
        <v>0</v>
      </c>
      <c r="W102" s="79">
        <v>0</v>
      </c>
      <c r="X102" s="79">
        <v>0</v>
      </c>
      <c r="Y102" s="79">
        <v>0</v>
      </c>
      <c r="Z102" s="79">
        <v>0</v>
      </c>
      <c r="AA102" s="79">
        <v>0</v>
      </c>
      <c r="AB102" s="79">
        <v>0</v>
      </c>
      <c r="AC102" s="79">
        <v>0</v>
      </c>
      <c r="AD102" s="79">
        <v>0</v>
      </c>
      <c r="AE102" s="79">
        <v>0</v>
      </c>
      <c r="AF102" s="79">
        <v>0</v>
      </c>
      <c r="AG102" s="79">
        <v>0</v>
      </c>
      <c r="AH102" s="79">
        <v>0</v>
      </c>
      <c r="AI102" s="79">
        <v>0</v>
      </c>
      <c r="AJ102" s="79">
        <v>0</v>
      </c>
      <c r="AK102" s="79">
        <v>0</v>
      </c>
      <c r="AL102" s="79">
        <v>0</v>
      </c>
      <c r="AM102" s="79">
        <f t="shared" si="1"/>
        <v>1058084.81</v>
      </c>
      <c r="AP102" s="45"/>
    </row>
    <row r="103" spans="1:42" ht="33" customHeight="1">
      <c r="A103" s="54">
        <v>267</v>
      </c>
      <c r="B103" s="55" t="s">
        <v>117</v>
      </c>
      <c r="C103" s="56" t="s">
        <v>678</v>
      </c>
      <c r="D103" s="79">
        <v>0</v>
      </c>
      <c r="E103" s="79">
        <v>0</v>
      </c>
      <c r="F103" s="79">
        <v>0</v>
      </c>
      <c r="G103" s="79">
        <v>2192081.67</v>
      </c>
      <c r="H103" s="79">
        <v>0</v>
      </c>
      <c r="I103" s="79">
        <v>0</v>
      </c>
      <c r="J103" s="79">
        <v>0</v>
      </c>
      <c r="K103" s="79">
        <v>0</v>
      </c>
      <c r="L103" s="79">
        <v>0</v>
      </c>
      <c r="M103" s="79">
        <v>0</v>
      </c>
      <c r="N103" s="79">
        <v>0</v>
      </c>
      <c r="O103" s="79">
        <v>0</v>
      </c>
      <c r="P103" s="79">
        <v>0</v>
      </c>
      <c r="Q103" s="79">
        <v>0</v>
      </c>
      <c r="R103" s="79">
        <v>0</v>
      </c>
      <c r="S103" s="79">
        <v>0</v>
      </c>
      <c r="T103" s="79">
        <v>0</v>
      </c>
      <c r="U103" s="79">
        <v>0</v>
      </c>
      <c r="V103" s="79">
        <v>0</v>
      </c>
      <c r="W103" s="79">
        <v>0</v>
      </c>
      <c r="X103" s="79">
        <v>0</v>
      </c>
      <c r="Y103" s="79">
        <v>0</v>
      </c>
      <c r="Z103" s="79">
        <v>0</v>
      </c>
      <c r="AA103" s="79">
        <v>0</v>
      </c>
      <c r="AB103" s="79">
        <v>0</v>
      </c>
      <c r="AC103" s="79">
        <v>0</v>
      </c>
      <c r="AD103" s="79">
        <v>0</v>
      </c>
      <c r="AE103" s="79">
        <v>0</v>
      </c>
      <c r="AF103" s="79">
        <v>0</v>
      </c>
      <c r="AG103" s="79">
        <v>0</v>
      </c>
      <c r="AH103" s="79">
        <v>0</v>
      </c>
      <c r="AI103" s="79">
        <v>0</v>
      </c>
      <c r="AJ103" s="79">
        <v>0</v>
      </c>
      <c r="AK103" s="79">
        <v>0</v>
      </c>
      <c r="AL103" s="79">
        <v>0</v>
      </c>
      <c r="AM103" s="79">
        <f t="shared" si="1"/>
        <v>2192081.67</v>
      </c>
      <c r="AP103" s="45"/>
    </row>
    <row r="104" spans="1:42" ht="33" customHeight="1">
      <c r="A104" s="54">
        <v>268</v>
      </c>
      <c r="B104" s="55" t="s">
        <v>118</v>
      </c>
      <c r="C104" s="56" t="s">
        <v>678</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0</v>
      </c>
      <c r="T104" s="79">
        <v>0</v>
      </c>
      <c r="U104" s="79">
        <v>0</v>
      </c>
      <c r="V104" s="79">
        <v>0</v>
      </c>
      <c r="W104" s="79">
        <v>0</v>
      </c>
      <c r="X104" s="79">
        <v>0</v>
      </c>
      <c r="Y104" s="79">
        <v>0</v>
      </c>
      <c r="Z104" s="79">
        <v>0</v>
      </c>
      <c r="AA104" s="79">
        <v>0</v>
      </c>
      <c r="AB104" s="79">
        <v>0</v>
      </c>
      <c r="AC104" s="79">
        <v>0</v>
      </c>
      <c r="AD104" s="79">
        <v>0</v>
      </c>
      <c r="AE104" s="79">
        <v>0</v>
      </c>
      <c r="AF104" s="79">
        <v>0</v>
      </c>
      <c r="AG104" s="79">
        <v>0</v>
      </c>
      <c r="AH104" s="79">
        <v>0</v>
      </c>
      <c r="AI104" s="79">
        <v>0</v>
      </c>
      <c r="AJ104" s="79">
        <v>0</v>
      </c>
      <c r="AK104" s="79">
        <v>0</v>
      </c>
      <c r="AL104" s="79">
        <v>0</v>
      </c>
      <c r="AM104" s="79">
        <f t="shared" si="1"/>
        <v>0</v>
      </c>
      <c r="AP104" s="45"/>
    </row>
    <row r="105" spans="1:42" ht="33" customHeight="1">
      <c r="A105" s="54">
        <v>269</v>
      </c>
      <c r="B105" s="55" t="s">
        <v>119</v>
      </c>
      <c r="C105" s="56" t="s">
        <v>678</v>
      </c>
      <c r="D105" s="79">
        <v>0</v>
      </c>
      <c r="E105" s="79">
        <v>0</v>
      </c>
      <c r="F105" s="79">
        <v>828795.95</v>
      </c>
      <c r="G105" s="79">
        <v>65793.31</v>
      </c>
      <c r="H105" s="79">
        <v>0</v>
      </c>
      <c r="I105" s="79">
        <v>0</v>
      </c>
      <c r="J105" s="79">
        <v>0</v>
      </c>
      <c r="K105" s="79">
        <v>0</v>
      </c>
      <c r="L105" s="79">
        <v>0</v>
      </c>
      <c r="M105" s="79">
        <v>0</v>
      </c>
      <c r="N105" s="79">
        <v>0</v>
      </c>
      <c r="O105" s="79">
        <v>0</v>
      </c>
      <c r="P105" s="79">
        <v>0</v>
      </c>
      <c r="Q105" s="79">
        <v>0</v>
      </c>
      <c r="R105" s="79">
        <v>0</v>
      </c>
      <c r="S105" s="79">
        <v>0</v>
      </c>
      <c r="T105" s="79">
        <v>0</v>
      </c>
      <c r="U105" s="79">
        <v>0</v>
      </c>
      <c r="V105" s="79">
        <v>0</v>
      </c>
      <c r="W105" s="79">
        <v>0</v>
      </c>
      <c r="X105" s="79">
        <v>0</v>
      </c>
      <c r="Y105" s="79">
        <v>0</v>
      </c>
      <c r="Z105" s="79">
        <v>0</v>
      </c>
      <c r="AA105" s="79">
        <v>0</v>
      </c>
      <c r="AB105" s="79">
        <v>0</v>
      </c>
      <c r="AC105" s="79">
        <v>0</v>
      </c>
      <c r="AD105" s="79">
        <v>0</v>
      </c>
      <c r="AE105" s="79">
        <v>0</v>
      </c>
      <c r="AF105" s="79">
        <v>0</v>
      </c>
      <c r="AG105" s="79">
        <v>0</v>
      </c>
      <c r="AH105" s="79">
        <v>0</v>
      </c>
      <c r="AI105" s="79">
        <v>0</v>
      </c>
      <c r="AJ105" s="79">
        <v>0</v>
      </c>
      <c r="AK105" s="79">
        <v>0</v>
      </c>
      <c r="AL105" s="79">
        <v>0</v>
      </c>
      <c r="AM105" s="79">
        <f t="shared" si="1"/>
        <v>894589.26</v>
      </c>
      <c r="AP105" s="45"/>
    </row>
    <row r="106" spans="1:42" ht="33" customHeight="1">
      <c r="A106" s="54">
        <v>270</v>
      </c>
      <c r="B106" s="55" t="s">
        <v>120</v>
      </c>
      <c r="C106" s="80" t="s">
        <v>678</v>
      </c>
      <c r="D106" s="79">
        <v>0</v>
      </c>
      <c r="E106" s="79">
        <v>0</v>
      </c>
      <c r="F106" s="79">
        <v>0</v>
      </c>
      <c r="G106" s="79">
        <v>10474.619999999999</v>
      </c>
      <c r="H106" s="79">
        <v>0</v>
      </c>
      <c r="I106" s="79">
        <v>0</v>
      </c>
      <c r="J106" s="79">
        <v>0</v>
      </c>
      <c r="K106" s="79">
        <v>0</v>
      </c>
      <c r="L106" s="79">
        <v>0</v>
      </c>
      <c r="M106" s="79">
        <v>0</v>
      </c>
      <c r="N106" s="79">
        <v>0</v>
      </c>
      <c r="O106" s="79">
        <v>0</v>
      </c>
      <c r="P106" s="79">
        <v>0</v>
      </c>
      <c r="Q106" s="79">
        <v>0</v>
      </c>
      <c r="R106" s="79">
        <v>0</v>
      </c>
      <c r="S106" s="79">
        <v>0</v>
      </c>
      <c r="T106" s="79">
        <v>0</v>
      </c>
      <c r="U106" s="79">
        <v>0</v>
      </c>
      <c r="V106" s="79">
        <v>0</v>
      </c>
      <c r="W106" s="79">
        <v>0</v>
      </c>
      <c r="X106" s="79">
        <v>0</v>
      </c>
      <c r="Y106" s="79">
        <v>0</v>
      </c>
      <c r="Z106" s="79">
        <v>0</v>
      </c>
      <c r="AA106" s="79">
        <v>0</v>
      </c>
      <c r="AB106" s="79">
        <v>0</v>
      </c>
      <c r="AC106" s="79">
        <v>0</v>
      </c>
      <c r="AD106" s="79">
        <v>0</v>
      </c>
      <c r="AE106" s="79">
        <v>0</v>
      </c>
      <c r="AF106" s="79">
        <v>0</v>
      </c>
      <c r="AG106" s="79">
        <v>0</v>
      </c>
      <c r="AH106" s="79">
        <v>0</v>
      </c>
      <c r="AI106" s="79">
        <v>0</v>
      </c>
      <c r="AJ106" s="79">
        <v>0</v>
      </c>
      <c r="AK106" s="79">
        <v>0</v>
      </c>
      <c r="AL106" s="79">
        <v>0</v>
      </c>
      <c r="AM106" s="79">
        <f t="shared" si="1"/>
        <v>10474.619999999999</v>
      </c>
      <c r="AP106" s="45"/>
    </row>
    <row r="107" spans="1:42" ht="33" customHeight="1">
      <c r="A107" s="54">
        <v>271</v>
      </c>
      <c r="B107" s="55" t="s">
        <v>121</v>
      </c>
      <c r="C107" s="56" t="s">
        <v>678</v>
      </c>
      <c r="D107" s="79">
        <v>0</v>
      </c>
      <c r="E107" s="79">
        <v>0</v>
      </c>
      <c r="F107" s="79">
        <v>0</v>
      </c>
      <c r="G107" s="79">
        <v>73572.39</v>
      </c>
      <c r="H107" s="79">
        <v>0</v>
      </c>
      <c r="I107" s="79">
        <v>0</v>
      </c>
      <c r="J107" s="79">
        <v>0</v>
      </c>
      <c r="K107" s="79">
        <v>0</v>
      </c>
      <c r="L107" s="79">
        <v>0</v>
      </c>
      <c r="M107" s="79">
        <v>0</v>
      </c>
      <c r="N107" s="79">
        <v>0</v>
      </c>
      <c r="O107" s="79">
        <v>0</v>
      </c>
      <c r="P107" s="79">
        <v>0</v>
      </c>
      <c r="Q107" s="79">
        <v>0</v>
      </c>
      <c r="R107" s="79">
        <v>0</v>
      </c>
      <c r="S107" s="79">
        <v>0</v>
      </c>
      <c r="T107" s="79">
        <v>0</v>
      </c>
      <c r="U107" s="79">
        <v>0</v>
      </c>
      <c r="V107" s="79">
        <v>0</v>
      </c>
      <c r="W107" s="79">
        <v>0</v>
      </c>
      <c r="X107" s="79">
        <v>0</v>
      </c>
      <c r="Y107" s="79">
        <v>0</v>
      </c>
      <c r="Z107" s="79">
        <v>0</v>
      </c>
      <c r="AA107" s="79">
        <v>0</v>
      </c>
      <c r="AB107" s="79">
        <v>0</v>
      </c>
      <c r="AC107" s="79">
        <v>0</v>
      </c>
      <c r="AD107" s="79">
        <v>0</v>
      </c>
      <c r="AE107" s="79">
        <v>0</v>
      </c>
      <c r="AF107" s="79">
        <v>0</v>
      </c>
      <c r="AG107" s="79">
        <v>0</v>
      </c>
      <c r="AH107" s="79">
        <v>0</v>
      </c>
      <c r="AI107" s="79">
        <v>0</v>
      </c>
      <c r="AJ107" s="79">
        <v>0</v>
      </c>
      <c r="AK107" s="79">
        <v>0</v>
      </c>
      <c r="AL107" s="79">
        <v>0</v>
      </c>
      <c r="AM107" s="79">
        <f t="shared" si="1"/>
        <v>73572.39</v>
      </c>
      <c r="AP107" s="45"/>
    </row>
    <row r="108" spans="1:42" ht="33" customHeight="1">
      <c r="A108" s="54">
        <v>272</v>
      </c>
      <c r="B108" s="55" t="s">
        <v>122</v>
      </c>
      <c r="C108" s="80" t="s">
        <v>678</v>
      </c>
      <c r="D108" s="79">
        <v>0</v>
      </c>
      <c r="E108" s="79">
        <v>0</v>
      </c>
      <c r="F108" s="79">
        <v>0</v>
      </c>
      <c r="G108" s="79">
        <v>0</v>
      </c>
      <c r="H108" s="79">
        <v>0</v>
      </c>
      <c r="I108" s="79">
        <v>0</v>
      </c>
      <c r="J108" s="79">
        <v>0</v>
      </c>
      <c r="K108" s="79">
        <v>0</v>
      </c>
      <c r="L108" s="79">
        <v>0</v>
      </c>
      <c r="M108" s="79">
        <v>0</v>
      </c>
      <c r="N108" s="79">
        <v>0</v>
      </c>
      <c r="O108" s="79">
        <v>0</v>
      </c>
      <c r="P108" s="79">
        <v>0</v>
      </c>
      <c r="Q108" s="79">
        <v>0</v>
      </c>
      <c r="R108" s="79">
        <v>0</v>
      </c>
      <c r="S108" s="79">
        <v>0</v>
      </c>
      <c r="T108" s="79">
        <v>0</v>
      </c>
      <c r="U108" s="79">
        <v>0</v>
      </c>
      <c r="V108" s="79">
        <v>0</v>
      </c>
      <c r="W108" s="79">
        <v>0</v>
      </c>
      <c r="X108" s="79">
        <v>0</v>
      </c>
      <c r="Y108" s="79">
        <v>0</v>
      </c>
      <c r="Z108" s="79">
        <v>0</v>
      </c>
      <c r="AA108" s="79">
        <v>0</v>
      </c>
      <c r="AB108" s="79">
        <v>0</v>
      </c>
      <c r="AC108" s="79">
        <v>0</v>
      </c>
      <c r="AD108" s="79">
        <v>0</v>
      </c>
      <c r="AE108" s="79">
        <v>0</v>
      </c>
      <c r="AF108" s="79">
        <v>0</v>
      </c>
      <c r="AG108" s="79">
        <v>0</v>
      </c>
      <c r="AH108" s="79">
        <v>0</v>
      </c>
      <c r="AI108" s="79">
        <v>0</v>
      </c>
      <c r="AJ108" s="79">
        <v>0</v>
      </c>
      <c r="AK108" s="79">
        <v>0</v>
      </c>
      <c r="AL108" s="79">
        <v>0</v>
      </c>
      <c r="AM108" s="79">
        <f t="shared" si="1"/>
        <v>0</v>
      </c>
      <c r="AP108" s="45"/>
    </row>
    <row r="109" spans="1:42" ht="33" customHeight="1">
      <c r="A109" s="54">
        <v>273</v>
      </c>
      <c r="B109" s="55" t="s">
        <v>123</v>
      </c>
      <c r="C109" s="56" t="s">
        <v>678</v>
      </c>
      <c r="D109" s="79">
        <v>0</v>
      </c>
      <c r="E109" s="79">
        <v>0</v>
      </c>
      <c r="F109" s="79">
        <v>95370</v>
      </c>
      <c r="G109" s="79">
        <v>0</v>
      </c>
      <c r="H109" s="79">
        <v>0</v>
      </c>
      <c r="I109" s="79">
        <v>0</v>
      </c>
      <c r="J109" s="79">
        <v>0</v>
      </c>
      <c r="K109" s="79">
        <v>0</v>
      </c>
      <c r="L109" s="79">
        <v>0</v>
      </c>
      <c r="M109" s="79">
        <v>0</v>
      </c>
      <c r="N109" s="79">
        <v>0</v>
      </c>
      <c r="O109" s="79">
        <v>0</v>
      </c>
      <c r="P109" s="79">
        <v>0</v>
      </c>
      <c r="Q109" s="79">
        <v>0</v>
      </c>
      <c r="R109" s="79">
        <v>0</v>
      </c>
      <c r="S109" s="79">
        <v>0</v>
      </c>
      <c r="T109" s="79">
        <v>0</v>
      </c>
      <c r="U109" s="79">
        <v>0</v>
      </c>
      <c r="V109" s="79">
        <v>0</v>
      </c>
      <c r="W109" s="79">
        <v>0</v>
      </c>
      <c r="X109" s="79">
        <v>0</v>
      </c>
      <c r="Y109" s="79">
        <v>0</v>
      </c>
      <c r="Z109" s="79">
        <v>0</v>
      </c>
      <c r="AA109" s="79">
        <v>0</v>
      </c>
      <c r="AB109" s="79">
        <v>0</v>
      </c>
      <c r="AC109" s="79">
        <v>0</v>
      </c>
      <c r="AD109" s="79">
        <v>0</v>
      </c>
      <c r="AE109" s="79">
        <v>0</v>
      </c>
      <c r="AF109" s="79">
        <v>0</v>
      </c>
      <c r="AG109" s="79">
        <v>0</v>
      </c>
      <c r="AH109" s="79">
        <v>0</v>
      </c>
      <c r="AI109" s="79">
        <v>0</v>
      </c>
      <c r="AJ109" s="79">
        <v>0</v>
      </c>
      <c r="AK109" s="79">
        <v>0</v>
      </c>
      <c r="AL109" s="79">
        <v>0</v>
      </c>
      <c r="AM109" s="79">
        <f t="shared" si="1"/>
        <v>95370</v>
      </c>
      <c r="AP109" s="45"/>
    </row>
    <row r="110" spans="1:42" ht="33" customHeight="1">
      <c r="A110" s="54">
        <v>281</v>
      </c>
      <c r="B110" s="55" t="s">
        <v>124</v>
      </c>
      <c r="C110" s="56" t="s">
        <v>683</v>
      </c>
      <c r="D110" s="79">
        <v>0</v>
      </c>
      <c r="E110" s="79">
        <v>0</v>
      </c>
      <c r="F110" s="79">
        <v>0</v>
      </c>
      <c r="G110" s="79">
        <v>0</v>
      </c>
      <c r="H110" s="79">
        <v>0</v>
      </c>
      <c r="I110" s="79">
        <v>0</v>
      </c>
      <c r="J110" s="79">
        <v>0</v>
      </c>
      <c r="K110" s="79">
        <v>0</v>
      </c>
      <c r="L110" s="79">
        <v>0</v>
      </c>
      <c r="M110" s="79">
        <v>0</v>
      </c>
      <c r="N110" s="79">
        <v>0</v>
      </c>
      <c r="O110" s="79">
        <v>0</v>
      </c>
      <c r="P110" s="79">
        <v>0</v>
      </c>
      <c r="Q110" s="79">
        <v>0</v>
      </c>
      <c r="R110" s="79">
        <v>0</v>
      </c>
      <c r="S110" s="79">
        <v>0</v>
      </c>
      <c r="T110" s="79">
        <v>0</v>
      </c>
      <c r="U110" s="79">
        <v>0</v>
      </c>
      <c r="V110" s="79">
        <v>0</v>
      </c>
      <c r="W110" s="79">
        <v>0</v>
      </c>
      <c r="X110" s="79">
        <v>0</v>
      </c>
      <c r="Y110" s="79">
        <v>0</v>
      </c>
      <c r="Z110" s="79">
        <v>0</v>
      </c>
      <c r="AA110" s="79">
        <v>0</v>
      </c>
      <c r="AB110" s="79">
        <v>0</v>
      </c>
      <c r="AC110" s="79">
        <v>0</v>
      </c>
      <c r="AD110" s="79">
        <v>0</v>
      </c>
      <c r="AE110" s="79">
        <v>0</v>
      </c>
      <c r="AF110" s="79">
        <v>0</v>
      </c>
      <c r="AG110" s="79">
        <v>0</v>
      </c>
      <c r="AH110" s="79">
        <v>0</v>
      </c>
      <c r="AI110" s="79">
        <v>0</v>
      </c>
      <c r="AJ110" s="79">
        <v>0</v>
      </c>
      <c r="AK110" s="79">
        <v>0</v>
      </c>
      <c r="AL110" s="79">
        <v>0</v>
      </c>
      <c r="AM110" s="79">
        <f t="shared" si="1"/>
        <v>0</v>
      </c>
      <c r="AP110" s="45"/>
    </row>
    <row r="111" spans="1:42" ht="33" customHeight="1">
      <c r="A111" s="54">
        <v>283</v>
      </c>
      <c r="B111" s="55" t="s">
        <v>125</v>
      </c>
      <c r="C111" s="56" t="s">
        <v>678</v>
      </c>
      <c r="D111" s="79">
        <v>1695.59</v>
      </c>
      <c r="E111" s="79">
        <v>0</v>
      </c>
      <c r="F111" s="79">
        <v>862747.29</v>
      </c>
      <c r="G111" s="79">
        <v>3656029.9899999998</v>
      </c>
      <c r="H111" s="79">
        <v>0</v>
      </c>
      <c r="I111" s="79">
        <v>0</v>
      </c>
      <c r="J111" s="79">
        <v>0</v>
      </c>
      <c r="K111" s="79">
        <v>0</v>
      </c>
      <c r="L111" s="79">
        <v>0</v>
      </c>
      <c r="M111" s="79">
        <v>0</v>
      </c>
      <c r="N111" s="79">
        <v>0</v>
      </c>
      <c r="O111" s="79">
        <v>0</v>
      </c>
      <c r="P111" s="79">
        <v>0</v>
      </c>
      <c r="Q111" s="79">
        <v>0</v>
      </c>
      <c r="R111" s="79">
        <v>0</v>
      </c>
      <c r="S111" s="79">
        <v>0</v>
      </c>
      <c r="T111" s="79">
        <v>0</v>
      </c>
      <c r="U111" s="79">
        <v>0</v>
      </c>
      <c r="V111" s="79">
        <v>0</v>
      </c>
      <c r="W111" s="79">
        <v>0</v>
      </c>
      <c r="X111" s="79">
        <v>0</v>
      </c>
      <c r="Y111" s="79">
        <v>0</v>
      </c>
      <c r="Z111" s="79">
        <v>0</v>
      </c>
      <c r="AA111" s="79">
        <v>0</v>
      </c>
      <c r="AB111" s="79">
        <v>0</v>
      </c>
      <c r="AC111" s="79">
        <v>0</v>
      </c>
      <c r="AD111" s="79">
        <v>0</v>
      </c>
      <c r="AE111" s="79">
        <v>0</v>
      </c>
      <c r="AF111" s="79">
        <v>0</v>
      </c>
      <c r="AG111" s="79">
        <v>0</v>
      </c>
      <c r="AH111" s="79">
        <v>0</v>
      </c>
      <c r="AI111" s="79">
        <v>0</v>
      </c>
      <c r="AJ111" s="79">
        <v>0</v>
      </c>
      <c r="AK111" s="79">
        <v>0</v>
      </c>
      <c r="AL111" s="79">
        <v>0</v>
      </c>
      <c r="AM111" s="79">
        <f t="shared" si="1"/>
        <v>4520472.87</v>
      </c>
      <c r="AP111" s="45"/>
    </row>
    <row r="112" spans="1:42" ht="33" customHeight="1">
      <c r="A112" s="54">
        <v>287</v>
      </c>
      <c r="B112" s="55" t="s">
        <v>126</v>
      </c>
      <c r="C112" s="80" t="s">
        <v>726</v>
      </c>
      <c r="D112" s="79">
        <v>0</v>
      </c>
      <c r="E112" s="79">
        <v>0</v>
      </c>
      <c r="F112" s="79">
        <v>93512.95</v>
      </c>
      <c r="G112" s="79">
        <v>821791.03</v>
      </c>
      <c r="H112" s="79">
        <v>0</v>
      </c>
      <c r="I112" s="79">
        <v>550</v>
      </c>
      <c r="J112" s="79">
        <v>1197782</v>
      </c>
      <c r="K112" s="79">
        <v>0</v>
      </c>
      <c r="L112" s="79">
        <v>0</v>
      </c>
      <c r="M112" s="79">
        <v>0</v>
      </c>
      <c r="N112" s="79">
        <v>0</v>
      </c>
      <c r="O112" s="79">
        <v>50</v>
      </c>
      <c r="P112" s="79">
        <v>0</v>
      </c>
      <c r="Q112" s="79">
        <v>1925547.1</v>
      </c>
      <c r="R112" s="79">
        <v>0</v>
      </c>
      <c r="S112" s="79">
        <v>0</v>
      </c>
      <c r="T112" s="79">
        <v>0</v>
      </c>
      <c r="U112" s="79">
        <v>0</v>
      </c>
      <c r="V112" s="79">
        <v>1608765.4200000002</v>
      </c>
      <c r="W112" s="79">
        <v>0</v>
      </c>
      <c r="X112" s="79">
        <v>0</v>
      </c>
      <c r="Y112" s="79">
        <v>0</v>
      </c>
      <c r="Z112" s="79">
        <v>0</v>
      </c>
      <c r="AA112" s="79">
        <v>0</v>
      </c>
      <c r="AB112" s="79">
        <v>272294940.39999998</v>
      </c>
      <c r="AC112" s="79">
        <v>0</v>
      </c>
      <c r="AD112" s="79">
        <v>0</v>
      </c>
      <c r="AE112" s="79">
        <v>0</v>
      </c>
      <c r="AF112" s="79">
        <v>0</v>
      </c>
      <c r="AG112" s="79">
        <v>0</v>
      </c>
      <c r="AH112" s="79">
        <v>0</v>
      </c>
      <c r="AI112" s="79">
        <v>0</v>
      </c>
      <c r="AJ112" s="79">
        <v>0</v>
      </c>
      <c r="AK112" s="79">
        <v>0</v>
      </c>
      <c r="AL112" s="79">
        <v>0</v>
      </c>
      <c r="AM112" s="79">
        <f t="shared" si="1"/>
        <v>277942938.89999998</v>
      </c>
      <c r="AP112" s="45"/>
    </row>
    <row r="113" spans="1:42" ht="33" customHeight="1">
      <c r="A113" s="54">
        <v>288</v>
      </c>
      <c r="B113" s="55" t="s">
        <v>127</v>
      </c>
      <c r="C113" s="80" t="s">
        <v>725</v>
      </c>
      <c r="D113" s="79">
        <v>0</v>
      </c>
      <c r="E113" s="79">
        <v>0</v>
      </c>
      <c r="F113" s="79">
        <v>0</v>
      </c>
      <c r="G113" s="79">
        <v>0</v>
      </c>
      <c r="H113" s="79">
        <v>0</v>
      </c>
      <c r="I113" s="79">
        <v>0</v>
      </c>
      <c r="J113" s="79">
        <v>0</v>
      </c>
      <c r="K113" s="79">
        <v>0</v>
      </c>
      <c r="L113" s="79">
        <v>0</v>
      </c>
      <c r="M113" s="79">
        <v>0</v>
      </c>
      <c r="N113" s="79">
        <v>0</v>
      </c>
      <c r="O113" s="79">
        <v>0</v>
      </c>
      <c r="P113" s="79">
        <v>0</v>
      </c>
      <c r="Q113" s="79">
        <v>0</v>
      </c>
      <c r="R113" s="79">
        <v>0</v>
      </c>
      <c r="S113" s="79">
        <v>0</v>
      </c>
      <c r="T113" s="79">
        <v>0</v>
      </c>
      <c r="U113" s="79">
        <v>0</v>
      </c>
      <c r="V113" s="79">
        <v>0</v>
      </c>
      <c r="W113" s="79">
        <v>0</v>
      </c>
      <c r="X113" s="79">
        <v>0</v>
      </c>
      <c r="Y113" s="79">
        <v>0</v>
      </c>
      <c r="Z113" s="79">
        <v>0</v>
      </c>
      <c r="AA113" s="79">
        <v>0</v>
      </c>
      <c r="AB113" s="79">
        <v>0</v>
      </c>
      <c r="AC113" s="79">
        <v>0</v>
      </c>
      <c r="AD113" s="79">
        <v>0</v>
      </c>
      <c r="AE113" s="79">
        <v>0</v>
      </c>
      <c r="AF113" s="79">
        <v>0</v>
      </c>
      <c r="AG113" s="79">
        <v>0</v>
      </c>
      <c r="AH113" s="79">
        <v>0</v>
      </c>
      <c r="AI113" s="79">
        <v>0</v>
      </c>
      <c r="AJ113" s="79">
        <v>0</v>
      </c>
      <c r="AK113" s="79">
        <v>0</v>
      </c>
      <c r="AL113" s="79">
        <v>0</v>
      </c>
      <c r="AM113" s="79">
        <f t="shared" si="1"/>
        <v>0</v>
      </c>
      <c r="AP113" s="45"/>
    </row>
    <row r="114" spans="1:42" ht="33" customHeight="1">
      <c r="A114" s="54">
        <v>290</v>
      </c>
      <c r="B114" s="55" t="s">
        <v>128</v>
      </c>
      <c r="C114" s="80" t="s">
        <v>678</v>
      </c>
      <c r="D114" s="79">
        <v>0</v>
      </c>
      <c r="E114" s="79">
        <v>7591636.75</v>
      </c>
      <c r="F114" s="79">
        <v>0</v>
      </c>
      <c r="G114" s="79">
        <v>34781.39</v>
      </c>
      <c r="H114" s="79">
        <v>0</v>
      </c>
      <c r="I114" s="79">
        <v>0</v>
      </c>
      <c r="J114" s="79">
        <v>0</v>
      </c>
      <c r="K114" s="79">
        <v>0</v>
      </c>
      <c r="L114" s="79">
        <v>0</v>
      </c>
      <c r="M114" s="79">
        <v>0</v>
      </c>
      <c r="N114" s="79">
        <v>0</v>
      </c>
      <c r="O114" s="79">
        <v>0</v>
      </c>
      <c r="P114" s="79">
        <v>0</v>
      </c>
      <c r="Q114" s="79">
        <v>2523814.89</v>
      </c>
      <c r="R114" s="79">
        <v>0</v>
      </c>
      <c r="S114" s="79">
        <v>0</v>
      </c>
      <c r="T114" s="79">
        <v>0</v>
      </c>
      <c r="U114" s="79">
        <v>0</v>
      </c>
      <c r="V114" s="79">
        <v>0</v>
      </c>
      <c r="W114" s="79">
        <v>0</v>
      </c>
      <c r="X114" s="79">
        <v>0</v>
      </c>
      <c r="Y114" s="79">
        <v>0</v>
      </c>
      <c r="Z114" s="79">
        <v>0</v>
      </c>
      <c r="AA114" s="79">
        <v>0</v>
      </c>
      <c r="AB114" s="79">
        <v>0</v>
      </c>
      <c r="AC114" s="79">
        <v>0</v>
      </c>
      <c r="AD114" s="79">
        <v>0</v>
      </c>
      <c r="AE114" s="79">
        <v>0</v>
      </c>
      <c r="AF114" s="79">
        <v>0</v>
      </c>
      <c r="AG114" s="79">
        <v>0</v>
      </c>
      <c r="AH114" s="79">
        <v>0</v>
      </c>
      <c r="AI114" s="79">
        <v>0</v>
      </c>
      <c r="AJ114" s="79">
        <v>0</v>
      </c>
      <c r="AK114" s="79">
        <v>0</v>
      </c>
      <c r="AL114" s="79">
        <v>0</v>
      </c>
      <c r="AM114" s="79">
        <f t="shared" si="1"/>
        <v>10150233.029999999</v>
      </c>
      <c r="AP114" s="45"/>
    </row>
    <row r="115" spans="1:42" ht="33" customHeight="1">
      <c r="A115" s="54">
        <v>291</v>
      </c>
      <c r="B115" s="55" t="s">
        <v>129</v>
      </c>
      <c r="C115" s="80" t="s">
        <v>683</v>
      </c>
      <c r="D115" s="79">
        <v>0</v>
      </c>
      <c r="E115" s="79">
        <v>9278565.8499999996</v>
      </c>
      <c r="F115" s="79">
        <v>111492894.11999999</v>
      </c>
      <c r="G115" s="79">
        <v>83463496.369999975</v>
      </c>
      <c r="H115" s="79">
        <v>0</v>
      </c>
      <c r="I115" s="79">
        <v>640</v>
      </c>
      <c r="J115" s="79">
        <v>47966855.060000002</v>
      </c>
      <c r="K115" s="79">
        <v>0</v>
      </c>
      <c r="L115" s="79">
        <v>0</v>
      </c>
      <c r="M115" s="79">
        <v>0</v>
      </c>
      <c r="N115" s="79">
        <v>0</v>
      </c>
      <c r="O115" s="79">
        <v>0</v>
      </c>
      <c r="P115" s="79">
        <v>0</v>
      </c>
      <c r="Q115" s="79">
        <v>0</v>
      </c>
      <c r="R115" s="79">
        <v>0</v>
      </c>
      <c r="S115" s="79">
        <v>0</v>
      </c>
      <c r="T115" s="79">
        <v>0</v>
      </c>
      <c r="U115" s="79">
        <v>0</v>
      </c>
      <c r="V115" s="79">
        <v>0</v>
      </c>
      <c r="W115" s="79">
        <v>0</v>
      </c>
      <c r="X115" s="79">
        <v>0</v>
      </c>
      <c r="Y115" s="79">
        <v>269632.30000000005</v>
      </c>
      <c r="Z115" s="79">
        <v>0</v>
      </c>
      <c r="AA115" s="79">
        <v>0</v>
      </c>
      <c r="AB115" s="79">
        <v>30870000</v>
      </c>
      <c r="AC115" s="79">
        <v>0</v>
      </c>
      <c r="AD115" s="79">
        <v>0</v>
      </c>
      <c r="AE115" s="79">
        <v>0</v>
      </c>
      <c r="AF115" s="79">
        <v>0</v>
      </c>
      <c r="AG115" s="79">
        <v>0</v>
      </c>
      <c r="AH115" s="79">
        <v>0</v>
      </c>
      <c r="AI115" s="79">
        <v>0</v>
      </c>
      <c r="AJ115" s="79">
        <v>0</v>
      </c>
      <c r="AK115" s="79">
        <v>0</v>
      </c>
      <c r="AL115" s="79">
        <v>0</v>
      </c>
      <c r="AM115" s="79">
        <f t="shared" si="1"/>
        <v>283342083.69999999</v>
      </c>
      <c r="AP115" s="45"/>
    </row>
    <row r="116" spans="1:42" ht="33" customHeight="1">
      <c r="A116" s="54">
        <v>292</v>
      </c>
      <c r="B116" s="55" t="s">
        <v>130</v>
      </c>
      <c r="C116" s="80" t="s">
        <v>682</v>
      </c>
      <c r="D116" s="79">
        <v>0</v>
      </c>
      <c r="E116" s="79">
        <v>0</v>
      </c>
      <c r="F116" s="79">
        <v>2000</v>
      </c>
      <c r="G116" s="79">
        <v>5054.49</v>
      </c>
      <c r="H116" s="79">
        <v>0</v>
      </c>
      <c r="I116" s="79">
        <v>0</v>
      </c>
      <c r="J116" s="79">
        <v>0</v>
      </c>
      <c r="K116" s="79">
        <v>0</v>
      </c>
      <c r="L116" s="79">
        <v>0</v>
      </c>
      <c r="M116" s="79">
        <v>0</v>
      </c>
      <c r="N116" s="79">
        <v>0</v>
      </c>
      <c r="O116" s="79">
        <v>0</v>
      </c>
      <c r="P116" s="79">
        <v>0</v>
      </c>
      <c r="Q116" s="79">
        <v>0</v>
      </c>
      <c r="R116" s="79">
        <v>0</v>
      </c>
      <c r="S116" s="79">
        <v>0</v>
      </c>
      <c r="T116" s="79">
        <v>0</v>
      </c>
      <c r="U116" s="79">
        <v>0</v>
      </c>
      <c r="V116" s="79">
        <v>0</v>
      </c>
      <c r="W116" s="79">
        <v>0</v>
      </c>
      <c r="X116" s="79">
        <v>0</v>
      </c>
      <c r="Y116" s="79">
        <v>0</v>
      </c>
      <c r="Z116" s="79">
        <v>0</v>
      </c>
      <c r="AA116" s="79">
        <v>0</v>
      </c>
      <c r="AB116" s="79">
        <v>0</v>
      </c>
      <c r="AC116" s="79">
        <v>0</v>
      </c>
      <c r="AD116" s="79">
        <v>0</v>
      </c>
      <c r="AE116" s="79">
        <v>0</v>
      </c>
      <c r="AF116" s="79">
        <v>0</v>
      </c>
      <c r="AG116" s="79">
        <v>0</v>
      </c>
      <c r="AH116" s="79">
        <v>0</v>
      </c>
      <c r="AI116" s="79">
        <v>0</v>
      </c>
      <c r="AJ116" s="79">
        <v>0</v>
      </c>
      <c r="AK116" s="79">
        <v>0</v>
      </c>
      <c r="AL116" s="79">
        <v>0</v>
      </c>
      <c r="AM116" s="79">
        <f t="shared" si="1"/>
        <v>7054.49</v>
      </c>
      <c r="AP116" s="45"/>
    </row>
    <row r="117" spans="1:42" ht="33" customHeight="1">
      <c r="A117" s="54">
        <v>293</v>
      </c>
      <c r="B117" s="55" t="s">
        <v>131</v>
      </c>
      <c r="C117" s="80" t="s">
        <v>682</v>
      </c>
      <c r="D117" s="79">
        <v>0</v>
      </c>
      <c r="E117" s="79">
        <v>3006.98</v>
      </c>
      <c r="F117" s="79">
        <v>155637.91999999998</v>
      </c>
      <c r="G117" s="79">
        <v>2192.34</v>
      </c>
      <c r="H117" s="79">
        <v>0</v>
      </c>
      <c r="I117" s="79">
        <v>50</v>
      </c>
      <c r="J117" s="79">
        <v>35260545</v>
      </c>
      <c r="K117" s="79">
        <v>0</v>
      </c>
      <c r="L117" s="79">
        <v>0</v>
      </c>
      <c r="M117" s="79">
        <v>0</v>
      </c>
      <c r="N117" s="79">
        <v>0</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v>0</v>
      </c>
      <c r="AG117" s="79">
        <v>0</v>
      </c>
      <c r="AH117" s="79">
        <v>0</v>
      </c>
      <c r="AI117" s="79">
        <v>0</v>
      </c>
      <c r="AJ117" s="79">
        <v>0</v>
      </c>
      <c r="AK117" s="79">
        <v>0</v>
      </c>
      <c r="AL117" s="79">
        <v>0</v>
      </c>
      <c r="AM117" s="79">
        <f t="shared" si="1"/>
        <v>35421432.240000002</v>
      </c>
      <c r="AP117" s="45"/>
    </row>
    <row r="118" spans="1:42" ht="33" customHeight="1">
      <c r="A118" s="54">
        <v>294</v>
      </c>
      <c r="B118" s="55" t="s">
        <v>132</v>
      </c>
      <c r="C118" s="80">
        <v>0</v>
      </c>
      <c r="D118" s="79">
        <v>0</v>
      </c>
      <c r="E118" s="79">
        <v>0</v>
      </c>
      <c r="F118" s="79">
        <v>0</v>
      </c>
      <c r="G118" s="79">
        <v>0</v>
      </c>
      <c r="H118" s="79">
        <v>0</v>
      </c>
      <c r="I118" s="79">
        <v>0</v>
      </c>
      <c r="J118" s="79">
        <v>0</v>
      </c>
      <c r="K118" s="79">
        <v>0</v>
      </c>
      <c r="L118" s="79">
        <v>0</v>
      </c>
      <c r="M118" s="79">
        <v>0</v>
      </c>
      <c r="N118" s="79">
        <v>0</v>
      </c>
      <c r="O118" s="79">
        <v>0</v>
      </c>
      <c r="P118" s="79">
        <v>0</v>
      </c>
      <c r="Q118" s="79">
        <v>0</v>
      </c>
      <c r="R118" s="79">
        <v>0</v>
      </c>
      <c r="S118" s="79">
        <v>0</v>
      </c>
      <c r="T118" s="79">
        <v>0</v>
      </c>
      <c r="U118" s="79">
        <v>0</v>
      </c>
      <c r="V118" s="79">
        <v>0</v>
      </c>
      <c r="W118" s="79">
        <v>0</v>
      </c>
      <c r="X118" s="79">
        <v>0</v>
      </c>
      <c r="Y118" s="79">
        <v>0</v>
      </c>
      <c r="Z118" s="79">
        <v>0</v>
      </c>
      <c r="AA118" s="79">
        <v>0</v>
      </c>
      <c r="AB118" s="79">
        <v>0</v>
      </c>
      <c r="AC118" s="79">
        <v>0</v>
      </c>
      <c r="AD118" s="79">
        <v>0</v>
      </c>
      <c r="AE118" s="79">
        <v>0</v>
      </c>
      <c r="AF118" s="79">
        <v>0</v>
      </c>
      <c r="AG118" s="79">
        <v>0</v>
      </c>
      <c r="AH118" s="79">
        <v>0</v>
      </c>
      <c r="AI118" s="79">
        <v>0</v>
      </c>
      <c r="AJ118" s="79">
        <v>0</v>
      </c>
      <c r="AK118" s="79">
        <v>0</v>
      </c>
      <c r="AL118" s="79">
        <v>0</v>
      </c>
      <c r="AM118" s="79">
        <f t="shared" si="1"/>
        <v>0</v>
      </c>
      <c r="AP118" s="45"/>
    </row>
    <row r="119" spans="1:42" ht="33" customHeight="1">
      <c r="A119" s="54">
        <v>295</v>
      </c>
      <c r="B119" s="55" t="s">
        <v>133</v>
      </c>
      <c r="C119" s="80">
        <v>0</v>
      </c>
      <c r="D119" s="79">
        <v>0</v>
      </c>
      <c r="E119" s="79">
        <v>0</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c r="AE119" s="79">
        <v>0</v>
      </c>
      <c r="AF119" s="79">
        <v>0</v>
      </c>
      <c r="AG119" s="79">
        <v>0</v>
      </c>
      <c r="AH119" s="79">
        <v>0</v>
      </c>
      <c r="AI119" s="79">
        <v>0</v>
      </c>
      <c r="AJ119" s="79">
        <v>0</v>
      </c>
      <c r="AK119" s="79">
        <v>0</v>
      </c>
      <c r="AL119" s="79">
        <v>0</v>
      </c>
      <c r="AM119" s="79">
        <f t="shared" si="1"/>
        <v>0</v>
      </c>
      <c r="AP119" s="45"/>
    </row>
    <row r="120" spans="1:42" ht="33" customHeight="1">
      <c r="A120" s="54">
        <v>296</v>
      </c>
      <c r="B120" s="55" t="s">
        <v>134</v>
      </c>
      <c r="C120" s="80">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0</v>
      </c>
      <c r="U120" s="79">
        <v>0</v>
      </c>
      <c r="V120" s="79">
        <v>0</v>
      </c>
      <c r="W120" s="79">
        <v>0</v>
      </c>
      <c r="X120" s="79">
        <v>0</v>
      </c>
      <c r="Y120" s="79">
        <v>0</v>
      </c>
      <c r="Z120" s="79">
        <v>0</v>
      </c>
      <c r="AA120" s="79">
        <v>0</v>
      </c>
      <c r="AB120" s="79">
        <v>0</v>
      </c>
      <c r="AC120" s="79">
        <v>0</v>
      </c>
      <c r="AD120" s="79">
        <v>0</v>
      </c>
      <c r="AE120" s="79">
        <v>0</v>
      </c>
      <c r="AF120" s="79">
        <v>0</v>
      </c>
      <c r="AG120" s="79">
        <v>0</v>
      </c>
      <c r="AH120" s="79">
        <v>0</v>
      </c>
      <c r="AI120" s="79">
        <v>0</v>
      </c>
      <c r="AJ120" s="79">
        <v>0</v>
      </c>
      <c r="AK120" s="79">
        <v>0</v>
      </c>
      <c r="AL120" s="79">
        <v>0</v>
      </c>
      <c r="AM120" s="79">
        <f t="shared" si="1"/>
        <v>0</v>
      </c>
      <c r="AP120" s="45"/>
    </row>
    <row r="121" spans="1:42" ht="33" customHeight="1">
      <c r="A121" s="54">
        <v>298</v>
      </c>
      <c r="B121" s="55" t="s">
        <v>135</v>
      </c>
      <c r="C121" s="56" t="s">
        <v>725</v>
      </c>
      <c r="D121" s="79">
        <v>0</v>
      </c>
      <c r="E121" s="79">
        <v>0</v>
      </c>
      <c r="F121" s="79">
        <v>0</v>
      </c>
      <c r="G121" s="79">
        <v>0</v>
      </c>
      <c r="H121" s="79">
        <v>0</v>
      </c>
      <c r="I121" s="79">
        <v>0</v>
      </c>
      <c r="J121" s="79">
        <v>0</v>
      </c>
      <c r="K121" s="79">
        <v>0</v>
      </c>
      <c r="L121" s="79">
        <v>0</v>
      </c>
      <c r="M121" s="79">
        <v>0</v>
      </c>
      <c r="N121" s="79">
        <v>0</v>
      </c>
      <c r="O121" s="79">
        <v>0</v>
      </c>
      <c r="P121" s="79">
        <v>0</v>
      </c>
      <c r="Q121" s="79">
        <v>0</v>
      </c>
      <c r="R121" s="79">
        <v>0</v>
      </c>
      <c r="S121" s="79">
        <v>0</v>
      </c>
      <c r="T121" s="79">
        <v>0</v>
      </c>
      <c r="U121" s="79">
        <v>0</v>
      </c>
      <c r="V121" s="79">
        <v>0</v>
      </c>
      <c r="W121" s="79">
        <v>0</v>
      </c>
      <c r="X121" s="79">
        <v>0</v>
      </c>
      <c r="Y121" s="79">
        <v>0</v>
      </c>
      <c r="Z121" s="79">
        <v>0</v>
      </c>
      <c r="AA121" s="79">
        <v>0</v>
      </c>
      <c r="AB121" s="79">
        <v>0</v>
      </c>
      <c r="AC121" s="79">
        <v>0</v>
      </c>
      <c r="AD121" s="79">
        <v>0</v>
      </c>
      <c r="AE121" s="79">
        <v>0</v>
      </c>
      <c r="AF121" s="79">
        <v>0</v>
      </c>
      <c r="AG121" s="79">
        <v>0</v>
      </c>
      <c r="AH121" s="79">
        <v>0</v>
      </c>
      <c r="AI121" s="79">
        <v>0</v>
      </c>
      <c r="AJ121" s="79">
        <v>0</v>
      </c>
      <c r="AK121" s="79">
        <v>0</v>
      </c>
      <c r="AL121" s="79">
        <v>0</v>
      </c>
      <c r="AM121" s="79">
        <f t="shared" si="1"/>
        <v>0</v>
      </c>
      <c r="AP121" s="45"/>
    </row>
    <row r="122" spans="1:42" ht="33" customHeight="1">
      <c r="A122" s="54">
        <v>299</v>
      </c>
      <c r="B122" s="55" t="s">
        <v>136</v>
      </c>
      <c r="C122" s="80" t="s">
        <v>725</v>
      </c>
      <c r="D122" s="79">
        <v>0</v>
      </c>
      <c r="E122" s="79">
        <v>0</v>
      </c>
      <c r="F122" s="79">
        <v>0</v>
      </c>
      <c r="G122" s="79">
        <v>0</v>
      </c>
      <c r="H122" s="79">
        <v>0</v>
      </c>
      <c r="I122" s="79">
        <v>0</v>
      </c>
      <c r="J122" s="79">
        <v>0</v>
      </c>
      <c r="K122" s="79">
        <v>0</v>
      </c>
      <c r="L122" s="79">
        <v>0</v>
      </c>
      <c r="M122" s="79">
        <v>0</v>
      </c>
      <c r="N122" s="79">
        <v>0</v>
      </c>
      <c r="O122" s="79">
        <v>0</v>
      </c>
      <c r="P122" s="79">
        <v>0</v>
      </c>
      <c r="Q122" s="79">
        <v>0</v>
      </c>
      <c r="R122" s="79">
        <v>0</v>
      </c>
      <c r="S122" s="79">
        <v>0</v>
      </c>
      <c r="T122" s="79">
        <v>0</v>
      </c>
      <c r="U122" s="79">
        <v>0</v>
      </c>
      <c r="V122" s="79">
        <v>0</v>
      </c>
      <c r="W122" s="79">
        <v>0</v>
      </c>
      <c r="X122" s="79">
        <v>0</v>
      </c>
      <c r="Y122" s="79">
        <v>0</v>
      </c>
      <c r="Z122" s="79">
        <v>0</v>
      </c>
      <c r="AA122" s="79">
        <v>0</v>
      </c>
      <c r="AB122" s="79">
        <v>0</v>
      </c>
      <c r="AC122" s="79">
        <v>0</v>
      </c>
      <c r="AD122" s="79">
        <v>0</v>
      </c>
      <c r="AE122" s="79">
        <v>0</v>
      </c>
      <c r="AF122" s="79">
        <v>0</v>
      </c>
      <c r="AG122" s="79">
        <v>0</v>
      </c>
      <c r="AH122" s="79">
        <v>0</v>
      </c>
      <c r="AI122" s="79">
        <v>0</v>
      </c>
      <c r="AJ122" s="79">
        <v>0</v>
      </c>
      <c r="AK122" s="79">
        <v>0</v>
      </c>
      <c r="AL122" s="79">
        <v>0</v>
      </c>
      <c r="AM122" s="79">
        <f t="shared" si="1"/>
        <v>0</v>
      </c>
      <c r="AP122" s="45"/>
    </row>
    <row r="123" spans="1:42" ht="33" customHeight="1">
      <c r="A123" s="54">
        <v>300</v>
      </c>
      <c r="B123" s="55" t="s">
        <v>137</v>
      </c>
      <c r="C123" s="80" t="s">
        <v>725</v>
      </c>
      <c r="D123" s="79">
        <v>0</v>
      </c>
      <c r="E123" s="79">
        <v>0</v>
      </c>
      <c r="F123" s="79">
        <v>0</v>
      </c>
      <c r="G123" s="79">
        <v>0</v>
      </c>
      <c r="H123" s="79">
        <v>0</v>
      </c>
      <c r="I123" s="79">
        <v>0</v>
      </c>
      <c r="J123" s="79">
        <v>0</v>
      </c>
      <c r="K123" s="79">
        <v>0</v>
      </c>
      <c r="L123" s="79">
        <v>0</v>
      </c>
      <c r="M123" s="79">
        <v>0</v>
      </c>
      <c r="N123" s="79">
        <v>0</v>
      </c>
      <c r="O123" s="79">
        <v>0</v>
      </c>
      <c r="P123" s="79">
        <v>0</v>
      </c>
      <c r="Q123" s="79">
        <v>0</v>
      </c>
      <c r="R123" s="79">
        <v>0</v>
      </c>
      <c r="S123" s="79">
        <v>0</v>
      </c>
      <c r="T123" s="79">
        <v>0</v>
      </c>
      <c r="U123" s="79">
        <v>0</v>
      </c>
      <c r="V123" s="79">
        <v>0</v>
      </c>
      <c r="W123" s="79">
        <v>0</v>
      </c>
      <c r="X123" s="79">
        <v>0</v>
      </c>
      <c r="Y123" s="79">
        <v>0</v>
      </c>
      <c r="Z123" s="79">
        <v>0</v>
      </c>
      <c r="AA123" s="79">
        <v>0</v>
      </c>
      <c r="AB123" s="79">
        <v>0</v>
      </c>
      <c r="AC123" s="79">
        <v>0</v>
      </c>
      <c r="AD123" s="79">
        <v>0</v>
      </c>
      <c r="AE123" s="79">
        <v>0</v>
      </c>
      <c r="AF123" s="79">
        <v>0</v>
      </c>
      <c r="AG123" s="79">
        <v>0</v>
      </c>
      <c r="AH123" s="79">
        <v>0</v>
      </c>
      <c r="AI123" s="79">
        <v>0</v>
      </c>
      <c r="AJ123" s="79">
        <v>0</v>
      </c>
      <c r="AK123" s="79">
        <v>0</v>
      </c>
      <c r="AL123" s="79">
        <v>0</v>
      </c>
      <c r="AM123" s="79">
        <f t="shared" si="1"/>
        <v>0</v>
      </c>
      <c r="AP123" s="45"/>
    </row>
    <row r="124" spans="1:42" ht="33" customHeight="1">
      <c r="A124" s="54">
        <v>301</v>
      </c>
      <c r="B124" s="55" t="s">
        <v>138</v>
      </c>
      <c r="C124" s="80" t="s">
        <v>725</v>
      </c>
      <c r="D124" s="79">
        <v>0</v>
      </c>
      <c r="E124" s="79">
        <v>0</v>
      </c>
      <c r="F124" s="79">
        <v>0</v>
      </c>
      <c r="G124" s="79">
        <v>1600003</v>
      </c>
      <c r="H124" s="79">
        <v>0</v>
      </c>
      <c r="I124" s="79">
        <v>0</v>
      </c>
      <c r="J124" s="79">
        <v>0</v>
      </c>
      <c r="K124" s="79">
        <v>0</v>
      </c>
      <c r="L124" s="79">
        <v>0</v>
      </c>
      <c r="M124" s="79">
        <v>0</v>
      </c>
      <c r="N124" s="79">
        <v>0</v>
      </c>
      <c r="O124" s="79">
        <v>0</v>
      </c>
      <c r="P124" s="79">
        <v>0</v>
      </c>
      <c r="Q124" s="79">
        <v>0</v>
      </c>
      <c r="R124" s="79">
        <v>0</v>
      </c>
      <c r="S124" s="79">
        <v>0</v>
      </c>
      <c r="T124" s="79">
        <v>0</v>
      </c>
      <c r="U124" s="79">
        <v>0</v>
      </c>
      <c r="V124" s="79">
        <v>0</v>
      </c>
      <c r="W124" s="79">
        <v>0</v>
      </c>
      <c r="X124" s="79">
        <v>0</v>
      </c>
      <c r="Y124" s="79">
        <v>0</v>
      </c>
      <c r="Z124" s="79">
        <v>0</v>
      </c>
      <c r="AA124" s="79">
        <v>0</v>
      </c>
      <c r="AB124" s="79">
        <v>0</v>
      </c>
      <c r="AC124" s="79">
        <v>0</v>
      </c>
      <c r="AD124" s="79">
        <v>0</v>
      </c>
      <c r="AE124" s="79">
        <v>0</v>
      </c>
      <c r="AF124" s="79">
        <v>0</v>
      </c>
      <c r="AG124" s="79">
        <v>0</v>
      </c>
      <c r="AH124" s="79">
        <v>0</v>
      </c>
      <c r="AI124" s="79">
        <v>0</v>
      </c>
      <c r="AJ124" s="79">
        <v>0</v>
      </c>
      <c r="AK124" s="79">
        <v>0</v>
      </c>
      <c r="AL124" s="79">
        <v>0</v>
      </c>
      <c r="AM124" s="79">
        <f t="shared" si="1"/>
        <v>1600003</v>
      </c>
      <c r="AP124" s="45"/>
    </row>
    <row r="125" spans="1:42" ht="33" customHeight="1">
      <c r="A125" s="54">
        <v>302</v>
      </c>
      <c r="B125" s="55" t="s">
        <v>139</v>
      </c>
      <c r="C125" s="56" t="s">
        <v>725</v>
      </c>
      <c r="D125" s="79">
        <v>0</v>
      </c>
      <c r="E125" s="79">
        <v>0</v>
      </c>
      <c r="F125" s="79">
        <v>0</v>
      </c>
      <c r="G125" s="79">
        <v>1067280</v>
      </c>
      <c r="H125" s="79">
        <v>0</v>
      </c>
      <c r="I125" s="79">
        <v>0</v>
      </c>
      <c r="J125" s="79">
        <v>0</v>
      </c>
      <c r="K125" s="79">
        <v>0</v>
      </c>
      <c r="L125" s="79">
        <v>0</v>
      </c>
      <c r="M125" s="79">
        <v>0</v>
      </c>
      <c r="N125" s="79">
        <v>0</v>
      </c>
      <c r="O125" s="79">
        <v>0</v>
      </c>
      <c r="P125" s="79">
        <v>0</v>
      </c>
      <c r="Q125" s="79">
        <v>0</v>
      </c>
      <c r="R125" s="79">
        <v>0</v>
      </c>
      <c r="S125" s="79">
        <v>0</v>
      </c>
      <c r="T125" s="79">
        <v>0</v>
      </c>
      <c r="U125" s="79">
        <v>0</v>
      </c>
      <c r="V125" s="79">
        <v>0</v>
      </c>
      <c r="W125" s="79">
        <v>0</v>
      </c>
      <c r="X125" s="79">
        <v>0</v>
      </c>
      <c r="Y125" s="79">
        <v>0</v>
      </c>
      <c r="Z125" s="79">
        <v>0</v>
      </c>
      <c r="AA125" s="79">
        <v>0</v>
      </c>
      <c r="AB125" s="79">
        <v>0</v>
      </c>
      <c r="AC125" s="79">
        <v>0</v>
      </c>
      <c r="AD125" s="79">
        <v>0</v>
      </c>
      <c r="AE125" s="79">
        <v>0</v>
      </c>
      <c r="AF125" s="79">
        <v>0</v>
      </c>
      <c r="AG125" s="79">
        <v>0</v>
      </c>
      <c r="AH125" s="79">
        <v>0</v>
      </c>
      <c r="AI125" s="79">
        <v>0</v>
      </c>
      <c r="AJ125" s="79">
        <v>0</v>
      </c>
      <c r="AK125" s="79">
        <v>0</v>
      </c>
      <c r="AL125" s="79">
        <v>0</v>
      </c>
      <c r="AM125" s="79">
        <f t="shared" si="1"/>
        <v>1067280</v>
      </c>
      <c r="AP125" s="45"/>
    </row>
    <row r="126" spans="1:42" ht="33" customHeight="1">
      <c r="A126" s="54">
        <v>303</v>
      </c>
      <c r="B126" s="55" t="s">
        <v>140</v>
      </c>
      <c r="C126" s="80" t="s">
        <v>725</v>
      </c>
      <c r="D126" s="79">
        <v>0</v>
      </c>
      <c r="E126" s="79">
        <v>0</v>
      </c>
      <c r="F126" s="79">
        <v>0</v>
      </c>
      <c r="G126" s="79">
        <v>0</v>
      </c>
      <c r="H126" s="79">
        <v>0</v>
      </c>
      <c r="I126" s="79">
        <v>0</v>
      </c>
      <c r="J126" s="79">
        <v>0</v>
      </c>
      <c r="K126" s="79">
        <v>0</v>
      </c>
      <c r="L126" s="79">
        <v>0</v>
      </c>
      <c r="M126" s="79">
        <v>0</v>
      </c>
      <c r="N126" s="79">
        <v>0</v>
      </c>
      <c r="O126" s="79">
        <v>0</v>
      </c>
      <c r="P126" s="79">
        <v>0</v>
      </c>
      <c r="Q126" s="79">
        <v>0</v>
      </c>
      <c r="R126" s="79">
        <v>0</v>
      </c>
      <c r="S126" s="79">
        <v>0</v>
      </c>
      <c r="T126" s="79">
        <v>0</v>
      </c>
      <c r="U126" s="79">
        <v>0</v>
      </c>
      <c r="V126" s="79">
        <v>0</v>
      </c>
      <c r="W126" s="79">
        <v>0</v>
      </c>
      <c r="X126" s="79">
        <v>0</v>
      </c>
      <c r="Y126" s="79">
        <v>0</v>
      </c>
      <c r="Z126" s="79">
        <v>0</v>
      </c>
      <c r="AA126" s="79">
        <v>0</v>
      </c>
      <c r="AB126" s="79">
        <v>0</v>
      </c>
      <c r="AC126" s="79">
        <v>0</v>
      </c>
      <c r="AD126" s="79">
        <v>0</v>
      </c>
      <c r="AE126" s="79">
        <v>0</v>
      </c>
      <c r="AF126" s="79">
        <v>0</v>
      </c>
      <c r="AG126" s="79">
        <v>0</v>
      </c>
      <c r="AH126" s="79">
        <v>0</v>
      </c>
      <c r="AI126" s="79">
        <v>0</v>
      </c>
      <c r="AJ126" s="79">
        <v>0</v>
      </c>
      <c r="AK126" s="79">
        <v>0</v>
      </c>
      <c r="AL126" s="79">
        <v>0</v>
      </c>
      <c r="AM126" s="79">
        <f t="shared" si="1"/>
        <v>0</v>
      </c>
      <c r="AP126" s="45"/>
    </row>
    <row r="127" spans="1:42" ht="33" customHeight="1">
      <c r="A127" s="54">
        <v>309</v>
      </c>
      <c r="B127" s="55" t="s">
        <v>1355</v>
      </c>
      <c r="C127" s="56" t="s">
        <v>680</v>
      </c>
      <c r="D127" s="79">
        <v>0</v>
      </c>
      <c r="E127" s="79">
        <v>0</v>
      </c>
      <c r="F127" s="79">
        <v>0</v>
      </c>
      <c r="G127" s="79">
        <v>1923.1599999999999</v>
      </c>
      <c r="H127" s="79">
        <v>0</v>
      </c>
      <c r="I127" s="79">
        <v>0</v>
      </c>
      <c r="J127" s="79">
        <v>0</v>
      </c>
      <c r="K127" s="79">
        <v>0</v>
      </c>
      <c r="L127" s="79">
        <v>0</v>
      </c>
      <c r="M127" s="79">
        <v>0</v>
      </c>
      <c r="N127" s="79">
        <v>0</v>
      </c>
      <c r="O127" s="79">
        <v>0</v>
      </c>
      <c r="P127" s="79">
        <v>0</v>
      </c>
      <c r="Q127" s="79">
        <v>0</v>
      </c>
      <c r="R127" s="79">
        <v>0</v>
      </c>
      <c r="S127" s="79">
        <v>0</v>
      </c>
      <c r="T127" s="79">
        <v>0</v>
      </c>
      <c r="U127" s="79">
        <v>0</v>
      </c>
      <c r="V127" s="79">
        <v>0</v>
      </c>
      <c r="W127" s="79">
        <v>0</v>
      </c>
      <c r="X127" s="79">
        <v>0</v>
      </c>
      <c r="Y127" s="79">
        <v>0</v>
      </c>
      <c r="Z127" s="79">
        <v>0</v>
      </c>
      <c r="AA127" s="79">
        <v>0</v>
      </c>
      <c r="AB127" s="79">
        <v>0</v>
      </c>
      <c r="AC127" s="79">
        <v>0</v>
      </c>
      <c r="AD127" s="79">
        <v>0</v>
      </c>
      <c r="AE127" s="79">
        <v>0</v>
      </c>
      <c r="AF127" s="79">
        <v>0</v>
      </c>
      <c r="AG127" s="79">
        <v>0</v>
      </c>
      <c r="AH127" s="79">
        <v>0</v>
      </c>
      <c r="AI127" s="79">
        <v>0</v>
      </c>
      <c r="AJ127" s="79">
        <v>0</v>
      </c>
      <c r="AK127" s="79">
        <v>0</v>
      </c>
      <c r="AL127" s="79">
        <v>0</v>
      </c>
      <c r="AM127" s="79">
        <f t="shared" si="1"/>
        <v>1923.1599999999999</v>
      </c>
      <c r="AP127" s="45"/>
    </row>
    <row r="128" spans="1:42" ht="33" customHeight="1">
      <c r="A128" s="54">
        <v>310</v>
      </c>
      <c r="B128" s="55" t="s">
        <v>141</v>
      </c>
      <c r="C128" s="56" t="s">
        <v>684</v>
      </c>
      <c r="D128" s="79">
        <v>0</v>
      </c>
      <c r="E128" s="79">
        <v>0</v>
      </c>
      <c r="F128" s="79">
        <v>334268013.37000006</v>
      </c>
      <c r="G128" s="79">
        <v>3431087.1499999994</v>
      </c>
      <c r="H128" s="79">
        <v>0</v>
      </c>
      <c r="I128" s="79">
        <v>50</v>
      </c>
      <c r="J128" s="79">
        <v>83582.31</v>
      </c>
      <c r="K128" s="79">
        <v>0</v>
      </c>
      <c r="L128" s="79">
        <v>1402.7199999999998</v>
      </c>
      <c r="M128" s="79">
        <v>0</v>
      </c>
      <c r="N128" s="79">
        <v>0</v>
      </c>
      <c r="O128" s="79">
        <v>348</v>
      </c>
      <c r="P128" s="79">
        <v>30467.050000000003</v>
      </c>
      <c r="Q128" s="79">
        <v>0</v>
      </c>
      <c r="R128" s="79">
        <v>0</v>
      </c>
      <c r="S128" s="79">
        <v>0</v>
      </c>
      <c r="T128" s="79">
        <v>0</v>
      </c>
      <c r="U128" s="79">
        <v>0</v>
      </c>
      <c r="V128" s="79">
        <v>0</v>
      </c>
      <c r="W128" s="79">
        <v>0</v>
      </c>
      <c r="X128" s="79">
        <v>0</v>
      </c>
      <c r="Y128" s="79">
        <v>0</v>
      </c>
      <c r="Z128" s="79">
        <v>0</v>
      </c>
      <c r="AA128" s="79">
        <v>0</v>
      </c>
      <c r="AB128" s="79">
        <v>0</v>
      </c>
      <c r="AC128" s="79">
        <v>0</v>
      </c>
      <c r="AD128" s="79">
        <v>0</v>
      </c>
      <c r="AE128" s="79">
        <v>0</v>
      </c>
      <c r="AF128" s="79">
        <v>0</v>
      </c>
      <c r="AG128" s="79">
        <v>0</v>
      </c>
      <c r="AH128" s="79">
        <v>0</v>
      </c>
      <c r="AI128" s="79">
        <v>0</v>
      </c>
      <c r="AJ128" s="79">
        <v>0</v>
      </c>
      <c r="AK128" s="79">
        <v>0</v>
      </c>
      <c r="AL128" s="79">
        <v>0</v>
      </c>
      <c r="AM128" s="79">
        <f t="shared" si="1"/>
        <v>337814950.60000008</v>
      </c>
      <c r="AP128" s="45"/>
    </row>
    <row r="129" spans="1:42" ht="33" customHeight="1">
      <c r="A129" s="54">
        <v>311</v>
      </c>
      <c r="B129" s="55" t="s">
        <v>142</v>
      </c>
      <c r="C129" s="56" t="s">
        <v>684</v>
      </c>
      <c r="D129" s="79">
        <v>0</v>
      </c>
      <c r="E129" s="79">
        <v>0</v>
      </c>
      <c r="F129" s="79">
        <v>0</v>
      </c>
      <c r="G129" s="79">
        <v>0</v>
      </c>
      <c r="H129" s="79">
        <v>0</v>
      </c>
      <c r="I129" s="79">
        <v>0</v>
      </c>
      <c r="J129" s="79">
        <v>55412</v>
      </c>
      <c r="K129" s="79">
        <v>0</v>
      </c>
      <c r="L129" s="79">
        <v>0</v>
      </c>
      <c r="M129" s="79">
        <v>0</v>
      </c>
      <c r="N129" s="79">
        <v>0</v>
      </c>
      <c r="O129" s="79">
        <v>0</v>
      </c>
      <c r="P129" s="79">
        <v>0</v>
      </c>
      <c r="Q129" s="79">
        <v>0</v>
      </c>
      <c r="R129" s="79">
        <v>0</v>
      </c>
      <c r="S129" s="79">
        <v>0</v>
      </c>
      <c r="T129" s="79">
        <v>0</v>
      </c>
      <c r="U129" s="79">
        <v>0</v>
      </c>
      <c r="V129" s="79">
        <v>0</v>
      </c>
      <c r="W129" s="79">
        <v>0</v>
      </c>
      <c r="X129" s="79">
        <v>0</v>
      </c>
      <c r="Y129" s="79">
        <v>0</v>
      </c>
      <c r="Z129" s="79">
        <v>0</v>
      </c>
      <c r="AA129" s="79">
        <v>0</v>
      </c>
      <c r="AB129" s="79">
        <v>0</v>
      </c>
      <c r="AC129" s="79">
        <v>0</v>
      </c>
      <c r="AD129" s="79">
        <v>0</v>
      </c>
      <c r="AE129" s="79">
        <v>0</v>
      </c>
      <c r="AF129" s="79">
        <v>0</v>
      </c>
      <c r="AG129" s="79">
        <v>0</v>
      </c>
      <c r="AH129" s="79">
        <v>0</v>
      </c>
      <c r="AI129" s="79">
        <v>0</v>
      </c>
      <c r="AJ129" s="79">
        <v>0</v>
      </c>
      <c r="AK129" s="79">
        <v>0</v>
      </c>
      <c r="AL129" s="79">
        <v>0</v>
      </c>
      <c r="AM129" s="79">
        <f t="shared" si="1"/>
        <v>55412</v>
      </c>
      <c r="AP129" s="45"/>
    </row>
    <row r="130" spans="1:42" ht="33" customHeight="1">
      <c r="A130" s="54">
        <v>312</v>
      </c>
      <c r="B130" s="55" t="s">
        <v>143</v>
      </c>
      <c r="C130" s="80" t="s">
        <v>682</v>
      </c>
      <c r="D130" s="79">
        <v>0</v>
      </c>
      <c r="E130" s="79">
        <v>0</v>
      </c>
      <c r="F130" s="79">
        <v>26567116.820000004</v>
      </c>
      <c r="G130" s="79">
        <v>0</v>
      </c>
      <c r="H130" s="79">
        <v>0</v>
      </c>
      <c r="I130" s="79">
        <v>0</v>
      </c>
      <c r="J130" s="79">
        <v>0</v>
      </c>
      <c r="K130" s="79">
        <v>0</v>
      </c>
      <c r="L130" s="79">
        <v>0</v>
      </c>
      <c r="M130" s="79">
        <v>0</v>
      </c>
      <c r="N130" s="79">
        <v>0</v>
      </c>
      <c r="O130" s="79">
        <v>0</v>
      </c>
      <c r="P130" s="79">
        <v>0</v>
      </c>
      <c r="Q130" s="79">
        <v>0</v>
      </c>
      <c r="R130" s="79">
        <v>0</v>
      </c>
      <c r="S130" s="79">
        <v>0</v>
      </c>
      <c r="T130" s="79">
        <v>0</v>
      </c>
      <c r="U130" s="79">
        <v>0</v>
      </c>
      <c r="V130" s="79">
        <v>0</v>
      </c>
      <c r="W130" s="79">
        <v>0</v>
      </c>
      <c r="X130" s="79">
        <v>0</v>
      </c>
      <c r="Y130" s="79">
        <v>0</v>
      </c>
      <c r="Z130" s="79">
        <v>0</v>
      </c>
      <c r="AA130" s="79">
        <v>0</v>
      </c>
      <c r="AB130" s="79">
        <v>0</v>
      </c>
      <c r="AC130" s="79">
        <v>0</v>
      </c>
      <c r="AD130" s="79">
        <v>0</v>
      </c>
      <c r="AE130" s="79">
        <v>0</v>
      </c>
      <c r="AF130" s="79">
        <v>0</v>
      </c>
      <c r="AG130" s="79">
        <v>0</v>
      </c>
      <c r="AH130" s="79">
        <v>0</v>
      </c>
      <c r="AI130" s="79">
        <v>0</v>
      </c>
      <c r="AJ130" s="79">
        <v>0</v>
      </c>
      <c r="AK130" s="79">
        <v>0</v>
      </c>
      <c r="AL130" s="79">
        <v>0</v>
      </c>
      <c r="AM130" s="79">
        <f t="shared" si="1"/>
        <v>26567116.820000004</v>
      </c>
      <c r="AP130" s="45"/>
    </row>
    <row r="131" spans="1:42" ht="33" customHeight="1">
      <c r="A131" s="54">
        <v>313</v>
      </c>
      <c r="B131" s="55" t="s">
        <v>144</v>
      </c>
      <c r="C131" s="80" t="s">
        <v>726</v>
      </c>
      <c r="D131" s="79">
        <v>0</v>
      </c>
      <c r="E131" s="79">
        <v>0</v>
      </c>
      <c r="F131" s="79">
        <v>0</v>
      </c>
      <c r="G131" s="79">
        <v>185.5</v>
      </c>
      <c r="H131" s="79">
        <v>0</v>
      </c>
      <c r="I131" s="79">
        <v>0</v>
      </c>
      <c r="J131" s="79">
        <v>0</v>
      </c>
      <c r="K131" s="79">
        <v>0</v>
      </c>
      <c r="L131" s="79">
        <v>662.93000000000006</v>
      </c>
      <c r="M131" s="79">
        <v>0</v>
      </c>
      <c r="N131" s="79">
        <v>0</v>
      </c>
      <c r="O131" s="79">
        <v>0</v>
      </c>
      <c r="P131" s="79">
        <v>0</v>
      </c>
      <c r="Q131" s="79">
        <v>0</v>
      </c>
      <c r="R131" s="79">
        <v>0</v>
      </c>
      <c r="S131" s="79">
        <v>0</v>
      </c>
      <c r="T131" s="79">
        <v>0</v>
      </c>
      <c r="U131" s="79">
        <v>0</v>
      </c>
      <c r="V131" s="79">
        <v>0</v>
      </c>
      <c r="W131" s="79">
        <v>0</v>
      </c>
      <c r="X131" s="79">
        <v>0</v>
      </c>
      <c r="Y131" s="79">
        <v>0</v>
      </c>
      <c r="Z131" s="79">
        <v>0</v>
      </c>
      <c r="AA131" s="79">
        <v>0</v>
      </c>
      <c r="AB131" s="79">
        <v>0</v>
      </c>
      <c r="AC131" s="79">
        <v>0</v>
      </c>
      <c r="AD131" s="79">
        <v>0</v>
      </c>
      <c r="AE131" s="79">
        <v>0</v>
      </c>
      <c r="AF131" s="79">
        <v>0</v>
      </c>
      <c r="AG131" s="79">
        <v>0</v>
      </c>
      <c r="AH131" s="79">
        <v>0</v>
      </c>
      <c r="AI131" s="79">
        <v>0</v>
      </c>
      <c r="AJ131" s="79">
        <v>0</v>
      </c>
      <c r="AK131" s="79">
        <v>0</v>
      </c>
      <c r="AL131" s="79">
        <v>0</v>
      </c>
      <c r="AM131" s="79">
        <f t="shared" si="1"/>
        <v>848.43000000000006</v>
      </c>
      <c r="AP131" s="45"/>
    </row>
    <row r="132" spans="1:42" ht="33" customHeight="1">
      <c r="A132" s="54">
        <v>314</v>
      </c>
      <c r="B132" s="55" t="s">
        <v>145</v>
      </c>
      <c r="C132" s="80" t="s">
        <v>726</v>
      </c>
      <c r="D132" s="79">
        <v>0</v>
      </c>
      <c r="E132" s="79">
        <v>0</v>
      </c>
      <c r="F132" s="79">
        <v>0</v>
      </c>
      <c r="G132" s="79">
        <v>378</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c r="AE132" s="79">
        <v>0</v>
      </c>
      <c r="AF132" s="79">
        <v>0</v>
      </c>
      <c r="AG132" s="79">
        <v>0</v>
      </c>
      <c r="AH132" s="79">
        <v>0</v>
      </c>
      <c r="AI132" s="79">
        <v>0</v>
      </c>
      <c r="AJ132" s="79">
        <v>0</v>
      </c>
      <c r="AK132" s="79">
        <v>0</v>
      </c>
      <c r="AL132" s="79">
        <v>0</v>
      </c>
      <c r="AM132" s="79">
        <f t="shared" si="1"/>
        <v>378</v>
      </c>
      <c r="AP132" s="45"/>
    </row>
    <row r="133" spans="1:42" ht="33" customHeight="1">
      <c r="A133" s="54">
        <v>315</v>
      </c>
      <c r="B133" s="55" t="s">
        <v>1356</v>
      </c>
      <c r="C133" s="80" t="s">
        <v>677</v>
      </c>
      <c r="D133" s="79">
        <v>0</v>
      </c>
      <c r="E133" s="79">
        <v>0</v>
      </c>
      <c r="F133" s="79">
        <v>0</v>
      </c>
      <c r="G133" s="79">
        <v>7730.1</v>
      </c>
      <c r="H133" s="79">
        <v>0</v>
      </c>
      <c r="I133" s="79">
        <v>0</v>
      </c>
      <c r="J133" s="79">
        <v>0</v>
      </c>
      <c r="K133" s="79">
        <v>0</v>
      </c>
      <c r="L133" s="79">
        <v>0</v>
      </c>
      <c r="M133" s="79">
        <v>0</v>
      </c>
      <c r="N133" s="79">
        <v>0</v>
      </c>
      <c r="O133" s="79">
        <v>0</v>
      </c>
      <c r="P133" s="79">
        <v>0</v>
      </c>
      <c r="Q133" s="79">
        <v>0</v>
      </c>
      <c r="R133" s="79">
        <v>0</v>
      </c>
      <c r="S133" s="79">
        <v>0</v>
      </c>
      <c r="T133" s="79">
        <v>0</v>
      </c>
      <c r="U133" s="79">
        <v>0</v>
      </c>
      <c r="V133" s="79">
        <v>0</v>
      </c>
      <c r="W133" s="79">
        <v>0</v>
      </c>
      <c r="X133" s="79">
        <v>0</v>
      </c>
      <c r="Y133" s="79">
        <v>0</v>
      </c>
      <c r="Z133" s="79">
        <v>0</v>
      </c>
      <c r="AA133" s="79">
        <v>0</v>
      </c>
      <c r="AB133" s="79">
        <v>0</v>
      </c>
      <c r="AC133" s="79">
        <v>0</v>
      </c>
      <c r="AD133" s="79">
        <v>0</v>
      </c>
      <c r="AE133" s="79">
        <v>0</v>
      </c>
      <c r="AF133" s="79">
        <v>0</v>
      </c>
      <c r="AG133" s="79">
        <v>0</v>
      </c>
      <c r="AH133" s="79">
        <v>0</v>
      </c>
      <c r="AI133" s="79">
        <v>0</v>
      </c>
      <c r="AJ133" s="79">
        <v>0</v>
      </c>
      <c r="AK133" s="79">
        <v>0</v>
      </c>
      <c r="AL133" s="79">
        <v>0</v>
      </c>
      <c r="AM133" s="79">
        <f t="shared" si="1"/>
        <v>7730.1</v>
      </c>
      <c r="AP133" s="45"/>
    </row>
    <row r="134" spans="1:42" ht="33" customHeight="1">
      <c r="A134" s="54">
        <v>324</v>
      </c>
      <c r="B134" s="55" t="s">
        <v>146</v>
      </c>
      <c r="C134" s="80" t="s">
        <v>677</v>
      </c>
      <c r="D134" s="79">
        <v>0</v>
      </c>
      <c r="E134" s="79">
        <v>0</v>
      </c>
      <c r="F134" s="79">
        <v>0</v>
      </c>
      <c r="G134" s="79">
        <v>0</v>
      </c>
      <c r="H134" s="79">
        <v>0</v>
      </c>
      <c r="I134" s="79">
        <v>0</v>
      </c>
      <c r="J134" s="79">
        <v>0</v>
      </c>
      <c r="K134" s="79">
        <v>0</v>
      </c>
      <c r="L134" s="79">
        <v>0</v>
      </c>
      <c r="M134" s="79">
        <v>0</v>
      </c>
      <c r="N134" s="79">
        <v>0</v>
      </c>
      <c r="O134" s="79">
        <v>0</v>
      </c>
      <c r="P134" s="79">
        <v>0</v>
      </c>
      <c r="Q134" s="79">
        <v>0</v>
      </c>
      <c r="R134" s="79">
        <v>0</v>
      </c>
      <c r="S134" s="79">
        <v>0</v>
      </c>
      <c r="T134" s="79">
        <v>0</v>
      </c>
      <c r="U134" s="79">
        <v>0</v>
      </c>
      <c r="V134" s="79">
        <v>0</v>
      </c>
      <c r="W134" s="79">
        <v>0</v>
      </c>
      <c r="X134" s="79">
        <v>0</v>
      </c>
      <c r="Y134" s="79">
        <v>0</v>
      </c>
      <c r="Z134" s="79">
        <v>0</v>
      </c>
      <c r="AA134" s="79">
        <v>0</v>
      </c>
      <c r="AB134" s="79">
        <v>0</v>
      </c>
      <c r="AC134" s="79">
        <v>0</v>
      </c>
      <c r="AD134" s="79">
        <v>0</v>
      </c>
      <c r="AE134" s="79">
        <v>0</v>
      </c>
      <c r="AF134" s="79">
        <v>0</v>
      </c>
      <c r="AG134" s="79">
        <v>0</v>
      </c>
      <c r="AH134" s="79">
        <v>0</v>
      </c>
      <c r="AI134" s="79">
        <v>0</v>
      </c>
      <c r="AJ134" s="79">
        <v>0</v>
      </c>
      <c r="AK134" s="79">
        <v>0</v>
      </c>
      <c r="AL134" s="79">
        <v>0</v>
      </c>
      <c r="AM134" s="79">
        <f t="shared" si="1"/>
        <v>0</v>
      </c>
      <c r="AP134" s="45"/>
    </row>
    <row r="135" spans="1:42" ht="33" customHeight="1">
      <c r="A135" s="54">
        <v>340</v>
      </c>
      <c r="B135" s="55" t="s">
        <v>147</v>
      </c>
      <c r="C135" s="80" t="s">
        <v>726</v>
      </c>
      <c r="D135" s="79">
        <v>0</v>
      </c>
      <c r="E135" s="79">
        <v>0</v>
      </c>
      <c r="F135" s="79">
        <v>0</v>
      </c>
      <c r="G135" s="79">
        <v>104672.37999999999</v>
      </c>
      <c r="H135" s="79">
        <v>0</v>
      </c>
      <c r="I135" s="79">
        <v>0</v>
      </c>
      <c r="J135" s="79">
        <v>1071174.1199999999</v>
      </c>
      <c r="K135" s="79">
        <v>0</v>
      </c>
      <c r="L135" s="79">
        <v>5527.76</v>
      </c>
      <c r="M135" s="79">
        <v>0</v>
      </c>
      <c r="N135" s="79">
        <v>0</v>
      </c>
      <c r="O135" s="79">
        <v>0</v>
      </c>
      <c r="P135" s="79">
        <v>0</v>
      </c>
      <c r="Q135" s="79">
        <v>0</v>
      </c>
      <c r="R135" s="79">
        <v>0</v>
      </c>
      <c r="S135" s="79">
        <v>0</v>
      </c>
      <c r="T135" s="79">
        <v>0</v>
      </c>
      <c r="U135" s="79">
        <v>0</v>
      </c>
      <c r="V135" s="79">
        <v>0</v>
      </c>
      <c r="W135" s="79">
        <v>0</v>
      </c>
      <c r="X135" s="79">
        <v>0</v>
      </c>
      <c r="Y135" s="79">
        <v>0</v>
      </c>
      <c r="Z135" s="79">
        <v>0</v>
      </c>
      <c r="AA135" s="79">
        <v>0</v>
      </c>
      <c r="AB135" s="79">
        <v>0</v>
      </c>
      <c r="AC135" s="79">
        <v>0</v>
      </c>
      <c r="AD135" s="79">
        <v>0</v>
      </c>
      <c r="AE135" s="79">
        <v>0</v>
      </c>
      <c r="AF135" s="79">
        <v>0</v>
      </c>
      <c r="AG135" s="79">
        <v>0</v>
      </c>
      <c r="AH135" s="79">
        <v>0</v>
      </c>
      <c r="AI135" s="79">
        <v>0</v>
      </c>
      <c r="AJ135" s="79">
        <v>0</v>
      </c>
      <c r="AK135" s="79">
        <v>0</v>
      </c>
      <c r="AL135" s="79">
        <v>0</v>
      </c>
      <c r="AM135" s="79">
        <f t="shared" si="1"/>
        <v>1181374.2599999998</v>
      </c>
      <c r="AP135" s="45"/>
    </row>
    <row r="136" spans="1:42" ht="33" customHeight="1">
      <c r="A136" s="54">
        <v>342</v>
      </c>
      <c r="B136" s="55" t="s">
        <v>148</v>
      </c>
      <c r="C136" s="80" t="s">
        <v>680</v>
      </c>
      <c r="D136" s="79">
        <v>0</v>
      </c>
      <c r="E136" s="79">
        <v>0</v>
      </c>
      <c r="F136" s="79">
        <v>0</v>
      </c>
      <c r="G136" s="79">
        <v>12077.7</v>
      </c>
      <c r="H136" s="79">
        <v>0</v>
      </c>
      <c r="I136" s="79">
        <v>0</v>
      </c>
      <c r="J136" s="79">
        <v>6084683.6500000004</v>
      </c>
      <c r="K136" s="79">
        <v>0</v>
      </c>
      <c r="L136" s="79">
        <v>0</v>
      </c>
      <c r="M136" s="79">
        <v>0</v>
      </c>
      <c r="N136" s="79">
        <v>0</v>
      </c>
      <c r="O136" s="79">
        <v>0</v>
      </c>
      <c r="P136" s="79">
        <v>0</v>
      </c>
      <c r="Q136" s="79">
        <v>0</v>
      </c>
      <c r="R136" s="79">
        <v>0</v>
      </c>
      <c r="S136" s="79">
        <v>0</v>
      </c>
      <c r="T136" s="79">
        <v>0</v>
      </c>
      <c r="U136" s="79">
        <v>0</v>
      </c>
      <c r="V136" s="79">
        <v>0</v>
      </c>
      <c r="W136" s="79">
        <v>0</v>
      </c>
      <c r="X136" s="79">
        <v>0</v>
      </c>
      <c r="Y136" s="79">
        <v>0</v>
      </c>
      <c r="Z136" s="79">
        <v>0</v>
      </c>
      <c r="AA136" s="79">
        <v>0</v>
      </c>
      <c r="AB136" s="79">
        <v>0</v>
      </c>
      <c r="AC136" s="79">
        <v>0</v>
      </c>
      <c r="AD136" s="79">
        <v>0</v>
      </c>
      <c r="AE136" s="79">
        <v>0</v>
      </c>
      <c r="AF136" s="79">
        <v>0</v>
      </c>
      <c r="AG136" s="79">
        <v>0</v>
      </c>
      <c r="AH136" s="79">
        <v>0</v>
      </c>
      <c r="AI136" s="79">
        <v>0</v>
      </c>
      <c r="AJ136" s="79">
        <v>0</v>
      </c>
      <c r="AK136" s="79">
        <v>0</v>
      </c>
      <c r="AL136" s="79">
        <v>0</v>
      </c>
      <c r="AM136" s="79">
        <f t="shared" si="1"/>
        <v>6096761.3500000006</v>
      </c>
      <c r="AP136" s="45"/>
    </row>
    <row r="137" spans="1:42" ht="33" customHeight="1">
      <c r="A137" s="54">
        <v>343</v>
      </c>
      <c r="B137" s="55" t="s">
        <v>149</v>
      </c>
      <c r="C137" s="80" t="s">
        <v>680</v>
      </c>
      <c r="D137" s="79">
        <v>0</v>
      </c>
      <c r="E137" s="79">
        <v>0</v>
      </c>
      <c r="F137" s="79">
        <v>1788219</v>
      </c>
      <c r="G137" s="79">
        <v>0</v>
      </c>
      <c r="H137" s="79">
        <v>0</v>
      </c>
      <c r="I137" s="79">
        <v>0</v>
      </c>
      <c r="J137" s="79">
        <v>0</v>
      </c>
      <c r="K137" s="79">
        <v>0</v>
      </c>
      <c r="L137" s="79">
        <v>0</v>
      </c>
      <c r="M137" s="79">
        <v>0</v>
      </c>
      <c r="N137" s="79">
        <v>0</v>
      </c>
      <c r="O137" s="79">
        <v>0</v>
      </c>
      <c r="P137" s="79">
        <v>0</v>
      </c>
      <c r="Q137" s="79">
        <v>0</v>
      </c>
      <c r="R137" s="79">
        <v>0</v>
      </c>
      <c r="S137" s="79">
        <v>0</v>
      </c>
      <c r="T137" s="79">
        <v>0</v>
      </c>
      <c r="U137" s="79">
        <v>0</v>
      </c>
      <c r="V137" s="79">
        <v>0</v>
      </c>
      <c r="W137" s="79">
        <v>0</v>
      </c>
      <c r="X137" s="79">
        <v>0</v>
      </c>
      <c r="Y137" s="79">
        <v>0</v>
      </c>
      <c r="Z137" s="79">
        <v>0</v>
      </c>
      <c r="AA137" s="79">
        <v>0</v>
      </c>
      <c r="AB137" s="79">
        <v>0</v>
      </c>
      <c r="AC137" s="79">
        <v>0</v>
      </c>
      <c r="AD137" s="79">
        <v>0</v>
      </c>
      <c r="AE137" s="79">
        <v>0</v>
      </c>
      <c r="AF137" s="79">
        <v>0</v>
      </c>
      <c r="AG137" s="79">
        <v>0</v>
      </c>
      <c r="AH137" s="79">
        <v>0</v>
      </c>
      <c r="AI137" s="79">
        <v>0</v>
      </c>
      <c r="AJ137" s="79">
        <v>0</v>
      </c>
      <c r="AK137" s="79">
        <v>0</v>
      </c>
      <c r="AL137" s="79">
        <v>0</v>
      </c>
      <c r="AM137" s="79">
        <f t="shared" si="1"/>
        <v>1788219</v>
      </c>
      <c r="AP137" s="45"/>
    </row>
    <row r="138" spans="1:42" ht="33" customHeight="1">
      <c r="A138" s="54">
        <v>344</v>
      </c>
      <c r="B138" s="55" t="s">
        <v>150</v>
      </c>
      <c r="C138" s="80" t="s">
        <v>726</v>
      </c>
      <c r="D138" s="79">
        <v>0</v>
      </c>
      <c r="E138" s="79">
        <v>0</v>
      </c>
      <c r="F138" s="79">
        <v>0</v>
      </c>
      <c r="G138" s="79">
        <v>251.1</v>
      </c>
      <c r="H138" s="79">
        <v>0</v>
      </c>
      <c r="I138" s="79">
        <v>0</v>
      </c>
      <c r="J138" s="79">
        <v>691097</v>
      </c>
      <c r="K138" s="79">
        <v>0</v>
      </c>
      <c r="L138" s="79">
        <v>0</v>
      </c>
      <c r="M138" s="79">
        <v>0</v>
      </c>
      <c r="N138" s="79">
        <v>0</v>
      </c>
      <c r="O138" s="79">
        <v>0</v>
      </c>
      <c r="P138" s="79">
        <v>0</v>
      </c>
      <c r="Q138" s="79">
        <v>0</v>
      </c>
      <c r="R138" s="79">
        <v>0</v>
      </c>
      <c r="S138" s="79">
        <v>0</v>
      </c>
      <c r="T138" s="79">
        <v>0</v>
      </c>
      <c r="U138" s="79">
        <v>0</v>
      </c>
      <c r="V138" s="79">
        <v>0</v>
      </c>
      <c r="W138" s="79">
        <v>0</v>
      </c>
      <c r="X138" s="79">
        <v>0</v>
      </c>
      <c r="Y138" s="79">
        <v>0</v>
      </c>
      <c r="Z138" s="79">
        <v>0</v>
      </c>
      <c r="AA138" s="79">
        <v>0</v>
      </c>
      <c r="AB138" s="79">
        <v>0</v>
      </c>
      <c r="AC138" s="79">
        <v>0</v>
      </c>
      <c r="AD138" s="79">
        <v>0</v>
      </c>
      <c r="AE138" s="79">
        <v>0</v>
      </c>
      <c r="AF138" s="79">
        <v>0</v>
      </c>
      <c r="AG138" s="79">
        <v>0</v>
      </c>
      <c r="AH138" s="79">
        <v>0</v>
      </c>
      <c r="AI138" s="79">
        <v>0</v>
      </c>
      <c r="AJ138" s="79">
        <v>0</v>
      </c>
      <c r="AK138" s="79">
        <v>0</v>
      </c>
      <c r="AL138" s="79">
        <v>0</v>
      </c>
      <c r="AM138" s="79">
        <f t="shared" si="1"/>
        <v>691348.1</v>
      </c>
      <c r="AP138" s="45"/>
    </row>
    <row r="139" spans="1:42" ht="33" customHeight="1">
      <c r="A139" s="54">
        <v>345</v>
      </c>
      <c r="B139" s="55" t="s">
        <v>151</v>
      </c>
      <c r="C139" s="80" t="s">
        <v>679</v>
      </c>
      <c r="D139" s="79">
        <v>0</v>
      </c>
      <c r="E139" s="79">
        <v>0</v>
      </c>
      <c r="F139" s="79">
        <v>0</v>
      </c>
      <c r="G139" s="79">
        <v>0</v>
      </c>
      <c r="H139" s="79">
        <v>0</v>
      </c>
      <c r="I139" s="79">
        <v>0</v>
      </c>
      <c r="J139" s="79">
        <v>0</v>
      </c>
      <c r="K139" s="79">
        <v>0</v>
      </c>
      <c r="L139" s="79">
        <v>0</v>
      </c>
      <c r="M139" s="79">
        <v>0</v>
      </c>
      <c r="N139" s="79">
        <v>0</v>
      </c>
      <c r="O139" s="79">
        <v>0</v>
      </c>
      <c r="P139" s="79">
        <v>0</v>
      </c>
      <c r="Q139" s="79">
        <v>0</v>
      </c>
      <c r="R139" s="79">
        <v>0</v>
      </c>
      <c r="S139" s="79">
        <v>0</v>
      </c>
      <c r="T139" s="79">
        <v>0</v>
      </c>
      <c r="U139" s="79">
        <v>0</v>
      </c>
      <c r="V139" s="79">
        <v>0</v>
      </c>
      <c r="W139" s="79">
        <v>0</v>
      </c>
      <c r="X139" s="79">
        <v>0</v>
      </c>
      <c r="Y139" s="79">
        <v>0</v>
      </c>
      <c r="Z139" s="79">
        <v>0</v>
      </c>
      <c r="AA139" s="79">
        <v>0</v>
      </c>
      <c r="AB139" s="79">
        <v>0</v>
      </c>
      <c r="AC139" s="79">
        <v>0</v>
      </c>
      <c r="AD139" s="79">
        <v>0</v>
      </c>
      <c r="AE139" s="79">
        <v>0</v>
      </c>
      <c r="AF139" s="79">
        <v>0</v>
      </c>
      <c r="AG139" s="79">
        <v>0</v>
      </c>
      <c r="AH139" s="79">
        <v>0</v>
      </c>
      <c r="AI139" s="79">
        <v>0</v>
      </c>
      <c r="AJ139" s="79">
        <v>0</v>
      </c>
      <c r="AK139" s="79">
        <v>0</v>
      </c>
      <c r="AL139" s="79">
        <v>0</v>
      </c>
      <c r="AM139" s="79">
        <f t="shared" ref="AM139:AM202" si="2">SUM(D139:AL139)</f>
        <v>0</v>
      </c>
      <c r="AP139" s="45"/>
    </row>
    <row r="140" spans="1:42" ht="33" customHeight="1">
      <c r="A140" s="54">
        <v>346</v>
      </c>
      <c r="B140" s="55" t="s">
        <v>152</v>
      </c>
      <c r="C140" s="80" t="s">
        <v>679</v>
      </c>
      <c r="D140" s="79">
        <v>0</v>
      </c>
      <c r="E140" s="79">
        <v>0</v>
      </c>
      <c r="F140" s="79">
        <v>0</v>
      </c>
      <c r="G140" s="79">
        <v>12328.24</v>
      </c>
      <c r="H140" s="79">
        <v>0</v>
      </c>
      <c r="I140" s="79">
        <v>0</v>
      </c>
      <c r="J140" s="79">
        <v>0</v>
      </c>
      <c r="K140" s="79">
        <v>0</v>
      </c>
      <c r="L140" s="79">
        <v>0</v>
      </c>
      <c r="M140" s="79">
        <v>0</v>
      </c>
      <c r="N140" s="79">
        <v>0</v>
      </c>
      <c r="O140" s="79">
        <v>0</v>
      </c>
      <c r="P140" s="79">
        <v>0</v>
      </c>
      <c r="Q140" s="79">
        <v>0</v>
      </c>
      <c r="R140" s="79">
        <v>0</v>
      </c>
      <c r="S140" s="79">
        <v>0</v>
      </c>
      <c r="T140" s="79">
        <v>0</v>
      </c>
      <c r="U140" s="79">
        <v>0</v>
      </c>
      <c r="V140" s="79">
        <v>0</v>
      </c>
      <c r="W140" s="79">
        <v>0</v>
      </c>
      <c r="X140" s="79">
        <v>0</v>
      </c>
      <c r="Y140" s="79">
        <v>0</v>
      </c>
      <c r="Z140" s="79">
        <v>0</v>
      </c>
      <c r="AA140" s="79">
        <v>0</v>
      </c>
      <c r="AB140" s="79">
        <v>0</v>
      </c>
      <c r="AC140" s="79">
        <v>0</v>
      </c>
      <c r="AD140" s="79">
        <v>0</v>
      </c>
      <c r="AE140" s="79">
        <v>0</v>
      </c>
      <c r="AF140" s="79">
        <v>0</v>
      </c>
      <c r="AG140" s="79">
        <v>0</v>
      </c>
      <c r="AH140" s="79">
        <v>0</v>
      </c>
      <c r="AI140" s="79">
        <v>0</v>
      </c>
      <c r="AJ140" s="79">
        <v>0</v>
      </c>
      <c r="AK140" s="79">
        <v>0</v>
      </c>
      <c r="AL140" s="79">
        <v>0</v>
      </c>
      <c r="AM140" s="79">
        <f t="shared" si="2"/>
        <v>12328.24</v>
      </c>
      <c r="AP140" s="45"/>
    </row>
    <row r="141" spans="1:42" ht="33" customHeight="1">
      <c r="A141" s="54">
        <v>347</v>
      </c>
      <c r="B141" s="55" t="s">
        <v>153</v>
      </c>
      <c r="C141" s="80" t="s">
        <v>679</v>
      </c>
      <c r="D141" s="79">
        <v>0</v>
      </c>
      <c r="E141" s="79">
        <v>0</v>
      </c>
      <c r="F141" s="79">
        <v>898941.36</v>
      </c>
      <c r="G141" s="79">
        <v>0</v>
      </c>
      <c r="H141" s="79">
        <v>0</v>
      </c>
      <c r="I141" s="79">
        <v>0</v>
      </c>
      <c r="J141" s="79">
        <v>0</v>
      </c>
      <c r="K141" s="79">
        <v>0</v>
      </c>
      <c r="L141" s="79">
        <v>0</v>
      </c>
      <c r="M141" s="79">
        <v>0</v>
      </c>
      <c r="N141" s="79">
        <v>0</v>
      </c>
      <c r="O141" s="79">
        <v>0</v>
      </c>
      <c r="P141" s="79">
        <v>0</v>
      </c>
      <c r="Q141" s="79">
        <v>0</v>
      </c>
      <c r="R141" s="79">
        <v>0</v>
      </c>
      <c r="S141" s="79">
        <v>0</v>
      </c>
      <c r="T141" s="79">
        <v>0</v>
      </c>
      <c r="U141" s="79">
        <v>0</v>
      </c>
      <c r="V141" s="79">
        <v>0</v>
      </c>
      <c r="W141" s="79">
        <v>0</v>
      </c>
      <c r="X141" s="79">
        <v>0</v>
      </c>
      <c r="Y141" s="79">
        <v>0</v>
      </c>
      <c r="Z141" s="79">
        <v>0</v>
      </c>
      <c r="AA141" s="79">
        <v>0</v>
      </c>
      <c r="AB141" s="79">
        <v>0</v>
      </c>
      <c r="AC141" s="79">
        <v>0</v>
      </c>
      <c r="AD141" s="79">
        <v>0</v>
      </c>
      <c r="AE141" s="79">
        <v>0</v>
      </c>
      <c r="AF141" s="79">
        <v>0</v>
      </c>
      <c r="AG141" s="79">
        <v>0</v>
      </c>
      <c r="AH141" s="79">
        <v>0</v>
      </c>
      <c r="AI141" s="79">
        <v>0</v>
      </c>
      <c r="AJ141" s="79">
        <v>0</v>
      </c>
      <c r="AK141" s="79">
        <v>0</v>
      </c>
      <c r="AL141" s="79">
        <v>0</v>
      </c>
      <c r="AM141" s="79">
        <f t="shared" si="2"/>
        <v>898941.36</v>
      </c>
      <c r="AP141" s="45"/>
    </row>
    <row r="142" spans="1:42" ht="33" customHeight="1">
      <c r="A142" s="54">
        <v>348</v>
      </c>
      <c r="B142" s="55" t="s">
        <v>154</v>
      </c>
      <c r="C142" s="80" t="s">
        <v>682</v>
      </c>
      <c r="D142" s="79">
        <v>0</v>
      </c>
      <c r="E142" s="79">
        <v>0</v>
      </c>
      <c r="F142" s="79">
        <v>0</v>
      </c>
      <c r="G142" s="79">
        <v>0</v>
      </c>
      <c r="H142" s="79">
        <v>0</v>
      </c>
      <c r="I142" s="79">
        <v>0</v>
      </c>
      <c r="J142" s="79">
        <v>0</v>
      </c>
      <c r="K142" s="79">
        <v>0</v>
      </c>
      <c r="L142" s="79">
        <v>0</v>
      </c>
      <c r="M142" s="79">
        <v>0</v>
      </c>
      <c r="N142" s="79">
        <v>0</v>
      </c>
      <c r="O142" s="79">
        <v>0</v>
      </c>
      <c r="P142" s="79">
        <v>0</v>
      </c>
      <c r="Q142" s="79">
        <v>0</v>
      </c>
      <c r="R142" s="79">
        <v>0</v>
      </c>
      <c r="S142" s="79">
        <v>0</v>
      </c>
      <c r="T142" s="79">
        <v>0</v>
      </c>
      <c r="U142" s="79">
        <v>0</v>
      </c>
      <c r="V142" s="79">
        <v>0</v>
      </c>
      <c r="W142" s="79">
        <v>0</v>
      </c>
      <c r="X142" s="79">
        <v>0</v>
      </c>
      <c r="Y142" s="79">
        <v>0</v>
      </c>
      <c r="Z142" s="79">
        <v>0</v>
      </c>
      <c r="AA142" s="79">
        <v>0</v>
      </c>
      <c r="AB142" s="79">
        <v>0</v>
      </c>
      <c r="AC142" s="79">
        <v>0</v>
      </c>
      <c r="AD142" s="79">
        <v>0</v>
      </c>
      <c r="AE142" s="79">
        <v>0</v>
      </c>
      <c r="AF142" s="79">
        <v>0</v>
      </c>
      <c r="AG142" s="79">
        <v>0</v>
      </c>
      <c r="AH142" s="79">
        <v>0</v>
      </c>
      <c r="AI142" s="79">
        <v>0</v>
      </c>
      <c r="AJ142" s="79">
        <v>0</v>
      </c>
      <c r="AK142" s="79">
        <v>0</v>
      </c>
      <c r="AL142" s="79">
        <v>0</v>
      </c>
      <c r="AM142" s="79">
        <f t="shared" si="2"/>
        <v>0</v>
      </c>
      <c r="AP142" s="45"/>
    </row>
    <row r="143" spans="1:42" ht="33" customHeight="1">
      <c r="A143" s="54">
        <v>349</v>
      </c>
      <c r="B143" s="55" t="s">
        <v>155</v>
      </c>
      <c r="C143" s="56" t="s">
        <v>681</v>
      </c>
      <c r="D143" s="79">
        <v>0</v>
      </c>
      <c r="E143" s="79">
        <v>0</v>
      </c>
      <c r="F143" s="79">
        <v>0</v>
      </c>
      <c r="G143" s="79">
        <v>0</v>
      </c>
      <c r="H143" s="79">
        <v>0</v>
      </c>
      <c r="I143" s="79">
        <v>0</v>
      </c>
      <c r="J143" s="79">
        <v>0</v>
      </c>
      <c r="K143" s="79">
        <v>0</v>
      </c>
      <c r="L143" s="79">
        <v>0</v>
      </c>
      <c r="M143" s="79">
        <v>0</v>
      </c>
      <c r="N143" s="79">
        <v>0</v>
      </c>
      <c r="O143" s="79">
        <v>0</v>
      </c>
      <c r="P143" s="79">
        <v>0</v>
      </c>
      <c r="Q143" s="79">
        <v>0</v>
      </c>
      <c r="R143" s="79">
        <v>0</v>
      </c>
      <c r="S143" s="79">
        <v>0</v>
      </c>
      <c r="T143" s="79">
        <v>0</v>
      </c>
      <c r="U143" s="79">
        <v>0</v>
      </c>
      <c r="V143" s="79">
        <v>0</v>
      </c>
      <c r="W143" s="79">
        <v>0</v>
      </c>
      <c r="X143" s="79">
        <v>0</v>
      </c>
      <c r="Y143" s="79">
        <v>0</v>
      </c>
      <c r="Z143" s="79">
        <v>0</v>
      </c>
      <c r="AA143" s="79">
        <v>0</v>
      </c>
      <c r="AB143" s="79">
        <v>0</v>
      </c>
      <c r="AC143" s="79">
        <v>0</v>
      </c>
      <c r="AD143" s="79">
        <v>0</v>
      </c>
      <c r="AE143" s="79">
        <v>0</v>
      </c>
      <c r="AF143" s="79">
        <v>0</v>
      </c>
      <c r="AG143" s="79">
        <v>0</v>
      </c>
      <c r="AH143" s="79">
        <v>0</v>
      </c>
      <c r="AI143" s="79">
        <v>0</v>
      </c>
      <c r="AJ143" s="79">
        <v>0</v>
      </c>
      <c r="AK143" s="79">
        <v>0</v>
      </c>
      <c r="AL143" s="79">
        <v>0</v>
      </c>
      <c r="AM143" s="79">
        <f t="shared" si="2"/>
        <v>0</v>
      </c>
      <c r="AP143" s="45"/>
    </row>
    <row r="144" spans="1:42" ht="33" customHeight="1">
      <c r="A144" s="54">
        <v>371</v>
      </c>
      <c r="B144" s="55" t="s">
        <v>156</v>
      </c>
      <c r="C144" s="56" t="s">
        <v>680</v>
      </c>
      <c r="D144" s="79">
        <v>0</v>
      </c>
      <c r="E144" s="79">
        <v>0</v>
      </c>
      <c r="F144" s="79">
        <v>0</v>
      </c>
      <c r="G144" s="79">
        <v>0</v>
      </c>
      <c r="H144" s="79">
        <v>0</v>
      </c>
      <c r="I144" s="79">
        <v>0</v>
      </c>
      <c r="J144" s="79">
        <v>0</v>
      </c>
      <c r="K144" s="79">
        <v>0</v>
      </c>
      <c r="L144" s="79">
        <v>0</v>
      </c>
      <c r="M144" s="79">
        <v>0</v>
      </c>
      <c r="N144" s="79">
        <v>0</v>
      </c>
      <c r="O144" s="79">
        <v>0</v>
      </c>
      <c r="P144" s="79">
        <v>0</v>
      </c>
      <c r="Q144" s="79">
        <v>0</v>
      </c>
      <c r="R144" s="79">
        <v>0</v>
      </c>
      <c r="S144" s="79">
        <v>0</v>
      </c>
      <c r="T144" s="79">
        <v>0</v>
      </c>
      <c r="U144" s="79">
        <v>0</v>
      </c>
      <c r="V144" s="79">
        <v>0</v>
      </c>
      <c r="W144" s="79">
        <v>0</v>
      </c>
      <c r="X144" s="79">
        <v>0</v>
      </c>
      <c r="Y144" s="79">
        <v>0</v>
      </c>
      <c r="Z144" s="79">
        <v>0</v>
      </c>
      <c r="AA144" s="79">
        <v>0</v>
      </c>
      <c r="AB144" s="79">
        <v>0</v>
      </c>
      <c r="AC144" s="79">
        <v>0</v>
      </c>
      <c r="AD144" s="79">
        <v>0</v>
      </c>
      <c r="AE144" s="79">
        <v>0</v>
      </c>
      <c r="AF144" s="79">
        <v>0</v>
      </c>
      <c r="AG144" s="79">
        <v>0</v>
      </c>
      <c r="AH144" s="79">
        <v>0</v>
      </c>
      <c r="AI144" s="79">
        <v>0</v>
      </c>
      <c r="AJ144" s="79">
        <v>0</v>
      </c>
      <c r="AK144" s="79">
        <v>0</v>
      </c>
      <c r="AL144" s="79">
        <v>0</v>
      </c>
      <c r="AM144" s="79">
        <f t="shared" si="2"/>
        <v>0</v>
      </c>
      <c r="AP144" s="45"/>
    </row>
    <row r="145" spans="1:42" ht="33" customHeight="1">
      <c r="A145" s="54">
        <v>373</v>
      </c>
      <c r="B145" s="55" t="s">
        <v>636</v>
      </c>
      <c r="C145" s="56" t="s">
        <v>678</v>
      </c>
      <c r="D145" s="79">
        <v>0</v>
      </c>
      <c r="E145" s="79">
        <v>6048.1</v>
      </c>
      <c r="F145" s="79">
        <v>0</v>
      </c>
      <c r="G145" s="79">
        <v>9429.77</v>
      </c>
      <c r="H145" s="79">
        <v>0</v>
      </c>
      <c r="I145" s="79">
        <v>0</v>
      </c>
      <c r="J145" s="79">
        <v>940580.22</v>
      </c>
      <c r="K145" s="79">
        <v>0</v>
      </c>
      <c r="L145" s="79">
        <v>0</v>
      </c>
      <c r="M145" s="79">
        <v>0</v>
      </c>
      <c r="N145" s="79">
        <v>0</v>
      </c>
      <c r="O145" s="79">
        <v>0</v>
      </c>
      <c r="P145" s="79">
        <v>0</v>
      </c>
      <c r="Q145" s="79">
        <v>31606021.259999998</v>
      </c>
      <c r="R145" s="79">
        <v>0</v>
      </c>
      <c r="S145" s="79">
        <v>0</v>
      </c>
      <c r="T145" s="79">
        <v>0</v>
      </c>
      <c r="U145" s="79">
        <v>0</v>
      </c>
      <c r="V145" s="79">
        <v>0</v>
      </c>
      <c r="W145" s="79">
        <v>0</v>
      </c>
      <c r="X145" s="79">
        <v>0</v>
      </c>
      <c r="Y145" s="79">
        <v>0</v>
      </c>
      <c r="Z145" s="79">
        <v>0</v>
      </c>
      <c r="AA145" s="79">
        <v>0</v>
      </c>
      <c r="AB145" s="79">
        <v>0</v>
      </c>
      <c r="AC145" s="79">
        <v>0</v>
      </c>
      <c r="AD145" s="79">
        <v>0</v>
      </c>
      <c r="AE145" s="79">
        <v>0</v>
      </c>
      <c r="AF145" s="79">
        <v>0</v>
      </c>
      <c r="AG145" s="79">
        <v>0</v>
      </c>
      <c r="AH145" s="79">
        <v>0</v>
      </c>
      <c r="AI145" s="79">
        <v>0</v>
      </c>
      <c r="AJ145" s="79">
        <v>0</v>
      </c>
      <c r="AK145" s="79">
        <v>0</v>
      </c>
      <c r="AL145" s="79">
        <v>0</v>
      </c>
      <c r="AM145" s="79">
        <f t="shared" si="2"/>
        <v>32562079.349999998</v>
      </c>
      <c r="AP145" s="45"/>
    </row>
    <row r="146" spans="1:42" ht="33" customHeight="1">
      <c r="A146" s="54">
        <v>374</v>
      </c>
      <c r="B146" s="55" t="s">
        <v>637</v>
      </c>
      <c r="C146" s="56" t="s">
        <v>684</v>
      </c>
      <c r="D146" s="79">
        <v>0</v>
      </c>
      <c r="E146" s="79">
        <v>0</v>
      </c>
      <c r="F146" s="79">
        <v>0</v>
      </c>
      <c r="G146" s="79">
        <v>4550</v>
      </c>
      <c r="H146" s="79">
        <v>0</v>
      </c>
      <c r="I146" s="79">
        <v>0</v>
      </c>
      <c r="J146" s="79">
        <v>0</v>
      </c>
      <c r="K146" s="79">
        <v>0</v>
      </c>
      <c r="L146" s="79">
        <v>0</v>
      </c>
      <c r="M146" s="79">
        <v>0</v>
      </c>
      <c r="N146" s="79">
        <v>0</v>
      </c>
      <c r="O146" s="79">
        <v>0</v>
      </c>
      <c r="P146" s="79">
        <v>0</v>
      </c>
      <c r="Q146" s="79">
        <v>0</v>
      </c>
      <c r="R146" s="79">
        <v>0</v>
      </c>
      <c r="S146" s="79">
        <v>0</v>
      </c>
      <c r="T146" s="79">
        <v>0</v>
      </c>
      <c r="U146" s="79">
        <v>0</v>
      </c>
      <c r="V146" s="79">
        <v>0</v>
      </c>
      <c r="W146" s="79">
        <v>0</v>
      </c>
      <c r="X146" s="79">
        <v>0</v>
      </c>
      <c r="Y146" s="79">
        <v>0</v>
      </c>
      <c r="Z146" s="79">
        <v>0</v>
      </c>
      <c r="AA146" s="79">
        <v>0</v>
      </c>
      <c r="AB146" s="79">
        <v>0</v>
      </c>
      <c r="AC146" s="79">
        <v>0</v>
      </c>
      <c r="AD146" s="79">
        <v>0</v>
      </c>
      <c r="AE146" s="79">
        <v>0</v>
      </c>
      <c r="AF146" s="79">
        <v>0</v>
      </c>
      <c r="AG146" s="79">
        <v>0</v>
      </c>
      <c r="AH146" s="79">
        <v>0</v>
      </c>
      <c r="AI146" s="79">
        <v>0</v>
      </c>
      <c r="AJ146" s="79">
        <v>0</v>
      </c>
      <c r="AK146" s="79">
        <v>0</v>
      </c>
      <c r="AL146" s="79">
        <v>0</v>
      </c>
      <c r="AM146" s="79">
        <f t="shared" si="2"/>
        <v>4550</v>
      </c>
      <c r="AP146" s="45"/>
    </row>
    <row r="147" spans="1:42" ht="33" customHeight="1">
      <c r="A147" s="54">
        <v>375</v>
      </c>
      <c r="B147" s="55" t="s">
        <v>1357</v>
      </c>
      <c r="C147" s="56" t="s">
        <v>726</v>
      </c>
      <c r="D147" s="79">
        <v>0</v>
      </c>
      <c r="E147" s="79">
        <v>0</v>
      </c>
      <c r="F147" s="79">
        <v>0</v>
      </c>
      <c r="G147" s="79">
        <v>0</v>
      </c>
      <c r="H147" s="79">
        <v>0</v>
      </c>
      <c r="I147" s="79">
        <v>0</v>
      </c>
      <c r="J147" s="79">
        <v>0</v>
      </c>
      <c r="K147" s="79">
        <v>0</v>
      </c>
      <c r="L147" s="79">
        <v>0</v>
      </c>
      <c r="M147" s="79">
        <v>0</v>
      </c>
      <c r="N147" s="79">
        <v>0</v>
      </c>
      <c r="O147" s="79">
        <v>0</v>
      </c>
      <c r="P147" s="79">
        <v>0</v>
      </c>
      <c r="Q147" s="79">
        <v>0</v>
      </c>
      <c r="R147" s="79">
        <v>0</v>
      </c>
      <c r="S147" s="79">
        <v>0</v>
      </c>
      <c r="T147" s="79">
        <v>0</v>
      </c>
      <c r="U147" s="79">
        <v>0</v>
      </c>
      <c r="V147" s="79">
        <v>0</v>
      </c>
      <c r="W147" s="79">
        <v>0</v>
      </c>
      <c r="X147" s="79">
        <v>0</v>
      </c>
      <c r="Y147" s="79">
        <v>0</v>
      </c>
      <c r="Z147" s="79">
        <v>0</v>
      </c>
      <c r="AA147" s="79">
        <v>0</v>
      </c>
      <c r="AB147" s="79">
        <v>0</v>
      </c>
      <c r="AC147" s="79">
        <v>0</v>
      </c>
      <c r="AD147" s="79">
        <v>0</v>
      </c>
      <c r="AE147" s="79">
        <v>0</v>
      </c>
      <c r="AF147" s="79">
        <v>0</v>
      </c>
      <c r="AG147" s="79">
        <v>0</v>
      </c>
      <c r="AH147" s="79">
        <v>0</v>
      </c>
      <c r="AI147" s="79">
        <v>0</v>
      </c>
      <c r="AJ147" s="79">
        <v>0</v>
      </c>
      <c r="AK147" s="79">
        <v>0</v>
      </c>
      <c r="AL147" s="79">
        <v>0</v>
      </c>
      <c r="AM147" s="79">
        <f t="shared" si="2"/>
        <v>0</v>
      </c>
      <c r="AP147" s="45"/>
    </row>
    <row r="148" spans="1:42" ht="33" customHeight="1">
      <c r="A148" s="54">
        <v>376</v>
      </c>
      <c r="B148" s="55" t="s">
        <v>638</v>
      </c>
      <c r="C148" s="56" t="s">
        <v>679</v>
      </c>
      <c r="D148" s="79">
        <v>0</v>
      </c>
      <c r="E148" s="79">
        <v>0</v>
      </c>
      <c r="F148" s="79">
        <v>0</v>
      </c>
      <c r="G148" s="79">
        <v>9400.4</v>
      </c>
      <c r="H148" s="79">
        <v>0</v>
      </c>
      <c r="I148" s="79">
        <v>97965.220000000016</v>
      </c>
      <c r="J148" s="79">
        <v>0</v>
      </c>
      <c r="K148" s="79">
        <v>0</v>
      </c>
      <c r="L148" s="79">
        <v>8480.11</v>
      </c>
      <c r="M148" s="79">
        <v>0</v>
      </c>
      <c r="N148" s="79">
        <v>0</v>
      </c>
      <c r="O148" s="79">
        <v>0</v>
      </c>
      <c r="P148" s="79">
        <v>0</v>
      </c>
      <c r="Q148" s="79">
        <v>0</v>
      </c>
      <c r="R148" s="79">
        <v>0</v>
      </c>
      <c r="S148" s="79">
        <v>0</v>
      </c>
      <c r="T148" s="79">
        <v>0</v>
      </c>
      <c r="U148" s="79">
        <v>0</v>
      </c>
      <c r="V148" s="79">
        <v>0</v>
      </c>
      <c r="W148" s="79">
        <v>0</v>
      </c>
      <c r="X148" s="79">
        <v>0</v>
      </c>
      <c r="Y148" s="79">
        <v>0</v>
      </c>
      <c r="Z148" s="79">
        <v>0</v>
      </c>
      <c r="AA148" s="79">
        <v>0</v>
      </c>
      <c r="AB148" s="79">
        <v>0</v>
      </c>
      <c r="AC148" s="79">
        <v>0</v>
      </c>
      <c r="AD148" s="79">
        <v>0</v>
      </c>
      <c r="AE148" s="79">
        <v>0</v>
      </c>
      <c r="AF148" s="79">
        <v>0</v>
      </c>
      <c r="AG148" s="79">
        <v>0</v>
      </c>
      <c r="AH148" s="79">
        <v>0</v>
      </c>
      <c r="AI148" s="79">
        <v>0</v>
      </c>
      <c r="AJ148" s="79">
        <v>0</v>
      </c>
      <c r="AK148" s="79">
        <v>0</v>
      </c>
      <c r="AL148" s="79">
        <v>0</v>
      </c>
      <c r="AM148" s="79">
        <f t="shared" si="2"/>
        <v>115845.73000000001</v>
      </c>
      <c r="AP148" s="45"/>
    </row>
    <row r="149" spans="1:42" ht="33" customHeight="1">
      <c r="A149" s="54">
        <v>378</v>
      </c>
      <c r="B149" s="55" t="s">
        <v>639</v>
      </c>
      <c r="C149" s="56" t="s">
        <v>725</v>
      </c>
      <c r="D149" s="79">
        <v>0</v>
      </c>
      <c r="E149" s="79">
        <v>0</v>
      </c>
      <c r="F149" s="79">
        <v>0</v>
      </c>
      <c r="G149" s="79">
        <v>26197.239999999998</v>
      </c>
      <c r="H149" s="79">
        <v>0</v>
      </c>
      <c r="I149" s="79">
        <v>2457.54</v>
      </c>
      <c r="J149" s="79">
        <v>9581.5499999999993</v>
      </c>
      <c r="K149" s="79">
        <v>0</v>
      </c>
      <c r="L149" s="79">
        <v>305.19</v>
      </c>
      <c r="M149" s="79">
        <v>0</v>
      </c>
      <c r="N149" s="79">
        <v>0</v>
      </c>
      <c r="O149" s="79">
        <v>0</v>
      </c>
      <c r="P149" s="79">
        <v>0</v>
      </c>
      <c r="Q149" s="79">
        <v>0</v>
      </c>
      <c r="R149" s="79">
        <v>0</v>
      </c>
      <c r="S149" s="79">
        <v>0</v>
      </c>
      <c r="T149" s="79">
        <v>0</v>
      </c>
      <c r="U149" s="79">
        <v>0</v>
      </c>
      <c r="V149" s="79">
        <v>0</v>
      </c>
      <c r="W149" s="79">
        <v>0</v>
      </c>
      <c r="X149" s="79">
        <v>0</v>
      </c>
      <c r="Y149" s="79">
        <v>0</v>
      </c>
      <c r="Z149" s="79">
        <v>0</v>
      </c>
      <c r="AA149" s="79">
        <v>0</v>
      </c>
      <c r="AB149" s="79">
        <v>0</v>
      </c>
      <c r="AC149" s="79">
        <v>0</v>
      </c>
      <c r="AD149" s="79">
        <v>0</v>
      </c>
      <c r="AE149" s="79">
        <v>0</v>
      </c>
      <c r="AF149" s="79">
        <v>0</v>
      </c>
      <c r="AG149" s="79">
        <v>0</v>
      </c>
      <c r="AH149" s="79">
        <v>0</v>
      </c>
      <c r="AI149" s="79">
        <v>0</v>
      </c>
      <c r="AJ149" s="79">
        <v>0</v>
      </c>
      <c r="AK149" s="79">
        <v>0</v>
      </c>
      <c r="AL149" s="79">
        <v>0</v>
      </c>
      <c r="AM149" s="79">
        <f t="shared" si="2"/>
        <v>38541.520000000004</v>
      </c>
      <c r="AP149" s="45"/>
    </row>
    <row r="150" spans="1:42" ht="33" customHeight="1">
      <c r="A150" s="54">
        <v>379</v>
      </c>
      <c r="B150" s="55" t="s">
        <v>1358</v>
      </c>
      <c r="C150" s="56">
        <v>0</v>
      </c>
      <c r="D150" s="79">
        <v>0</v>
      </c>
      <c r="E150" s="79">
        <v>0</v>
      </c>
      <c r="F150" s="79">
        <v>0</v>
      </c>
      <c r="G150" s="79">
        <v>1644.5</v>
      </c>
      <c r="H150" s="79">
        <v>0</v>
      </c>
      <c r="I150" s="79">
        <v>0</v>
      </c>
      <c r="J150" s="79">
        <v>0</v>
      </c>
      <c r="K150" s="79">
        <v>0</v>
      </c>
      <c r="L150" s="79">
        <v>0</v>
      </c>
      <c r="M150" s="79">
        <v>0</v>
      </c>
      <c r="N150" s="79">
        <v>0</v>
      </c>
      <c r="O150" s="79">
        <v>0</v>
      </c>
      <c r="P150" s="79">
        <v>0</v>
      </c>
      <c r="Q150" s="79">
        <v>0</v>
      </c>
      <c r="R150" s="79">
        <v>0</v>
      </c>
      <c r="S150" s="79">
        <v>0</v>
      </c>
      <c r="T150" s="79">
        <v>0</v>
      </c>
      <c r="U150" s="79">
        <v>0</v>
      </c>
      <c r="V150" s="79">
        <v>23500</v>
      </c>
      <c r="W150" s="79">
        <v>0</v>
      </c>
      <c r="X150" s="79">
        <v>0</v>
      </c>
      <c r="Y150" s="79">
        <v>0</v>
      </c>
      <c r="Z150" s="79">
        <v>0</v>
      </c>
      <c r="AA150" s="79">
        <v>0</v>
      </c>
      <c r="AB150" s="79">
        <v>0</v>
      </c>
      <c r="AC150" s="79">
        <v>0</v>
      </c>
      <c r="AD150" s="79">
        <v>0</v>
      </c>
      <c r="AE150" s="79">
        <v>0</v>
      </c>
      <c r="AF150" s="79">
        <v>0</v>
      </c>
      <c r="AG150" s="79">
        <v>0</v>
      </c>
      <c r="AH150" s="79">
        <v>0</v>
      </c>
      <c r="AI150" s="79">
        <v>0</v>
      </c>
      <c r="AJ150" s="79">
        <v>0</v>
      </c>
      <c r="AK150" s="79">
        <v>0</v>
      </c>
      <c r="AL150" s="79">
        <v>0</v>
      </c>
      <c r="AM150" s="79">
        <f t="shared" si="2"/>
        <v>25144.5</v>
      </c>
      <c r="AP150" s="45"/>
    </row>
    <row r="151" spans="1:42" ht="33" customHeight="1">
      <c r="A151" s="54">
        <v>380</v>
      </c>
      <c r="B151" s="55" t="s">
        <v>1359</v>
      </c>
      <c r="C151" s="56">
        <v>0</v>
      </c>
      <c r="D151" s="79">
        <v>0</v>
      </c>
      <c r="E151" s="79">
        <v>0</v>
      </c>
      <c r="F151" s="79">
        <v>0</v>
      </c>
      <c r="G151" s="79">
        <v>0</v>
      </c>
      <c r="H151" s="79">
        <v>0</v>
      </c>
      <c r="I151" s="79">
        <v>0</v>
      </c>
      <c r="J151" s="79">
        <v>0</v>
      </c>
      <c r="K151" s="79">
        <v>0</v>
      </c>
      <c r="L151" s="79">
        <v>0</v>
      </c>
      <c r="M151" s="79">
        <v>0</v>
      </c>
      <c r="N151" s="79">
        <v>0</v>
      </c>
      <c r="O151" s="79">
        <v>0</v>
      </c>
      <c r="P151" s="79">
        <v>0</v>
      </c>
      <c r="Q151" s="79">
        <v>0</v>
      </c>
      <c r="R151" s="79">
        <v>0</v>
      </c>
      <c r="S151" s="79">
        <v>0</v>
      </c>
      <c r="T151" s="79">
        <v>0</v>
      </c>
      <c r="U151" s="79">
        <v>0</v>
      </c>
      <c r="V151" s="79">
        <v>0</v>
      </c>
      <c r="W151" s="79">
        <v>0</v>
      </c>
      <c r="X151" s="79">
        <v>0</v>
      </c>
      <c r="Y151" s="79">
        <v>0</v>
      </c>
      <c r="Z151" s="79">
        <v>0</v>
      </c>
      <c r="AA151" s="79">
        <v>0</v>
      </c>
      <c r="AB151" s="79">
        <v>0</v>
      </c>
      <c r="AC151" s="79">
        <v>0</v>
      </c>
      <c r="AD151" s="79">
        <v>0</v>
      </c>
      <c r="AE151" s="79">
        <v>0</v>
      </c>
      <c r="AF151" s="79">
        <v>0</v>
      </c>
      <c r="AG151" s="79">
        <v>0</v>
      </c>
      <c r="AH151" s="79">
        <v>0</v>
      </c>
      <c r="AI151" s="79">
        <v>0</v>
      </c>
      <c r="AJ151" s="79">
        <v>0</v>
      </c>
      <c r="AK151" s="79">
        <v>0</v>
      </c>
      <c r="AL151" s="79">
        <v>0</v>
      </c>
      <c r="AM151" s="79">
        <f t="shared" si="2"/>
        <v>0</v>
      </c>
      <c r="AP151" s="45"/>
    </row>
    <row r="152" spans="1:42" ht="33" customHeight="1">
      <c r="A152" s="54">
        <v>382</v>
      </c>
      <c r="B152" s="55" t="s">
        <v>1360</v>
      </c>
      <c r="C152" s="56" t="s">
        <v>680</v>
      </c>
      <c r="D152" s="79">
        <v>0</v>
      </c>
      <c r="E152" s="79">
        <v>0</v>
      </c>
      <c r="F152" s="79">
        <v>0</v>
      </c>
      <c r="G152" s="79">
        <v>33609834.439999998</v>
      </c>
      <c r="H152" s="79">
        <v>0</v>
      </c>
      <c r="I152" s="79">
        <v>0</v>
      </c>
      <c r="J152" s="79">
        <v>0</v>
      </c>
      <c r="K152" s="79">
        <v>0</v>
      </c>
      <c r="L152" s="79">
        <v>0</v>
      </c>
      <c r="M152" s="79">
        <v>0</v>
      </c>
      <c r="N152" s="79">
        <v>0</v>
      </c>
      <c r="O152" s="79">
        <v>0</v>
      </c>
      <c r="P152" s="79">
        <v>0</v>
      </c>
      <c r="Q152" s="79">
        <v>0</v>
      </c>
      <c r="R152" s="79">
        <v>0</v>
      </c>
      <c r="S152" s="79">
        <v>0</v>
      </c>
      <c r="T152" s="79">
        <v>0</v>
      </c>
      <c r="U152" s="79">
        <v>0</v>
      </c>
      <c r="V152" s="79">
        <v>0</v>
      </c>
      <c r="W152" s="79">
        <v>0</v>
      </c>
      <c r="X152" s="79">
        <v>0</v>
      </c>
      <c r="Y152" s="79">
        <v>0</v>
      </c>
      <c r="Z152" s="79">
        <v>0</v>
      </c>
      <c r="AA152" s="79">
        <v>100.02</v>
      </c>
      <c r="AB152" s="79">
        <v>346430000</v>
      </c>
      <c r="AC152" s="79">
        <v>0</v>
      </c>
      <c r="AD152" s="79">
        <v>0</v>
      </c>
      <c r="AE152" s="79">
        <v>0</v>
      </c>
      <c r="AF152" s="79">
        <v>0</v>
      </c>
      <c r="AG152" s="79">
        <v>0</v>
      </c>
      <c r="AH152" s="79">
        <v>0</v>
      </c>
      <c r="AI152" s="79">
        <v>0</v>
      </c>
      <c r="AJ152" s="79">
        <v>0</v>
      </c>
      <c r="AK152" s="79">
        <v>0</v>
      </c>
      <c r="AL152" s="79">
        <v>0</v>
      </c>
      <c r="AM152" s="79">
        <f t="shared" si="2"/>
        <v>380039934.45999998</v>
      </c>
      <c r="AP152" s="45"/>
    </row>
    <row r="153" spans="1:42" ht="33" customHeight="1">
      <c r="A153" s="54">
        <v>383</v>
      </c>
      <c r="B153" s="55" t="s">
        <v>1361</v>
      </c>
      <c r="C153" s="56" t="s">
        <v>726</v>
      </c>
      <c r="D153" s="79">
        <v>0</v>
      </c>
      <c r="E153" s="79">
        <v>0</v>
      </c>
      <c r="F153" s="79">
        <v>0</v>
      </c>
      <c r="G153" s="79">
        <v>11.120000000000001</v>
      </c>
      <c r="H153" s="79">
        <v>0</v>
      </c>
      <c r="I153" s="79">
        <v>0</v>
      </c>
      <c r="J153" s="79">
        <v>0</v>
      </c>
      <c r="K153" s="79">
        <v>0</v>
      </c>
      <c r="L153" s="79">
        <v>0</v>
      </c>
      <c r="M153" s="79">
        <v>0</v>
      </c>
      <c r="N153" s="79">
        <v>0</v>
      </c>
      <c r="O153" s="79">
        <v>0</v>
      </c>
      <c r="P153" s="79">
        <v>0</v>
      </c>
      <c r="Q153" s="79">
        <v>0</v>
      </c>
      <c r="R153" s="79">
        <v>0</v>
      </c>
      <c r="S153" s="79">
        <v>0</v>
      </c>
      <c r="T153" s="79">
        <v>0</v>
      </c>
      <c r="U153" s="79">
        <v>0</v>
      </c>
      <c r="V153" s="79">
        <v>0</v>
      </c>
      <c r="W153" s="79">
        <v>0</v>
      </c>
      <c r="X153" s="79">
        <v>0</v>
      </c>
      <c r="Y153" s="79">
        <v>0</v>
      </c>
      <c r="Z153" s="79">
        <v>0</v>
      </c>
      <c r="AA153" s="79">
        <v>0</v>
      </c>
      <c r="AB153" s="79">
        <v>0</v>
      </c>
      <c r="AC153" s="79">
        <v>0</v>
      </c>
      <c r="AD153" s="79">
        <v>0</v>
      </c>
      <c r="AE153" s="79">
        <v>0</v>
      </c>
      <c r="AF153" s="79">
        <v>0</v>
      </c>
      <c r="AG153" s="79">
        <v>0</v>
      </c>
      <c r="AH153" s="79">
        <v>0</v>
      </c>
      <c r="AI153" s="79">
        <v>0</v>
      </c>
      <c r="AJ153" s="79">
        <v>0</v>
      </c>
      <c r="AK153" s="79">
        <v>0</v>
      </c>
      <c r="AL153" s="79">
        <v>0</v>
      </c>
      <c r="AM153" s="79">
        <f t="shared" si="2"/>
        <v>11.120000000000001</v>
      </c>
      <c r="AP153" s="45"/>
    </row>
    <row r="154" spans="1:42" ht="33" customHeight="1">
      <c r="A154" s="54">
        <v>384</v>
      </c>
      <c r="B154" s="55" t="s">
        <v>1362</v>
      </c>
      <c r="C154" s="56">
        <v>0</v>
      </c>
      <c r="D154" s="79">
        <v>0</v>
      </c>
      <c r="E154" s="79">
        <v>0</v>
      </c>
      <c r="F154" s="79">
        <v>0</v>
      </c>
      <c r="G154" s="79">
        <v>0</v>
      </c>
      <c r="H154" s="79">
        <v>0</v>
      </c>
      <c r="I154" s="79">
        <v>0</v>
      </c>
      <c r="J154" s="79">
        <v>0</v>
      </c>
      <c r="K154" s="79">
        <v>0</v>
      </c>
      <c r="L154" s="79">
        <v>0</v>
      </c>
      <c r="M154" s="79">
        <v>0</v>
      </c>
      <c r="N154" s="79">
        <v>0</v>
      </c>
      <c r="O154" s="79">
        <v>0</v>
      </c>
      <c r="P154" s="79">
        <v>0</v>
      </c>
      <c r="Q154" s="79">
        <v>0</v>
      </c>
      <c r="R154" s="79">
        <v>0</v>
      </c>
      <c r="S154" s="79">
        <v>0</v>
      </c>
      <c r="T154" s="79">
        <v>0</v>
      </c>
      <c r="U154" s="79">
        <v>0</v>
      </c>
      <c r="V154" s="79">
        <v>0</v>
      </c>
      <c r="W154" s="79">
        <v>0</v>
      </c>
      <c r="X154" s="79">
        <v>0</v>
      </c>
      <c r="Y154" s="79">
        <v>0</v>
      </c>
      <c r="Z154" s="79">
        <v>0</v>
      </c>
      <c r="AA154" s="79">
        <v>0</v>
      </c>
      <c r="AB154" s="79">
        <v>0</v>
      </c>
      <c r="AC154" s="79">
        <v>0</v>
      </c>
      <c r="AD154" s="79">
        <v>0</v>
      </c>
      <c r="AE154" s="79">
        <v>0</v>
      </c>
      <c r="AF154" s="79">
        <v>0</v>
      </c>
      <c r="AG154" s="79">
        <v>0</v>
      </c>
      <c r="AH154" s="79">
        <v>0</v>
      </c>
      <c r="AI154" s="79">
        <v>0</v>
      </c>
      <c r="AJ154" s="79">
        <v>0</v>
      </c>
      <c r="AK154" s="79">
        <v>0</v>
      </c>
      <c r="AL154" s="79">
        <v>0</v>
      </c>
      <c r="AM154" s="79">
        <f t="shared" si="2"/>
        <v>0</v>
      </c>
      <c r="AP154" s="45"/>
    </row>
    <row r="155" spans="1:42" ht="33" customHeight="1">
      <c r="A155" s="54">
        <v>385</v>
      </c>
      <c r="B155" s="55" t="s">
        <v>782</v>
      </c>
      <c r="C155" s="80" t="s">
        <v>726</v>
      </c>
      <c r="D155" s="79">
        <v>0</v>
      </c>
      <c r="E155" s="79">
        <v>0</v>
      </c>
      <c r="F155" s="79">
        <v>0</v>
      </c>
      <c r="G155" s="79">
        <v>5213</v>
      </c>
      <c r="H155" s="79">
        <v>0</v>
      </c>
      <c r="I155" s="79">
        <v>0</v>
      </c>
      <c r="J155" s="79">
        <v>0</v>
      </c>
      <c r="K155" s="79">
        <v>0</v>
      </c>
      <c r="L155" s="79">
        <v>0</v>
      </c>
      <c r="M155" s="79">
        <v>0</v>
      </c>
      <c r="N155" s="79">
        <v>0</v>
      </c>
      <c r="O155" s="79">
        <v>0</v>
      </c>
      <c r="P155" s="79">
        <v>0</v>
      </c>
      <c r="Q155" s="79">
        <v>0</v>
      </c>
      <c r="R155" s="79">
        <v>0</v>
      </c>
      <c r="S155" s="79">
        <v>0</v>
      </c>
      <c r="T155" s="79">
        <v>0</v>
      </c>
      <c r="U155" s="79">
        <v>0</v>
      </c>
      <c r="V155" s="79">
        <v>170368.21</v>
      </c>
      <c r="W155" s="79">
        <v>0</v>
      </c>
      <c r="X155" s="79">
        <v>0</v>
      </c>
      <c r="Y155" s="79">
        <v>0</v>
      </c>
      <c r="Z155" s="79">
        <v>0</v>
      </c>
      <c r="AA155" s="79">
        <v>0</v>
      </c>
      <c r="AB155" s="79">
        <v>0</v>
      </c>
      <c r="AC155" s="79">
        <v>0</v>
      </c>
      <c r="AD155" s="79">
        <v>0</v>
      </c>
      <c r="AE155" s="79">
        <v>0</v>
      </c>
      <c r="AF155" s="79">
        <v>0</v>
      </c>
      <c r="AG155" s="79">
        <v>0</v>
      </c>
      <c r="AH155" s="79">
        <v>0</v>
      </c>
      <c r="AI155" s="79">
        <v>0</v>
      </c>
      <c r="AJ155" s="79">
        <v>0</v>
      </c>
      <c r="AK155" s="79">
        <v>0</v>
      </c>
      <c r="AL155" s="79">
        <v>0</v>
      </c>
      <c r="AM155" s="79">
        <f t="shared" si="2"/>
        <v>175581.21</v>
      </c>
      <c r="AP155" s="45"/>
    </row>
    <row r="156" spans="1:42" ht="33" customHeight="1">
      <c r="A156" s="54">
        <v>411</v>
      </c>
      <c r="B156" s="55" t="s">
        <v>157</v>
      </c>
      <c r="C156" s="56">
        <v>0</v>
      </c>
      <c r="D156" s="79">
        <v>0</v>
      </c>
      <c r="E156" s="79">
        <v>0</v>
      </c>
      <c r="F156" s="79">
        <v>0</v>
      </c>
      <c r="G156" s="79">
        <v>0</v>
      </c>
      <c r="H156" s="79">
        <v>0</v>
      </c>
      <c r="I156" s="79">
        <v>0</v>
      </c>
      <c r="J156" s="79">
        <v>0</v>
      </c>
      <c r="K156" s="79">
        <v>0</v>
      </c>
      <c r="L156" s="79">
        <v>0</v>
      </c>
      <c r="M156" s="79">
        <v>0</v>
      </c>
      <c r="N156" s="79">
        <v>0</v>
      </c>
      <c r="O156" s="79">
        <v>0</v>
      </c>
      <c r="P156" s="79">
        <v>0</v>
      </c>
      <c r="Q156" s="79">
        <v>0</v>
      </c>
      <c r="R156" s="79">
        <v>0</v>
      </c>
      <c r="S156" s="79">
        <v>0</v>
      </c>
      <c r="T156" s="79">
        <v>0</v>
      </c>
      <c r="U156" s="79">
        <v>0</v>
      </c>
      <c r="V156" s="79">
        <v>0</v>
      </c>
      <c r="W156" s="79">
        <v>0</v>
      </c>
      <c r="X156" s="79">
        <v>0</v>
      </c>
      <c r="Y156" s="79">
        <v>0</v>
      </c>
      <c r="Z156" s="79">
        <v>0</v>
      </c>
      <c r="AA156" s="79">
        <v>0</v>
      </c>
      <c r="AB156" s="79">
        <v>0</v>
      </c>
      <c r="AC156" s="79">
        <v>0</v>
      </c>
      <c r="AD156" s="79">
        <v>0</v>
      </c>
      <c r="AE156" s="79">
        <v>0</v>
      </c>
      <c r="AF156" s="79">
        <v>0</v>
      </c>
      <c r="AG156" s="79">
        <v>0</v>
      </c>
      <c r="AH156" s="79">
        <v>0</v>
      </c>
      <c r="AI156" s="79">
        <v>0</v>
      </c>
      <c r="AJ156" s="79">
        <v>0</v>
      </c>
      <c r="AK156" s="79">
        <v>0</v>
      </c>
      <c r="AL156" s="79">
        <v>0</v>
      </c>
      <c r="AM156" s="79">
        <f t="shared" si="2"/>
        <v>0</v>
      </c>
      <c r="AP156" s="45"/>
    </row>
    <row r="157" spans="1:42" ht="33" customHeight="1">
      <c r="A157" s="54">
        <v>417</v>
      </c>
      <c r="B157" s="55" t="s">
        <v>158</v>
      </c>
      <c r="C157" s="56">
        <v>0</v>
      </c>
      <c r="D157" s="79">
        <v>0</v>
      </c>
      <c r="E157" s="79">
        <v>0</v>
      </c>
      <c r="F157" s="79">
        <v>0</v>
      </c>
      <c r="G157" s="79">
        <v>0</v>
      </c>
      <c r="H157" s="79">
        <v>0</v>
      </c>
      <c r="I157" s="79">
        <v>0</v>
      </c>
      <c r="J157" s="79">
        <v>0</v>
      </c>
      <c r="K157" s="79">
        <v>0</v>
      </c>
      <c r="L157" s="79">
        <v>0</v>
      </c>
      <c r="M157" s="79">
        <v>0</v>
      </c>
      <c r="N157" s="79">
        <v>0</v>
      </c>
      <c r="O157" s="79">
        <v>0</v>
      </c>
      <c r="P157" s="79">
        <v>0</v>
      </c>
      <c r="Q157" s="79">
        <v>0</v>
      </c>
      <c r="R157" s="79">
        <v>0</v>
      </c>
      <c r="S157" s="79">
        <v>0</v>
      </c>
      <c r="T157" s="79">
        <v>0</v>
      </c>
      <c r="U157" s="79">
        <v>0</v>
      </c>
      <c r="V157" s="79">
        <v>0</v>
      </c>
      <c r="W157" s="79">
        <v>0</v>
      </c>
      <c r="X157" s="79">
        <v>0</v>
      </c>
      <c r="Y157" s="79">
        <v>0</v>
      </c>
      <c r="Z157" s="79">
        <v>0</v>
      </c>
      <c r="AA157" s="79">
        <v>0</v>
      </c>
      <c r="AB157" s="79">
        <v>0</v>
      </c>
      <c r="AC157" s="79">
        <v>0</v>
      </c>
      <c r="AD157" s="79">
        <v>0</v>
      </c>
      <c r="AE157" s="79">
        <v>0</v>
      </c>
      <c r="AF157" s="79">
        <v>0</v>
      </c>
      <c r="AG157" s="79">
        <v>0</v>
      </c>
      <c r="AH157" s="79">
        <v>0</v>
      </c>
      <c r="AI157" s="79">
        <v>0</v>
      </c>
      <c r="AJ157" s="79">
        <v>0</v>
      </c>
      <c r="AK157" s="79">
        <v>0</v>
      </c>
      <c r="AL157" s="79">
        <v>0</v>
      </c>
      <c r="AM157" s="79">
        <f t="shared" si="2"/>
        <v>0</v>
      </c>
      <c r="AP157" s="45"/>
    </row>
    <row r="158" spans="1:42" ht="33" customHeight="1">
      <c r="A158" s="54">
        <v>418</v>
      </c>
      <c r="B158" s="55" t="s">
        <v>159</v>
      </c>
      <c r="C158" s="56">
        <v>0</v>
      </c>
      <c r="D158" s="79">
        <v>0</v>
      </c>
      <c r="E158" s="79">
        <v>0</v>
      </c>
      <c r="F158" s="79">
        <v>0</v>
      </c>
      <c r="G158" s="79">
        <v>0</v>
      </c>
      <c r="H158" s="79">
        <v>0</v>
      </c>
      <c r="I158" s="79">
        <v>0</v>
      </c>
      <c r="J158" s="79">
        <v>0</v>
      </c>
      <c r="K158" s="79">
        <v>0</v>
      </c>
      <c r="L158" s="79">
        <v>0</v>
      </c>
      <c r="M158" s="79">
        <v>0</v>
      </c>
      <c r="N158" s="79">
        <v>0</v>
      </c>
      <c r="O158" s="79">
        <v>0</v>
      </c>
      <c r="P158" s="79">
        <v>0</v>
      </c>
      <c r="Q158" s="79">
        <v>0</v>
      </c>
      <c r="R158" s="79">
        <v>0</v>
      </c>
      <c r="S158" s="79">
        <v>0</v>
      </c>
      <c r="T158" s="79">
        <v>0</v>
      </c>
      <c r="U158" s="79">
        <v>0</v>
      </c>
      <c r="V158" s="79">
        <v>0</v>
      </c>
      <c r="W158" s="79">
        <v>0</v>
      </c>
      <c r="X158" s="79">
        <v>0</v>
      </c>
      <c r="Y158" s="79">
        <v>0</v>
      </c>
      <c r="Z158" s="79">
        <v>0</v>
      </c>
      <c r="AA158" s="79">
        <v>0</v>
      </c>
      <c r="AB158" s="79">
        <v>0</v>
      </c>
      <c r="AC158" s="79">
        <v>0</v>
      </c>
      <c r="AD158" s="79">
        <v>0</v>
      </c>
      <c r="AE158" s="79">
        <v>0</v>
      </c>
      <c r="AF158" s="79">
        <v>0</v>
      </c>
      <c r="AG158" s="79">
        <v>0</v>
      </c>
      <c r="AH158" s="79">
        <v>0</v>
      </c>
      <c r="AI158" s="79">
        <v>0</v>
      </c>
      <c r="AJ158" s="79">
        <v>0</v>
      </c>
      <c r="AK158" s="79">
        <v>0</v>
      </c>
      <c r="AL158" s="79">
        <v>0</v>
      </c>
      <c r="AM158" s="79">
        <f t="shared" si="2"/>
        <v>0</v>
      </c>
      <c r="AP158" s="45"/>
    </row>
    <row r="159" spans="1:42" ht="33" customHeight="1">
      <c r="A159" s="54">
        <v>422</v>
      </c>
      <c r="B159" s="55" t="s">
        <v>160</v>
      </c>
      <c r="C159" s="56">
        <v>0</v>
      </c>
      <c r="D159" s="79">
        <v>0</v>
      </c>
      <c r="E159" s="79">
        <v>0</v>
      </c>
      <c r="F159" s="79">
        <v>0</v>
      </c>
      <c r="G159" s="79">
        <v>0</v>
      </c>
      <c r="H159" s="79">
        <v>0</v>
      </c>
      <c r="I159" s="79">
        <v>0</v>
      </c>
      <c r="J159" s="79">
        <v>0</v>
      </c>
      <c r="K159" s="79">
        <v>0</v>
      </c>
      <c r="L159" s="79">
        <v>0</v>
      </c>
      <c r="M159" s="79">
        <v>0</v>
      </c>
      <c r="N159" s="79">
        <v>0</v>
      </c>
      <c r="O159" s="79">
        <v>0</v>
      </c>
      <c r="P159" s="79">
        <v>0</v>
      </c>
      <c r="Q159" s="79">
        <v>0</v>
      </c>
      <c r="R159" s="79">
        <v>0</v>
      </c>
      <c r="S159" s="79">
        <v>0</v>
      </c>
      <c r="T159" s="79">
        <v>0</v>
      </c>
      <c r="U159" s="79">
        <v>0</v>
      </c>
      <c r="V159" s="79">
        <v>0</v>
      </c>
      <c r="W159" s="79">
        <v>0</v>
      </c>
      <c r="X159" s="79">
        <v>0</v>
      </c>
      <c r="Y159" s="79">
        <v>0</v>
      </c>
      <c r="Z159" s="79">
        <v>0</v>
      </c>
      <c r="AA159" s="79">
        <v>0</v>
      </c>
      <c r="AB159" s="79">
        <v>0</v>
      </c>
      <c r="AC159" s="79">
        <v>0</v>
      </c>
      <c r="AD159" s="79">
        <v>0</v>
      </c>
      <c r="AE159" s="79">
        <v>0</v>
      </c>
      <c r="AF159" s="79">
        <v>0</v>
      </c>
      <c r="AG159" s="79">
        <v>0</v>
      </c>
      <c r="AH159" s="79">
        <v>0</v>
      </c>
      <c r="AI159" s="79">
        <v>0</v>
      </c>
      <c r="AJ159" s="79">
        <v>0</v>
      </c>
      <c r="AK159" s="79">
        <v>0</v>
      </c>
      <c r="AL159" s="79">
        <v>0</v>
      </c>
      <c r="AM159" s="79">
        <f t="shared" si="2"/>
        <v>0</v>
      </c>
      <c r="AP159" s="45"/>
    </row>
    <row r="160" spans="1:42" ht="33" customHeight="1">
      <c r="A160" s="54">
        <v>423</v>
      </c>
      <c r="B160" s="55" t="s">
        <v>161</v>
      </c>
      <c r="C160" s="56">
        <v>0</v>
      </c>
      <c r="D160" s="79">
        <v>0</v>
      </c>
      <c r="E160" s="79">
        <v>0</v>
      </c>
      <c r="F160" s="79">
        <v>0</v>
      </c>
      <c r="G160" s="79">
        <v>0</v>
      </c>
      <c r="H160" s="79">
        <v>0</v>
      </c>
      <c r="I160" s="79">
        <v>0</v>
      </c>
      <c r="J160" s="79">
        <v>0</v>
      </c>
      <c r="K160" s="79">
        <v>0</v>
      </c>
      <c r="L160" s="79">
        <v>0</v>
      </c>
      <c r="M160" s="79">
        <v>0</v>
      </c>
      <c r="N160" s="79">
        <v>0</v>
      </c>
      <c r="O160" s="79">
        <v>0</v>
      </c>
      <c r="P160" s="79">
        <v>0</v>
      </c>
      <c r="Q160" s="79">
        <v>0</v>
      </c>
      <c r="R160" s="79">
        <v>0</v>
      </c>
      <c r="S160" s="79">
        <v>0</v>
      </c>
      <c r="T160" s="79">
        <v>0</v>
      </c>
      <c r="U160" s="79">
        <v>0</v>
      </c>
      <c r="V160" s="79">
        <v>0</v>
      </c>
      <c r="W160" s="79">
        <v>0</v>
      </c>
      <c r="X160" s="79">
        <v>0</v>
      </c>
      <c r="Y160" s="79">
        <v>0</v>
      </c>
      <c r="Z160" s="79">
        <v>0</v>
      </c>
      <c r="AA160" s="79">
        <v>0</v>
      </c>
      <c r="AB160" s="79">
        <v>0</v>
      </c>
      <c r="AC160" s="79">
        <v>0</v>
      </c>
      <c r="AD160" s="79">
        <v>0</v>
      </c>
      <c r="AE160" s="79">
        <v>0</v>
      </c>
      <c r="AF160" s="79">
        <v>0</v>
      </c>
      <c r="AG160" s="79">
        <v>0</v>
      </c>
      <c r="AH160" s="79">
        <v>0</v>
      </c>
      <c r="AI160" s="79">
        <v>0</v>
      </c>
      <c r="AJ160" s="79">
        <v>0</v>
      </c>
      <c r="AK160" s="79">
        <v>0</v>
      </c>
      <c r="AL160" s="79">
        <v>0</v>
      </c>
      <c r="AM160" s="79">
        <f t="shared" si="2"/>
        <v>0</v>
      </c>
      <c r="AP160" s="45"/>
    </row>
    <row r="161" spans="1:42" ht="33" customHeight="1">
      <c r="A161" s="54">
        <v>424</v>
      </c>
      <c r="B161" s="55" t="s">
        <v>1363</v>
      </c>
      <c r="C161" s="56">
        <v>0</v>
      </c>
      <c r="D161" s="79">
        <v>0</v>
      </c>
      <c r="E161" s="79">
        <v>0</v>
      </c>
      <c r="F161" s="79">
        <v>0</v>
      </c>
      <c r="G161" s="79">
        <v>0</v>
      </c>
      <c r="H161" s="79">
        <v>0</v>
      </c>
      <c r="I161" s="79">
        <v>0</v>
      </c>
      <c r="J161" s="79">
        <v>0</v>
      </c>
      <c r="K161" s="79">
        <v>0</v>
      </c>
      <c r="L161" s="79">
        <v>0</v>
      </c>
      <c r="M161" s="79">
        <v>0</v>
      </c>
      <c r="N161" s="79">
        <v>0</v>
      </c>
      <c r="O161" s="79">
        <v>0</v>
      </c>
      <c r="P161" s="79">
        <v>0</v>
      </c>
      <c r="Q161" s="79">
        <v>0</v>
      </c>
      <c r="R161" s="79">
        <v>0</v>
      </c>
      <c r="S161" s="79">
        <v>0</v>
      </c>
      <c r="T161" s="79">
        <v>0</v>
      </c>
      <c r="U161" s="79">
        <v>0</v>
      </c>
      <c r="V161" s="79">
        <v>0</v>
      </c>
      <c r="W161" s="79">
        <v>0</v>
      </c>
      <c r="X161" s="79">
        <v>0</v>
      </c>
      <c r="Y161" s="79">
        <v>0</v>
      </c>
      <c r="Z161" s="79">
        <v>0</v>
      </c>
      <c r="AA161" s="79">
        <v>0</v>
      </c>
      <c r="AB161" s="79">
        <v>0</v>
      </c>
      <c r="AC161" s="79">
        <v>0</v>
      </c>
      <c r="AD161" s="79">
        <v>0</v>
      </c>
      <c r="AE161" s="79">
        <v>0</v>
      </c>
      <c r="AF161" s="79">
        <v>0</v>
      </c>
      <c r="AG161" s="79">
        <v>0</v>
      </c>
      <c r="AH161" s="79">
        <v>0</v>
      </c>
      <c r="AI161" s="79">
        <v>0</v>
      </c>
      <c r="AJ161" s="79">
        <v>0</v>
      </c>
      <c r="AK161" s="79">
        <v>0</v>
      </c>
      <c r="AL161" s="79">
        <v>0</v>
      </c>
      <c r="AM161" s="79">
        <f t="shared" si="2"/>
        <v>0</v>
      </c>
      <c r="AP161" s="45"/>
    </row>
    <row r="162" spans="1:42" ht="33" customHeight="1">
      <c r="A162" s="54">
        <v>425</v>
      </c>
      <c r="B162" s="55" t="s">
        <v>162</v>
      </c>
      <c r="C162" s="56">
        <v>0</v>
      </c>
      <c r="D162" s="79">
        <v>0</v>
      </c>
      <c r="E162" s="79">
        <v>0</v>
      </c>
      <c r="F162" s="79">
        <v>0</v>
      </c>
      <c r="G162" s="79">
        <v>0</v>
      </c>
      <c r="H162" s="79">
        <v>0</v>
      </c>
      <c r="I162" s="79">
        <v>0</v>
      </c>
      <c r="J162" s="79">
        <v>0</v>
      </c>
      <c r="K162" s="79">
        <v>0</v>
      </c>
      <c r="L162" s="79">
        <v>0</v>
      </c>
      <c r="M162" s="79">
        <v>0</v>
      </c>
      <c r="N162" s="79">
        <v>0</v>
      </c>
      <c r="O162" s="79">
        <v>0</v>
      </c>
      <c r="P162" s="79">
        <v>0</v>
      </c>
      <c r="Q162" s="79">
        <v>0</v>
      </c>
      <c r="R162" s="79">
        <v>0</v>
      </c>
      <c r="S162" s="79">
        <v>0</v>
      </c>
      <c r="T162" s="79">
        <v>0</v>
      </c>
      <c r="U162" s="79">
        <v>0</v>
      </c>
      <c r="V162" s="79">
        <v>0</v>
      </c>
      <c r="W162" s="79">
        <v>0</v>
      </c>
      <c r="X162" s="79">
        <v>0</v>
      </c>
      <c r="Y162" s="79">
        <v>0</v>
      </c>
      <c r="Z162" s="79">
        <v>0</v>
      </c>
      <c r="AA162" s="79">
        <v>0</v>
      </c>
      <c r="AB162" s="79">
        <v>0</v>
      </c>
      <c r="AC162" s="79">
        <v>0</v>
      </c>
      <c r="AD162" s="79">
        <v>0</v>
      </c>
      <c r="AE162" s="79">
        <v>0</v>
      </c>
      <c r="AF162" s="79">
        <v>0</v>
      </c>
      <c r="AG162" s="79">
        <v>0</v>
      </c>
      <c r="AH162" s="79">
        <v>0</v>
      </c>
      <c r="AI162" s="79">
        <v>0</v>
      </c>
      <c r="AJ162" s="79">
        <v>0</v>
      </c>
      <c r="AK162" s="79">
        <v>0</v>
      </c>
      <c r="AL162" s="79">
        <v>0</v>
      </c>
      <c r="AM162" s="79">
        <f t="shared" si="2"/>
        <v>0</v>
      </c>
      <c r="AP162" s="45"/>
    </row>
    <row r="163" spans="1:42" ht="33" customHeight="1">
      <c r="A163" s="54">
        <v>426</v>
      </c>
      <c r="B163" s="55" t="s">
        <v>163</v>
      </c>
      <c r="C163" s="80">
        <v>0</v>
      </c>
      <c r="D163" s="79">
        <v>0</v>
      </c>
      <c r="E163" s="79">
        <v>0</v>
      </c>
      <c r="F163" s="79">
        <v>0</v>
      </c>
      <c r="G163" s="79">
        <v>0</v>
      </c>
      <c r="H163" s="79">
        <v>0</v>
      </c>
      <c r="I163" s="79">
        <v>0</v>
      </c>
      <c r="J163" s="79">
        <v>0</v>
      </c>
      <c r="K163" s="79">
        <v>0</v>
      </c>
      <c r="L163" s="79">
        <v>0</v>
      </c>
      <c r="M163" s="79">
        <v>0</v>
      </c>
      <c r="N163" s="79">
        <v>0</v>
      </c>
      <c r="O163" s="79">
        <v>0</v>
      </c>
      <c r="P163" s="79">
        <v>0</v>
      </c>
      <c r="Q163" s="79">
        <v>0</v>
      </c>
      <c r="R163" s="79">
        <v>0</v>
      </c>
      <c r="S163" s="79">
        <v>0</v>
      </c>
      <c r="T163" s="79">
        <v>0</v>
      </c>
      <c r="U163" s="79">
        <v>0</v>
      </c>
      <c r="V163" s="79">
        <v>0</v>
      </c>
      <c r="W163" s="79">
        <v>0</v>
      </c>
      <c r="X163" s="79">
        <v>0</v>
      </c>
      <c r="Y163" s="79">
        <v>0</v>
      </c>
      <c r="Z163" s="79">
        <v>0</v>
      </c>
      <c r="AA163" s="79">
        <v>0</v>
      </c>
      <c r="AB163" s="79">
        <v>0</v>
      </c>
      <c r="AC163" s="79">
        <v>0</v>
      </c>
      <c r="AD163" s="79">
        <v>0</v>
      </c>
      <c r="AE163" s="79">
        <v>0</v>
      </c>
      <c r="AF163" s="79">
        <v>0</v>
      </c>
      <c r="AG163" s="79">
        <v>0</v>
      </c>
      <c r="AH163" s="79">
        <v>0</v>
      </c>
      <c r="AI163" s="79">
        <v>0</v>
      </c>
      <c r="AJ163" s="79">
        <v>0</v>
      </c>
      <c r="AK163" s="79">
        <v>0</v>
      </c>
      <c r="AL163" s="79">
        <v>0</v>
      </c>
      <c r="AM163" s="79">
        <f t="shared" si="2"/>
        <v>0</v>
      </c>
      <c r="AP163" s="45"/>
    </row>
    <row r="164" spans="1:42" ht="33" customHeight="1">
      <c r="A164" s="54">
        <v>427</v>
      </c>
      <c r="B164" s="55" t="s">
        <v>164</v>
      </c>
      <c r="C164" s="56">
        <v>0</v>
      </c>
      <c r="D164" s="79">
        <v>0</v>
      </c>
      <c r="E164" s="79">
        <v>0</v>
      </c>
      <c r="F164" s="79">
        <v>0</v>
      </c>
      <c r="G164" s="79">
        <v>0</v>
      </c>
      <c r="H164" s="79">
        <v>0</v>
      </c>
      <c r="I164" s="79">
        <v>0</v>
      </c>
      <c r="J164" s="79">
        <v>0</v>
      </c>
      <c r="K164" s="79">
        <v>0</v>
      </c>
      <c r="L164" s="79">
        <v>0</v>
      </c>
      <c r="M164" s="79">
        <v>0</v>
      </c>
      <c r="N164" s="79">
        <v>0</v>
      </c>
      <c r="O164" s="79">
        <v>0</v>
      </c>
      <c r="P164" s="79">
        <v>0</v>
      </c>
      <c r="Q164" s="79">
        <v>0</v>
      </c>
      <c r="R164" s="79">
        <v>0</v>
      </c>
      <c r="S164" s="79">
        <v>0</v>
      </c>
      <c r="T164" s="79">
        <v>0</v>
      </c>
      <c r="U164" s="79">
        <v>0</v>
      </c>
      <c r="V164" s="79">
        <v>0</v>
      </c>
      <c r="W164" s="79">
        <v>0</v>
      </c>
      <c r="X164" s="79">
        <v>0</v>
      </c>
      <c r="Y164" s="79">
        <v>0</v>
      </c>
      <c r="Z164" s="79">
        <v>0</v>
      </c>
      <c r="AA164" s="79">
        <v>0</v>
      </c>
      <c r="AB164" s="79">
        <v>0</v>
      </c>
      <c r="AC164" s="79">
        <v>0</v>
      </c>
      <c r="AD164" s="79">
        <v>0</v>
      </c>
      <c r="AE164" s="79">
        <v>0</v>
      </c>
      <c r="AF164" s="79">
        <v>0</v>
      </c>
      <c r="AG164" s="79">
        <v>0</v>
      </c>
      <c r="AH164" s="79">
        <v>0</v>
      </c>
      <c r="AI164" s="79">
        <v>0</v>
      </c>
      <c r="AJ164" s="79">
        <v>0</v>
      </c>
      <c r="AK164" s="79">
        <v>0</v>
      </c>
      <c r="AL164" s="79">
        <v>0</v>
      </c>
      <c r="AM164" s="79">
        <f t="shared" si="2"/>
        <v>0</v>
      </c>
      <c r="AP164" s="45"/>
    </row>
    <row r="165" spans="1:42" ht="33" customHeight="1">
      <c r="A165" s="54">
        <v>428</v>
      </c>
      <c r="B165" s="55" t="s">
        <v>165</v>
      </c>
      <c r="C165" s="80">
        <v>0</v>
      </c>
      <c r="D165" s="79">
        <v>0</v>
      </c>
      <c r="E165" s="79">
        <v>0</v>
      </c>
      <c r="F165" s="79">
        <v>0</v>
      </c>
      <c r="G165" s="79">
        <v>0</v>
      </c>
      <c r="H165" s="79">
        <v>0</v>
      </c>
      <c r="I165" s="79">
        <v>0</v>
      </c>
      <c r="J165" s="79">
        <v>0</v>
      </c>
      <c r="K165" s="79">
        <v>0</v>
      </c>
      <c r="L165" s="79">
        <v>0</v>
      </c>
      <c r="M165" s="79">
        <v>0</v>
      </c>
      <c r="N165" s="79">
        <v>0</v>
      </c>
      <c r="O165" s="79">
        <v>0</v>
      </c>
      <c r="P165" s="79">
        <v>0</v>
      </c>
      <c r="Q165" s="79">
        <v>0</v>
      </c>
      <c r="R165" s="79">
        <v>0</v>
      </c>
      <c r="S165" s="79">
        <v>0</v>
      </c>
      <c r="T165" s="79">
        <v>0</v>
      </c>
      <c r="U165" s="79">
        <v>0</v>
      </c>
      <c r="V165" s="79">
        <v>0</v>
      </c>
      <c r="W165" s="79">
        <v>0</v>
      </c>
      <c r="X165" s="79">
        <v>0</v>
      </c>
      <c r="Y165" s="79">
        <v>0</v>
      </c>
      <c r="Z165" s="79">
        <v>0</v>
      </c>
      <c r="AA165" s="79">
        <v>0</v>
      </c>
      <c r="AB165" s="79">
        <v>0</v>
      </c>
      <c r="AC165" s="79">
        <v>0</v>
      </c>
      <c r="AD165" s="79">
        <v>0</v>
      </c>
      <c r="AE165" s="79">
        <v>0</v>
      </c>
      <c r="AF165" s="79">
        <v>0</v>
      </c>
      <c r="AG165" s="79">
        <v>0</v>
      </c>
      <c r="AH165" s="79">
        <v>0</v>
      </c>
      <c r="AI165" s="79">
        <v>0</v>
      </c>
      <c r="AJ165" s="79">
        <v>0</v>
      </c>
      <c r="AK165" s="79">
        <v>0</v>
      </c>
      <c r="AL165" s="79">
        <v>0</v>
      </c>
      <c r="AM165" s="79">
        <f t="shared" si="2"/>
        <v>0</v>
      </c>
      <c r="AP165" s="45"/>
    </row>
    <row r="166" spans="1:42" ht="33" customHeight="1">
      <c r="A166" s="54">
        <v>429</v>
      </c>
      <c r="B166" s="55" t="s">
        <v>166</v>
      </c>
      <c r="C166" s="56">
        <v>0</v>
      </c>
      <c r="D166" s="79">
        <v>0</v>
      </c>
      <c r="E166" s="79">
        <v>0</v>
      </c>
      <c r="F166" s="79">
        <v>0</v>
      </c>
      <c r="G166" s="79">
        <v>0</v>
      </c>
      <c r="H166" s="79">
        <v>0</v>
      </c>
      <c r="I166" s="79">
        <v>0</v>
      </c>
      <c r="J166" s="79">
        <v>0</v>
      </c>
      <c r="K166" s="79">
        <v>0</v>
      </c>
      <c r="L166" s="79">
        <v>0</v>
      </c>
      <c r="M166" s="79">
        <v>0</v>
      </c>
      <c r="N166" s="79">
        <v>0</v>
      </c>
      <c r="O166" s="79">
        <v>0</v>
      </c>
      <c r="P166" s="79">
        <v>0</v>
      </c>
      <c r="Q166" s="79">
        <v>0</v>
      </c>
      <c r="R166" s="79">
        <v>0</v>
      </c>
      <c r="S166" s="79">
        <v>0</v>
      </c>
      <c r="T166" s="79">
        <v>0</v>
      </c>
      <c r="U166" s="79">
        <v>0</v>
      </c>
      <c r="V166" s="79">
        <v>0</v>
      </c>
      <c r="W166" s="79">
        <v>0</v>
      </c>
      <c r="X166" s="79">
        <v>0</v>
      </c>
      <c r="Y166" s="79">
        <v>0</v>
      </c>
      <c r="Z166" s="79">
        <v>0</v>
      </c>
      <c r="AA166" s="79">
        <v>0</v>
      </c>
      <c r="AB166" s="79">
        <v>0</v>
      </c>
      <c r="AC166" s="79">
        <v>0</v>
      </c>
      <c r="AD166" s="79">
        <v>0</v>
      </c>
      <c r="AE166" s="79">
        <v>0</v>
      </c>
      <c r="AF166" s="79">
        <v>0</v>
      </c>
      <c r="AG166" s="79">
        <v>0</v>
      </c>
      <c r="AH166" s="79">
        <v>0</v>
      </c>
      <c r="AI166" s="79">
        <v>0</v>
      </c>
      <c r="AJ166" s="79">
        <v>0</v>
      </c>
      <c r="AK166" s="79">
        <v>0</v>
      </c>
      <c r="AL166" s="79">
        <v>0</v>
      </c>
      <c r="AM166" s="79">
        <f t="shared" si="2"/>
        <v>0</v>
      </c>
      <c r="AP166" s="45"/>
    </row>
    <row r="167" spans="1:42" ht="33" customHeight="1">
      <c r="A167" s="54">
        <v>432</v>
      </c>
      <c r="B167" s="55" t="s">
        <v>167</v>
      </c>
      <c r="C167" s="80">
        <v>0</v>
      </c>
      <c r="D167" s="79">
        <v>0</v>
      </c>
      <c r="E167" s="79">
        <v>0</v>
      </c>
      <c r="F167" s="79">
        <v>0</v>
      </c>
      <c r="G167" s="79">
        <v>0</v>
      </c>
      <c r="H167" s="79">
        <v>0</v>
      </c>
      <c r="I167" s="79">
        <v>0</v>
      </c>
      <c r="J167" s="79">
        <v>0</v>
      </c>
      <c r="K167" s="79">
        <v>0</v>
      </c>
      <c r="L167" s="79">
        <v>0</v>
      </c>
      <c r="M167" s="79">
        <v>0</v>
      </c>
      <c r="N167" s="79">
        <v>0</v>
      </c>
      <c r="O167" s="79">
        <v>0</v>
      </c>
      <c r="P167" s="79">
        <v>0</v>
      </c>
      <c r="Q167" s="79">
        <v>0</v>
      </c>
      <c r="R167" s="79">
        <v>0</v>
      </c>
      <c r="S167" s="79">
        <v>0</v>
      </c>
      <c r="T167" s="79">
        <v>0</v>
      </c>
      <c r="U167" s="79">
        <v>0</v>
      </c>
      <c r="V167" s="79">
        <v>0</v>
      </c>
      <c r="W167" s="79">
        <v>0</v>
      </c>
      <c r="X167" s="79">
        <v>0</v>
      </c>
      <c r="Y167" s="79">
        <v>0</v>
      </c>
      <c r="Z167" s="79">
        <v>0</v>
      </c>
      <c r="AA167" s="79">
        <v>0</v>
      </c>
      <c r="AB167" s="79">
        <v>0</v>
      </c>
      <c r="AC167" s="79">
        <v>0</v>
      </c>
      <c r="AD167" s="79">
        <v>0</v>
      </c>
      <c r="AE167" s="79">
        <v>0</v>
      </c>
      <c r="AF167" s="79">
        <v>0</v>
      </c>
      <c r="AG167" s="79">
        <v>0</v>
      </c>
      <c r="AH167" s="79">
        <v>0</v>
      </c>
      <c r="AI167" s="79">
        <v>0</v>
      </c>
      <c r="AJ167" s="79">
        <v>0</v>
      </c>
      <c r="AK167" s="79">
        <v>0</v>
      </c>
      <c r="AL167" s="79">
        <v>0</v>
      </c>
      <c r="AM167" s="79">
        <f t="shared" si="2"/>
        <v>0</v>
      </c>
      <c r="AP167" s="45"/>
    </row>
    <row r="168" spans="1:42" ht="33" customHeight="1">
      <c r="A168" s="54">
        <v>433</v>
      </c>
      <c r="B168" s="55" t="s">
        <v>168</v>
      </c>
      <c r="C168" s="80">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79">
        <v>0</v>
      </c>
      <c r="AA168" s="79">
        <v>0</v>
      </c>
      <c r="AB168" s="79">
        <v>0</v>
      </c>
      <c r="AC168" s="79">
        <v>0</v>
      </c>
      <c r="AD168" s="79">
        <v>0</v>
      </c>
      <c r="AE168" s="79">
        <v>0</v>
      </c>
      <c r="AF168" s="79">
        <v>0</v>
      </c>
      <c r="AG168" s="79">
        <v>0</v>
      </c>
      <c r="AH168" s="79">
        <v>0</v>
      </c>
      <c r="AI168" s="79">
        <v>0</v>
      </c>
      <c r="AJ168" s="79">
        <v>0</v>
      </c>
      <c r="AK168" s="79">
        <v>0</v>
      </c>
      <c r="AL168" s="79">
        <v>0</v>
      </c>
      <c r="AM168" s="79">
        <f t="shared" si="2"/>
        <v>0</v>
      </c>
      <c r="AP168" s="45"/>
    </row>
    <row r="169" spans="1:42" ht="33" customHeight="1">
      <c r="A169" s="54">
        <v>434</v>
      </c>
      <c r="B169" s="55" t="s">
        <v>169</v>
      </c>
      <c r="C169" s="80">
        <v>0</v>
      </c>
      <c r="D169" s="79">
        <v>0</v>
      </c>
      <c r="E169" s="79">
        <v>0</v>
      </c>
      <c r="F169" s="79">
        <v>0</v>
      </c>
      <c r="G169" s="79">
        <v>0</v>
      </c>
      <c r="H169" s="79">
        <v>0</v>
      </c>
      <c r="I169" s="79">
        <v>0</v>
      </c>
      <c r="J169" s="79">
        <v>0</v>
      </c>
      <c r="K169" s="79">
        <v>0</v>
      </c>
      <c r="L169" s="79">
        <v>0</v>
      </c>
      <c r="M169" s="79">
        <v>0</v>
      </c>
      <c r="N169" s="79">
        <v>0</v>
      </c>
      <c r="O169" s="79">
        <v>0</v>
      </c>
      <c r="P169" s="79">
        <v>0</v>
      </c>
      <c r="Q169" s="79">
        <v>0</v>
      </c>
      <c r="R169" s="79">
        <v>0</v>
      </c>
      <c r="S169" s="79">
        <v>0</v>
      </c>
      <c r="T169" s="79">
        <v>0</v>
      </c>
      <c r="U169" s="79">
        <v>0</v>
      </c>
      <c r="V169" s="79">
        <v>0</v>
      </c>
      <c r="W169" s="79">
        <v>0</v>
      </c>
      <c r="X169" s="79">
        <v>0</v>
      </c>
      <c r="Y169" s="79">
        <v>0</v>
      </c>
      <c r="Z169" s="79">
        <v>0</v>
      </c>
      <c r="AA169" s="79">
        <v>0</v>
      </c>
      <c r="AB169" s="79">
        <v>0</v>
      </c>
      <c r="AC169" s="79">
        <v>0</v>
      </c>
      <c r="AD169" s="79">
        <v>0</v>
      </c>
      <c r="AE169" s="79">
        <v>0</v>
      </c>
      <c r="AF169" s="79">
        <v>0</v>
      </c>
      <c r="AG169" s="79">
        <v>0</v>
      </c>
      <c r="AH169" s="79">
        <v>0</v>
      </c>
      <c r="AI169" s="79">
        <v>0</v>
      </c>
      <c r="AJ169" s="79">
        <v>0</v>
      </c>
      <c r="AK169" s="79">
        <v>0</v>
      </c>
      <c r="AL169" s="79">
        <v>0</v>
      </c>
      <c r="AM169" s="79">
        <f t="shared" si="2"/>
        <v>0</v>
      </c>
      <c r="AP169" s="45"/>
    </row>
    <row r="170" spans="1:42" ht="33" customHeight="1">
      <c r="A170" s="54">
        <v>435</v>
      </c>
      <c r="B170" s="55" t="s">
        <v>170</v>
      </c>
      <c r="C170" s="227">
        <v>0</v>
      </c>
      <c r="D170" s="79">
        <v>0</v>
      </c>
      <c r="E170" s="79">
        <v>0</v>
      </c>
      <c r="F170" s="79">
        <v>0</v>
      </c>
      <c r="G170" s="79">
        <v>0</v>
      </c>
      <c r="H170" s="79">
        <v>0</v>
      </c>
      <c r="I170" s="79">
        <v>0</v>
      </c>
      <c r="J170" s="79">
        <v>0</v>
      </c>
      <c r="K170" s="79">
        <v>0</v>
      </c>
      <c r="L170" s="79">
        <v>0</v>
      </c>
      <c r="M170" s="79">
        <v>0</v>
      </c>
      <c r="N170" s="79">
        <v>0</v>
      </c>
      <c r="O170" s="79">
        <v>0</v>
      </c>
      <c r="P170" s="79">
        <v>0</v>
      </c>
      <c r="Q170" s="79">
        <v>0</v>
      </c>
      <c r="R170" s="79">
        <v>0</v>
      </c>
      <c r="S170" s="79">
        <v>0</v>
      </c>
      <c r="T170" s="79">
        <v>0</v>
      </c>
      <c r="U170" s="79">
        <v>0</v>
      </c>
      <c r="V170" s="79">
        <v>498776.97000000003</v>
      </c>
      <c r="W170" s="79">
        <v>0</v>
      </c>
      <c r="X170" s="79">
        <v>0</v>
      </c>
      <c r="Y170" s="79">
        <v>0</v>
      </c>
      <c r="Z170" s="79">
        <v>0</v>
      </c>
      <c r="AA170" s="79">
        <v>0</v>
      </c>
      <c r="AB170" s="79">
        <v>0</v>
      </c>
      <c r="AC170" s="79">
        <v>0</v>
      </c>
      <c r="AD170" s="79">
        <v>0</v>
      </c>
      <c r="AE170" s="79">
        <v>0</v>
      </c>
      <c r="AF170" s="79">
        <v>0</v>
      </c>
      <c r="AG170" s="79">
        <v>0</v>
      </c>
      <c r="AH170" s="79">
        <v>0</v>
      </c>
      <c r="AI170" s="79">
        <v>0</v>
      </c>
      <c r="AJ170" s="79">
        <v>0</v>
      </c>
      <c r="AK170" s="79">
        <v>0</v>
      </c>
      <c r="AL170" s="79">
        <v>0</v>
      </c>
      <c r="AM170" s="79">
        <f t="shared" si="2"/>
        <v>498776.97000000003</v>
      </c>
      <c r="AP170" s="45"/>
    </row>
    <row r="171" spans="1:42" ht="33" customHeight="1">
      <c r="A171" s="54">
        <v>512</v>
      </c>
      <c r="B171" s="55" t="s">
        <v>783</v>
      </c>
      <c r="C171" s="226" t="s">
        <v>681</v>
      </c>
      <c r="D171" s="79">
        <v>165476.66</v>
      </c>
      <c r="E171" s="79">
        <v>0</v>
      </c>
      <c r="F171" s="79">
        <v>0</v>
      </c>
      <c r="G171" s="79">
        <v>65342.25</v>
      </c>
      <c r="H171" s="79">
        <v>0</v>
      </c>
      <c r="I171" s="79">
        <v>9676.82</v>
      </c>
      <c r="J171" s="79">
        <v>0</v>
      </c>
      <c r="K171" s="79">
        <v>0</v>
      </c>
      <c r="L171" s="79">
        <v>0</v>
      </c>
      <c r="M171" s="79">
        <v>0</v>
      </c>
      <c r="N171" s="79">
        <v>0</v>
      </c>
      <c r="O171" s="79">
        <v>0</v>
      </c>
      <c r="P171" s="79">
        <v>0</v>
      </c>
      <c r="Q171" s="79">
        <v>0</v>
      </c>
      <c r="R171" s="79">
        <v>0</v>
      </c>
      <c r="S171" s="79">
        <v>0</v>
      </c>
      <c r="T171" s="79">
        <v>0</v>
      </c>
      <c r="U171" s="79">
        <v>0</v>
      </c>
      <c r="V171" s="79">
        <v>79037.179999999993</v>
      </c>
      <c r="W171" s="79">
        <v>0</v>
      </c>
      <c r="X171" s="79">
        <v>0</v>
      </c>
      <c r="Y171" s="79">
        <v>100.02</v>
      </c>
      <c r="Z171" s="79">
        <v>0</v>
      </c>
      <c r="AA171" s="79">
        <v>300.06</v>
      </c>
      <c r="AB171" s="79">
        <v>0</v>
      </c>
      <c r="AC171" s="79">
        <v>1550.31</v>
      </c>
      <c r="AD171" s="79">
        <v>0</v>
      </c>
      <c r="AE171" s="79">
        <v>0</v>
      </c>
      <c r="AF171" s="79">
        <v>0</v>
      </c>
      <c r="AG171" s="79">
        <v>0</v>
      </c>
      <c r="AH171" s="79">
        <v>0</v>
      </c>
      <c r="AI171" s="79">
        <v>0</v>
      </c>
      <c r="AJ171" s="79">
        <v>0</v>
      </c>
      <c r="AK171" s="79">
        <v>0</v>
      </c>
      <c r="AL171" s="79">
        <v>0</v>
      </c>
      <c r="AM171" s="79">
        <f t="shared" si="2"/>
        <v>321483.30000000005</v>
      </c>
      <c r="AP171" s="45"/>
    </row>
    <row r="172" spans="1:42" ht="33" customHeight="1">
      <c r="A172" s="54">
        <v>513</v>
      </c>
      <c r="B172" s="204" t="s">
        <v>171</v>
      </c>
      <c r="C172" s="80" t="s">
        <v>678</v>
      </c>
      <c r="D172" s="79">
        <v>0</v>
      </c>
      <c r="E172" s="79">
        <v>0</v>
      </c>
      <c r="F172" s="79">
        <v>0</v>
      </c>
      <c r="G172" s="79">
        <v>85442.92</v>
      </c>
      <c r="H172" s="79">
        <v>0</v>
      </c>
      <c r="I172" s="79">
        <v>143019.04999999999</v>
      </c>
      <c r="J172" s="79">
        <v>196326915.42000002</v>
      </c>
      <c r="K172" s="79">
        <v>0</v>
      </c>
      <c r="L172" s="79">
        <v>1468532.9400000002</v>
      </c>
      <c r="M172" s="79">
        <v>0</v>
      </c>
      <c r="N172" s="79">
        <v>0</v>
      </c>
      <c r="O172" s="79">
        <v>25041651.119999997</v>
      </c>
      <c r="P172" s="79">
        <v>821.05</v>
      </c>
      <c r="Q172" s="79">
        <v>0</v>
      </c>
      <c r="R172" s="79">
        <v>0</v>
      </c>
      <c r="S172" s="79">
        <v>0</v>
      </c>
      <c r="T172" s="79">
        <v>0</v>
      </c>
      <c r="U172" s="79">
        <v>0</v>
      </c>
      <c r="V172" s="79">
        <v>55884.21</v>
      </c>
      <c r="W172" s="79">
        <v>0</v>
      </c>
      <c r="X172" s="79">
        <v>0</v>
      </c>
      <c r="Y172" s="79">
        <v>0</v>
      </c>
      <c r="Z172" s="79">
        <v>0</v>
      </c>
      <c r="AA172" s="79">
        <v>0</v>
      </c>
      <c r="AB172" s="79">
        <v>425320</v>
      </c>
      <c r="AC172" s="79">
        <v>0</v>
      </c>
      <c r="AD172" s="79">
        <v>0</v>
      </c>
      <c r="AE172" s="79">
        <v>0</v>
      </c>
      <c r="AF172" s="79">
        <v>0</v>
      </c>
      <c r="AG172" s="79">
        <v>0</v>
      </c>
      <c r="AH172" s="79">
        <v>0</v>
      </c>
      <c r="AI172" s="79">
        <v>0</v>
      </c>
      <c r="AJ172" s="79">
        <v>0</v>
      </c>
      <c r="AK172" s="79">
        <v>0</v>
      </c>
      <c r="AL172" s="79">
        <v>0</v>
      </c>
      <c r="AM172" s="79">
        <f t="shared" si="2"/>
        <v>223547586.71000004</v>
      </c>
      <c r="AP172" s="45"/>
    </row>
    <row r="173" spans="1:42" ht="33" customHeight="1">
      <c r="A173" s="54">
        <v>514</v>
      </c>
      <c r="B173" s="55" t="s">
        <v>172</v>
      </c>
      <c r="C173" s="80" t="s">
        <v>726</v>
      </c>
      <c r="D173" s="79">
        <v>0</v>
      </c>
      <c r="E173" s="79">
        <v>0</v>
      </c>
      <c r="F173" s="79">
        <v>0</v>
      </c>
      <c r="G173" s="79">
        <v>11981.45</v>
      </c>
      <c r="H173" s="79">
        <v>0</v>
      </c>
      <c r="I173" s="79">
        <v>0</v>
      </c>
      <c r="J173" s="79">
        <v>12837134.9</v>
      </c>
      <c r="K173" s="79">
        <v>0</v>
      </c>
      <c r="L173" s="79">
        <v>0</v>
      </c>
      <c r="M173" s="79">
        <v>0</v>
      </c>
      <c r="N173" s="79">
        <v>0</v>
      </c>
      <c r="O173" s="79">
        <v>0</v>
      </c>
      <c r="P173" s="79">
        <v>0</v>
      </c>
      <c r="Q173" s="79">
        <v>0</v>
      </c>
      <c r="R173" s="79">
        <v>0</v>
      </c>
      <c r="S173" s="79">
        <v>0</v>
      </c>
      <c r="T173" s="79">
        <v>0</v>
      </c>
      <c r="U173" s="79">
        <v>0</v>
      </c>
      <c r="V173" s="79">
        <v>0</v>
      </c>
      <c r="W173" s="79">
        <v>0</v>
      </c>
      <c r="X173" s="79">
        <v>0</v>
      </c>
      <c r="Y173" s="79">
        <v>0</v>
      </c>
      <c r="Z173" s="79">
        <v>0</v>
      </c>
      <c r="AA173" s="79">
        <v>200.04</v>
      </c>
      <c r="AB173" s="79">
        <v>24965031.569999997</v>
      </c>
      <c r="AC173" s="79">
        <v>0</v>
      </c>
      <c r="AD173" s="79">
        <v>0</v>
      </c>
      <c r="AE173" s="79">
        <v>0</v>
      </c>
      <c r="AF173" s="79">
        <v>0</v>
      </c>
      <c r="AG173" s="79">
        <v>808171188.82999992</v>
      </c>
      <c r="AH173" s="79">
        <v>0</v>
      </c>
      <c r="AI173" s="79">
        <v>0</v>
      </c>
      <c r="AJ173" s="79">
        <v>0</v>
      </c>
      <c r="AK173" s="79">
        <v>0</v>
      </c>
      <c r="AL173" s="79">
        <v>0</v>
      </c>
      <c r="AM173" s="79">
        <f t="shared" si="2"/>
        <v>845985536.78999996</v>
      </c>
      <c r="AP173" s="45"/>
    </row>
    <row r="174" spans="1:42" ht="33" customHeight="1">
      <c r="A174" s="54">
        <v>517</v>
      </c>
      <c r="B174" s="55" t="s">
        <v>173</v>
      </c>
      <c r="C174" s="80" t="s">
        <v>726</v>
      </c>
      <c r="D174" s="79">
        <v>0</v>
      </c>
      <c r="E174" s="79">
        <v>0</v>
      </c>
      <c r="F174" s="79">
        <v>0</v>
      </c>
      <c r="G174" s="79">
        <v>0</v>
      </c>
      <c r="H174" s="79">
        <v>0</v>
      </c>
      <c r="I174" s="79">
        <v>0</v>
      </c>
      <c r="J174" s="79">
        <v>0</v>
      </c>
      <c r="K174" s="79">
        <v>0</v>
      </c>
      <c r="L174" s="79">
        <v>0</v>
      </c>
      <c r="M174" s="79">
        <v>0</v>
      </c>
      <c r="N174" s="79">
        <v>0</v>
      </c>
      <c r="O174" s="79">
        <v>0</v>
      </c>
      <c r="P174" s="79">
        <v>0</v>
      </c>
      <c r="Q174" s="79">
        <v>0</v>
      </c>
      <c r="R174" s="79">
        <v>0</v>
      </c>
      <c r="S174" s="79">
        <v>0</v>
      </c>
      <c r="T174" s="79">
        <v>0</v>
      </c>
      <c r="U174" s="79">
        <v>0</v>
      </c>
      <c r="V174" s="79">
        <v>0</v>
      </c>
      <c r="W174" s="79">
        <v>0</v>
      </c>
      <c r="X174" s="79">
        <v>0</v>
      </c>
      <c r="Y174" s="79">
        <v>0</v>
      </c>
      <c r="Z174" s="79">
        <v>0</v>
      </c>
      <c r="AA174" s="79">
        <v>0</v>
      </c>
      <c r="AB174" s="79">
        <v>0</v>
      </c>
      <c r="AC174" s="79">
        <v>0</v>
      </c>
      <c r="AD174" s="79">
        <v>0</v>
      </c>
      <c r="AE174" s="79">
        <v>0</v>
      </c>
      <c r="AF174" s="79">
        <v>0</v>
      </c>
      <c r="AG174" s="79">
        <v>0</v>
      </c>
      <c r="AH174" s="79">
        <v>0</v>
      </c>
      <c r="AI174" s="79">
        <v>0</v>
      </c>
      <c r="AJ174" s="79">
        <v>0</v>
      </c>
      <c r="AK174" s="79">
        <v>0</v>
      </c>
      <c r="AL174" s="79">
        <v>0</v>
      </c>
      <c r="AM174" s="79">
        <f t="shared" si="2"/>
        <v>0</v>
      </c>
      <c r="AP174" s="45"/>
    </row>
    <row r="175" spans="1:42" ht="33" customHeight="1">
      <c r="A175" s="54">
        <v>520</v>
      </c>
      <c r="B175" s="55" t="s">
        <v>609</v>
      </c>
      <c r="C175" s="80" t="s">
        <v>677</v>
      </c>
      <c r="D175" s="79">
        <v>0</v>
      </c>
      <c r="E175" s="79">
        <v>0</v>
      </c>
      <c r="F175" s="79">
        <v>0</v>
      </c>
      <c r="G175" s="79">
        <v>0</v>
      </c>
      <c r="H175" s="79">
        <v>0</v>
      </c>
      <c r="I175" s="79">
        <v>0</v>
      </c>
      <c r="J175" s="79">
        <v>0</v>
      </c>
      <c r="K175" s="79">
        <v>0</v>
      </c>
      <c r="L175" s="79">
        <v>0</v>
      </c>
      <c r="M175" s="79">
        <v>0</v>
      </c>
      <c r="N175" s="79">
        <v>0</v>
      </c>
      <c r="O175" s="79">
        <v>0</v>
      </c>
      <c r="P175" s="79">
        <v>0</v>
      </c>
      <c r="Q175" s="79">
        <v>0</v>
      </c>
      <c r="R175" s="79">
        <v>0</v>
      </c>
      <c r="S175" s="79">
        <v>0</v>
      </c>
      <c r="T175" s="79">
        <v>0</v>
      </c>
      <c r="U175" s="79">
        <v>0</v>
      </c>
      <c r="V175" s="79">
        <v>0</v>
      </c>
      <c r="W175" s="79">
        <v>0</v>
      </c>
      <c r="X175" s="79">
        <v>0</v>
      </c>
      <c r="Y175" s="79">
        <v>0</v>
      </c>
      <c r="Z175" s="79">
        <v>0</v>
      </c>
      <c r="AA175" s="79">
        <v>0</v>
      </c>
      <c r="AB175" s="79">
        <v>0</v>
      </c>
      <c r="AC175" s="79">
        <v>0</v>
      </c>
      <c r="AD175" s="79">
        <v>0</v>
      </c>
      <c r="AE175" s="79">
        <v>0</v>
      </c>
      <c r="AF175" s="79">
        <v>0</v>
      </c>
      <c r="AG175" s="79">
        <v>0</v>
      </c>
      <c r="AH175" s="79">
        <v>0</v>
      </c>
      <c r="AI175" s="79">
        <v>0</v>
      </c>
      <c r="AJ175" s="79">
        <v>0</v>
      </c>
      <c r="AK175" s="79">
        <v>0</v>
      </c>
      <c r="AL175" s="79">
        <v>0</v>
      </c>
      <c r="AM175" s="79">
        <f t="shared" si="2"/>
        <v>0</v>
      </c>
      <c r="AP175" s="45"/>
    </row>
    <row r="176" spans="1:42" ht="33" customHeight="1">
      <c r="A176" s="54">
        <v>522</v>
      </c>
      <c r="B176" s="55" t="s">
        <v>174</v>
      </c>
      <c r="C176" s="80" t="s">
        <v>677</v>
      </c>
      <c r="D176" s="79">
        <v>0</v>
      </c>
      <c r="E176" s="79">
        <v>0</v>
      </c>
      <c r="F176" s="79">
        <v>58683</v>
      </c>
      <c r="G176" s="79">
        <v>0</v>
      </c>
      <c r="H176" s="79">
        <v>0</v>
      </c>
      <c r="I176" s="79">
        <v>0</v>
      </c>
      <c r="J176" s="79">
        <v>0</v>
      </c>
      <c r="K176" s="79">
        <v>0</v>
      </c>
      <c r="L176" s="79">
        <v>0</v>
      </c>
      <c r="M176" s="79">
        <v>0</v>
      </c>
      <c r="N176" s="79">
        <v>0</v>
      </c>
      <c r="O176" s="79">
        <v>0</v>
      </c>
      <c r="P176" s="79">
        <v>0</v>
      </c>
      <c r="Q176" s="79">
        <v>0</v>
      </c>
      <c r="R176" s="79">
        <v>0</v>
      </c>
      <c r="S176" s="79">
        <v>0</v>
      </c>
      <c r="T176" s="79">
        <v>0</v>
      </c>
      <c r="U176" s="79">
        <v>0</v>
      </c>
      <c r="V176" s="79">
        <v>0</v>
      </c>
      <c r="W176" s="79">
        <v>0</v>
      </c>
      <c r="X176" s="79">
        <v>0</v>
      </c>
      <c r="Y176" s="79">
        <v>0</v>
      </c>
      <c r="Z176" s="79">
        <v>0</v>
      </c>
      <c r="AA176" s="79">
        <v>0</v>
      </c>
      <c r="AB176" s="79">
        <v>0</v>
      </c>
      <c r="AC176" s="79">
        <v>0</v>
      </c>
      <c r="AD176" s="79">
        <v>0</v>
      </c>
      <c r="AE176" s="79">
        <v>0</v>
      </c>
      <c r="AF176" s="79">
        <v>0</v>
      </c>
      <c r="AG176" s="79">
        <v>0</v>
      </c>
      <c r="AH176" s="79">
        <v>0</v>
      </c>
      <c r="AI176" s="79">
        <v>0</v>
      </c>
      <c r="AJ176" s="79">
        <v>0</v>
      </c>
      <c r="AK176" s="79">
        <v>0</v>
      </c>
      <c r="AL176" s="79">
        <v>0</v>
      </c>
      <c r="AM176" s="79">
        <f t="shared" si="2"/>
        <v>58683</v>
      </c>
      <c r="AP176" s="45"/>
    </row>
    <row r="177" spans="1:42" ht="33" customHeight="1">
      <c r="A177" s="54">
        <v>523</v>
      </c>
      <c r="B177" s="55" t="s">
        <v>1364</v>
      </c>
      <c r="C177" s="80" t="s">
        <v>678</v>
      </c>
      <c r="D177" s="79">
        <v>0</v>
      </c>
      <c r="E177" s="79">
        <v>0</v>
      </c>
      <c r="F177" s="79">
        <v>0</v>
      </c>
      <c r="G177" s="79">
        <v>0</v>
      </c>
      <c r="H177" s="79">
        <v>0</v>
      </c>
      <c r="I177" s="79">
        <v>0</v>
      </c>
      <c r="J177" s="79">
        <v>0</v>
      </c>
      <c r="K177" s="79">
        <v>0</v>
      </c>
      <c r="L177" s="79">
        <v>0</v>
      </c>
      <c r="M177" s="79">
        <v>0</v>
      </c>
      <c r="N177" s="79">
        <v>0</v>
      </c>
      <c r="O177" s="79">
        <v>0</v>
      </c>
      <c r="P177" s="79">
        <v>0</v>
      </c>
      <c r="Q177" s="79">
        <v>0</v>
      </c>
      <c r="R177" s="79">
        <v>0</v>
      </c>
      <c r="S177" s="79">
        <v>0</v>
      </c>
      <c r="T177" s="79">
        <v>0</v>
      </c>
      <c r="U177" s="79">
        <v>0</v>
      </c>
      <c r="V177" s="79">
        <v>0</v>
      </c>
      <c r="W177" s="79">
        <v>0</v>
      </c>
      <c r="X177" s="79">
        <v>0</v>
      </c>
      <c r="Y177" s="79">
        <v>0</v>
      </c>
      <c r="Z177" s="79">
        <v>0</v>
      </c>
      <c r="AA177" s="79">
        <v>0</v>
      </c>
      <c r="AB177" s="79">
        <v>0</v>
      </c>
      <c r="AC177" s="79">
        <v>0</v>
      </c>
      <c r="AD177" s="79">
        <v>0</v>
      </c>
      <c r="AE177" s="79">
        <v>0</v>
      </c>
      <c r="AF177" s="79">
        <v>0</v>
      </c>
      <c r="AG177" s="79">
        <v>0</v>
      </c>
      <c r="AH177" s="79">
        <v>0</v>
      </c>
      <c r="AI177" s="79">
        <v>0</v>
      </c>
      <c r="AJ177" s="79">
        <v>0</v>
      </c>
      <c r="AK177" s="79">
        <v>0</v>
      </c>
      <c r="AL177" s="79">
        <v>0</v>
      </c>
      <c r="AM177" s="79">
        <f t="shared" si="2"/>
        <v>0</v>
      </c>
      <c r="AP177" s="45"/>
    </row>
    <row r="178" spans="1:42" ht="33" customHeight="1">
      <c r="A178" s="54">
        <v>525</v>
      </c>
      <c r="B178" s="55" t="s">
        <v>175</v>
      </c>
      <c r="C178" s="80" t="s">
        <v>684</v>
      </c>
      <c r="D178" s="79">
        <v>0</v>
      </c>
      <c r="E178" s="79">
        <v>0</v>
      </c>
      <c r="F178" s="79">
        <v>18055.46</v>
      </c>
      <c r="G178" s="79">
        <v>0</v>
      </c>
      <c r="H178" s="79">
        <v>0</v>
      </c>
      <c r="I178" s="79">
        <v>0</v>
      </c>
      <c r="J178" s="79">
        <v>4000000.01</v>
      </c>
      <c r="K178" s="79">
        <v>0</v>
      </c>
      <c r="L178" s="79">
        <v>0</v>
      </c>
      <c r="M178" s="79">
        <v>0</v>
      </c>
      <c r="N178" s="79">
        <v>0</v>
      </c>
      <c r="O178" s="79">
        <v>0</v>
      </c>
      <c r="P178" s="79">
        <v>0</v>
      </c>
      <c r="Q178" s="79">
        <v>0</v>
      </c>
      <c r="R178" s="79">
        <v>0</v>
      </c>
      <c r="S178" s="79">
        <v>0</v>
      </c>
      <c r="T178" s="79">
        <v>0</v>
      </c>
      <c r="U178" s="79">
        <v>0</v>
      </c>
      <c r="V178" s="79">
        <v>0</v>
      </c>
      <c r="W178" s="79">
        <v>0</v>
      </c>
      <c r="X178" s="79">
        <v>0</v>
      </c>
      <c r="Y178" s="79">
        <v>0</v>
      </c>
      <c r="Z178" s="79">
        <v>0</v>
      </c>
      <c r="AA178" s="79">
        <v>0</v>
      </c>
      <c r="AB178" s="79">
        <v>0</v>
      </c>
      <c r="AC178" s="79">
        <v>0</v>
      </c>
      <c r="AD178" s="79">
        <v>0</v>
      </c>
      <c r="AE178" s="79">
        <v>0</v>
      </c>
      <c r="AF178" s="79">
        <v>0</v>
      </c>
      <c r="AG178" s="79">
        <v>0</v>
      </c>
      <c r="AH178" s="79">
        <v>0</v>
      </c>
      <c r="AI178" s="79">
        <v>0</v>
      </c>
      <c r="AJ178" s="79">
        <v>0</v>
      </c>
      <c r="AK178" s="79">
        <v>0</v>
      </c>
      <c r="AL178" s="79">
        <v>0</v>
      </c>
      <c r="AM178" s="79">
        <f t="shared" si="2"/>
        <v>4018055.4699999997</v>
      </c>
      <c r="AP178" s="45"/>
    </row>
    <row r="179" spans="1:42" ht="33" customHeight="1">
      <c r="A179" s="54">
        <v>526</v>
      </c>
      <c r="B179" s="55" t="s">
        <v>610</v>
      </c>
      <c r="C179" s="80" t="s">
        <v>677</v>
      </c>
      <c r="D179" s="79">
        <v>0</v>
      </c>
      <c r="E179" s="79">
        <v>0</v>
      </c>
      <c r="F179" s="79">
        <v>5000</v>
      </c>
      <c r="G179" s="79">
        <v>51974.780000000006</v>
      </c>
      <c r="H179" s="79">
        <v>0</v>
      </c>
      <c r="I179" s="79">
        <v>0</v>
      </c>
      <c r="J179" s="79">
        <v>0</v>
      </c>
      <c r="K179" s="79">
        <v>0</v>
      </c>
      <c r="L179" s="79">
        <v>863.25</v>
      </c>
      <c r="M179" s="79">
        <v>0</v>
      </c>
      <c r="N179" s="79">
        <v>0</v>
      </c>
      <c r="O179" s="79">
        <v>0</v>
      </c>
      <c r="P179" s="79">
        <v>0</v>
      </c>
      <c r="Q179" s="79">
        <v>0</v>
      </c>
      <c r="R179" s="79">
        <v>0</v>
      </c>
      <c r="S179" s="79">
        <v>0</v>
      </c>
      <c r="T179" s="79">
        <v>0</v>
      </c>
      <c r="U179" s="79">
        <v>0</v>
      </c>
      <c r="V179" s="79">
        <v>1000</v>
      </c>
      <c r="W179" s="79">
        <v>0</v>
      </c>
      <c r="X179" s="79">
        <v>0</v>
      </c>
      <c r="Y179" s="79">
        <v>0</v>
      </c>
      <c r="Z179" s="79">
        <v>0</v>
      </c>
      <c r="AA179" s="79">
        <v>0</v>
      </c>
      <c r="AB179" s="79">
        <v>0</v>
      </c>
      <c r="AC179" s="79">
        <v>0</v>
      </c>
      <c r="AD179" s="79">
        <v>0</v>
      </c>
      <c r="AE179" s="79">
        <v>0</v>
      </c>
      <c r="AF179" s="79">
        <v>0</v>
      </c>
      <c r="AG179" s="79">
        <v>0</v>
      </c>
      <c r="AH179" s="79">
        <v>0</v>
      </c>
      <c r="AI179" s="79">
        <v>0</v>
      </c>
      <c r="AJ179" s="79">
        <v>0</v>
      </c>
      <c r="AK179" s="79">
        <v>0</v>
      </c>
      <c r="AL179" s="79">
        <v>0</v>
      </c>
      <c r="AM179" s="79">
        <f t="shared" si="2"/>
        <v>58838.030000000006</v>
      </c>
      <c r="AP179" s="45"/>
    </row>
    <row r="180" spans="1:42" ht="33" customHeight="1">
      <c r="A180" s="54">
        <v>548</v>
      </c>
      <c r="B180" s="55" t="s">
        <v>1365</v>
      </c>
      <c r="C180" s="80" t="s">
        <v>683</v>
      </c>
      <c r="D180" s="79">
        <v>0</v>
      </c>
      <c r="E180" s="79">
        <v>0</v>
      </c>
      <c r="F180" s="79">
        <v>0</v>
      </c>
      <c r="G180" s="79">
        <v>0</v>
      </c>
      <c r="H180" s="79">
        <v>0</v>
      </c>
      <c r="I180" s="79">
        <v>0</v>
      </c>
      <c r="J180" s="79">
        <v>0</v>
      </c>
      <c r="K180" s="79">
        <v>0</v>
      </c>
      <c r="L180" s="79">
        <v>0</v>
      </c>
      <c r="M180" s="79">
        <v>0</v>
      </c>
      <c r="N180" s="79">
        <v>0</v>
      </c>
      <c r="O180" s="79">
        <v>0</v>
      </c>
      <c r="P180" s="79">
        <v>0</v>
      </c>
      <c r="Q180" s="79">
        <v>0</v>
      </c>
      <c r="R180" s="79">
        <v>0</v>
      </c>
      <c r="S180" s="79">
        <v>0</v>
      </c>
      <c r="T180" s="79">
        <v>0</v>
      </c>
      <c r="U180" s="79">
        <v>0</v>
      </c>
      <c r="V180" s="79">
        <v>0</v>
      </c>
      <c r="W180" s="79">
        <v>0</v>
      </c>
      <c r="X180" s="79">
        <v>0</v>
      </c>
      <c r="Y180" s="79">
        <v>0</v>
      </c>
      <c r="Z180" s="79">
        <v>0</v>
      </c>
      <c r="AA180" s="79">
        <v>0</v>
      </c>
      <c r="AB180" s="79">
        <v>0</v>
      </c>
      <c r="AC180" s="79">
        <v>0</v>
      </c>
      <c r="AD180" s="79">
        <v>0</v>
      </c>
      <c r="AE180" s="79">
        <v>0</v>
      </c>
      <c r="AF180" s="79">
        <v>0</v>
      </c>
      <c r="AG180" s="79">
        <v>0</v>
      </c>
      <c r="AH180" s="79">
        <v>0</v>
      </c>
      <c r="AI180" s="79">
        <v>0</v>
      </c>
      <c r="AJ180" s="79">
        <v>0</v>
      </c>
      <c r="AK180" s="79">
        <v>0</v>
      </c>
      <c r="AL180" s="79">
        <v>0</v>
      </c>
      <c r="AM180" s="79">
        <f t="shared" si="2"/>
        <v>0</v>
      </c>
      <c r="AP180" s="45"/>
    </row>
    <row r="181" spans="1:42" ht="33" customHeight="1">
      <c r="A181" s="54">
        <v>551</v>
      </c>
      <c r="B181" s="55" t="s">
        <v>176</v>
      </c>
      <c r="C181" s="80" t="s">
        <v>684</v>
      </c>
      <c r="D181" s="79">
        <v>0</v>
      </c>
      <c r="E181" s="79">
        <v>0</v>
      </c>
      <c r="F181" s="79">
        <v>0</v>
      </c>
      <c r="G181" s="79">
        <v>7200</v>
      </c>
      <c r="H181" s="79">
        <v>0</v>
      </c>
      <c r="I181" s="79">
        <v>0</v>
      </c>
      <c r="J181" s="79">
        <v>0</v>
      </c>
      <c r="K181" s="79">
        <v>0</v>
      </c>
      <c r="L181" s="79">
        <v>0</v>
      </c>
      <c r="M181" s="79">
        <v>0</v>
      </c>
      <c r="N181" s="79">
        <v>0</v>
      </c>
      <c r="O181" s="79">
        <v>0</v>
      </c>
      <c r="P181" s="79">
        <v>0</v>
      </c>
      <c r="Q181" s="79">
        <v>0</v>
      </c>
      <c r="R181" s="79">
        <v>0</v>
      </c>
      <c r="S181" s="79">
        <v>0</v>
      </c>
      <c r="T181" s="79">
        <v>0</v>
      </c>
      <c r="U181" s="79">
        <v>0</v>
      </c>
      <c r="V181" s="79">
        <v>0</v>
      </c>
      <c r="W181" s="79">
        <v>0</v>
      </c>
      <c r="X181" s="79">
        <v>0</v>
      </c>
      <c r="Y181" s="79">
        <v>0</v>
      </c>
      <c r="Z181" s="79">
        <v>0</v>
      </c>
      <c r="AA181" s="79">
        <v>0</v>
      </c>
      <c r="AB181" s="79">
        <v>0</v>
      </c>
      <c r="AC181" s="79">
        <v>0</v>
      </c>
      <c r="AD181" s="79">
        <v>0</v>
      </c>
      <c r="AE181" s="79">
        <v>0</v>
      </c>
      <c r="AF181" s="79">
        <v>0</v>
      </c>
      <c r="AG181" s="79">
        <v>0</v>
      </c>
      <c r="AH181" s="79">
        <v>0</v>
      </c>
      <c r="AI181" s="79">
        <v>0</v>
      </c>
      <c r="AJ181" s="79">
        <v>0</v>
      </c>
      <c r="AK181" s="79">
        <v>0</v>
      </c>
      <c r="AL181" s="79">
        <v>0</v>
      </c>
      <c r="AM181" s="79">
        <f t="shared" si="2"/>
        <v>7200</v>
      </c>
      <c r="AP181" s="45"/>
    </row>
    <row r="182" spans="1:42" ht="33" customHeight="1">
      <c r="A182" s="54">
        <v>572</v>
      </c>
      <c r="B182" s="55" t="s">
        <v>177</v>
      </c>
      <c r="C182" s="80" t="s">
        <v>683</v>
      </c>
      <c r="D182" s="79">
        <v>0</v>
      </c>
      <c r="E182" s="79">
        <v>0</v>
      </c>
      <c r="F182" s="79">
        <v>11155222.77</v>
      </c>
      <c r="G182" s="79">
        <v>381449.34999999992</v>
      </c>
      <c r="H182" s="79">
        <v>0</v>
      </c>
      <c r="I182" s="79">
        <v>0</v>
      </c>
      <c r="J182" s="79">
        <v>0</v>
      </c>
      <c r="K182" s="79">
        <v>0</v>
      </c>
      <c r="L182" s="79">
        <v>0</v>
      </c>
      <c r="M182" s="79">
        <v>0</v>
      </c>
      <c r="N182" s="79">
        <v>0</v>
      </c>
      <c r="O182" s="79">
        <v>0</v>
      </c>
      <c r="P182" s="79">
        <v>0</v>
      </c>
      <c r="Q182" s="79">
        <v>2102</v>
      </c>
      <c r="R182" s="79">
        <v>0</v>
      </c>
      <c r="S182" s="79">
        <v>0</v>
      </c>
      <c r="T182" s="79">
        <v>0</v>
      </c>
      <c r="U182" s="79">
        <v>0</v>
      </c>
      <c r="V182" s="79">
        <v>0</v>
      </c>
      <c r="W182" s="79">
        <v>0</v>
      </c>
      <c r="X182" s="79">
        <v>0</v>
      </c>
      <c r="Y182" s="79">
        <v>0</v>
      </c>
      <c r="Z182" s="79">
        <v>0</v>
      </c>
      <c r="AA182" s="79">
        <v>0</v>
      </c>
      <c r="AB182" s="79">
        <v>0</v>
      </c>
      <c r="AC182" s="79">
        <v>0</v>
      </c>
      <c r="AD182" s="79">
        <v>0</v>
      </c>
      <c r="AE182" s="79">
        <v>0</v>
      </c>
      <c r="AF182" s="79">
        <v>0</v>
      </c>
      <c r="AG182" s="79">
        <v>0</v>
      </c>
      <c r="AH182" s="79">
        <v>0</v>
      </c>
      <c r="AI182" s="79">
        <v>0</v>
      </c>
      <c r="AJ182" s="79">
        <v>0</v>
      </c>
      <c r="AK182" s="79">
        <v>0</v>
      </c>
      <c r="AL182" s="79">
        <v>0</v>
      </c>
      <c r="AM182" s="79">
        <f t="shared" si="2"/>
        <v>11538774.119999999</v>
      </c>
      <c r="AP182" s="45"/>
    </row>
    <row r="183" spans="1:42" ht="33" customHeight="1">
      <c r="A183" s="54">
        <v>573</v>
      </c>
      <c r="B183" s="55" t="s">
        <v>178</v>
      </c>
      <c r="C183" s="80" t="s">
        <v>677</v>
      </c>
      <c r="D183" s="79">
        <v>0</v>
      </c>
      <c r="E183" s="79">
        <v>945.24</v>
      </c>
      <c r="F183" s="79">
        <v>0</v>
      </c>
      <c r="G183" s="79">
        <v>0</v>
      </c>
      <c r="H183" s="79">
        <v>0</v>
      </c>
      <c r="I183" s="79">
        <v>100</v>
      </c>
      <c r="J183" s="79">
        <v>0</v>
      </c>
      <c r="K183" s="79">
        <v>0</v>
      </c>
      <c r="L183" s="79">
        <v>0</v>
      </c>
      <c r="M183" s="79">
        <v>0</v>
      </c>
      <c r="N183" s="79">
        <v>0</v>
      </c>
      <c r="O183" s="79">
        <v>2330603.6800000002</v>
      </c>
      <c r="P183" s="79">
        <v>0</v>
      </c>
      <c r="Q183" s="79">
        <v>0</v>
      </c>
      <c r="R183" s="79">
        <v>0</v>
      </c>
      <c r="S183" s="79">
        <v>0</v>
      </c>
      <c r="T183" s="79">
        <v>0</v>
      </c>
      <c r="U183" s="79">
        <v>0</v>
      </c>
      <c r="V183" s="79">
        <v>0</v>
      </c>
      <c r="W183" s="79">
        <v>0</v>
      </c>
      <c r="X183" s="79">
        <v>0</v>
      </c>
      <c r="Y183" s="79">
        <v>0</v>
      </c>
      <c r="Z183" s="79">
        <v>0</v>
      </c>
      <c r="AA183" s="79">
        <v>0</v>
      </c>
      <c r="AB183" s="79">
        <v>0</v>
      </c>
      <c r="AC183" s="79">
        <v>0</v>
      </c>
      <c r="AD183" s="79">
        <v>0</v>
      </c>
      <c r="AE183" s="79">
        <v>0</v>
      </c>
      <c r="AF183" s="79">
        <v>0</v>
      </c>
      <c r="AG183" s="79">
        <v>0</v>
      </c>
      <c r="AH183" s="79">
        <v>0</v>
      </c>
      <c r="AI183" s="79">
        <v>0</v>
      </c>
      <c r="AJ183" s="79">
        <v>0</v>
      </c>
      <c r="AK183" s="79">
        <v>0</v>
      </c>
      <c r="AL183" s="79">
        <v>0</v>
      </c>
      <c r="AM183" s="79">
        <f t="shared" si="2"/>
        <v>2331648.9200000004</v>
      </c>
      <c r="AP183" s="45"/>
    </row>
    <row r="184" spans="1:42" ht="33" customHeight="1">
      <c r="A184" s="54">
        <v>574</v>
      </c>
      <c r="B184" s="55" t="s">
        <v>1366</v>
      </c>
      <c r="C184" s="80" t="s">
        <v>682</v>
      </c>
      <c r="D184" s="79">
        <v>0</v>
      </c>
      <c r="E184" s="79">
        <v>0</v>
      </c>
      <c r="F184" s="79">
        <v>0</v>
      </c>
      <c r="G184" s="79">
        <v>0</v>
      </c>
      <c r="H184" s="79">
        <v>0</v>
      </c>
      <c r="I184" s="79">
        <v>0</v>
      </c>
      <c r="J184" s="79">
        <v>0</v>
      </c>
      <c r="K184" s="79">
        <v>0</v>
      </c>
      <c r="L184" s="79">
        <v>0</v>
      </c>
      <c r="M184" s="79">
        <v>0</v>
      </c>
      <c r="N184" s="79">
        <v>0</v>
      </c>
      <c r="O184" s="79">
        <v>0</v>
      </c>
      <c r="P184" s="79">
        <v>0</v>
      </c>
      <c r="Q184" s="79">
        <v>0</v>
      </c>
      <c r="R184" s="79">
        <v>0</v>
      </c>
      <c r="S184" s="79">
        <v>0</v>
      </c>
      <c r="T184" s="79">
        <v>0</v>
      </c>
      <c r="U184" s="79">
        <v>0</v>
      </c>
      <c r="V184" s="79">
        <v>0</v>
      </c>
      <c r="W184" s="79">
        <v>0</v>
      </c>
      <c r="X184" s="79">
        <v>0</v>
      </c>
      <c r="Y184" s="79">
        <v>0</v>
      </c>
      <c r="Z184" s="79">
        <v>0</v>
      </c>
      <c r="AA184" s="79">
        <v>0</v>
      </c>
      <c r="AB184" s="79">
        <v>0</v>
      </c>
      <c r="AC184" s="79">
        <v>0</v>
      </c>
      <c r="AD184" s="79">
        <v>0</v>
      </c>
      <c r="AE184" s="79">
        <v>0</v>
      </c>
      <c r="AF184" s="79">
        <v>0</v>
      </c>
      <c r="AG184" s="79">
        <v>0</v>
      </c>
      <c r="AH184" s="79">
        <v>0</v>
      </c>
      <c r="AI184" s="79">
        <v>0</v>
      </c>
      <c r="AJ184" s="79">
        <v>0</v>
      </c>
      <c r="AK184" s="79">
        <v>0</v>
      </c>
      <c r="AL184" s="79">
        <v>0</v>
      </c>
      <c r="AM184" s="79">
        <f t="shared" si="2"/>
        <v>0</v>
      </c>
      <c r="AP184" s="45"/>
    </row>
    <row r="185" spans="1:42" ht="33" customHeight="1">
      <c r="A185" s="54">
        <v>576</v>
      </c>
      <c r="B185" s="55" t="s">
        <v>1367</v>
      </c>
      <c r="C185" s="80" t="s">
        <v>682</v>
      </c>
      <c r="D185" s="79">
        <v>0</v>
      </c>
      <c r="E185" s="79">
        <v>0</v>
      </c>
      <c r="F185" s="79">
        <v>34952.999999999993</v>
      </c>
      <c r="G185" s="79">
        <v>0</v>
      </c>
      <c r="H185" s="79">
        <v>0</v>
      </c>
      <c r="I185" s="79">
        <v>376.6</v>
      </c>
      <c r="J185" s="79">
        <v>376.6</v>
      </c>
      <c r="K185" s="79">
        <v>0</v>
      </c>
      <c r="L185" s="79">
        <v>3240.55</v>
      </c>
      <c r="M185" s="79">
        <v>0</v>
      </c>
      <c r="N185" s="79">
        <v>0</v>
      </c>
      <c r="O185" s="79">
        <v>0</v>
      </c>
      <c r="P185" s="79">
        <v>328.53000000000003</v>
      </c>
      <c r="Q185" s="79">
        <v>0</v>
      </c>
      <c r="R185" s="79">
        <v>0</v>
      </c>
      <c r="S185" s="79">
        <v>0</v>
      </c>
      <c r="T185" s="79">
        <v>0</v>
      </c>
      <c r="U185" s="79">
        <v>0</v>
      </c>
      <c r="V185" s="79">
        <v>0</v>
      </c>
      <c r="W185" s="79">
        <v>0</v>
      </c>
      <c r="X185" s="79">
        <v>0</v>
      </c>
      <c r="Y185" s="79">
        <v>0</v>
      </c>
      <c r="Z185" s="79">
        <v>0</v>
      </c>
      <c r="AA185" s="79">
        <v>0</v>
      </c>
      <c r="AB185" s="79">
        <v>0</v>
      </c>
      <c r="AC185" s="79">
        <v>0</v>
      </c>
      <c r="AD185" s="79">
        <v>0</v>
      </c>
      <c r="AE185" s="79">
        <v>0</v>
      </c>
      <c r="AF185" s="79">
        <v>0</v>
      </c>
      <c r="AG185" s="79">
        <v>0</v>
      </c>
      <c r="AH185" s="79">
        <v>0</v>
      </c>
      <c r="AI185" s="79">
        <v>0</v>
      </c>
      <c r="AJ185" s="79">
        <v>0</v>
      </c>
      <c r="AK185" s="79">
        <v>0</v>
      </c>
      <c r="AL185" s="79">
        <v>0</v>
      </c>
      <c r="AM185" s="79">
        <f t="shared" si="2"/>
        <v>39275.279999999992</v>
      </c>
      <c r="AP185" s="45"/>
    </row>
    <row r="186" spans="1:42" ht="33" customHeight="1">
      <c r="A186" s="54">
        <v>578</v>
      </c>
      <c r="B186" s="55" t="s">
        <v>179</v>
      </c>
      <c r="C186" s="80" t="s">
        <v>677</v>
      </c>
      <c r="D186" s="79">
        <v>0</v>
      </c>
      <c r="E186" s="79">
        <v>0</v>
      </c>
      <c r="F186" s="79">
        <v>0</v>
      </c>
      <c r="G186" s="79">
        <v>3132.6800000000003</v>
      </c>
      <c r="H186" s="79">
        <v>0</v>
      </c>
      <c r="I186" s="79">
        <v>0</v>
      </c>
      <c r="J186" s="79">
        <v>3034287.31</v>
      </c>
      <c r="K186" s="79">
        <v>0</v>
      </c>
      <c r="L186" s="79">
        <v>0</v>
      </c>
      <c r="M186" s="79">
        <v>0</v>
      </c>
      <c r="N186" s="79">
        <v>0</v>
      </c>
      <c r="O186" s="79">
        <v>0</v>
      </c>
      <c r="P186" s="79">
        <v>0</v>
      </c>
      <c r="Q186" s="79">
        <v>0</v>
      </c>
      <c r="R186" s="79">
        <v>0</v>
      </c>
      <c r="S186" s="79">
        <v>0</v>
      </c>
      <c r="T186" s="79">
        <v>0</v>
      </c>
      <c r="U186" s="79">
        <v>0</v>
      </c>
      <c r="V186" s="79">
        <v>0</v>
      </c>
      <c r="W186" s="79">
        <v>0</v>
      </c>
      <c r="X186" s="79">
        <v>0</v>
      </c>
      <c r="Y186" s="79">
        <v>0</v>
      </c>
      <c r="Z186" s="79">
        <v>0</v>
      </c>
      <c r="AA186" s="79">
        <v>0</v>
      </c>
      <c r="AB186" s="79">
        <v>0</v>
      </c>
      <c r="AC186" s="79">
        <v>0</v>
      </c>
      <c r="AD186" s="79">
        <v>0</v>
      </c>
      <c r="AE186" s="79">
        <v>0</v>
      </c>
      <c r="AF186" s="79">
        <v>0</v>
      </c>
      <c r="AG186" s="79">
        <v>0</v>
      </c>
      <c r="AH186" s="79">
        <v>0</v>
      </c>
      <c r="AI186" s="79">
        <v>0</v>
      </c>
      <c r="AJ186" s="79">
        <v>0</v>
      </c>
      <c r="AK186" s="79">
        <v>0</v>
      </c>
      <c r="AL186" s="79">
        <v>0</v>
      </c>
      <c r="AM186" s="79">
        <f t="shared" si="2"/>
        <v>3037419.99</v>
      </c>
      <c r="AP186" s="45"/>
    </row>
    <row r="187" spans="1:42" ht="33" customHeight="1">
      <c r="A187" s="54">
        <v>580</v>
      </c>
      <c r="B187" s="55" t="s">
        <v>180</v>
      </c>
      <c r="C187" s="80" t="s">
        <v>726</v>
      </c>
      <c r="D187" s="79">
        <v>0</v>
      </c>
      <c r="E187" s="79">
        <v>3991.42</v>
      </c>
      <c r="F187" s="79">
        <v>0</v>
      </c>
      <c r="G187" s="79">
        <v>2176.02</v>
      </c>
      <c r="H187" s="79">
        <v>0</v>
      </c>
      <c r="I187" s="79">
        <v>0</v>
      </c>
      <c r="J187" s="79">
        <v>0</v>
      </c>
      <c r="K187" s="79">
        <v>0</v>
      </c>
      <c r="L187" s="79">
        <v>0</v>
      </c>
      <c r="M187" s="79">
        <v>0</v>
      </c>
      <c r="N187" s="79">
        <v>0</v>
      </c>
      <c r="O187" s="79">
        <v>0</v>
      </c>
      <c r="P187" s="79">
        <v>0</v>
      </c>
      <c r="Q187" s="79">
        <v>0</v>
      </c>
      <c r="R187" s="79">
        <v>0</v>
      </c>
      <c r="S187" s="79">
        <v>0</v>
      </c>
      <c r="T187" s="79">
        <v>0</v>
      </c>
      <c r="U187" s="79">
        <v>0</v>
      </c>
      <c r="V187" s="79">
        <v>0</v>
      </c>
      <c r="W187" s="79">
        <v>0</v>
      </c>
      <c r="X187" s="79">
        <v>0</v>
      </c>
      <c r="Y187" s="79">
        <v>0</v>
      </c>
      <c r="Z187" s="79">
        <v>0</v>
      </c>
      <c r="AA187" s="79">
        <v>0</v>
      </c>
      <c r="AB187" s="79">
        <v>0</v>
      </c>
      <c r="AC187" s="79">
        <v>0</v>
      </c>
      <c r="AD187" s="79">
        <v>0</v>
      </c>
      <c r="AE187" s="79">
        <v>0</v>
      </c>
      <c r="AF187" s="79">
        <v>0</v>
      </c>
      <c r="AG187" s="79">
        <v>0</v>
      </c>
      <c r="AH187" s="79">
        <v>0</v>
      </c>
      <c r="AI187" s="79">
        <v>0</v>
      </c>
      <c r="AJ187" s="79">
        <v>0</v>
      </c>
      <c r="AK187" s="79">
        <v>0</v>
      </c>
      <c r="AL187" s="79">
        <v>0</v>
      </c>
      <c r="AM187" s="79">
        <f t="shared" si="2"/>
        <v>6167.4400000000005</v>
      </c>
      <c r="AP187" s="45"/>
    </row>
    <row r="188" spans="1:42" ht="33" customHeight="1">
      <c r="A188" s="290">
        <v>582</v>
      </c>
      <c r="B188" s="55" t="s">
        <v>181</v>
      </c>
      <c r="C188" s="56" t="s">
        <v>678</v>
      </c>
      <c r="D188" s="79">
        <v>0</v>
      </c>
      <c r="E188" s="79">
        <v>0</v>
      </c>
      <c r="F188" s="79">
        <v>0</v>
      </c>
      <c r="G188" s="79">
        <v>0</v>
      </c>
      <c r="H188" s="79">
        <v>0</v>
      </c>
      <c r="I188" s="79">
        <v>0</v>
      </c>
      <c r="J188" s="79">
        <v>0</v>
      </c>
      <c r="K188" s="79">
        <v>0</v>
      </c>
      <c r="L188" s="79">
        <v>0</v>
      </c>
      <c r="M188" s="79">
        <v>0</v>
      </c>
      <c r="N188" s="79">
        <v>0</v>
      </c>
      <c r="O188" s="79">
        <v>0</v>
      </c>
      <c r="P188" s="79">
        <v>0</v>
      </c>
      <c r="Q188" s="79">
        <v>0</v>
      </c>
      <c r="R188" s="79">
        <v>0</v>
      </c>
      <c r="S188" s="79">
        <v>0</v>
      </c>
      <c r="T188" s="79">
        <v>0</v>
      </c>
      <c r="U188" s="79">
        <v>0</v>
      </c>
      <c r="V188" s="79">
        <v>0</v>
      </c>
      <c r="W188" s="79">
        <v>0</v>
      </c>
      <c r="X188" s="79">
        <v>0</v>
      </c>
      <c r="Y188" s="79">
        <v>0</v>
      </c>
      <c r="Z188" s="79">
        <v>0</v>
      </c>
      <c r="AA188" s="79">
        <v>0</v>
      </c>
      <c r="AB188" s="79">
        <v>0</v>
      </c>
      <c r="AC188" s="79">
        <v>0</v>
      </c>
      <c r="AD188" s="79">
        <v>0</v>
      </c>
      <c r="AE188" s="79">
        <v>0</v>
      </c>
      <c r="AF188" s="79">
        <v>0</v>
      </c>
      <c r="AG188" s="79">
        <v>0</v>
      </c>
      <c r="AH188" s="79">
        <v>0</v>
      </c>
      <c r="AI188" s="79">
        <v>0</v>
      </c>
      <c r="AJ188" s="79">
        <v>0</v>
      </c>
      <c r="AK188" s="79">
        <v>0</v>
      </c>
      <c r="AL188" s="79">
        <v>0</v>
      </c>
      <c r="AM188" s="79">
        <f t="shared" si="2"/>
        <v>0</v>
      </c>
      <c r="AP188" s="45"/>
    </row>
    <row r="189" spans="1:42" ht="33" customHeight="1">
      <c r="A189" s="54">
        <v>584</v>
      </c>
      <c r="B189" s="55" t="s">
        <v>182</v>
      </c>
      <c r="C189" s="80" t="s">
        <v>681</v>
      </c>
      <c r="D189" s="79">
        <v>0</v>
      </c>
      <c r="E189" s="79">
        <v>0</v>
      </c>
      <c r="F189" s="79">
        <v>0</v>
      </c>
      <c r="G189" s="79">
        <v>0</v>
      </c>
      <c r="H189" s="79">
        <v>0</v>
      </c>
      <c r="I189" s="79">
        <v>0</v>
      </c>
      <c r="J189" s="79">
        <v>0</v>
      </c>
      <c r="K189" s="79">
        <v>0</v>
      </c>
      <c r="L189" s="79">
        <v>0</v>
      </c>
      <c r="M189" s="79">
        <v>0</v>
      </c>
      <c r="N189" s="79">
        <v>0</v>
      </c>
      <c r="O189" s="79">
        <v>0</v>
      </c>
      <c r="P189" s="79">
        <v>0</v>
      </c>
      <c r="Q189" s="79">
        <v>0</v>
      </c>
      <c r="R189" s="79">
        <v>0</v>
      </c>
      <c r="S189" s="79">
        <v>0</v>
      </c>
      <c r="T189" s="79">
        <v>0</v>
      </c>
      <c r="U189" s="79">
        <v>0</v>
      </c>
      <c r="V189" s="79">
        <v>0</v>
      </c>
      <c r="W189" s="79">
        <v>0</v>
      </c>
      <c r="X189" s="79">
        <v>0</v>
      </c>
      <c r="Y189" s="79">
        <v>0</v>
      </c>
      <c r="Z189" s="79">
        <v>0</v>
      </c>
      <c r="AA189" s="79">
        <v>0</v>
      </c>
      <c r="AB189" s="79">
        <v>0</v>
      </c>
      <c r="AC189" s="79">
        <v>0</v>
      </c>
      <c r="AD189" s="79">
        <v>0</v>
      </c>
      <c r="AE189" s="79">
        <v>0</v>
      </c>
      <c r="AF189" s="79">
        <v>0</v>
      </c>
      <c r="AG189" s="79">
        <v>0</v>
      </c>
      <c r="AH189" s="79">
        <v>0</v>
      </c>
      <c r="AI189" s="79">
        <v>0</v>
      </c>
      <c r="AJ189" s="79">
        <v>0</v>
      </c>
      <c r="AK189" s="79">
        <v>0</v>
      </c>
      <c r="AL189" s="79">
        <v>0</v>
      </c>
      <c r="AM189" s="79">
        <f t="shared" si="2"/>
        <v>0</v>
      </c>
      <c r="AP189" s="45"/>
    </row>
    <row r="190" spans="1:42" ht="33" customHeight="1">
      <c r="A190" s="54">
        <v>585</v>
      </c>
      <c r="B190" s="55" t="s">
        <v>183</v>
      </c>
      <c r="C190" s="56" t="s">
        <v>678</v>
      </c>
      <c r="D190" s="79">
        <v>0</v>
      </c>
      <c r="E190" s="79">
        <v>0</v>
      </c>
      <c r="F190" s="79">
        <v>0</v>
      </c>
      <c r="G190" s="79">
        <v>21883.72</v>
      </c>
      <c r="H190" s="79">
        <v>0</v>
      </c>
      <c r="I190" s="79">
        <v>0</v>
      </c>
      <c r="J190" s="79">
        <v>0</v>
      </c>
      <c r="K190" s="79">
        <v>0</v>
      </c>
      <c r="L190" s="79">
        <v>0</v>
      </c>
      <c r="M190" s="79">
        <v>0</v>
      </c>
      <c r="N190" s="79">
        <v>0</v>
      </c>
      <c r="O190" s="79">
        <v>0</v>
      </c>
      <c r="P190" s="79">
        <v>48183.19</v>
      </c>
      <c r="Q190" s="79">
        <v>0</v>
      </c>
      <c r="R190" s="79">
        <v>0</v>
      </c>
      <c r="S190" s="79">
        <v>0</v>
      </c>
      <c r="T190" s="79">
        <v>0</v>
      </c>
      <c r="U190" s="79">
        <v>0</v>
      </c>
      <c r="V190" s="79">
        <v>0</v>
      </c>
      <c r="W190" s="79">
        <v>0</v>
      </c>
      <c r="X190" s="79">
        <v>0</v>
      </c>
      <c r="Y190" s="79">
        <v>0</v>
      </c>
      <c r="Z190" s="79">
        <v>0</v>
      </c>
      <c r="AA190" s="79">
        <v>0</v>
      </c>
      <c r="AB190" s="79">
        <v>0</v>
      </c>
      <c r="AC190" s="79">
        <v>0</v>
      </c>
      <c r="AD190" s="79">
        <v>0</v>
      </c>
      <c r="AE190" s="79">
        <v>0</v>
      </c>
      <c r="AF190" s="79">
        <v>0</v>
      </c>
      <c r="AG190" s="79">
        <v>0</v>
      </c>
      <c r="AH190" s="79">
        <v>0</v>
      </c>
      <c r="AI190" s="79">
        <v>0</v>
      </c>
      <c r="AJ190" s="79">
        <v>0</v>
      </c>
      <c r="AK190" s="79">
        <v>0</v>
      </c>
      <c r="AL190" s="79">
        <v>0</v>
      </c>
      <c r="AM190" s="79">
        <f t="shared" si="2"/>
        <v>70066.91</v>
      </c>
      <c r="AP190" s="45"/>
    </row>
    <row r="191" spans="1:42" ht="33" customHeight="1">
      <c r="A191" s="54">
        <v>586</v>
      </c>
      <c r="B191" s="55" t="s">
        <v>184</v>
      </c>
      <c r="C191" s="56" t="s">
        <v>678</v>
      </c>
      <c r="D191" s="79">
        <v>0</v>
      </c>
      <c r="E191" s="79">
        <v>0</v>
      </c>
      <c r="F191" s="79">
        <v>851785.62</v>
      </c>
      <c r="G191" s="79">
        <v>33974.44</v>
      </c>
      <c r="H191" s="79">
        <v>0</v>
      </c>
      <c r="I191" s="79">
        <v>0</v>
      </c>
      <c r="J191" s="79">
        <v>0</v>
      </c>
      <c r="K191" s="79">
        <v>0</v>
      </c>
      <c r="L191" s="79">
        <v>0</v>
      </c>
      <c r="M191" s="79">
        <v>0</v>
      </c>
      <c r="N191" s="79">
        <v>0</v>
      </c>
      <c r="O191" s="79">
        <v>0</v>
      </c>
      <c r="P191" s="79">
        <v>0</v>
      </c>
      <c r="Q191" s="79">
        <v>0</v>
      </c>
      <c r="R191" s="79">
        <v>0</v>
      </c>
      <c r="S191" s="79">
        <v>0</v>
      </c>
      <c r="T191" s="79">
        <v>0</v>
      </c>
      <c r="U191" s="79">
        <v>0</v>
      </c>
      <c r="V191" s="79">
        <v>0</v>
      </c>
      <c r="W191" s="79">
        <v>0</v>
      </c>
      <c r="X191" s="79">
        <v>0</v>
      </c>
      <c r="Y191" s="79">
        <v>0</v>
      </c>
      <c r="Z191" s="79">
        <v>0</v>
      </c>
      <c r="AA191" s="79">
        <v>0</v>
      </c>
      <c r="AB191" s="79">
        <v>0</v>
      </c>
      <c r="AC191" s="79">
        <v>0</v>
      </c>
      <c r="AD191" s="79">
        <v>0</v>
      </c>
      <c r="AE191" s="79">
        <v>0</v>
      </c>
      <c r="AF191" s="79">
        <v>0</v>
      </c>
      <c r="AG191" s="79">
        <v>0</v>
      </c>
      <c r="AH191" s="79">
        <v>0</v>
      </c>
      <c r="AI191" s="79">
        <v>0</v>
      </c>
      <c r="AJ191" s="79">
        <v>0</v>
      </c>
      <c r="AK191" s="79">
        <v>0</v>
      </c>
      <c r="AL191" s="79">
        <v>0</v>
      </c>
      <c r="AM191" s="79">
        <f t="shared" si="2"/>
        <v>885760.06</v>
      </c>
      <c r="AP191" s="45"/>
    </row>
    <row r="192" spans="1:42" ht="15" customHeight="1">
      <c r="A192" s="54">
        <v>587</v>
      </c>
      <c r="B192" s="204" t="s">
        <v>730</v>
      </c>
      <c r="C192" s="56" t="s">
        <v>726</v>
      </c>
      <c r="D192" s="79">
        <v>0</v>
      </c>
      <c r="E192" s="79">
        <v>0</v>
      </c>
      <c r="F192" s="79">
        <v>12313601.490000002</v>
      </c>
      <c r="G192" s="79">
        <v>695851.93</v>
      </c>
      <c r="H192" s="79">
        <v>0</v>
      </c>
      <c r="I192" s="79">
        <v>0</v>
      </c>
      <c r="J192" s="79">
        <v>0</v>
      </c>
      <c r="K192" s="79">
        <v>0</v>
      </c>
      <c r="L192" s="79">
        <v>0</v>
      </c>
      <c r="M192" s="79">
        <v>0</v>
      </c>
      <c r="N192" s="79">
        <v>0</v>
      </c>
      <c r="O192" s="79">
        <v>0</v>
      </c>
      <c r="P192" s="79">
        <v>0</v>
      </c>
      <c r="Q192" s="79">
        <v>0</v>
      </c>
      <c r="R192" s="79">
        <v>0</v>
      </c>
      <c r="S192" s="79">
        <v>0</v>
      </c>
      <c r="T192" s="79">
        <v>0</v>
      </c>
      <c r="U192" s="79">
        <v>0</v>
      </c>
      <c r="V192" s="79">
        <v>0</v>
      </c>
      <c r="W192" s="79">
        <v>0</v>
      </c>
      <c r="X192" s="79">
        <v>0</v>
      </c>
      <c r="Y192" s="79">
        <v>0</v>
      </c>
      <c r="Z192" s="79">
        <v>0</v>
      </c>
      <c r="AA192" s="79">
        <v>0</v>
      </c>
      <c r="AB192" s="79">
        <v>0</v>
      </c>
      <c r="AC192" s="79">
        <v>0</v>
      </c>
      <c r="AD192" s="79">
        <v>0</v>
      </c>
      <c r="AE192" s="79">
        <v>0</v>
      </c>
      <c r="AF192" s="79">
        <v>0</v>
      </c>
      <c r="AG192" s="79">
        <v>0</v>
      </c>
      <c r="AH192" s="79">
        <v>0</v>
      </c>
      <c r="AI192" s="79">
        <v>0</v>
      </c>
      <c r="AJ192" s="79">
        <v>0</v>
      </c>
      <c r="AK192" s="79">
        <v>0</v>
      </c>
      <c r="AL192" s="79">
        <v>0</v>
      </c>
      <c r="AM192" s="79">
        <f t="shared" si="2"/>
        <v>13009453.420000002</v>
      </c>
      <c r="AP192" s="45"/>
    </row>
    <row r="193" spans="1:42" ht="33" customHeight="1">
      <c r="A193" s="54">
        <v>590</v>
      </c>
      <c r="B193" s="55" t="s">
        <v>611</v>
      </c>
      <c r="C193" s="80" t="s">
        <v>680</v>
      </c>
      <c r="D193" s="79">
        <v>0</v>
      </c>
      <c r="E193" s="79">
        <v>0</v>
      </c>
      <c r="F193" s="79">
        <v>0</v>
      </c>
      <c r="G193" s="79">
        <v>83100.62999999999</v>
      </c>
      <c r="H193" s="79">
        <v>0</v>
      </c>
      <c r="I193" s="79">
        <v>23601.64</v>
      </c>
      <c r="J193" s="79">
        <v>200.93</v>
      </c>
      <c r="K193" s="79">
        <v>0</v>
      </c>
      <c r="L193" s="79">
        <v>0</v>
      </c>
      <c r="M193" s="79">
        <v>0</v>
      </c>
      <c r="N193" s="79">
        <v>0</v>
      </c>
      <c r="O193" s="79">
        <v>0</v>
      </c>
      <c r="P193" s="79">
        <v>0</v>
      </c>
      <c r="Q193" s="79">
        <v>0</v>
      </c>
      <c r="R193" s="79">
        <v>0</v>
      </c>
      <c r="S193" s="79">
        <v>0</v>
      </c>
      <c r="T193" s="79">
        <v>0</v>
      </c>
      <c r="U193" s="79">
        <v>0</v>
      </c>
      <c r="V193" s="79">
        <v>0</v>
      </c>
      <c r="W193" s="79">
        <v>0</v>
      </c>
      <c r="X193" s="79">
        <v>0</v>
      </c>
      <c r="Y193" s="79">
        <v>0</v>
      </c>
      <c r="Z193" s="79">
        <v>0</v>
      </c>
      <c r="AA193" s="79">
        <v>0</v>
      </c>
      <c r="AB193" s="79">
        <v>0</v>
      </c>
      <c r="AC193" s="79">
        <v>0</v>
      </c>
      <c r="AD193" s="79">
        <v>0</v>
      </c>
      <c r="AE193" s="79">
        <v>0</v>
      </c>
      <c r="AF193" s="79">
        <v>0</v>
      </c>
      <c r="AG193" s="79">
        <v>0</v>
      </c>
      <c r="AH193" s="79">
        <v>0</v>
      </c>
      <c r="AI193" s="79">
        <v>0</v>
      </c>
      <c r="AJ193" s="79">
        <v>0</v>
      </c>
      <c r="AK193" s="79">
        <v>0</v>
      </c>
      <c r="AL193" s="79">
        <v>0</v>
      </c>
      <c r="AM193" s="79">
        <f t="shared" si="2"/>
        <v>106903.19999999998</v>
      </c>
      <c r="AP193" s="45"/>
    </row>
    <row r="194" spans="1:42" ht="33" customHeight="1">
      <c r="A194" s="290">
        <v>591</v>
      </c>
      <c r="B194" s="55" t="s">
        <v>1368</v>
      </c>
      <c r="C194" s="56" t="s">
        <v>679</v>
      </c>
      <c r="D194" s="79">
        <v>0</v>
      </c>
      <c r="E194" s="79">
        <v>0</v>
      </c>
      <c r="F194" s="79">
        <v>20830453.949999999</v>
      </c>
      <c r="G194" s="79">
        <v>6969661.6700000027</v>
      </c>
      <c r="H194" s="79">
        <v>0</v>
      </c>
      <c r="I194" s="79">
        <v>0</v>
      </c>
      <c r="J194" s="79">
        <v>0</v>
      </c>
      <c r="K194" s="79">
        <v>0</v>
      </c>
      <c r="L194" s="79">
        <v>0</v>
      </c>
      <c r="M194" s="79">
        <v>0</v>
      </c>
      <c r="N194" s="79">
        <v>0</v>
      </c>
      <c r="O194" s="79">
        <v>0</v>
      </c>
      <c r="P194" s="79">
        <v>0</v>
      </c>
      <c r="Q194" s="79">
        <v>0</v>
      </c>
      <c r="R194" s="79">
        <v>0</v>
      </c>
      <c r="S194" s="79">
        <v>0</v>
      </c>
      <c r="T194" s="79">
        <v>0</v>
      </c>
      <c r="U194" s="79">
        <v>0</v>
      </c>
      <c r="V194" s="79">
        <v>0</v>
      </c>
      <c r="W194" s="79">
        <v>0</v>
      </c>
      <c r="X194" s="79">
        <v>0</v>
      </c>
      <c r="Y194" s="79">
        <v>0</v>
      </c>
      <c r="Z194" s="79">
        <v>0</v>
      </c>
      <c r="AA194" s="79">
        <v>0</v>
      </c>
      <c r="AB194" s="79">
        <v>0</v>
      </c>
      <c r="AC194" s="79">
        <v>0</v>
      </c>
      <c r="AD194" s="79">
        <v>0</v>
      </c>
      <c r="AE194" s="79">
        <v>0</v>
      </c>
      <c r="AF194" s="79">
        <v>0</v>
      </c>
      <c r="AG194" s="79">
        <v>0</v>
      </c>
      <c r="AH194" s="79">
        <v>0</v>
      </c>
      <c r="AI194" s="79">
        <v>0</v>
      </c>
      <c r="AJ194" s="79">
        <v>0</v>
      </c>
      <c r="AK194" s="79">
        <v>0</v>
      </c>
      <c r="AL194" s="79">
        <v>0</v>
      </c>
      <c r="AM194" s="79">
        <f t="shared" si="2"/>
        <v>27800115.620000001</v>
      </c>
      <c r="AP194" s="45"/>
    </row>
    <row r="195" spans="1:42" ht="33" customHeight="1">
      <c r="A195" s="54">
        <v>592</v>
      </c>
      <c r="B195" s="55" t="s">
        <v>645</v>
      </c>
      <c r="C195" s="56" t="s">
        <v>682</v>
      </c>
      <c r="D195" s="79">
        <v>0</v>
      </c>
      <c r="E195" s="79">
        <v>509.44</v>
      </c>
      <c r="F195" s="79">
        <v>19661241.219999999</v>
      </c>
      <c r="G195" s="79">
        <v>1057450.56</v>
      </c>
      <c r="H195" s="79">
        <v>0</v>
      </c>
      <c r="I195" s="79">
        <v>0</v>
      </c>
      <c r="J195" s="79">
        <v>0</v>
      </c>
      <c r="K195" s="79">
        <v>0</v>
      </c>
      <c r="L195" s="79">
        <v>0</v>
      </c>
      <c r="M195" s="79">
        <v>0</v>
      </c>
      <c r="N195" s="79">
        <v>0</v>
      </c>
      <c r="O195" s="79">
        <v>0</v>
      </c>
      <c r="P195" s="79">
        <v>0</v>
      </c>
      <c r="Q195" s="79">
        <v>0</v>
      </c>
      <c r="R195" s="79">
        <v>0</v>
      </c>
      <c r="S195" s="79">
        <v>0</v>
      </c>
      <c r="T195" s="79">
        <v>0</v>
      </c>
      <c r="U195" s="79">
        <v>0</v>
      </c>
      <c r="V195" s="79">
        <v>0</v>
      </c>
      <c r="W195" s="79">
        <v>0</v>
      </c>
      <c r="X195" s="79">
        <v>0</v>
      </c>
      <c r="Y195" s="79">
        <v>0</v>
      </c>
      <c r="Z195" s="79">
        <v>0</v>
      </c>
      <c r="AA195" s="79">
        <v>0</v>
      </c>
      <c r="AB195" s="79">
        <v>0</v>
      </c>
      <c r="AC195" s="79">
        <v>0</v>
      </c>
      <c r="AD195" s="79">
        <v>0</v>
      </c>
      <c r="AE195" s="79">
        <v>0</v>
      </c>
      <c r="AF195" s="79">
        <v>0</v>
      </c>
      <c r="AG195" s="79">
        <v>0</v>
      </c>
      <c r="AH195" s="79">
        <v>0</v>
      </c>
      <c r="AI195" s="79">
        <v>0</v>
      </c>
      <c r="AJ195" s="79">
        <v>0</v>
      </c>
      <c r="AK195" s="79">
        <v>0</v>
      </c>
      <c r="AL195" s="79">
        <v>0</v>
      </c>
      <c r="AM195" s="79">
        <f t="shared" si="2"/>
        <v>20719201.219999999</v>
      </c>
      <c r="AP195" s="45"/>
    </row>
    <row r="196" spans="1:42" ht="33" customHeight="1">
      <c r="A196" s="54">
        <v>593</v>
      </c>
      <c r="B196" s="55" t="s">
        <v>612</v>
      </c>
      <c r="C196" s="56" t="s">
        <v>682</v>
      </c>
      <c r="D196" s="79">
        <v>0</v>
      </c>
      <c r="E196" s="79">
        <v>0</v>
      </c>
      <c r="F196" s="79">
        <v>0</v>
      </c>
      <c r="G196" s="79">
        <v>1895882.97</v>
      </c>
      <c r="H196" s="79">
        <v>0</v>
      </c>
      <c r="I196" s="79">
        <v>0</v>
      </c>
      <c r="J196" s="79">
        <v>0</v>
      </c>
      <c r="K196" s="79">
        <v>0</v>
      </c>
      <c r="L196" s="79">
        <v>0</v>
      </c>
      <c r="M196" s="79">
        <v>0</v>
      </c>
      <c r="N196" s="79">
        <v>0</v>
      </c>
      <c r="O196" s="79">
        <v>0</v>
      </c>
      <c r="P196" s="79">
        <v>0</v>
      </c>
      <c r="Q196" s="79">
        <v>0</v>
      </c>
      <c r="R196" s="79">
        <v>0</v>
      </c>
      <c r="S196" s="79">
        <v>0</v>
      </c>
      <c r="T196" s="79">
        <v>0</v>
      </c>
      <c r="U196" s="79">
        <v>0</v>
      </c>
      <c r="V196" s="79">
        <v>0</v>
      </c>
      <c r="W196" s="79">
        <v>0</v>
      </c>
      <c r="X196" s="79">
        <v>0</v>
      </c>
      <c r="Y196" s="79">
        <v>0</v>
      </c>
      <c r="Z196" s="79">
        <v>0</v>
      </c>
      <c r="AA196" s="79">
        <v>0</v>
      </c>
      <c r="AB196" s="79">
        <v>0</v>
      </c>
      <c r="AC196" s="79">
        <v>0</v>
      </c>
      <c r="AD196" s="79">
        <v>0</v>
      </c>
      <c r="AE196" s="79">
        <v>0</v>
      </c>
      <c r="AF196" s="79">
        <v>0</v>
      </c>
      <c r="AG196" s="79">
        <v>0</v>
      </c>
      <c r="AH196" s="79">
        <v>0</v>
      </c>
      <c r="AI196" s="79">
        <v>0</v>
      </c>
      <c r="AJ196" s="79">
        <v>0</v>
      </c>
      <c r="AK196" s="79">
        <v>0</v>
      </c>
      <c r="AL196" s="79">
        <v>0</v>
      </c>
      <c r="AM196" s="79">
        <f t="shared" si="2"/>
        <v>1895882.97</v>
      </c>
      <c r="AP196" s="45"/>
    </row>
    <row r="197" spans="1:42" ht="33" customHeight="1">
      <c r="A197" s="54">
        <v>594</v>
      </c>
      <c r="B197" s="55" t="s">
        <v>98</v>
      </c>
      <c r="C197" s="56" t="s">
        <v>677</v>
      </c>
      <c r="D197" s="79">
        <v>0</v>
      </c>
      <c r="E197" s="79">
        <v>0</v>
      </c>
      <c r="F197" s="79">
        <v>0</v>
      </c>
      <c r="G197" s="79">
        <v>446.34000000000003</v>
      </c>
      <c r="H197" s="79">
        <v>0</v>
      </c>
      <c r="I197" s="79">
        <v>0</v>
      </c>
      <c r="J197" s="79">
        <v>0</v>
      </c>
      <c r="K197" s="79">
        <v>0</v>
      </c>
      <c r="L197" s="79">
        <v>10645.02</v>
      </c>
      <c r="M197" s="79">
        <v>0</v>
      </c>
      <c r="N197" s="79">
        <v>0</v>
      </c>
      <c r="O197" s="79">
        <v>0</v>
      </c>
      <c r="P197" s="79">
        <v>0</v>
      </c>
      <c r="Q197" s="79">
        <v>0</v>
      </c>
      <c r="R197" s="79">
        <v>0</v>
      </c>
      <c r="S197" s="79">
        <v>0</v>
      </c>
      <c r="T197" s="79">
        <v>0</v>
      </c>
      <c r="U197" s="79">
        <v>0</v>
      </c>
      <c r="V197" s="79">
        <v>0</v>
      </c>
      <c r="W197" s="79">
        <v>0</v>
      </c>
      <c r="X197" s="79">
        <v>0</v>
      </c>
      <c r="Y197" s="79">
        <v>0</v>
      </c>
      <c r="Z197" s="79">
        <v>0</v>
      </c>
      <c r="AA197" s="79">
        <v>0</v>
      </c>
      <c r="AB197" s="79">
        <v>0</v>
      </c>
      <c r="AC197" s="79">
        <v>0</v>
      </c>
      <c r="AD197" s="79">
        <v>0</v>
      </c>
      <c r="AE197" s="79">
        <v>0</v>
      </c>
      <c r="AF197" s="79">
        <v>0</v>
      </c>
      <c r="AG197" s="79">
        <v>0</v>
      </c>
      <c r="AH197" s="79">
        <v>0</v>
      </c>
      <c r="AI197" s="79">
        <v>0</v>
      </c>
      <c r="AJ197" s="79">
        <v>0</v>
      </c>
      <c r="AK197" s="79">
        <v>0</v>
      </c>
      <c r="AL197" s="79">
        <v>0</v>
      </c>
      <c r="AM197" s="79">
        <f t="shared" si="2"/>
        <v>11091.36</v>
      </c>
      <c r="AP197" s="45"/>
    </row>
    <row r="198" spans="1:42" ht="33" customHeight="1">
      <c r="A198" s="54">
        <v>595</v>
      </c>
      <c r="B198" s="55" t="s">
        <v>640</v>
      </c>
      <c r="C198" s="56" t="s">
        <v>677</v>
      </c>
      <c r="D198" s="79">
        <v>0</v>
      </c>
      <c r="E198" s="79">
        <v>0</v>
      </c>
      <c r="F198" s="79">
        <v>0</v>
      </c>
      <c r="G198" s="79">
        <v>0</v>
      </c>
      <c r="H198" s="79">
        <v>0</v>
      </c>
      <c r="I198" s="79">
        <v>0</v>
      </c>
      <c r="J198" s="79">
        <v>0</v>
      </c>
      <c r="K198" s="79">
        <v>0</v>
      </c>
      <c r="L198" s="79">
        <v>0</v>
      </c>
      <c r="M198" s="79">
        <v>0</v>
      </c>
      <c r="N198" s="79">
        <v>0</v>
      </c>
      <c r="O198" s="79">
        <v>0</v>
      </c>
      <c r="P198" s="79">
        <v>0</v>
      </c>
      <c r="Q198" s="79">
        <v>0</v>
      </c>
      <c r="R198" s="79">
        <v>0</v>
      </c>
      <c r="S198" s="79">
        <v>0</v>
      </c>
      <c r="T198" s="79">
        <v>0</v>
      </c>
      <c r="U198" s="79">
        <v>0</v>
      </c>
      <c r="V198" s="79">
        <v>0</v>
      </c>
      <c r="W198" s="79">
        <v>0</v>
      </c>
      <c r="X198" s="79">
        <v>0</v>
      </c>
      <c r="Y198" s="79">
        <v>0</v>
      </c>
      <c r="Z198" s="79">
        <v>0</v>
      </c>
      <c r="AA198" s="79">
        <v>0</v>
      </c>
      <c r="AB198" s="79">
        <v>0</v>
      </c>
      <c r="AC198" s="79">
        <v>0</v>
      </c>
      <c r="AD198" s="79">
        <v>0</v>
      </c>
      <c r="AE198" s="79">
        <v>0</v>
      </c>
      <c r="AF198" s="79">
        <v>0</v>
      </c>
      <c r="AG198" s="79">
        <v>0</v>
      </c>
      <c r="AH198" s="79">
        <v>0</v>
      </c>
      <c r="AI198" s="79">
        <v>0</v>
      </c>
      <c r="AJ198" s="79">
        <v>0</v>
      </c>
      <c r="AK198" s="79">
        <v>0</v>
      </c>
      <c r="AL198" s="79">
        <v>0</v>
      </c>
      <c r="AM198" s="79">
        <f t="shared" si="2"/>
        <v>0</v>
      </c>
      <c r="AP198" s="45"/>
    </row>
    <row r="199" spans="1:42" ht="33" customHeight="1">
      <c r="A199" s="54">
        <v>596</v>
      </c>
      <c r="B199" s="55" t="s">
        <v>1369</v>
      </c>
      <c r="C199" s="56" t="s">
        <v>679</v>
      </c>
      <c r="D199" s="79">
        <v>0</v>
      </c>
      <c r="E199" s="79">
        <v>0</v>
      </c>
      <c r="F199" s="79">
        <v>10800000</v>
      </c>
      <c r="G199" s="79">
        <v>0</v>
      </c>
      <c r="H199" s="79">
        <v>0</v>
      </c>
      <c r="I199" s="79">
        <v>0</v>
      </c>
      <c r="J199" s="79">
        <v>0</v>
      </c>
      <c r="K199" s="79">
        <v>0</v>
      </c>
      <c r="L199" s="79">
        <v>0</v>
      </c>
      <c r="M199" s="79">
        <v>0</v>
      </c>
      <c r="N199" s="79">
        <v>0</v>
      </c>
      <c r="O199" s="79">
        <v>0</v>
      </c>
      <c r="P199" s="79">
        <v>2460.4499999999998</v>
      </c>
      <c r="Q199" s="79">
        <v>0</v>
      </c>
      <c r="R199" s="79">
        <v>0</v>
      </c>
      <c r="S199" s="79">
        <v>0</v>
      </c>
      <c r="T199" s="79">
        <v>0</v>
      </c>
      <c r="U199" s="79">
        <v>0</v>
      </c>
      <c r="V199" s="79">
        <v>19490.13</v>
      </c>
      <c r="W199" s="79">
        <v>0</v>
      </c>
      <c r="X199" s="79">
        <v>0</v>
      </c>
      <c r="Y199" s="79">
        <v>0</v>
      </c>
      <c r="Z199" s="79">
        <v>0</v>
      </c>
      <c r="AA199" s="79">
        <v>0</v>
      </c>
      <c r="AB199" s="79">
        <v>0</v>
      </c>
      <c r="AC199" s="79">
        <v>0</v>
      </c>
      <c r="AD199" s="79">
        <v>0</v>
      </c>
      <c r="AE199" s="79">
        <v>0</v>
      </c>
      <c r="AF199" s="79">
        <v>0</v>
      </c>
      <c r="AG199" s="79">
        <v>0</v>
      </c>
      <c r="AH199" s="79">
        <v>0</v>
      </c>
      <c r="AI199" s="79">
        <v>0</v>
      </c>
      <c r="AJ199" s="79">
        <v>0</v>
      </c>
      <c r="AK199" s="79">
        <v>0</v>
      </c>
      <c r="AL199" s="79">
        <v>0</v>
      </c>
      <c r="AM199" s="79">
        <f t="shared" si="2"/>
        <v>10821950.58</v>
      </c>
      <c r="AP199" s="45"/>
    </row>
    <row r="200" spans="1:42" ht="33" customHeight="1">
      <c r="A200" s="54">
        <v>597</v>
      </c>
      <c r="B200" s="55" t="s">
        <v>734</v>
      </c>
      <c r="C200" s="56" t="s">
        <v>725</v>
      </c>
      <c r="D200" s="79">
        <v>0</v>
      </c>
      <c r="E200" s="79">
        <v>0</v>
      </c>
      <c r="F200" s="79">
        <v>0</v>
      </c>
      <c r="G200" s="79">
        <v>3224.9</v>
      </c>
      <c r="H200" s="79">
        <v>0</v>
      </c>
      <c r="I200" s="79">
        <v>0</v>
      </c>
      <c r="J200" s="79">
        <v>0</v>
      </c>
      <c r="K200" s="79">
        <v>0</v>
      </c>
      <c r="L200" s="79">
        <v>690.8</v>
      </c>
      <c r="M200" s="79">
        <v>0</v>
      </c>
      <c r="N200" s="79">
        <v>0</v>
      </c>
      <c r="O200" s="79">
        <v>0</v>
      </c>
      <c r="P200" s="79">
        <v>0</v>
      </c>
      <c r="Q200" s="79">
        <v>0</v>
      </c>
      <c r="R200" s="79">
        <v>0</v>
      </c>
      <c r="S200" s="79">
        <v>0</v>
      </c>
      <c r="T200" s="79">
        <v>0</v>
      </c>
      <c r="U200" s="79">
        <v>0</v>
      </c>
      <c r="V200" s="79">
        <v>0</v>
      </c>
      <c r="W200" s="79">
        <v>0</v>
      </c>
      <c r="X200" s="79">
        <v>0</v>
      </c>
      <c r="Y200" s="79">
        <v>0</v>
      </c>
      <c r="Z200" s="79">
        <v>0</v>
      </c>
      <c r="AA200" s="79">
        <v>0</v>
      </c>
      <c r="AB200" s="79">
        <v>2684084.7600000002</v>
      </c>
      <c r="AC200" s="79">
        <v>0</v>
      </c>
      <c r="AD200" s="79">
        <v>0</v>
      </c>
      <c r="AE200" s="79">
        <v>0</v>
      </c>
      <c r="AF200" s="79">
        <v>0</v>
      </c>
      <c r="AG200" s="79">
        <v>0</v>
      </c>
      <c r="AH200" s="79">
        <v>0</v>
      </c>
      <c r="AI200" s="79">
        <v>0</v>
      </c>
      <c r="AJ200" s="79">
        <v>0</v>
      </c>
      <c r="AK200" s="79">
        <v>0</v>
      </c>
      <c r="AL200" s="79">
        <v>0</v>
      </c>
      <c r="AM200" s="79">
        <f t="shared" si="2"/>
        <v>2688000.4600000004</v>
      </c>
      <c r="AP200" s="45"/>
    </row>
    <row r="201" spans="1:42" ht="33" customHeight="1">
      <c r="A201" s="54">
        <v>598</v>
      </c>
      <c r="B201" s="55" t="s">
        <v>727</v>
      </c>
      <c r="C201" s="56" t="s">
        <v>725</v>
      </c>
      <c r="D201" s="79">
        <v>0</v>
      </c>
      <c r="E201" s="79">
        <v>0</v>
      </c>
      <c r="F201" s="79">
        <v>3139335.65</v>
      </c>
      <c r="G201" s="79">
        <v>1834.85</v>
      </c>
      <c r="H201" s="79">
        <v>0</v>
      </c>
      <c r="I201" s="79">
        <v>0</v>
      </c>
      <c r="J201" s="79">
        <v>0</v>
      </c>
      <c r="K201" s="79">
        <v>0</v>
      </c>
      <c r="L201" s="79">
        <v>0</v>
      </c>
      <c r="M201" s="79">
        <v>0</v>
      </c>
      <c r="N201" s="79">
        <v>0</v>
      </c>
      <c r="O201" s="79">
        <v>0</v>
      </c>
      <c r="P201" s="79">
        <v>0</v>
      </c>
      <c r="Q201" s="79">
        <v>0</v>
      </c>
      <c r="R201" s="79">
        <v>0</v>
      </c>
      <c r="S201" s="79">
        <v>0</v>
      </c>
      <c r="T201" s="79">
        <v>0</v>
      </c>
      <c r="U201" s="79">
        <v>0</v>
      </c>
      <c r="V201" s="79">
        <v>214803.39999999997</v>
      </c>
      <c r="W201" s="79">
        <v>0</v>
      </c>
      <c r="X201" s="79">
        <v>0</v>
      </c>
      <c r="Y201" s="79">
        <v>0</v>
      </c>
      <c r="Z201" s="79">
        <v>0</v>
      </c>
      <c r="AA201" s="79">
        <v>0</v>
      </c>
      <c r="AB201" s="79">
        <v>0</v>
      </c>
      <c r="AC201" s="79">
        <v>0</v>
      </c>
      <c r="AD201" s="79">
        <v>0</v>
      </c>
      <c r="AE201" s="79">
        <v>0</v>
      </c>
      <c r="AF201" s="79">
        <v>0</v>
      </c>
      <c r="AG201" s="79">
        <v>0</v>
      </c>
      <c r="AH201" s="79">
        <v>0</v>
      </c>
      <c r="AI201" s="79">
        <v>0</v>
      </c>
      <c r="AJ201" s="79">
        <v>0</v>
      </c>
      <c r="AK201" s="79">
        <v>0</v>
      </c>
      <c r="AL201" s="79">
        <v>0</v>
      </c>
      <c r="AM201" s="79">
        <f t="shared" si="2"/>
        <v>3355973.9</v>
      </c>
      <c r="AP201" s="45"/>
    </row>
    <row r="202" spans="1:42" ht="33" customHeight="1">
      <c r="A202" s="54">
        <v>599</v>
      </c>
      <c r="B202" s="55" t="s">
        <v>1370</v>
      </c>
      <c r="C202" s="56" t="s">
        <v>679</v>
      </c>
      <c r="D202" s="79">
        <v>0</v>
      </c>
      <c r="E202" s="79">
        <v>1665.88</v>
      </c>
      <c r="F202" s="79">
        <v>21030739.239999998</v>
      </c>
      <c r="G202" s="79">
        <v>5300309.83</v>
      </c>
      <c r="H202" s="79">
        <v>0</v>
      </c>
      <c r="I202" s="79">
        <v>150</v>
      </c>
      <c r="J202" s="79">
        <v>5706491.9700000007</v>
      </c>
      <c r="K202" s="79">
        <v>0</v>
      </c>
      <c r="L202" s="79">
        <v>0</v>
      </c>
      <c r="M202" s="79">
        <v>0</v>
      </c>
      <c r="N202" s="79">
        <v>0</v>
      </c>
      <c r="O202" s="79">
        <v>853767.53000000014</v>
      </c>
      <c r="P202" s="79">
        <v>228.32</v>
      </c>
      <c r="Q202" s="79">
        <v>0</v>
      </c>
      <c r="R202" s="79">
        <v>0</v>
      </c>
      <c r="S202" s="79">
        <v>0</v>
      </c>
      <c r="T202" s="79">
        <v>0</v>
      </c>
      <c r="U202" s="79">
        <v>0</v>
      </c>
      <c r="V202" s="79">
        <v>0</v>
      </c>
      <c r="W202" s="79">
        <v>0</v>
      </c>
      <c r="X202" s="79">
        <v>0</v>
      </c>
      <c r="Y202" s="79">
        <v>0</v>
      </c>
      <c r="Z202" s="79">
        <v>0</v>
      </c>
      <c r="AA202" s="79">
        <v>0</v>
      </c>
      <c r="AB202" s="79">
        <v>0</v>
      </c>
      <c r="AC202" s="79">
        <v>0</v>
      </c>
      <c r="AD202" s="79">
        <v>0</v>
      </c>
      <c r="AE202" s="79">
        <v>0</v>
      </c>
      <c r="AF202" s="79">
        <v>0</v>
      </c>
      <c r="AG202" s="79">
        <v>0</v>
      </c>
      <c r="AH202" s="79">
        <v>0</v>
      </c>
      <c r="AI202" s="79">
        <v>0</v>
      </c>
      <c r="AJ202" s="79">
        <v>0</v>
      </c>
      <c r="AK202" s="79">
        <v>0</v>
      </c>
      <c r="AL202" s="79">
        <v>0</v>
      </c>
      <c r="AM202" s="79">
        <f t="shared" si="2"/>
        <v>32893352.769999996</v>
      </c>
      <c r="AP202" s="45"/>
    </row>
    <row r="203" spans="1:42" ht="33" customHeight="1">
      <c r="A203" s="54">
        <v>633</v>
      </c>
      <c r="B203" s="55" t="s">
        <v>185</v>
      </c>
      <c r="C203" s="56" t="s">
        <v>683</v>
      </c>
      <c r="D203" s="79">
        <v>0</v>
      </c>
      <c r="E203" s="79">
        <v>0</v>
      </c>
      <c r="F203" s="79">
        <v>0</v>
      </c>
      <c r="G203" s="79">
        <v>0</v>
      </c>
      <c r="H203" s="79">
        <v>0</v>
      </c>
      <c r="I203" s="79">
        <v>0</v>
      </c>
      <c r="J203" s="79">
        <v>0</v>
      </c>
      <c r="K203" s="79">
        <v>0</v>
      </c>
      <c r="L203" s="79">
        <v>0</v>
      </c>
      <c r="M203" s="79">
        <v>0</v>
      </c>
      <c r="N203" s="79">
        <v>0</v>
      </c>
      <c r="O203" s="79">
        <v>0</v>
      </c>
      <c r="P203" s="79">
        <v>0</v>
      </c>
      <c r="Q203" s="79">
        <v>0</v>
      </c>
      <c r="R203" s="79">
        <v>0</v>
      </c>
      <c r="S203" s="79">
        <v>0</v>
      </c>
      <c r="T203" s="79">
        <v>0</v>
      </c>
      <c r="U203" s="79">
        <v>0</v>
      </c>
      <c r="V203" s="79">
        <v>0</v>
      </c>
      <c r="W203" s="79">
        <v>0</v>
      </c>
      <c r="X203" s="79">
        <v>0</v>
      </c>
      <c r="Y203" s="79">
        <v>0</v>
      </c>
      <c r="Z203" s="79">
        <v>0</v>
      </c>
      <c r="AA203" s="79">
        <v>0</v>
      </c>
      <c r="AB203" s="79">
        <v>0</v>
      </c>
      <c r="AC203" s="79">
        <v>0</v>
      </c>
      <c r="AD203" s="79">
        <v>0</v>
      </c>
      <c r="AE203" s="79">
        <v>0</v>
      </c>
      <c r="AF203" s="79">
        <v>0</v>
      </c>
      <c r="AG203" s="79">
        <v>0</v>
      </c>
      <c r="AH203" s="79">
        <v>0</v>
      </c>
      <c r="AI203" s="79">
        <v>0</v>
      </c>
      <c r="AJ203" s="79">
        <v>0</v>
      </c>
      <c r="AK203" s="79">
        <v>0</v>
      </c>
      <c r="AL203" s="79">
        <v>0</v>
      </c>
      <c r="AM203" s="79">
        <f t="shared" ref="AM203:AM266" si="3">SUM(D203:AL203)</f>
        <v>0</v>
      </c>
      <c r="AP203" s="45"/>
    </row>
    <row r="204" spans="1:42" ht="33" customHeight="1">
      <c r="A204" s="54">
        <v>634</v>
      </c>
      <c r="B204" s="55" t="s">
        <v>186</v>
      </c>
      <c r="C204" s="56" t="s">
        <v>725</v>
      </c>
      <c r="D204" s="79">
        <v>0</v>
      </c>
      <c r="E204" s="79">
        <v>0</v>
      </c>
      <c r="F204" s="79">
        <v>0</v>
      </c>
      <c r="G204" s="79">
        <v>0</v>
      </c>
      <c r="H204" s="79">
        <v>0</v>
      </c>
      <c r="I204" s="79">
        <v>0</v>
      </c>
      <c r="J204" s="79">
        <v>0</v>
      </c>
      <c r="K204" s="79">
        <v>0</v>
      </c>
      <c r="L204" s="79">
        <v>0</v>
      </c>
      <c r="M204" s="79">
        <v>0</v>
      </c>
      <c r="N204" s="79">
        <v>0</v>
      </c>
      <c r="O204" s="79">
        <v>0</v>
      </c>
      <c r="P204" s="79">
        <v>0</v>
      </c>
      <c r="Q204" s="79">
        <v>0</v>
      </c>
      <c r="R204" s="79">
        <v>0</v>
      </c>
      <c r="S204" s="79">
        <v>0</v>
      </c>
      <c r="T204" s="79">
        <v>0</v>
      </c>
      <c r="U204" s="79">
        <v>0</v>
      </c>
      <c r="V204" s="79">
        <v>0</v>
      </c>
      <c r="W204" s="79">
        <v>0</v>
      </c>
      <c r="X204" s="79">
        <v>0</v>
      </c>
      <c r="Y204" s="79">
        <v>0</v>
      </c>
      <c r="Z204" s="79">
        <v>0</v>
      </c>
      <c r="AA204" s="79">
        <v>0</v>
      </c>
      <c r="AB204" s="79">
        <v>0</v>
      </c>
      <c r="AC204" s="79">
        <v>0</v>
      </c>
      <c r="AD204" s="79">
        <v>0</v>
      </c>
      <c r="AE204" s="79">
        <v>0</v>
      </c>
      <c r="AF204" s="79">
        <v>0</v>
      </c>
      <c r="AG204" s="79">
        <v>0</v>
      </c>
      <c r="AH204" s="79">
        <v>0</v>
      </c>
      <c r="AI204" s="79">
        <v>0</v>
      </c>
      <c r="AJ204" s="79">
        <v>0</v>
      </c>
      <c r="AK204" s="79">
        <v>0</v>
      </c>
      <c r="AL204" s="79">
        <v>0</v>
      </c>
      <c r="AM204" s="79">
        <f t="shared" si="3"/>
        <v>0</v>
      </c>
      <c r="AP204" s="45"/>
    </row>
    <row r="205" spans="1:42" ht="33" customHeight="1">
      <c r="A205" s="54">
        <v>650</v>
      </c>
      <c r="B205" s="55" t="s">
        <v>187</v>
      </c>
      <c r="C205" s="56" t="s">
        <v>726</v>
      </c>
      <c r="D205" s="79">
        <v>0</v>
      </c>
      <c r="E205" s="79">
        <v>0</v>
      </c>
      <c r="F205" s="79">
        <v>0</v>
      </c>
      <c r="G205" s="79">
        <v>79497.64</v>
      </c>
      <c r="H205" s="79">
        <v>0</v>
      </c>
      <c r="I205" s="79">
        <v>0</v>
      </c>
      <c r="J205" s="79">
        <v>116134</v>
      </c>
      <c r="K205" s="79">
        <v>0</v>
      </c>
      <c r="L205" s="79">
        <v>2186.4</v>
      </c>
      <c r="M205" s="79">
        <v>0</v>
      </c>
      <c r="N205" s="79">
        <v>0</v>
      </c>
      <c r="O205" s="79">
        <v>0</v>
      </c>
      <c r="P205" s="79">
        <v>0</v>
      </c>
      <c r="Q205" s="79">
        <v>0</v>
      </c>
      <c r="R205" s="79">
        <v>0</v>
      </c>
      <c r="S205" s="79">
        <v>0</v>
      </c>
      <c r="T205" s="79">
        <v>0</v>
      </c>
      <c r="U205" s="79">
        <v>0</v>
      </c>
      <c r="V205" s="79">
        <v>0</v>
      </c>
      <c r="W205" s="79">
        <v>0</v>
      </c>
      <c r="X205" s="79">
        <v>0</v>
      </c>
      <c r="Y205" s="79">
        <v>0</v>
      </c>
      <c r="Z205" s="79">
        <v>0</v>
      </c>
      <c r="AA205" s="79">
        <v>0</v>
      </c>
      <c r="AB205" s="79">
        <v>0</v>
      </c>
      <c r="AC205" s="79">
        <v>0</v>
      </c>
      <c r="AD205" s="79">
        <v>0</v>
      </c>
      <c r="AE205" s="79">
        <v>0</v>
      </c>
      <c r="AF205" s="79">
        <v>0</v>
      </c>
      <c r="AG205" s="79">
        <v>0</v>
      </c>
      <c r="AH205" s="79">
        <v>0</v>
      </c>
      <c r="AI205" s="79">
        <v>0</v>
      </c>
      <c r="AJ205" s="79">
        <v>0</v>
      </c>
      <c r="AK205" s="79">
        <v>0</v>
      </c>
      <c r="AL205" s="79">
        <v>0</v>
      </c>
      <c r="AM205" s="79">
        <f t="shared" si="3"/>
        <v>197818.04</v>
      </c>
      <c r="AP205" s="45"/>
    </row>
    <row r="206" spans="1:42" ht="33" customHeight="1">
      <c r="A206" s="54">
        <v>660</v>
      </c>
      <c r="B206" s="55" t="s">
        <v>188</v>
      </c>
      <c r="C206" s="56" t="s">
        <v>683</v>
      </c>
      <c r="D206" s="79">
        <v>0</v>
      </c>
      <c r="E206" s="79">
        <v>0</v>
      </c>
      <c r="F206" s="79">
        <v>127597338.79000001</v>
      </c>
      <c r="G206" s="79">
        <v>350556.00000000006</v>
      </c>
      <c r="H206" s="79">
        <v>0</v>
      </c>
      <c r="I206" s="79">
        <v>0</v>
      </c>
      <c r="J206" s="79">
        <v>2116.77</v>
      </c>
      <c r="K206" s="79">
        <v>0</v>
      </c>
      <c r="L206" s="79">
        <v>527.11</v>
      </c>
      <c r="M206" s="79">
        <v>0</v>
      </c>
      <c r="N206" s="79">
        <v>0</v>
      </c>
      <c r="O206" s="79">
        <v>0</v>
      </c>
      <c r="P206" s="79">
        <v>5012.43</v>
      </c>
      <c r="Q206" s="79">
        <v>78662.239999999991</v>
      </c>
      <c r="R206" s="79">
        <v>0</v>
      </c>
      <c r="S206" s="79">
        <v>0</v>
      </c>
      <c r="T206" s="79">
        <v>0</v>
      </c>
      <c r="U206" s="79">
        <v>0</v>
      </c>
      <c r="V206" s="79">
        <v>0</v>
      </c>
      <c r="W206" s="79">
        <v>0</v>
      </c>
      <c r="X206" s="79">
        <v>0</v>
      </c>
      <c r="Y206" s="79">
        <v>0</v>
      </c>
      <c r="Z206" s="79">
        <v>0</v>
      </c>
      <c r="AA206" s="79">
        <v>0</v>
      </c>
      <c r="AB206" s="79">
        <v>0</v>
      </c>
      <c r="AC206" s="79">
        <v>0</v>
      </c>
      <c r="AD206" s="79">
        <v>0</v>
      </c>
      <c r="AE206" s="79">
        <v>0</v>
      </c>
      <c r="AF206" s="79">
        <v>0</v>
      </c>
      <c r="AG206" s="79">
        <v>1824.9</v>
      </c>
      <c r="AH206" s="79">
        <v>0</v>
      </c>
      <c r="AI206" s="79">
        <v>0</v>
      </c>
      <c r="AJ206" s="79">
        <v>0</v>
      </c>
      <c r="AK206" s="79">
        <v>0</v>
      </c>
      <c r="AL206" s="79">
        <v>0</v>
      </c>
      <c r="AM206" s="79">
        <f t="shared" si="3"/>
        <v>128036038.24000001</v>
      </c>
      <c r="AP206" s="45"/>
    </row>
    <row r="207" spans="1:42" ht="33" customHeight="1">
      <c r="A207" s="54">
        <v>661</v>
      </c>
      <c r="B207" s="55" t="s">
        <v>189</v>
      </c>
      <c r="C207" s="56" t="s">
        <v>683</v>
      </c>
      <c r="D207" s="79">
        <v>0</v>
      </c>
      <c r="E207" s="79">
        <v>0</v>
      </c>
      <c r="F207" s="79">
        <v>10320.6</v>
      </c>
      <c r="G207" s="79">
        <v>28406.940000000002</v>
      </c>
      <c r="H207" s="79">
        <v>0</v>
      </c>
      <c r="I207" s="79">
        <v>0</v>
      </c>
      <c r="J207" s="79">
        <v>0</v>
      </c>
      <c r="K207" s="79">
        <v>0</v>
      </c>
      <c r="L207" s="79">
        <v>0</v>
      </c>
      <c r="M207" s="79">
        <v>0</v>
      </c>
      <c r="N207" s="79">
        <v>0</v>
      </c>
      <c r="O207" s="79">
        <v>0</v>
      </c>
      <c r="P207" s="79">
        <v>0</v>
      </c>
      <c r="Q207" s="79">
        <v>0</v>
      </c>
      <c r="R207" s="79">
        <v>0</v>
      </c>
      <c r="S207" s="79">
        <v>0</v>
      </c>
      <c r="T207" s="79">
        <v>0</v>
      </c>
      <c r="U207" s="79">
        <v>0</v>
      </c>
      <c r="V207" s="79">
        <v>0</v>
      </c>
      <c r="W207" s="79">
        <v>0</v>
      </c>
      <c r="X207" s="79">
        <v>0</v>
      </c>
      <c r="Y207" s="79">
        <v>0</v>
      </c>
      <c r="Z207" s="79">
        <v>0</v>
      </c>
      <c r="AA207" s="79">
        <v>0</v>
      </c>
      <c r="AB207" s="79">
        <v>0</v>
      </c>
      <c r="AC207" s="79">
        <v>0</v>
      </c>
      <c r="AD207" s="79">
        <v>0</v>
      </c>
      <c r="AE207" s="79">
        <v>0</v>
      </c>
      <c r="AF207" s="79">
        <v>0</v>
      </c>
      <c r="AG207" s="79">
        <v>0</v>
      </c>
      <c r="AH207" s="79">
        <v>0</v>
      </c>
      <c r="AI207" s="79">
        <v>0</v>
      </c>
      <c r="AJ207" s="79">
        <v>0</v>
      </c>
      <c r="AK207" s="79">
        <v>0</v>
      </c>
      <c r="AL207" s="79">
        <v>0</v>
      </c>
      <c r="AM207" s="79">
        <f t="shared" si="3"/>
        <v>38727.54</v>
      </c>
      <c r="AP207" s="45"/>
    </row>
    <row r="208" spans="1:42" ht="33" customHeight="1">
      <c r="A208" s="54">
        <v>670</v>
      </c>
      <c r="B208" s="55" t="s">
        <v>190</v>
      </c>
      <c r="C208" s="80" t="s">
        <v>726</v>
      </c>
      <c r="D208" s="79">
        <v>0</v>
      </c>
      <c r="E208" s="79">
        <v>0</v>
      </c>
      <c r="F208" s="79">
        <v>17501958.5</v>
      </c>
      <c r="G208" s="79">
        <v>2235768.6000000006</v>
      </c>
      <c r="H208" s="79">
        <v>0</v>
      </c>
      <c r="I208" s="79">
        <v>0</v>
      </c>
      <c r="J208" s="79">
        <v>502984.7</v>
      </c>
      <c r="K208" s="79">
        <v>0</v>
      </c>
      <c r="L208" s="79">
        <v>10252.039999999999</v>
      </c>
      <c r="M208" s="79">
        <v>0</v>
      </c>
      <c r="N208" s="79">
        <v>0</v>
      </c>
      <c r="O208" s="79">
        <v>0</v>
      </c>
      <c r="P208" s="79">
        <v>0</v>
      </c>
      <c r="Q208" s="79">
        <v>0</v>
      </c>
      <c r="R208" s="79">
        <v>0</v>
      </c>
      <c r="S208" s="79">
        <v>0</v>
      </c>
      <c r="T208" s="79">
        <v>0</v>
      </c>
      <c r="U208" s="79">
        <v>0</v>
      </c>
      <c r="V208" s="79">
        <v>0</v>
      </c>
      <c r="W208" s="79">
        <v>0</v>
      </c>
      <c r="X208" s="79">
        <v>0</v>
      </c>
      <c r="Y208" s="79">
        <v>0</v>
      </c>
      <c r="Z208" s="79">
        <v>0</v>
      </c>
      <c r="AA208" s="79">
        <v>0</v>
      </c>
      <c r="AB208" s="79">
        <v>0</v>
      </c>
      <c r="AC208" s="79">
        <v>0</v>
      </c>
      <c r="AD208" s="79">
        <v>0</v>
      </c>
      <c r="AE208" s="79">
        <v>0</v>
      </c>
      <c r="AF208" s="79">
        <v>0</v>
      </c>
      <c r="AG208" s="79">
        <v>0</v>
      </c>
      <c r="AH208" s="79">
        <v>0</v>
      </c>
      <c r="AI208" s="79">
        <v>0</v>
      </c>
      <c r="AJ208" s="79">
        <v>0</v>
      </c>
      <c r="AK208" s="79">
        <v>0</v>
      </c>
      <c r="AL208" s="79">
        <v>0</v>
      </c>
      <c r="AM208" s="79">
        <f t="shared" si="3"/>
        <v>20250963.84</v>
      </c>
      <c r="AP208" s="45"/>
    </row>
    <row r="209" spans="1:42" ht="33" customHeight="1">
      <c r="A209" s="54">
        <v>680</v>
      </c>
      <c r="B209" s="55" t="s">
        <v>191</v>
      </c>
      <c r="C209" s="56" t="s">
        <v>681</v>
      </c>
      <c r="D209" s="79">
        <v>0</v>
      </c>
      <c r="E209" s="79">
        <v>0</v>
      </c>
      <c r="F209" s="79">
        <v>0</v>
      </c>
      <c r="G209" s="79">
        <v>11958.42</v>
      </c>
      <c r="H209" s="79">
        <v>0</v>
      </c>
      <c r="I209" s="79">
        <v>0</v>
      </c>
      <c r="J209" s="79">
        <v>1019.04</v>
      </c>
      <c r="K209" s="79">
        <v>0</v>
      </c>
      <c r="L209" s="79">
        <v>0</v>
      </c>
      <c r="M209" s="79">
        <v>0</v>
      </c>
      <c r="N209" s="79">
        <v>0</v>
      </c>
      <c r="O209" s="79">
        <v>0</v>
      </c>
      <c r="P209" s="79">
        <v>0</v>
      </c>
      <c r="Q209" s="79">
        <v>0</v>
      </c>
      <c r="R209" s="79">
        <v>0</v>
      </c>
      <c r="S209" s="79">
        <v>0</v>
      </c>
      <c r="T209" s="79">
        <v>0</v>
      </c>
      <c r="U209" s="79">
        <v>0</v>
      </c>
      <c r="V209" s="79">
        <v>0</v>
      </c>
      <c r="W209" s="79">
        <v>0</v>
      </c>
      <c r="X209" s="79">
        <v>0</v>
      </c>
      <c r="Y209" s="79">
        <v>0</v>
      </c>
      <c r="Z209" s="79">
        <v>0</v>
      </c>
      <c r="AA209" s="79">
        <v>0</v>
      </c>
      <c r="AB209" s="79">
        <v>0</v>
      </c>
      <c r="AC209" s="79">
        <v>0</v>
      </c>
      <c r="AD209" s="79">
        <v>0</v>
      </c>
      <c r="AE209" s="79">
        <v>0</v>
      </c>
      <c r="AF209" s="79">
        <v>0</v>
      </c>
      <c r="AG209" s="79">
        <v>0</v>
      </c>
      <c r="AH209" s="79">
        <v>0</v>
      </c>
      <c r="AI209" s="79">
        <v>0</v>
      </c>
      <c r="AJ209" s="79">
        <v>0</v>
      </c>
      <c r="AK209" s="79">
        <v>0</v>
      </c>
      <c r="AL209" s="79">
        <v>0</v>
      </c>
      <c r="AM209" s="79">
        <f t="shared" si="3"/>
        <v>12977.46</v>
      </c>
      <c r="AP209" s="45"/>
    </row>
    <row r="210" spans="1:42">
      <c r="A210" s="54">
        <v>681</v>
      </c>
      <c r="B210" s="55" t="s">
        <v>192</v>
      </c>
      <c r="C210" s="80" t="s">
        <v>725</v>
      </c>
      <c r="D210" s="79">
        <v>0</v>
      </c>
      <c r="E210" s="79">
        <v>0</v>
      </c>
      <c r="F210" s="79">
        <v>0</v>
      </c>
      <c r="G210" s="79">
        <v>37272.49</v>
      </c>
      <c r="H210" s="79">
        <v>0</v>
      </c>
      <c r="I210" s="79">
        <v>0</v>
      </c>
      <c r="J210" s="79">
        <v>0</v>
      </c>
      <c r="K210" s="79">
        <v>0</v>
      </c>
      <c r="L210" s="79">
        <v>0</v>
      </c>
      <c r="M210" s="79">
        <v>0</v>
      </c>
      <c r="N210" s="79">
        <v>0</v>
      </c>
      <c r="O210" s="79">
        <v>0</v>
      </c>
      <c r="P210" s="79">
        <v>0</v>
      </c>
      <c r="Q210" s="79">
        <v>0</v>
      </c>
      <c r="R210" s="79">
        <v>0</v>
      </c>
      <c r="S210" s="79">
        <v>0</v>
      </c>
      <c r="T210" s="79">
        <v>0</v>
      </c>
      <c r="U210" s="79">
        <v>0</v>
      </c>
      <c r="V210" s="79">
        <v>0</v>
      </c>
      <c r="W210" s="79">
        <v>0</v>
      </c>
      <c r="X210" s="79">
        <v>0</v>
      </c>
      <c r="Y210" s="79">
        <v>0</v>
      </c>
      <c r="Z210" s="79">
        <v>0</v>
      </c>
      <c r="AA210" s="79">
        <v>0</v>
      </c>
      <c r="AB210" s="79">
        <v>0</v>
      </c>
      <c r="AC210" s="79">
        <v>0</v>
      </c>
      <c r="AD210" s="79">
        <v>0</v>
      </c>
      <c r="AE210" s="79">
        <v>0</v>
      </c>
      <c r="AF210" s="79">
        <v>0</v>
      </c>
      <c r="AG210" s="79">
        <v>0</v>
      </c>
      <c r="AH210" s="79">
        <v>0</v>
      </c>
      <c r="AI210" s="79">
        <v>0</v>
      </c>
      <c r="AJ210" s="79">
        <v>0</v>
      </c>
      <c r="AK210" s="79">
        <v>0</v>
      </c>
      <c r="AL210" s="79">
        <v>0</v>
      </c>
      <c r="AM210" s="79">
        <f t="shared" si="3"/>
        <v>37272.49</v>
      </c>
      <c r="AP210" s="45"/>
    </row>
    <row r="211" spans="1:42" ht="33" customHeight="1">
      <c r="A211" s="54">
        <v>682</v>
      </c>
      <c r="B211" s="55" t="s">
        <v>1371</v>
      </c>
      <c r="C211" s="80" t="s">
        <v>683</v>
      </c>
      <c r="D211" s="79">
        <v>0</v>
      </c>
      <c r="E211" s="79">
        <v>0</v>
      </c>
      <c r="F211" s="79">
        <v>0</v>
      </c>
      <c r="G211" s="79">
        <v>9280.4</v>
      </c>
      <c r="H211" s="79">
        <v>0</v>
      </c>
      <c r="I211" s="79">
        <v>0</v>
      </c>
      <c r="J211" s="79">
        <v>0</v>
      </c>
      <c r="K211" s="79">
        <v>0</v>
      </c>
      <c r="L211" s="79">
        <v>0</v>
      </c>
      <c r="M211" s="79">
        <v>0</v>
      </c>
      <c r="N211" s="79">
        <v>0</v>
      </c>
      <c r="O211" s="79">
        <v>0</v>
      </c>
      <c r="P211" s="79">
        <v>0</v>
      </c>
      <c r="Q211" s="79">
        <v>0</v>
      </c>
      <c r="R211" s="79">
        <v>0</v>
      </c>
      <c r="S211" s="79">
        <v>0</v>
      </c>
      <c r="T211" s="79">
        <v>0</v>
      </c>
      <c r="U211" s="79">
        <v>0</v>
      </c>
      <c r="V211" s="79">
        <v>0</v>
      </c>
      <c r="W211" s="79">
        <v>0</v>
      </c>
      <c r="X211" s="79">
        <v>0</v>
      </c>
      <c r="Y211" s="79">
        <v>0</v>
      </c>
      <c r="Z211" s="79">
        <v>0</v>
      </c>
      <c r="AA211" s="79">
        <v>0</v>
      </c>
      <c r="AB211" s="79">
        <v>0</v>
      </c>
      <c r="AC211" s="79">
        <v>0</v>
      </c>
      <c r="AD211" s="79">
        <v>0</v>
      </c>
      <c r="AE211" s="79">
        <v>0</v>
      </c>
      <c r="AF211" s="79">
        <v>0</v>
      </c>
      <c r="AG211" s="79">
        <v>0</v>
      </c>
      <c r="AH211" s="79">
        <v>0</v>
      </c>
      <c r="AI211" s="79">
        <v>0</v>
      </c>
      <c r="AJ211" s="79">
        <v>0</v>
      </c>
      <c r="AK211" s="79">
        <v>0</v>
      </c>
      <c r="AL211" s="79">
        <v>0</v>
      </c>
      <c r="AM211" s="79">
        <f t="shared" si="3"/>
        <v>9280.4</v>
      </c>
      <c r="AP211" s="45"/>
    </row>
    <row r="212" spans="1:42" ht="15" customHeight="1">
      <c r="A212" s="54">
        <v>683</v>
      </c>
      <c r="B212" s="55" t="s">
        <v>1372</v>
      </c>
      <c r="C212" s="56" t="s">
        <v>681</v>
      </c>
      <c r="D212" s="79">
        <v>0</v>
      </c>
      <c r="E212" s="79">
        <v>0</v>
      </c>
      <c r="F212" s="79">
        <v>0</v>
      </c>
      <c r="G212" s="79">
        <v>4765.4799999999996</v>
      </c>
      <c r="H212" s="79">
        <v>0</v>
      </c>
      <c r="I212" s="79">
        <v>0</v>
      </c>
      <c r="J212" s="79">
        <v>0</v>
      </c>
      <c r="K212" s="79">
        <v>0</v>
      </c>
      <c r="L212" s="79">
        <v>0</v>
      </c>
      <c r="M212" s="79">
        <v>0</v>
      </c>
      <c r="N212" s="79">
        <v>0</v>
      </c>
      <c r="O212" s="79">
        <v>0</v>
      </c>
      <c r="P212" s="79">
        <v>0</v>
      </c>
      <c r="Q212" s="79">
        <v>0</v>
      </c>
      <c r="R212" s="79">
        <v>0</v>
      </c>
      <c r="S212" s="79">
        <v>0</v>
      </c>
      <c r="T212" s="79">
        <v>0</v>
      </c>
      <c r="U212" s="79">
        <v>0</v>
      </c>
      <c r="V212" s="79">
        <v>0</v>
      </c>
      <c r="W212" s="79">
        <v>0</v>
      </c>
      <c r="X212" s="79">
        <v>0</v>
      </c>
      <c r="Y212" s="79">
        <v>0</v>
      </c>
      <c r="Z212" s="79">
        <v>0</v>
      </c>
      <c r="AA212" s="79">
        <v>0</v>
      </c>
      <c r="AB212" s="79">
        <v>0</v>
      </c>
      <c r="AC212" s="79">
        <v>0</v>
      </c>
      <c r="AD212" s="79">
        <v>0</v>
      </c>
      <c r="AE212" s="79">
        <v>0</v>
      </c>
      <c r="AF212" s="79">
        <v>0</v>
      </c>
      <c r="AG212" s="79">
        <v>0</v>
      </c>
      <c r="AH212" s="79">
        <v>0</v>
      </c>
      <c r="AI212" s="79">
        <v>0</v>
      </c>
      <c r="AJ212" s="79">
        <v>0</v>
      </c>
      <c r="AK212" s="79">
        <v>0</v>
      </c>
      <c r="AL212" s="79">
        <v>0</v>
      </c>
      <c r="AM212" s="79">
        <f t="shared" si="3"/>
        <v>4765.4799999999996</v>
      </c>
      <c r="AP212" s="45"/>
    </row>
    <row r="213" spans="1:42" ht="33" customHeight="1">
      <c r="A213" s="54">
        <v>716</v>
      </c>
      <c r="B213" s="55" t="s">
        <v>193</v>
      </c>
      <c r="C213" s="56">
        <v>0</v>
      </c>
      <c r="D213" s="79">
        <v>0</v>
      </c>
      <c r="E213" s="79">
        <v>0</v>
      </c>
      <c r="F213" s="79">
        <v>0</v>
      </c>
      <c r="G213" s="79">
        <v>0</v>
      </c>
      <c r="H213" s="79">
        <v>0</v>
      </c>
      <c r="I213" s="79">
        <v>0</v>
      </c>
      <c r="J213" s="79">
        <v>0</v>
      </c>
      <c r="K213" s="79">
        <v>0</v>
      </c>
      <c r="L213" s="79">
        <v>0</v>
      </c>
      <c r="M213" s="79">
        <v>0</v>
      </c>
      <c r="N213" s="79">
        <v>0</v>
      </c>
      <c r="O213" s="79">
        <v>0</v>
      </c>
      <c r="P213" s="79">
        <v>0</v>
      </c>
      <c r="Q213" s="79">
        <v>0</v>
      </c>
      <c r="R213" s="79">
        <v>0</v>
      </c>
      <c r="S213" s="79">
        <v>0</v>
      </c>
      <c r="T213" s="79">
        <v>0</v>
      </c>
      <c r="U213" s="79">
        <v>0</v>
      </c>
      <c r="V213" s="79">
        <v>0</v>
      </c>
      <c r="W213" s="79">
        <v>0</v>
      </c>
      <c r="X213" s="79">
        <v>0</v>
      </c>
      <c r="Y213" s="79">
        <v>0</v>
      </c>
      <c r="Z213" s="79">
        <v>0</v>
      </c>
      <c r="AA213" s="79">
        <v>0</v>
      </c>
      <c r="AB213" s="79">
        <v>0</v>
      </c>
      <c r="AC213" s="79">
        <v>0</v>
      </c>
      <c r="AD213" s="79">
        <v>0</v>
      </c>
      <c r="AE213" s="79">
        <v>0</v>
      </c>
      <c r="AF213" s="79">
        <v>0</v>
      </c>
      <c r="AG213" s="79">
        <v>0</v>
      </c>
      <c r="AH213" s="79">
        <v>0</v>
      </c>
      <c r="AI213" s="79">
        <v>0</v>
      </c>
      <c r="AJ213" s="79">
        <v>0</v>
      </c>
      <c r="AK213" s="79">
        <v>0</v>
      </c>
      <c r="AL213" s="79">
        <v>0</v>
      </c>
      <c r="AM213" s="79">
        <f t="shared" si="3"/>
        <v>0</v>
      </c>
      <c r="AP213" s="45"/>
    </row>
    <row r="214" spans="1:42" ht="33" customHeight="1">
      <c r="A214" s="54">
        <v>761</v>
      </c>
      <c r="B214" s="55" t="s">
        <v>194</v>
      </c>
      <c r="C214" s="56">
        <v>0</v>
      </c>
      <c r="D214" s="79">
        <v>0</v>
      </c>
      <c r="E214" s="79">
        <v>0</v>
      </c>
      <c r="F214" s="79">
        <v>0</v>
      </c>
      <c r="G214" s="79">
        <v>0</v>
      </c>
      <c r="H214" s="79">
        <v>0</v>
      </c>
      <c r="I214" s="79">
        <v>0</v>
      </c>
      <c r="J214" s="79">
        <v>0</v>
      </c>
      <c r="K214" s="79">
        <v>0</v>
      </c>
      <c r="L214" s="79">
        <v>0</v>
      </c>
      <c r="M214" s="79">
        <v>0</v>
      </c>
      <c r="N214" s="79">
        <v>0</v>
      </c>
      <c r="O214" s="79">
        <v>0</v>
      </c>
      <c r="P214" s="79">
        <v>0</v>
      </c>
      <c r="Q214" s="79">
        <v>0</v>
      </c>
      <c r="R214" s="79">
        <v>0</v>
      </c>
      <c r="S214" s="79">
        <v>0</v>
      </c>
      <c r="T214" s="79">
        <v>0</v>
      </c>
      <c r="U214" s="79">
        <v>0</v>
      </c>
      <c r="V214" s="79">
        <v>0</v>
      </c>
      <c r="W214" s="79">
        <v>0</v>
      </c>
      <c r="X214" s="79">
        <v>0</v>
      </c>
      <c r="Y214" s="79">
        <v>0</v>
      </c>
      <c r="Z214" s="79">
        <v>0</v>
      </c>
      <c r="AA214" s="79">
        <v>0</v>
      </c>
      <c r="AB214" s="79">
        <v>0</v>
      </c>
      <c r="AC214" s="79">
        <v>0</v>
      </c>
      <c r="AD214" s="79">
        <v>0</v>
      </c>
      <c r="AE214" s="79">
        <v>0</v>
      </c>
      <c r="AF214" s="79">
        <v>0</v>
      </c>
      <c r="AG214" s="79">
        <v>0</v>
      </c>
      <c r="AH214" s="79">
        <v>0</v>
      </c>
      <c r="AI214" s="79">
        <v>0</v>
      </c>
      <c r="AJ214" s="79">
        <v>0</v>
      </c>
      <c r="AK214" s="79">
        <v>0</v>
      </c>
      <c r="AL214" s="79">
        <v>0</v>
      </c>
      <c r="AM214" s="79">
        <f t="shared" si="3"/>
        <v>0</v>
      </c>
      <c r="AP214" s="45"/>
    </row>
    <row r="215" spans="1:42" ht="33" customHeight="1">
      <c r="A215" s="54">
        <v>781</v>
      </c>
      <c r="B215" s="55" t="s">
        <v>195</v>
      </c>
      <c r="C215" s="56">
        <v>0</v>
      </c>
      <c r="D215" s="79">
        <v>0</v>
      </c>
      <c r="E215" s="79">
        <v>0</v>
      </c>
      <c r="F215" s="79">
        <v>0</v>
      </c>
      <c r="G215" s="79">
        <v>0</v>
      </c>
      <c r="H215" s="79">
        <v>0</v>
      </c>
      <c r="I215" s="79">
        <v>0</v>
      </c>
      <c r="J215" s="79">
        <v>0</v>
      </c>
      <c r="K215" s="79">
        <v>0</v>
      </c>
      <c r="L215" s="79">
        <v>0</v>
      </c>
      <c r="M215" s="79">
        <v>0</v>
      </c>
      <c r="N215" s="79">
        <v>0</v>
      </c>
      <c r="O215" s="79">
        <v>0</v>
      </c>
      <c r="P215" s="79">
        <v>0</v>
      </c>
      <c r="Q215" s="79">
        <v>0</v>
      </c>
      <c r="R215" s="79">
        <v>0</v>
      </c>
      <c r="S215" s="79">
        <v>0</v>
      </c>
      <c r="T215" s="79">
        <v>0</v>
      </c>
      <c r="U215" s="79">
        <v>0</v>
      </c>
      <c r="V215" s="79">
        <v>0</v>
      </c>
      <c r="W215" s="79">
        <v>0</v>
      </c>
      <c r="X215" s="79">
        <v>0</v>
      </c>
      <c r="Y215" s="79">
        <v>0</v>
      </c>
      <c r="Z215" s="79">
        <v>0</v>
      </c>
      <c r="AA215" s="79">
        <v>0</v>
      </c>
      <c r="AB215" s="79">
        <v>0</v>
      </c>
      <c r="AC215" s="79">
        <v>0</v>
      </c>
      <c r="AD215" s="79">
        <v>0</v>
      </c>
      <c r="AE215" s="79">
        <v>0</v>
      </c>
      <c r="AF215" s="79">
        <v>0</v>
      </c>
      <c r="AG215" s="79">
        <v>0</v>
      </c>
      <c r="AH215" s="79">
        <v>0</v>
      </c>
      <c r="AI215" s="79">
        <v>0</v>
      </c>
      <c r="AJ215" s="79">
        <v>0</v>
      </c>
      <c r="AK215" s="79">
        <v>0</v>
      </c>
      <c r="AL215" s="79">
        <v>0</v>
      </c>
      <c r="AM215" s="79">
        <f t="shared" si="3"/>
        <v>0</v>
      </c>
      <c r="AP215" s="45"/>
    </row>
    <row r="216" spans="1:42" ht="33" customHeight="1">
      <c r="A216" s="54">
        <v>802</v>
      </c>
      <c r="B216" s="55" t="s">
        <v>196</v>
      </c>
      <c r="C216" s="56">
        <v>0</v>
      </c>
      <c r="D216" s="79">
        <v>0</v>
      </c>
      <c r="E216" s="79">
        <v>0</v>
      </c>
      <c r="F216" s="79">
        <v>0</v>
      </c>
      <c r="G216" s="79">
        <v>0</v>
      </c>
      <c r="H216" s="79">
        <v>0</v>
      </c>
      <c r="I216" s="79">
        <v>0</v>
      </c>
      <c r="J216" s="79">
        <v>0</v>
      </c>
      <c r="K216" s="79">
        <v>0</v>
      </c>
      <c r="L216" s="79">
        <v>0</v>
      </c>
      <c r="M216" s="79">
        <v>0</v>
      </c>
      <c r="N216" s="79">
        <v>0</v>
      </c>
      <c r="O216" s="79">
        <v>0</v>
      </c>
      <c r="P216" s="79">
        <v>0</v>
      </c>
      <c r="Q216" s="79">
        <v>0</v>
      </c>
      <c r="R216" s="79">
        <v>0</v>
      </c>
      <c r="S216" s="79">
        <v>0</v>
      </c>
      <c r="T216" s="79">
        <v>0</v>
      </c>
      <c r="U216" s="79">
        <v>0</v>
      </c>
      <c r="V216" s="79">
        <v>0</v>
      </c>
      <c r="W216" s="79">
        <v>0</v>
      </c>
      <c r="X216" s="79">
        <v>0</v>
      </c>
      <c r="Y216" s="79">
        <v>0</v>
      </c>
      <c r="Z216" s="79">
        <v>0</v>
      </c>
      <c r="AA216" s="79">
        <v>0</v>
      </c>
      <c r="AB216" s="79">
        <v>0</v>
      </c>
      <c r="AC216" s="79">
        <v>0</v>
      </c>
      <c r="AD216" s="79">
        <v>0</v>
      </c>
      <c r="AE216" s="79">
        <v>0</v>
      </c>
      <c r="AF216" s="79">
        <v>0</v>
      </c>
      <c r="AG216" s="79">
        <v>0</v>
      </c>
      <c r="AH216" s="79">
        <v>0</v>
      </c>
      <c r="AI216" s="79">
        <v>0</v>
      </c>
      <c r="AJ216" s="79">
        <v>0</v>
      </c>
      <c r="AK216" s="79">
        <v>0</v>
      </c>
      <c r="AL216" s="79">
        <v>0</v>
      </c>
      <c r="AM216" s="79">
        <f t="shared" si="3"/>
        <v>0</v>
      </c>
      <c r="AP216" s="45"/>
    </row>
    <row r="217" spans="1:42" ht="33" customHeight="1">
      <c r="A217" s="54">
        <v>821</v>
      </c>
      <c r="B217" s="55" t="s">
        <v>197</v>
      </c>
      <c r="C217" s="56">
        <v>0</v>
      </c>
      <c r="D217" s="79">
        <v>0</v>
      </c>
      <c r="E217" s="79">
        <v>0</v>
      </c>
      <c r="F217" s="79">
        <v>0</v>
      </c>
      <c r="G217" s="79">
        <v>0</v>
      </c>
      <c r="H217" s="79">
        <v>0</v>
      </c>
      <c r="I217" s="79">
        <v>0</v>
      </c>
      <c r="J217" s="79">
        <v>0</v>
      </c>
      <c r="K217" s="79">
        <v>0</v>
      </c>
      <c r="L217" s="79">
        <v>0</v>
      </c>
      <c r="M217" s="79">
        <v>0</v>
      </c>
      <c r="N217" s="79">
        <v>0</v>
      </c>
      <c r="O217" s="79">
        <v>0</v>
      </c>
      <c r="P217" s="79">
        <v>0</v>
      </c>
      <c r="Q217" s="79">
        <v>0</v>
      </c>
      <c r="R217" s="79">
        <v>0</v>
      </c>
      <c r="S217" s="79">
        <v>0</v>
      </c>
      <c r="T217" s="79">
        <v>0</v>
      </c>
      <c r="U217" s="79">
        <v>0</v>
      </c>
      <c r="V217" s="79">
        <v>0</v>
      </c>
      <c r="W217" s="79">
        <v>0</v>
      </c>
      <c r="X217" s="79">
        <v>0</v>
      </c>
      <c r="Y217" s="79">
        <v>0</v>
      </c>
      <c r="Z217" s="79">
        <v>0</v>
      </c>
      <c r="AA217" s="79">
        <v>0</v>
      </c>
      <c r="AB217" s="79">
        <v>0</v>
      </c>
      <c r="AC217" s="79">
        <v>0</v>
      </c>
      <c r="AD217" s="79">
        <v>0</v>
      </c>
      <c r="AE217" s="79">
        <v>0</v>
      </c>
      <c r="AF217" s="79">
        <v>0</v>
      </c>
      <c r="AG217" s="79">
        <v>0</v>
      </c>
      <c r="AH217" s="79">
        <v>0</v>
      </c>
      <c r="AI217" s="79">
        <v>0</v>
      </c>
      <c r="AJ217" s="79">
        <v>0</v>
      </c>
      <c r="AK217" s="79">
        <v>0</v>
      </c>
      <c r="AL217" s="79">
        <v>0</v>
      </c>
      <c r="AM217" s="79">
        <f t="shared" si="3"/>
        <v>0</v>
      </c>
      <c r="AP217" s="45"/>
    </row>
    <row r="218" spans="1:42" ht="33" customHeight="1">
      <c r="A218" s="54">
        <v>831</v>
      </c>
      <c r="B218" s="55" t="s">
        <v>198</v>
      </c>
      <c r="C218" s="56">
        <v>0</v>
      </c>
      <c r="D218" s="79">
        <v>0</v>
      </c>
      <c r="E218" s="79">
        <v>0</v>
      </c>
      <c r="F218" s="79">
        <v>0</v>
      </c>
      <c r="G218" s="79">
        <v>0</v>
      </c>
      <c r="H218" s="79">
        <v>0</v>
      </c>
      <c r="I218" s="79">
        <v>0</v>
      </c>
      <c r="J218" s="79">
        <v>0</v>
      </c>
      <c r="K218" s="79">
        <v>0</v>
      </c>
      <c r="L218" s="79">
        <v>0</v>
      </c>
      <c r="M218" s="79">
        <v>0</v>
      </c>
      <c r="N218" s="79">
        <v>0</v>
      </c>
      <c r="O218" s="79">
        <v>0</v>
      </c>
      <c r="P218" s="79">
        <v>0</v>
      </c>
      <c r="Q218" s="79">
        <v>0</v>
      </c>
      <c r="R218" s="79">
        <v>0</v>
      </c>
      <c r="S218" s="79">
        <v>0</v>
      </c>
      <c r="T218" s="79">
        <v>0</v>
      </c>
      <c r="U218" s="79">
        <v>0</v>
      </c>
      <c r="V218" s="79">
        <v>0</v>
      </c>
      <c r="W218" s="79">
        <v>0</v>
      </c>
      <c r="X218" s="79">
        <v>0</v>
      </c>
      <c r="Y218" s="79">
        <v>0</v>
      </c>
      <c r="Z218" s="79">
        <v>0</v>
      </c>
      <c r="AA218" s="79">
        <v>0</v>
      </c>
      <c r="AB218" s="79">
        <v>0</v>
      </c>
      <c r="AC218" s="79">
        <v>0</v>
      </c>
      <c r="AD218" s="79">
        <v>0</v>
      </c>
      <c r="AE218" s="79">
        <v>0</v>
      </c>
      <c r="AF218" s="79">
        <v>0</v>
      </c>
      <c r="AG218" s="79">
        <v>0</v>
      </c>
      <c r="AH218" s="79">
        <v>0</v>
      </c>
      <c r="AI218" s="79">
        <v>0</v>
      </c>
      <c r="AJ218" s="79">
        <v>0</v>
      </c>
      <c r="AK218" s="79">
        <v>0</v>
      </c>
      <c r="AL218" s="79">
        <v>0</v>
      </c>
      <c r="AM218" s="79">
        <f t="shared" si="3"/>
        <v>0</v>
      </c>
      <c r="AP218" s="45"/>
    </row>
    <row r="219" spans="1:42" ht="33" customHeight="1">
      <c r="A219" s="54">
        <v>862</v>
      </c>
      <c r="B219" s="55" t="s">
        <v>199</v>
      </c>
      <c r="C219" s="80" t="s">
        <v>681</v>
      </c>
      <c r="D219" s="79">
        <v>0</v>
      </c>
      <c r="E219" s="79">
        <v>0</v>
      </c>
      <c r="F219" s="79">
        <v>0</v>
      </c>
      <c r="G219" s="79">
        <v>2154.6</v>
      </c>
      <c r="H219" s="79">
        <v>0</v>
      </c>
      <c r="I219" s="79">
        <v>200</v>
      </c>
      <c r="J219" s="79">
        <v>5152581.33</v>
      </c>
      <c r="K219" s="79">
        <v>0</v>
      </c>
      <c r="L219" s="79">
        <v>0</v>
      </c>
      <c r="M219" s="79">
        <v>0</v>
      </c>
      <c r="N219" s="79">
        <v>0</v>
      </c>
      <c r="O219" s="79">
        <v>0</v>
      </c>
      <c r="P219" s="79">
        <v>0</v>
      </c>
      <c r="Q219" s="79">
        <v>504935.22</v>
      </c>
      <c r="R219" s="79">
        <v>0</v>
      </c>
      <c r="S219" s="79">
        <v>0</v>
      </c>
      <c r="T219" s="79">
        <v>0</v>
      </c>
      <c r="U219" s="79">
        <v>0</v>
      </c>
      <c r="V219" s="79">
        <v>0</v>
      </c>
      <c r="W219" s="79">
        <v>0</v>
      </c>
      <c r="X219" s="79">
        <v>0</v>
      </c>
      <c r="Y219" s="79">
        <v>0</v>
      </c>
      <c r="Z219" s="79">
        <v>0</v>
      </c>
      <c r="AA219" s="79">
        <v>0</v>
      </c>
      <c r="AB219" s="79">
        <v>0</v>
      </c>
      <c r="AC219" s="79">
        <v>0</v>
      </c>
      <c r="AD219" s="79">
        <v>0</v>
      </c>
      <c r="AE219" s="79">
        <v>0</v>
      </c>
      <c r="AF219" s="79">
        <v>0</v>
      </c>
      <c r="AG219" s="79">
        <v>0</v>
      </c>
      <c r="AH219" s="79">
        <v>0</v>
      </c>
      <c r="AI219" s="79">
        <v>0</v>
      </c>
      <c r="AJ219" s="79">
        <v>0</v>
      </c>
      <c r="AK219" s="79">
        <v>0</v>
      </c>
      <c r="AL219" s="79">
        <v>0</v>
      </c>
      <c r="AM219" s="79">
        <f t="shared" si="3"/>
        <v>5659871.1499999994</v>
      </c>
      <c r="AP219" s="45"/>
    </row>
    <row r="220" spans="1:42" ht="33" customHeight="1">
      <c r="A220" s="54">
        <v>865</v>
      </c>
      <c r="B220" s="55" t="s">
        <v>200</v>
      </c>
      <c r="C220" s="56" t="s">
        <v>683</v>
      </c>
      <c r="D220" s="79">
        <v>0</v>
      </c>
      <c r="E220" s="79">
        <v>0</v>
      </c>
      <c r="F220" s="79">
        <v>0</v>
      </c>
      <c r="G220" s="79">
        <v>0</v>
      </c>
      <c r="H220" s="79">
        <v>0</v>
      </c>
      <c r="I220" s="79">
        <v>0</v>
      </c>
      <c r="J220" s="79">
        <v>0</v>
      </c>
      <c r="K220" s="79">
        <v>0</v>
      </c>
      <c r="L220" s="79">
        <v>0</v>
      </c>
      <c r="M220" s="79">
        <v>0</v>
      </c>
      <c r="N220" s="79">
        <v>0</v>
      </c>
      <c r="O220" s="79">
        <v>0</v>
      </c>
      <c r="P220" s="79">
        <v>0</v>
      </c>
      <c r="Q220" s="79">
        <v>0</v>
      </c>
      <c r="R220" s="79">
        <v>0</v>
      </c>
      <c r="S220" s="79">
        <v>0</v>
      </c>
      <c r="T220" s="79">
        <v>0</v>
      </c>
      <c r="U220" s="79">
        <v>0</v>
      </c>
      <c r="V220" s="79">
        <v>0</v>
      </c>
      <c r="W220" s="79">
        <v>0</v>
      </c>
      <c r="X220" s="79">
        <v>0</v>
      </c>
      <c r="Y220" s="79">
        <v>0</v>
      </c>
      <c r="Z220" s="79">
        <v>0</v>
      </c>
      <c r="AA220" s="79">
        <v>0</v>
      </c>
      <c r="AB220" s="79">
        <v>0</v>
      </c>
      <c r="AC220" s="79">
        <v>0</v>
      </c>
      <c r="AD220" s="79">
        <v>0</v>
      </c>
      <c r="AE220" s="79">
        <v>0</v>
      </c>
      <c r="AF220" s="79">
        <v>0</v>
      </c>
      <c r="AG220" s="79">
        <v>0</v>
      </c>
      <c r="AH220" s="79">
        <v>0</v>
      </c>
      <c r="AI220" s="79">
        <v>0</v>
      </c>
      <c r="AJ220" s="79">
        <v>0</v>
      </c>
      <c r="AK220" s="79">
        <v>0</v>
      </c>
      <c r="AL220" s="79">
        <v>0</v>
      </c>
      <c r="AM220" s="79">
        <f t="shared" si="3"/>
        <v>0</v>
      </c>
      <c r="AP220" s="45"/>
    </row>
    <row r="221" spans="1:42" ht="33" customHeight="1">
      <c r="A221" s="54">
        <v>867</v>
      </c>
      <c r="B221" s="55" t="s">
        <v>201</v>
      </c>
      <c r="C221" s="56" t="s">
        <v>683</v>
      </c>
      <c r="D221" s="79">
        <v>0</v>
      </c>
      <c r="E221" s="79">
        <v>0</v>
      </c>
      <c r="F221" s="79">
        <v>0</v>
      </c>
      <c r="G221" s="79">
        <v>0</v>
      </c>
      <c r="H221" s="79">
        <v>0</v>
      </c>
      <c r="I221" s="79">
        <v>0</v>
      </c>
      <c r="J221" s="79">
        <v>0</v>
      </c>
      <c r="K221" s="79">
        <v>0</v>
      </c>
      <c r="L221" s="79">
        <v>0</v>
      </c>
      <c r="M221" s="79">
        <v>0</v>
      </c>
      <c r="N221" s="79">
        <v>0</v>
      </c>
      <c r="O221" s="79">
        <v>0</v>
      </c>
      <c r="P221" s="79">
        <v>0</v>
      </c>
      <c r="Q221" s="79">
        <v>0</v>
      </c>
      <c r="R221" s="79">
        <v>0</v>
      </c>
      <c r="S221" s="79">
        <v>0</v>
      </c>
      <c r="T221" s="79">
        <v>0</v>
      </c>
      <c r="U221" s="79">
        <v>0</v>
      </c>
      <c r="V221" s="79">
        <v>0</v>
      </c>
      <c r="W221" s="79">
        <v>0</v>
      </c>
      <c r="X221" s="79">
        <v>0</v>
      </c>
      <c r="Y221" s="79">
        <v>0</v>
      </c>
      <c r="Z221" s="79">
        <v>0</v>
      </c>
      <c r="AA221" s="79">
        <v>0</v>
      </c>
      <c r="AB221" s="79">
        <v>0</v>
      </c>
      <c r="AC221" s="79">
        <v>0</v>
      </c>
      <c r="AD221" s="79">
        <v>0</v>
      </c>
      <c r="AE221" s="79">
        <v>0</v>
      </c>
      <c r="AF221" s="79">
        <v>0</v>
      </c>
      <c r="AG221" s="79">
        <v>0</v>
      </c>
      <c r="AH221" s="79">
        <v>0</v>
      </c>
      <c r="AI221" s="79">
        <v>0</v>
      </c>
      <c r="AJ221" s="79">
        <v>0</v>
      </c>
      <c r="AK221" s="79">
        <v>0</v>
      </c>
      <c r="AL221" s="79">
        <v>0</v>
      </c>
      <c r="AM221" s="79">
        <f t="shared" si="3"/>
        <v>0</v>
      </c>
      <c r="AP221" s="45"/>
    </row>
    <row r="222" spans="1:42" ht="33" customHeight="1">
      <c r="A222" s="54">
        <v>901</v>
      </c>
      <c r="B222" s="55" t="s">
        <v>202</v>
      </c>
      <c r="C222" s="56" t="s">
        <v>678</v>
      </c>
      <c r="D222" s="79">
        <v>0</v>
      </c>
      <c r="E222" s="79">
        <v>0</v>
      </c>
      <c r="F222" s="79">
        <v>0</v>
      </c>
      <c r="G222" s="79">
        <v>0</v>
      </c>
      <c r="H222" s="79">
        <v>0</v>
      </c>
      <c r="I222" s="79">
        <v>0</v>
      </c>
      <c r="J222" s="79">
        <v>0</v>
      </c>
      <c r="K222" s="79">
        <v>0</v>
      </c>
      <c r="L222" s="79">
        <v>0</v>
      </c>
      <c r="M222" s="79">
        <v>0</v>
      </c>
      <c r="N222" s="79">
        <v>0</v>
      </c>
      <c r="O222" s="79">
        <v>0</v>
      </c>
      <c r="P222" s="79">
        <v>0</v>
      </c>
      <c r="Q222" s="79">
        <v>0</v>
      </c>
      <c r="R222" s="79">
        <v>0</v>
      </c>
      <c r="S222" s="79">
        <v>0</v>
      </c>
      <c r="T222" s="79">
        <v>0</v>
      </c>
      <c r="U222" s="79">
        <v>0</v>
      </c>
      <c r="V222" s="79">
        <v>0</v>
      </c>
      <c r="W222" s="79">
        <v>0</v>
      </c>
      <c r="X222" s="79">
        <v>0</v>
      </c>
      <c r="Y222" s="79">
        <v>0</v>
      </c>
      <c r="Z222" s="79">
        <v>0</v>
      </c>
      <c r="AA222" s="79">
        <v>0</v>
      </c>
      <c r="AB222" s="79">
        <v>0</v>
      </c>
      <c r="AC222" s="79">
        <v>0</v>
      </c>
      <c r="AD222" s="79">
        <v>0</v>
      </c>
      <c r="AE222" s="79">
        <v>0</v>
      </c>
      <c r="AF222" s="79">
        <v>0</v>
      </c>
      <c r="AG222" s="79">
        <v>0</v>
      </c>
      <c r="AH222" s="79">
        <v>0</v>
      </c>
      <c r="AI222" s="79">
        <v>0</v>
      </c>
      <c r="AJ222" s="79">
        <v>0</v>
      </c>
      <c r="AK222" s="79">
        <v>0</v>
      </c>
      <c r="AL222" s="79">
        <v>0</v>
      </c>
      <c r="AM222" s="79">
        <f t="shared" si="3"/>
        <v>0</v>
      </c>
      <c r="AP222" s="45"/>
    </row>
    <row r="223" spans="1:42" ht="33" customHeight="1">
      <c r="A223" s="54">
        <v>902</v>
      </c>
      <c r="B223" s="55" t="s">
        <v>203</v>
      </c>
      <c r="C223" s="56" t="s">
        <v>678</v>
      </c>
      <c r="D223" s="79">
        <v>0</v>
      </c>
      <c r="E223" s="79">
        <v>0</v>
      </c>
      <c r="F223" s="79">
        <v>0</v>
      </c>
      <c r="G223" s="79">
        <v>334374.3</v>
      </c>
      <c r="H223" s="79">
        <v>0</v>
      </c>
      <c r="I223" s="79">
        <v>0</v>
      </c>
      <c r="J223" s="79">
        <v>0</v>
      </c>
      <c r="K223" s="79">
        <v>0</v>
      </c>
      <c r="L223" s="79">
        <v>0</v>
      </c>
      <c r="M223" s="79">
        <v>0</v>
      </c>
      <c r="N223" s="79">
        <v>0</v>
      </c>
      <c r="O223" s="79">
        <v>0</v>
      </c>
      <c r="P223" s="79">
        <v>0</v>
      </c>
      <c r="Q223" s="79">
        <v>0</v>
      </c>
      <c r="R223" s="79">
        <v>0</v>
      </c>
      <c r="S223" s="79">
        <v>0</v>
      </c>
      <c r="T223" s="79">
        <v>0</v>
      </c>
      <c r="U223" s="79">
        <v>0</v>
      </c>
      <c r="V223" s="79">
        <v>0</v>
      </c>
      <c r="W223" s="79">
        <v>0</v>
      </c>
      <c r="X223" s="79">
        <v>0</v>
      </c>
      <c r="Y223" s="79">
        <v>0</v>
      </c>
      <c r="Z223" s="79">
        <v>0</v>
      </c>
      <c r="AA223" s="79">
        <v>0</v>
      </c>
      <c r="AB223" s="79">
        <v>0</v>
      </c>
      <c r="AC223" s="79">
        <v>0</v>
      </c>
      <c r="AD223" s="79">
        <v>0</v>
      </c>
      <c r="AE223" s="79">
        <v>0</v>
      </c>
      <c r="AF223" s="79">
        <v>0</v>
      </c>
      <c r="AG223" s="79">
        <v>0</v>
      </c>
      <c r="AH223" s="79">
        <v>0</v>
      </c>
      <c r="AI223" s="79">
        <v>0</v>
      </c>
      <c r="AJ223" s="79">
        <v>0</v>
      </c>
      <c r="AK223" s="79">
        <v>0</v>
      </c>
      <c r="AL223" s="79">
        <v>0</v>
      </c>
      <c r="AM223" s="79">
        <f t="shared" si="3"/>
        <v>334374.3</v>
      </c>
      <c r="AP223" s="45"/>
    </row>
    <row r="224" spans="1:42" ht="33" customHeight="1">
      <c r="A224" s="54">
        <v>903</v>
      </c>
      <c r="B224" s="204" t="s">
        <v>204</v>
      </c>
      <c r="C224" s="56" t="s">
        <v>678</v>
      </c>
      <c r="D224" s="79">
        <v>0</v>
      </c>
      <c r="E224" s="79">
        <v>0</v>
      </c>
      <c r="F224" s="79">
        <v>0</v>
      </c>
      <c r="G224" s="79">
        <v>25757792.379999999</v>
      </c>
      <c r="H224" s="79">
        <v>0</v>
      </c>
      <c r="I224" s="79">
        <v>0</v>
      </c>
      <c r="J224" s="79">
        <v>0</v>
      </c>
      <c r="K224" s="79">
        <v>0</v>
      </c>
      <c r="L224" s="79">
        <v>0</v>
      </c>
      <c r="M224" s="79">
        <v>0</v>
      </c>
      <c r="N224" s="79">
        <v>0</v>
      </c>
      <c r="O224" s="79">
        <v>0</v>
      </c>
      <c r="P224" s="79">
        <v>0</v>
      </c>
      <c r="Q224" s="79">
        <v>0</v>
      </c>
      <c r="R224" s="79">
        <v>0</v>
      </c>
      <c r="S224" s="79">
        <v>0</v>
      </c>
      <c r="T224" s="79">
        <v>0</v>
      </c>
      <c r="U224" s="79">
        <v>0</v>
      </c>
      <c r="V224" s="79">
        <v>0</v>
      </c>
      <c r="W224" s="79">
        <v>0</v>
      </c>
      <c r="X224" s="79">
        <v>0</v>
      </c>
      <c r="Y224" s="79">
        <v>0</v>
      </c>
      <c r="Z224" s="79">
        <v>0</v>
      </c>
      <c r="AA224" s="79">
        <v>0</v>
      </c>
      <c r="AB224" s="79">
        <v>0</v>
      </c>
      <c r="AC224" s="79">
        <v>0</v>
      </c>
      <c r="AD224" s="79">
        <v>0</v>
      </c>
      <c r="AE224" s="79">
        <v>0</v>
      </c>
      <c r="AF224" s="79">
        <v>0</v>
      </c>
      <c r="AG224" s="79">
        <v>0</v>
      </c>
      <c r="AH224" s="79">
        <v>0</v>
      </c>
      <c r="AI224" s="79">
        <v>0</v>
      </c>
      <c r="AJ224" s="79">
        <v>0</v>
      </c>
      <c r="AK224" s="79">
        <v>0</v>
      </c>
      <c r="AL224" s="79">
        <v>0</v>
      </c>
      <c r="AM224" s="79">
        <f t="shared" si="3"/>
        <v>25757792.379999999</v>
      </c>
      <c r="AP224" s="45"/>
    </row>
    <row r="225" spans="1:42" ht="33" customHeight="1">
      <c r="A225" s="54">
        <v>904</v>
      </c>
      <c r="B225" s="55" t="s">
        <v>205</v>
      </c>
      <c r="C225" s="56" t="s">
        <v>678</v>
      </c>
      <c r="D225" s="79">
        <v>0</v>
      </c>
      <c r="E225" s="79">
        <v>0</v>
      </c>
      <c r="F225" s="79">
        <v>0</v>
      </c>
      <c r="G225" s="79">
        <v>20000</v>
      </c>
      <c r="H225" s="79">
        <v>0</v>
      </c>
      <c r="I225" s="79">
        <v>0</v>
      </c>
      <c r="J225" s="79">
        <v>0</v>
      </c>
      <c r="K225" s="79">
        <v>0</v>
      </c>
      <c r="L225" s="79">
        <v>0</v>
      </c>
      <c r="M225" s="79">
        <v>0</v>
      </c>
      <c r="N225" s="79">
        <v>0</v>
      </c>
      <c r="O225" s="79">
        <v>0</v>
      </c>
      <c r="P225" s="79">
        <v>0</v>
      </c>
      <c r="Q225" s="79">
        <v>0</v>
      </c>
      <c r="R225" s="79">
        <v>0</v>
      </c>
      <c r="S225" s="79">
        <v>0</v>
      </c>
      <c r="T225" s="79">
        <v>0</v>
      </c>
      <c r="U225" s="79">
        <v>0</v>
      </c>
      <c r="V225" s="79">
        <v>0</v>
      </c>
      <c r="W225" s="79">
        <v>0</v>
      </c>
      <c r="X225" s="79">
        <v>0</v>
      </c>
      <c r="Y225" s="79">
        <v>0</v>
      </c>
      <c r="Z225" s="79">
        <v>0</v>
      </c>
      <c r="AA225" s="79">
        <v>0</v>
      </c>
      <c r="AB225" s="79">
        <v>0</v>
      </c>
      <c r="AC225" s="79">
        <v>0</v>
      </c>
      <c r="AD225" s="79">
        <v>0</v>
      </c>
      <c r="AE225" s="79">
        <v>0</v>
      </c>
      <c r="AF225" s="79">
        <v>0</v>
      </c>
      <c r="AG225" s="79">
        <v>0</v>
      </c>
      <c r="AH225" s="79">
        <v>0</v>
      </c>
      <c r="AI225" s="79">
        <v>0</v>
      </c>
      <c r="AJ225" s="79">
        <v>0</v>
      </c>
      <c r="AK225" s="79">
        <v>0</v>
      </c>
      <c r="AL225" s="79">
        <v>0</v>
      </c>
      <c r="AM225" s="79">
        <f t="shared" si="3"/>
        <v>20000</v>
      </c>
      <c r="AP225" s="45"/>
    </row>
    <row r="226" spans="1:42" ht="33" customHeight="1">
      <c r="A226" s="54">
        <v>905</v>
      </c>
      <c r="B226" s="55" t="s">
        <v>206</v>
      </c>
      <c r="C226" s="56" t="s">
        <v>678</v>
      </c>
      <c r="D226" s="79">
        <v>0</v>
      </c>
      <c r="E226" s="79">
        <v>0</v>
      </c>
      <c r="F226" s="79">
        <v>0</v>
      </c>
      <c r="G226" s="79">
        <v>0</v>
      </c>
      <c r="H226" s="79">
        <v>0</v>
      </c>
      <c r="I226" s="79">
        <v>0</v>
      </c>
      <c r="J226" s="79">
        <v>0</v>
      </c>
      <c r="K226" s="79">
        <v>0</v>
      </c>
      <c r="L226" s="79">
        <v>0</v>
      </c>
      <c r="M226" s="79">
        <v>0</v>
      </c>
      <c r="N226" s="79">
        <v>0</v>
      </c>
      <c r="O226" s="79">
        <v>0</v>
      </c>
      <c r="P226" s="79">
        <v>0</v>
      </c>
      <c r="Q226" s="79">
        <v>0</v>
      </c>
      <c r="R226" s="79">
        <v>0</v>
      </c>
      <c r="S226" s="79">
        <v>0</v>
      </c>
      <c r="T226" s="79">
        <v>0</v>
      </c>
      <c r="U226" s="79">
        <v>0</v>
      </c>
      <c r="V226" s="79">
        <v>0</v>
      </c>
      <c r="W226" s="79">
        <v>0</v>
      </c>
      <c r="X226" s="79">
        <v>0</v>
      </c>
      <c r="Y226" s="79">
        <v>0</v>
      </c>
      <c r="Z226" s="79">
        <v>0</v>
      </c>
      <c r="AA226" s="79">
        <v>0</v>
      </c>
      <c r="AB226" s="79">
        <v>0</v>
      </c>
      <c r="AC226" s="79">
        <v>0</v>
      </c>
      <c r="AD226" s="79">
        <v>0</v>
      </c>
      <c r="AE226" s="79">
        <v>0</v>
      </c>
      <c r="AF226" s="79">
        <v>0</v>
      </c>
      <c r="AG226" s="79">
        <v>0</v>
      </c>
      <c r="AH226" s="79">
        <v>0</v>
      </c>
      <c r="AI226" s="79">
        <v>0</v>
      </c>
      <c r="AJ226" s="79">
        <v>0</v>
      </c>
      <c r="AK226" s="79">
        <v>0</v>
      </c>
      <c r="AL226" s="79">
        <v>0</v>
      </c>
      <c r="AM226" s="79">
        <f t="shared" si="3"/>
        <v>0</v>
      </c>
      <c r="AP226" s="45"/>
    </row>
    <row r="227" spans="1:42" ht="33" customHeight="1">
      <c r="A227" s="54">
        <v>906</v>
      </c>
      <c r="B227" s="55" t="s">
        <v>207</v>
      </c>
      <c r="C227" s="56" t="s">
        <v>678</v>
      </c>
      <c r="D227" s="79">
        <v>0</v>
      </c>
      <c r="E227" s="79">
        <v>0</v>
      </c>
      <c r="F227" s="79">
        <v>0</v>
      </c>
      <c r="G227" s="79">
        <v>0</v>
      </c>
      <c r="H227" s="79">
        <v>0</v>
      </c>
      <c r="I227" s="79">
        <v>0</v>
      </c>
      <c r="J227" s="79">
        <v>0</v>
      </c>
      <c r="K227" s="79">
        <v>0</v>
      </c>
      <c r="L227" s="79">
        <v>0</v>
      </c>
      <c r="M227" s="79">
        <v>0</v>
      </c>
      <c r="N227" s="79">
        <v>0</v>
      </c>
      <c r="O227" s="79">
        <v>0</v>
      </c>
      <c r="P227" s="79">
        <v>0</v>
      </c>
      <c r="Q227" s="79">
        <v>0</v>
      </c>
      <c r="R227" s="79">
        <v>0</v>
      </c>
      <c r="S227" s="79">
        <v>0</v>
      </c>
      <c r="T227" s="79">
        <v>0</v>
      </c>
      <c r="U227" s="79">
        <v>0</v>
      </c>
      <c r="V227" s="79">
        <v>0</v>
      </c>
      <c r="W227" s="79">
        <v>0</v>
      </c>
      <c r="X227" s="79">
        <v>0</v>
      </c>
      <c r="Y227" s="79">
        <v>0</v>
      </c>
      <c r="Z227" s="79">
        <v>0</v>
      </c>
      <c r="AA227" s="79">
        <v>0</v>
      </c>
      <c r="AB227" s="79">
        <v>0</v>
      </c>
      <c r="AC227" s="79">
        <v>0</v>
      </c>
      <c r="AD227" s="79">
        <v>0</v>
      </c>
      <c r="AE227" s="79">
        <v>0</v>
      </c>
      <c r="AF227" s="79">
        <v>0</v>
      </c>
      <c r="AG227" s="79">
        <v>0</v>
      </c>
      <c r="AH227" s="79">
        <v>0</v>
      </c>
      <c r="AI227" s="79">
        <v>0</v>
      </c>
      <c r="AJ227" s="79">
        <v>0</v>
      </c>
      <c r="AK227" s="79">
        <v>0</v>
      </c>
      <c r="AL227" s="79">
        <v>0</v>
      </c>
      <c r="AM227" s="79">
        <f t="shared" si="3"/>
        <v>0</v>
      </c>
      <c r="AP227" s="45"/>
    </row>
    <row r="228" spans="1:42" ht="33" customHeight="1">
      <c r="A228" s="54">
        <v>907</v>
      </c>
      <c r="B228" s="55" t="s">
        <v>208</v>
      </c>
      <c r="C228" s="56" t="s">
        <v>678</v>
      </c>
      <c r="D228" s="79">
        <v>0</v>
      </c>
      <c r="E228" s="79">
        <v>0</v>
      </c>
      <c r="F228" s="79">
        <v>0</v>
      </c>
      <c r="G228" s="79">
        <v>0</v>
      </c>
      <c r="H228" s="79">
        <v>0</v>
      </c>
      <c r="I228" s="79">
        <v>0</v>
      </c>
      <c r="J228" s="79">
        <v>0</v>
      </c>
      <c r="K228" s="79">
        <v>0</v>
      </c>
      <c r="L228" s="79">
        <v>0</v>
      </c>
      <c r="M228" s="79">
        <v>0</v>
      </c>
      <c r="N228" s="79">
        <v>0</v>
      </c>
      <c r="O228" s="79">
        <v>0</v>
      </c>
      <c r="P228" s="79">
        <v>0</v>
      </c>
      <c r="Q228" s="79">
        <v>0</v>
      </c>
      <c r="R228" s="79">
        <v>0</v>
      </c>
      <c r="S228" s="79">
        <v>0</v>
      </c>
      <c r="T228" s="79">
        <v>0</v>
      </c>
      <c r="U228" s="79">
        <v>0</v>
      </c>
      <c r="V228" s="79">
        <v>0</v>
      </c>
      <c r="W228" s="79">
        <v>0</v>
      </c>
      <c r="X228" s="79">
        <v>0</v>
      </c>
      <c r="Y228" s="79">
        <v>0</v>
      </c>
      <c r="Z228" s="79">
        <v>0</v>
      </c>
      <c r="AA228" s="79">
        <v>0</v>
      </c>
      <c r="AB228" s="79">
        <v>0</v>
      </c>
      <c r="AC228" s="79">
        <v>0</v>
      </c>
      <c r="AD228" s="79">
        <v>0</v>
      </c>
      <c r="AE228" s="79">
        <v>0</v>
      </c>
      <c r="AF228" s="79">
        <v>0</v>
      </c>
      <c r="AG228" s="79">
        <v>0</v>
      </c>
      <c r="AH228" s="79">
        <v>0</v>
      </c>
      <c r="AI228" s="79">
        <v>0</v>
      </c>
      <c r="AJ228" s="79">
        <v>0</v>
      </c>
      <c r="AK228" s="79">
        <v>0</v>
      </c>
      <c r="AL228" s="79">
        <v>0</v>
      </c>
      <c r="AM228" s="79">
        <f t="shared" si="3"/>
        <v>0</v>
      </c>
      <c r="AP228" s="45"/>
    </row>
    <row r="229" spans="1:42" ht="33" customHeight="1">
      <c r="A229" s="54">
        <v>908</v>
      </c>
      <c r="B229" s="55" t="s">
        <v>209</v>
      </c>
      <c r="C229" s="56" t="s">
        <v>678</v>
      </c>
      <c r="D229" s="79">
        <v>0</v>
      </c>
      <c r="E229" s="79">
        <v>0</v>
      </c>
      <c r="F229" s="79">
        <v>0</v>
      </c>
      <c r="G229" s="79">
        <v>0</v>
      </c>
      <c r="H229" s="79">
        <v>0</v>
      </c>
      <c r="I229" s="79">
        <v>0</v>
      </c>
      <c r="J229" s="79">
        <v>0</v>
      </c>
      <c r="K229" s="79">
        <v>0</v>
      </c>
      <c r="L229" s="79">
        <v>0</v>
      </c>
      <c r="M229" s="79">
        <v>0</v>
      </c>
      <c r="N229" s="79">
        <v>0</v>
      </c>
      <c r="O229" s="79">
        <v>0</v>
      </c>
      <c r="P229" s="79">
        <v>0</v>
      </c>
      <c r="Q229" s="79">
        <v>0</v>
      </c>
      <c r="R229" s="79">
        <v>0</v>
      </c>
      <c r="S229" s="79">
        <v>0</v>
      </c>
      <c r="T229" s="79">
        <v>0</v>
      </c>
      <c r="U229" s="79">
        <v>0</v>
      </c>
      <c r="V229" s="79">
        <v>0</v>
      </c>
      <c r="W229" s="79">
        <v>0</v>
      </c>
      <c r="X229" s="79">
        <v>0</v>
      </c>
      <c r="Y229" s="79">
        <v>0</v>
      </c>
      <c r="Z229" s="79">
        <v>0</v>
      </c>
      <c r="AA229" s="79">
        <v>0</v>
      </c>
      <c r="AB229" s="79">
        <v>0</v>
      </c>
      <c r="AC229" s="79">
        <v>0</v>
      </c>
      <c r="AD229" s="79">
        <v>0</v>
      </c>
      <c r="AE229" s="79">
        <v>0</v>
      </c>
      <c r="AF229" s="79">
        <v>0</v>
      </c>
      <c r="AG229" s="79">
        <v>0</v>
      </c>
      <c r="AH229" s="79">
        <v>0</v>
      </c>
      <c r="AI229" s="79">
        <v>0</v>
      </c>
      <c r="AJ229" s="79">
        <v>0</v>
      </c>
      <c r="AK229" s="79">
        <v>0</v>
      </c>
      <c r="AL229" s="79">
        <v>0</v>
      </c>
      <c r="AM229" s="79">
        <f t="shared" si="3"/>
        <v>0</v>
      </c>
      <c r="AP229" s="45"/>
    </row>
    <row r="230" spans="1:42" ht="33" customHeight="1">
      <c r="A230" s="54">
        <v>909</v>
      </c>
      <c r="B230" s="55" t="s">
        <v>210</v>
      </c>
      <c r="C230" s="56" t="s">
        <v>678</v>
      </c>
      <c r="D230" s="79">
        <v>0</v>
      </c>
      <c r="E230" s="79">
        <v>0</v>
      </c>
      <c r="F230" s="79">
        <v>0</v>
      </c>
      <c r="G230" s="79">
        <v>0</v>
      </c>
      <c r="H230" s="79">
        <v>0</v>
      </c>
      <c r="I230" s="79">
        <v>0</v>
      </c>
      <c r="J230" s="79">
        <v>0</v>
      </c>
      <c r="K230" s="79">
        <v>0</v>
      </c>
      <c r="L230" s="79">
        <v>0</v>
      </c>
      <c r="M230" s="79">
        <v>0</v>
      </c>
      <c r="N230" s="79">
        <v>0</v>
      </c>
      <c r="O230" s="79">
        <v>0</v>
      </c>
      <c r="P230" s="79">
        <v>0</v>
      </c>
      <c r="Q230" s="79">
        <v>0</v>
      </c>
      <c r="R230" s="79">
        <v>0</v>
      </c>
      <c r="S230" s="79">
        <v>0</v>
      </c>
      <c r="T230" s="79">
        <v>0</v>
      </c>
      <c r="U230" s="79">
        <v>0</v>
      </c>
      <c r="V230" s="79">
        <v>0</v>
      </c>
      <c r="W230" s="79">
        <v>0</v>
      </c>
      <c r="X230" s="79">
        <v>0</v>
      </c>
      <c r="Y230" s="79">
        <v>0</v>
      </c>
      <c r="Z230" s="79">
        <v>0</v>
      </c>
      <c r="AA230" s="79">
        <v>0</v>
      </c>
      <c r="AB230" s="79">
        <v>0</v>
      </c>
      <c r="AC230" s="79">
        <v>0</v>
      </c>
      <c r="AD230" s="79">
        <v>0</v>
      </c>
      <c r="AE230" s="79">
        <v>0</v>
      </c>
      <c r="AF230" s="79">
        <v>0</v>
      </c>
      <c r="AG230" s="79">
        <v>0</v>
      </c>
      <c r="AH230" s="79">
        <v>0</v>
      </c>
      <c r="AI230" s="79">
        <v>0</v>
      </c>
      <c r="AJ230" s="79">
        <v>0</v>
      </c>
      <c r="AK230" s="79">
        <v>0</v>
      </c>
      <c r="AL230" s="79">
        <v>0</v>
      </c>
      <c r="AM230" s="79">
        <f t="shared" si="3"/>
        <v>0</v>
      </c>
      <c r="AP230" s="45"/>
    </row>
    <row r="231" spans="1:42" ht="33" customHeight="1">
      <c r="A231" s="54">
        <v>951</v>
      </c>
      <c r="B231" s="55" t="s">
        <v>211</v>
      </c>
      <c r="C231" s="80">
        <v>0</v>
      </c>
      <c r="D231" s="79">
        <v>0</v>
      </c>
      <c r="E231" s="79">
        <v>0</v>
      </c>
      <c r="F231" s="79">
        <v>0</v>
      </c>
      <c r="G231" s="79">
        <v>0</v>
      </c>
      <c r="H231" s="79">
        <v>0</v>
      </c>
      <c r="I231" s="79">
        <v>0</v>
      </c>
      <c r="J231" s="79">
        <v>0</v>
      </c>
      <c r="K231" s="79">
        <v>0</v>
      </c>
      <c r="L231" s="79">
        <v>0</v>
      </c>
      <c r="M231" s="79">
        <v>0</v>
      </c>
      <c r="N231" s="79">
        <v>0</v>
      </c>
      <c r="O231" s="79">
        <v>0</v>
      </c>
      <c r="P231" s="79">
        <v>0</v>
      </c>
      <c r="Q231" s="79">
        <v>0</v>
      </c>
      <c r="R231" s="79">
        <v>0</v>
      </c>
      <c r="S231" s="79">
        <v>0</v>
      </c>
      <c r="T231" s="79">
        <v>0</v>
      </c>
      <c r="U231" s="79">
        <v>0</v>
      </c>
      <c r="V231" s="79">
        <v>0</v>
      </c>
      <c r="W231" s="79">
        <v>0</v>
      </c>
      <c r="X231" s="79">
        <v>0</v>
      </c>
      <c r="Y231" s="79">
        <v>0</v>
      </c>
      <c r="Z231" s="79">
        <v>0</v>
      </c>
      <c r="AA231" s="79">
        <v>0</v>
      </c>
      <c r="AB231" s="79">
        <v>0</v>
      </c>
      <c r="AC231" s="79">
        <v>0</v>
      </c>
      <c r="AD231" s="79">
        <v>0</v>
      </c>
      <c r="AE231" s="79">
        <v>0</v>
      </c>
      <c r="AF231" s="79">
        <v>0</v>
      </c>
      <c r="AG231" s="79">
        <v>0</v>
      </c>
      <c r="AH231" s="79">
        <v>0</v>
      </c>
      <c r="AI231" s="79">
        <v>0</v>
      </c>
      <c r="AJ231" s="79">
        <v>0</v>
      </c>
      <c r="AK231" s="79">
        <v>0</v>
      </c>
      <c r="AL231" s="79">
        <v>0</v>
      </c>
      <c r="AM231" s="79">
        <f t="shared" si="3"/>
        <v>0</v>
      </c>
      <c r="AP231" s="45"/>
    </row>
    <row r="232" spans="1:42" ht="33" customHeight="1">
      <c r="A232" s="54">
        <v>999</v>
      </c>
      <c r="B232" s="55" t="s">
        <v>212</v>
      </c>
      <c r="C232" s="56" t="s">
        <v>1406</v>
      </c>
      <c r="D232" s="79">
        <v>0</v>
      </c>
      <c r="E232" s="79">
        <v>0</v>
      </c>
      <c r="F232" s="79">
        <v>0</v>
      </c>
      <c r="G232" s="79">
        <v>0</v>
      </c>
      <c r="H232" s="79">
        <v>0</v>
      </c>
      <c r="I232" s="79">
        <v>0</v>
      </c>
      <c r="J232" s="79">
        <v>0</v>
      </c>
      <c r="K232" s="79">
        <v>0</v>
      </c>
      <c r="L232" s="79">
        <v>0</v>
      </c>
      <c r="M232" s="79">
        <v>0</v>
      </c>
      <c r="N232" s="79">
        <v>0</v>
      </c>
      <c r="O232" s="79">
        <v>0</v>
      </c>
      <c r="P232" s="79">
        <v>0</v>
      </c>
      <c r="Q232" s="79">
        <v>0</v>
      </c>
      <c r="R232" s="79">
        <v>0</v>
      </c>
      <c r="S232" s="79">
        <v>0</v>
      </c>
      <c r="T232" s="79">
        <v>0</v>
      </c>
      <c r="U232" s="79">
        <v>0</v>
      </c>
      <c r="V232" s="79">
        <v>0</v>
      </c>
      <c r="W232" s="79">
        <v>0</v>
      </c>
      <c r="X232" s="79">
        <v>0</v>
      </c>
      <c r="Y232" s="79">
        <v>0</v>
      </c>
      <c r="Z232" s="79">
        <v>0</v>
      </c>
      <c r="AA232" s="79">
        <v>0</v>
      </c>
      <c r="AB232" s="79">
        <v>0</v>
      </c>
      <c r="AC232" s="79">
        <v>0</v>
      </c>
      <c r="AD232" s="79">
        <v>0</v>
      </c>
      <c r="AE232" s="79">
        <v>0</v>
      </c>
      <c r="AF232" s="79">
        <v>0</v>
      </c>
      <c r="AG232" s="79">
        <v>0</v>
      </c>
      <c r="AH232" s="79">
        <v>0</v>
      </c>
      <c r="AI232" s="79">
        <v>0</v>
      </c>
      <c r="AJ232" s="79">
        <v>0</v>
      </c>
      <c r="AK232" s="79">
        <v>0</v>
      </c>
      <c r="AL232" s="79">
        <v>0</v>
      </c>
      <c r="AM232" s="79">
        <f t="shared" si="3"/>
        <v>0</v>
      </c>
      <c r="AP232" s="45"/>
    </row>
    <row r="233" spans="1:42" ht="33" customHeight="1">
      <c r="A233" s="54">
        <v>1101</v>
      </c>
      <c r="B233" s="55" t="s">
        <v>213</v>
      </c>
      <c r="C233" s="56" t="s">
        <v>678</v>
      </c>
      <c r="D233" s="79">
        <v>0</v>
      </c>
      <c r="E233" s="79">
        <v>0</v>
      </c>
      <c r="F233" s="79">
        <v>0</v>
      </c>
      <c r="G233" s="79">
        <v>0</v>
      </c>
      <c r="H233" s="79">
        <v>0</v>
      </c>
      <c r="I233" s="79">
        <v>0</v>
      </c>
      <c r="J233" s="79">
        <v>0</v>
      </c>
      <c r="K233" s="79">
        <v>0</v>
      </c>
      <c r="L233" s="79">
        <v>0</v>
      </c>
      <c r="M233" s="79">
        <v>0</v>
      </c>
      <c r="N233" s="79">
        <v>0</v>
      </c>
      <c r="O233" s="79">
        <v>0</v>
      </c>
      <c r="P233" s="79">
        <v>0</v>
      </c>
      <c r="Q233" s="79">
        <v>0</v>
      </c>
      <c r="R233" s="79">
        <v>0</v>
      </c>
      <c r="S233" s="79">
        <v>0</v>
      </c>
      <c r="T233" s="79">
        <v>0</v>
      </c>
      <c r="U233" s="79">
        <v>0</v>
      </c>
      <c r="V233" s="79">
        <v>0</v>
      </c>
      <c r="W233" s="79">
        <v>0</v>
      </c>
      <c r="X233" s="79">
        <v>0</v>
      </c>
      <c r="Y233" s="79">
        <v>0</v>
      </c>
      <c r="Z233" s="79">
        <v>0</v>
      </c>
      <c r="AA233" s="79">
        <v>0</v>
      </c>
      <c r="AB233" s="79">
        <v>0</v>
      </c>
      <c r="AC233" s="79">
        <v>0</v>
      </c>
      <c r="AD233" s="79">
        <v>0</v>
      </c>
      <c r="AE233" s="79">
        <v>0</v>
      </c>
      <c r="AF233" s="79">
        <v>0</v>
      </c>
      <c r="AG233" s="79">
        <v>0</v>
      </c>
      <c r="AH233" s="79">
        <v>0</v>
      </c>
      <c r="AI233" s="79">
        <v>0</v>
      </c>
      <c r="AJ233" s="79">
        <v>0</v>
      </c>
      <c r="AK233" s="79">
        <v>0</v>
      </c>
      <c r="AL233" s="79">
        <v>0</v>
      </c>
      <c r="AM233" s="79">
        <f t="shared" si="3"/>
        <v>0</v>
      </c>
      <c r="AP233" s="45"/>
    </row>
    <row r="234" spans="1:42" ht="33" customHeight="1">
      <c r="A234" s="54">
        <v>1102</v>
      </c>
      <c r="B234" s="55" t="s">
        <v>214</v>
      </c>
      <c r="C234" s="56" t="s">
        <v>678</v>
      </c>
      <c r="D234" s="79">
        <v>0</v>
      </c>
      <c r="E234" s="79">
        <v>0</v>
      </c>
      <c r="F234" s="79">
        <v>0</v>
      </c>
      <c r="G234" s="79">
        <v>0</v>
      </c>
      <c r="H234" s="79">
        <v>0</v>
      </c>
      <c r="I234" s="79">
        <v>0</v>
      </c>
      <c r="J234" s="79">
        <v>0</v>
      </c>
      <c r="K234" s="79">
        <v>0</v>
      </c>
      <c r="L234" s="79">
        <v>0</v>
      </c>
      <c r="M234" s="79">
        <v>0</v>
      </c>
      <c r="N234" s="79">
        <v>0</v>
      </c>
      <c r="O234" s="79">
        <v>0</v>
      </c>
      <c r="P234" s="79">
        <v>0</v>
      </c>
      <c r="Q234" s="79">
        <v>0</v>
      </c>
      <c r="R234" s="79">
        <v>0</v>
      </c>
      <c r="S234" s="79">
        <v>0</v>
      </c>
      <c r="T234" s="79">
        <v>0</v>
      </c>
      <c r="U234" s="79">
        <v>0</v>
      </c>
      <c r="V234" s="79">
        <v>0</v>
      </c>
      <c r="W234" s="79">
        <v>0</v>
      </c>
      <c r="X234" s="79">
        <v>0</v>
      </c>
      <c r="Y234" s="79">
        <v>0</v>
      </c>
      <c r="Z234" s="79">
        <v>0</v>
      </c>
      <c r="AA234" s="79">
        <v>0</v>
      </c>
      <c r="AB234" s="79">
        <v>0</v>
      </c>
      <c r="AC234" s="79">
        <v>0</v>
      </c>
      <c r="AD234" s="79">
        <v>0</v>
      </c>
      <c r="AE234" s="79">
        <v>0</v>
      </c>
      <c r="AF234" s="79">
        <v>0</v>
      </c>
      <c r="AG234" s="79">
        <v>0</v>
      </c>
      <c r="AH234" s="79">
        <v>0</v>
      </c>
      <c r="AI234" s="79">
        <v>0</v>
      </c>
      <c r="AJ234" s="79">
        <v>0</v>
      </c>
      <c r="AK234" s="79">
        <v>0</v>
      </c>
      <c r="AL234" s="79">
        <v>0</v>
      </c>
      <c r="AM234" s="79">
        <f t="shared" si="3"/>
        <v>0</v>
      </c>
      <c r="AP234" s="45"/>
    </row>
    <row r="235" spans="1:42" ht="33" customHeight="1">
      <c r="A235" s="54">
        <v>1103</v>
      </c>
      <c r="B235" s="55" t="s">
        <v>215</v>
      </c>
      <c r="C235" s="56" t="s">
        <v>678</v>
      </c>
      <c r="D235" s="79">
        <v>0</v>
      </c>
      <c r="E235" s="79">
        <v>0</v>
      </c>
      <c r="F235" s="79">
        <v>0</v>
      </c>
      <c r="G235" s="79">
        <v>0</v>
      </c>
      <c r="H235" s="79">
        <v>0</v>
      </c>
      <c r="I235" s="79">
        <v>0</v>
      </c>
      <c r="J235" s="79">
        <v>0</v>
      </c>
      <c r="K235" s="79">
        <v>0</v>
      </c>
      <c r="L235" s="79">
        <v>0</v>
      </c>
      <c r="M235" s="79">
        <v>0</v>
      </c>
      <c r="N235" s="79">
        <v>0</v>
      </c>
      <c r="O235" s="79">
        <v>0</v>
      </c>
      <c r="P235" s="79">
        <v>0</v>
      </c>
      <c r="Q235" s="79">
        <v>0</v>
      </c>
      <c r="R235" s="79">
        <v>0</v>
      </c>
      <c r="S235" s="79">
        <v>0</v>
      </c>
      <c r="T235" s="79">
        <v>0</v>
      </c>
      <c r="U235" s="79">
        <v>0</v>
      </c>
      <c r="V235" s="79">
        <v>0</v>
      </c>
      <c r="W235" s="79">
        <v>0</v>
      </c>
      <c r="X235" s="79">
        <v>0</v>
      </c>
      <c r="Y235" s="79">
        <v>0</v>
      </c>
      <c r="Z235" s="79">
        <v>0</v>
      </c>
      <c r="AA235" s="79">
        <v>0</v>
      </c>
      <c r="AB235" s="79">
        <v>0</v>
      </c>
      <c r="AC235" s="79">
        <v>0</v>
      </c>
      <c r="AD235" s="79">
        <v>0</v>
      </c>
      <c r="AE235" s="79">
        <v>0</v>
      </c>
      <c r="AF235" s="79">
        <v>0</v>
      </c>
      <c r="AG235" s="79">
        <v>0</v>
      </c>
      <c r="AH235" s="79">
        <v>0</v>
      </c>
      <c r="AI235" s="79">
        <v>0</v>
      </c>
      <c r="AJ235" s="79">
        <v>0</v>
      </c>
      <c r="AK235" s="79">
        <v>0</v>
      </c>
      <c r="AL235" s="79">
        <v>0</v>
      </c>
      <c r="AM235" s="79">
        <f t="shared" si="3"/>
        <v>0</v>
      </c>
      <c r="AP235" s="45"/>
    </row>
    <row r="236" spans="1:42" ht="33" customHeight="1">
      <c r="A236" s="54">
        <v>1104</v>
      </c>
      <c r="B236" s="55" t="s">
        <v>216</v>
      </c>
      <c r="C236" s="80" t="s">
        <v>678</v>
      </c>
      <c r="D236" s="79">
        <v>0</v>
      </c>
      <c r="E236" s="79">
        <v>0</v>
      </c>
      <c r="F236" s="79">
        <v>0</v>
      </c>
      <c r="G236" s="79">
        <v>0</v>
      </c>
      <c r="H236" s="79">
        <v>0</v>
      </c>
      <c r="I236" s="79">
        <v>0</v>
      </c>
      <c r="J236" s="79">
        <v>0</v>
      </c>
      <c r="K236" s="79">
        <v>0</v>
      </c>
      <c r="L236" s="79">
        <v>0</v>
      </c>
      <c r="M236" s="79">
        <v>0</v>
      </c>
      <c r="N236" s="79">
        <v>0</v>
      </c>
      <c r="O236" s="79">
        <v>0</v>
      </c>
      <c r="P236" s="79">
        <v>0</v>
      </c>
      <c r="Q236" s="79">
        <v>0</v>
      </c>
      <c r="R236" s="79">
        <v>0</v>
      </c>
      <c r="S236" s="79">
        <v>0</v>
      </c>
      <c r="T236" s="79">
        <v>0</v>
      </c>
      <c r="U236" s="79">
        <v>0</v>
      </c>
      <c r="V236" s="79">
        <v>0</v>
      </c>
      <c r="W236" s="79">
        <v>0</v>
      </c>
      <c r="X236" s="79">
        <v>0</v>
      </c>
      <c r="Y236" s="79">
        <v>0</v>
      </c>
      <c r="Z236" s="79">
        <v>0</v>
      </c>
      <c r="AA236" s="79">
        <v>0</v>
      </c>
      <c r="AB236" s="79">
        <v>0</v>
      </c>
      <c r="AC236" s="79">
        <v>0</v>
      </c>
      <c r="AD236" s="79">
        <v>0</v>
      </c>
      <c r="AE236" s="79">
        <v>0</v>
      </c>
      <c r="AF236" s="79">
        <v>0</v>
      </c>
      <c r="AG236" s="79">
        <v>0</v>
      </c>
      <c r="AH236" s="79">
        <v>0</v>
      </c>
      <c r="AI236" s="79">
        <v>0</v>
      </c>
      <c r="AJ236" s="79">
        <v>0</v>
      </c>
      <c r="AK236" s="79">
        <v>0</v>
      </c>
      <c r="AL236" s="79">
        <v>0</v>
      </c>
      <c r="AM236" s="79">
        <f t="shared" si="3"/>
        <v>0</v>
      </c>
      <c r="AP236" s="45"/>
    </row>
    <row r="237" spans="1:42" ht="33" customHeight="1">
      <c r="A237" s="54">
        <v>1105</v>
      </c>
      <c r="B237" s="55" t="s">
        <v>217</v>
      </c>
      <c r="C237" s="80" t="s">
        <v>678</v>
      </c>
      <c r="D237" s="79">
        <v>0</v>
      </c>
      <c r="E237" s="79">
        <v>0</v>
      </c>
      <c r="F237" s="79">
        <v>0</v>
      </c>
      <c r="G237" s="79">
        <v>0</v>
      </c>
      <c r="H237" s="79">
        <v>0</v>
      </c>
      <c r="I237" s="79">
        <v>0</v>
      </c>
      <c r="J237" s="79">
        <v>0</v>
      </c>
      <c r="K237" s="79">
        <v>0</v>
      </c>
      <c r="L237" s="79">
        <v>0</v>
      </c>
      <c r="M237" s="79">
        <v>0</v>
      </c>
      <c r="N237" s="79">
        <v>0</v>
      </c>
      <c r="O237" s="79">
        <v>0</v>
      </c>
      <c r="P237" s="79">
        <v>0</v>
      </c>
      <c r="Q237" s="79">
        <v>0</v>
      </c>
      <c r="R237" s="79">
        <v>0</v>
      </c>
      <c r="S237" s="79">
        <v>0</v>
      </c>
      <c r="T237" s="79">
        <v>0</v>
      </c>
      <c r="U237" s="79">
        <v>0</v>
      </c>
      <c r="V237" s="79">
        <v>0</v>
      </c>
      <c r="W237" s="79">
        <v>0</v>
      </c>
      <c r="X237" s="79">
        <v>0</v>
      </c>
      <c r="Y237" s="79">
        <v>0</v>
      </c>
      <c r="Z237" s="79">
        <v>0</v>
      </c>
      <c r="AA237" s="79">
        <v>0</v>
      </c>
      <c r="AB237" s="79">
        <v>0</v>
      </c>
      <c r="AC237" s="79">
        <v>0</v>
      </c>
      <c r="AD237" s="79">
        <v>0</v>
      </c>
      <c r="AE237" s="79">
        <v>0</v>
      </c>
      <c r="AF237" s="79">
        <v>0</v>
      </c>
      <c r="AG237" s="79">
        <v>0</v>
      </c>
      <c r="AH237" s="79">
        <v>0</v>
      </c>
      <c r="AI237" s="79">
        <v>0</v>
      </c>
      <c r="AJ237" s="79">
        <v>0</v>
      </c>
      <c r="AK237" s="79">
        <v>0</v>
      </c>
      <c r="AL237" s="79">
        <v>0</v>
      </c>
      <c r="AM237" s="79">
        <f t="shared" si="3"/>
        <v>0</v>
      </c>
      <c r="AP237" s="45"/>
    </row>
    <row r="238" spans="1:42" ht="33" customHeight="1">
      <c r="A238" s="54">
        <v>1106</v>
      </c>
      <c r="B238" s="55" t="s">
        <v>218</v>
      </c>
      <c r="C238" s="80" t="s">
        <v>678</v>
      </c>
      <c r="D238" s="79">
        <v>0</v>
      </c>
      <c r="E238" s="79">
        <v>0</v>
      </c>
      <c r="F238" s="79">
        <v>0</v>
      </c>
      <c r="G238" s="79">
        <v>0</v>
      </c>
      <c r="H238" s="79">
        <v>0</v>
      </c>
      <c r="I238" s="79">
        <v>0</v>
      </c>
      <c r="J238" s="79">
        <v>0</v>
      </c>
      <c r="K238" s="79">
        <v>0</v>
      </c>
      <c r="L238" s="79">
        <v>0</v>
      </c>
      <c r="M238" s="79">
        <v>0</v>
      </c>
      <c r="N238" s="79">
        <v>0</v>
      </c>
      <c r="O238" s="79">
        <v>0</v>
      </c>
      <c r="P238" s="79">
        <v>0</v>
      </c>
      <c r="Q238" s="79">
        <v>0</v>
      </c>
      <c r="R238" s="79">
        <v>0</v>
      </c>
      <c r="S238" s="79">
        <v>0</v>
      </c>
      <c r="T238" s="79">
        <v>0</v>
      </c>
      <c r="U238" s="79">
        <v>0</v>
      </c>
      <c r="V238" s="79">
        <v>0</v>
      </c>
      <c r="W238" s="79">
        <v>0</v>
      </c>
      <c r="X238" s="79">
        <v>0</v>
      </c>
      <c r="Y238" s="79">
        <v>0</v>
      </c>
      <c r="Z238" s="79">
        <v>0</v>
      </c>
      <c r="AA238" s="79">
        <v>0</v>
      </c>
      <c r="AB238" s="79">
        <v>0</v>
      </c>
      <c r="AC238" s="79">
        <v>0</v>
      </c>
      <c r="AD238" s="79">
        <v>0</v>
      </c>
      <c r="AE238" s="79">
        <v>0</v>
      </c>
      <c r="AF238" s="79">
        <v>0</v>
      </c>
      <c r="AG238" s="79">
        <v>0</v>
      </c>
      <c r="AH238" s="79">
        <v>0</v>
      </c>
      <c r="AI238" s="79">
        <v>0</v>
      </c>
      <c r="AJ238" s="79">
        <v>0</v>
      </c>
      <c r="AK238" s="79">
        <v>0</v>
      </c>
      <c r="AL238" s="79">
        <v>0</v>
      </c>
      <c r="AM238" s="79">
        <f t="shared" si="3"/>
        <v>0</v>
      </c>
      <c r="AP238" s="45"/>
    </row>
    <row r="239" spans="1:42" ht="33" customHeight="1">
      <c r="A239" s="54">
        <v>1107</v>
      </c>
      <c r="B239" s="55" t="s">
        <v>219</v>
      </c>
      <c r="C239" s="80" t="s">
        <v>678</v>
      </c>
      <c r="D239" s="79">
        <v>0</v>
      </c>
      <c r="E239" s="79">
        <v>0</v>
      </c>
      <c r="F239" s="79">
        <v>0</v>
      </c>
      <c r="G239" s="79">
        <v>0</v>
      </c>
      <c r="H239" s="79">
        <v>0</v>
      </c>
      <c r="I239" s="79">
        <v>0</v>
      </c>
      <c r="J239" s="79">
        <v>0</v>
      </c>
      <c r="K239" s="79">
        <v>0</v>
      </c>
      <c r="L239" s="79">
        <v>0</v>
      </c>
      <c r="M239" s="79">
        <v>0</v>
      </c>
      <c r="N239" s="79">
        <v>0</v>
      </c>
      <c r="O239" s="79">
        <v>0</v>
      </c>
      <c r="P239" s="79">
        <v>0</v>
      </c>
      <c r="Q239" s="79">
        <v>0</v>
      </c>
      <c r="R239" s="79">
        <v>0</v>
      </c>
      <c r="S239" s="79">
        <v>0</v>
      </c>
      <c r="T239" s="79">
        <v>0</v>
      </c>
      <c r="U239" s="79">
        <v>0</v>
      </c>
      <c r="V239" s="79">
        <v>0</v>
      </c>
      <c r="W239" s="79">
        <v>0</v>
      </c>
      <c r="X239" s="79">
        <v>0</v>
      </c>
      <c r="Y239" s="79">
        <v>0</v>
      </c>
      <c r="Z239" s="79">
        <v>0</v>
      </c>
      <c r="AA239" s="79">
        <v>0</v>
      </c>
      <c r="AB239" s="79">
        <v>0</v>
      </c>
      <c r="AC239" s="79">
        <v>0</v>
      </c>
      <c r="AD239" s="79">
        <v>0</v>
      </c>
      <c r="AE239" s="79">
        <v>0</v>
      </c>
      <c r="AF239" s="79">
        <v>0</v>
      </c>
      <c r="AG239" s="79">
        <v>0</v>
      </c>
      <c r="AH239" s="79">
        <v>0</v>
      </c>
      <c r="AI239" s="79">
        <v>0</v>
      </c>
      <c r="AJ239" s="79">
        <v>0</v>
      </c>
      <c r="AK239" s="79">
        <v>0</v>
      </c>
      <c r="AL239" s="79">
        <v>0</v>
      </c>
      <c r="AM239" s="79">
        <f t="shared" si="3"/>
        <v>0</v>
      </c>
      <c r="AP239" s="45"/>
    </row>
    <row r="240" spans="1:42" ht="33" customHeight="1">
      <c r="A240" s="54">
        <v>1108</v>
      </c>
      <c r="B240" s="55" t="s">
        <v>220</v>
      </c>
      <c r="C240" s="80" t="s">
        <v>678</v>
      </c>
      <c r="D240" s="79">
        <v>0</v>
      </c>
      <c r="E240" s="79">
        <v>0</v>
      </c>
      <c r="F240" s="79">
        <v>0</v>
      </c>
      <c r="G240" s="79">
        <v>0</v>
      </c>
      <c r="H240" s="79">
        <v>0</v>
      </c>
      <c r="I240" s="79">
        <v>0</v>
      </c>
      <c r="J240" s="79">
        <v>0</v>
      </c>
      <c r="K240" s="79">
        <v>0</v>
      </c>
      <c r="L240" s="79">
        <v>0</v>
      </c>
      <c r="M240" s="79">
        <v>0</v>
      </c>
      <c r="N240" s="79">
        <v>0</v>
      </c>
      <c r="O240" s="79">
        <v>0</v>
      </c>
      <c r="P240" s="79">
        <v>0</v>
      </c>
      <c r="Q240" s="79">
        <v>0</v>
      </c>
      <c r="R240" s="79">
        <v>0</v>
      </c>
      <c r="S240" s="79">
        <v>0</v>
      </c>
      <c r="T240" s="79">
        <v>0</v>
      </c>
      <c r="U240" s="79">
        <v>0</v>
      </c>
      <c r="V240" s="79">
        <v>0</v>
      </c>
      <c r="W240" s="79">
        <v>0</v>
      </c>
      <c r="X240" s="79">
        <v>0</v>
      </c>
      <c r="Y240" s="79">
        <v>0</v>
      </c>
      <c r="Z240" s="79">
        <v>0</v>
      </c>
      <c r="AA240" s="79">
        <v>0</v>
      </c>
      <c r="AB240" s="79">
        <v>0</v>
      </c>
      <c r="AC240" s="79">
        <v>0</v>
      </c>
      <c r="AD240" s="79">
        <v>0</v>
      </c>
      <c r="AE240" s="79">
        <v>0</v>
      </c>
      <c r="AF240" s="79">
        <v>0</v>
      </c>
      <c r="AG240" s="79">
        <v>0</v>
      </c>
      <c r="AH240" s="79">
        <v>0</v>
      </c>
      <c r="AI240" s="79">
        <v>0</v>
      </c>
      <c r="AJ240" s="79">
        <v>0</v>
      </c>
      <c r="AK240" s="79">
        <v>0</v>
      </c>
      <c r="AL240" s="79">
        <v>0</v>
      </c>
      <c r="AM240" s="79">
        <f t="shared" si="3"/>
        <v>0</v>
      </c>
      <c r="AP240" s="45"/>
    </row>
    <row r="241" spans="1:42" ht="33" customHeight="1">
      <c r="A241" s="54">
        <v>1109</v>
      </c>
      <c r="B241" s="55" t="s">
        <v>221</v>
      </c>
      <c r="C241" s="80" t="s">
        <v>678</v>
      </c>
      <c r="D241" s="79">
        <v>0</v>
      </c>
      <c r="E241" s="79">
        <v>0</v>
      </c>
      <c r="F241" s="79">
        <v>0</v>
      </c>
      <c r="G241" s="79">
        <v>0</v>
      </c>
      <c r="H241" s="79">
        <v>0</v>
      </c>
      <c r="I241" s="79">
        <v>0</v>
      </c>
      <c r="J241" s="79">
        <v>0</v>
      </c>
      <c r="K241" s="79">
        <v>0</v>
      </c>
      <c r="L241" s="79">
        <v>0</v>
      </c>
      <c r="M241" s="79">
        <v>0</v>
      </c>
      <c r="N241" s="79">
        <v>0</v>
      </c>
      <c r="O241" s="79">
        <v>0</v>
      </c>
      <c r="P241" s="79">
        <v>0</v>
      </c>
      <c r="Q241" s="79">
        <v>0</v>
      </c>
      <c r="R241" s="79">
        <v>0</v>
      </c>
      <c r="S241" s="79">
        <v>0</v>
      </c>
      <c r="T241" s="79">
        <v>0</v>
      </c>
      <c r="U241" s="79">
        <v>0</v>
      </c>
      <c r="V241" s="79">
        <v>0</v>
      </c>
      <c r="W241" s="79">
        <v>0</v>
      </c>
      <c r="X241" s="79">
        <v>0</v>
      </c>
      <c r="Y241" s="79">
        <v>0</v>
      </c>
      <c r="Z241" s="79">
        <v>0</v>
      </c>
      <c r="AA241" s="79">
        <v>0</v>
      </c>
      <c r="AB241" s="79">
        <v>0</v>
      </c>
      <c r="AC241" s="79">
        <v>0</v>
      </c>
      <c r="AD241" s="79">
        <v>0</v>
      </c>
      <c r="AE241" s="79">
        <v>0</v>
      </c>
      <c r="AF241" s="79">
        <v>0</v>
      </c>
      <c r="AG241" s="79">
        <v>0</v>
      </c>
      <c r="AH241" s="79">
        <v>0</v>
      </c>
      <c r="AI241" s="79">
        <v>0</v>
      </c>
      <c r="AJ241" s="79">
        <v>0</v>
      </c>
      <c r="AK241" s="79">
        <v>0</v>
      </c>
      <c r="AL241" s="79">
        <v>0</v>
      </c>
      <c r="AM241" s="79">
        <f t="shared" si="3"/>
        <v>0</v>
      </c>
      <c r="AP241" s="45"/>
    </row>
    <row r="242" spans="1:42" ht="33" customHeight="1">
      <c r="A242" s="54">
        <v>1110</v>
      </c>
      <c r="B242" s="55" t="s">
        <v>222</v>
      </c>
      <c r="C242" s="80" t="s">
        <v>678</v>
      </c>
      <c r="D242" s="79">
        <v>0</v>
      </c>
      <c r="E242" s="79">
        <v>0</v>
      </c>
      <c r="F242" s="79">
        <v>0</v>
      </c>
      <c r="G242" s="79">
        <v>0</v>
      </c>
      <c r="H242" s="79">
        <v>0</v>
      </c>
      <c r="I242" s="79">
        <v>0</v>
      </c>
      <c r="J242" s="79">
        <v>0</v>
      </c>
      <c r="K242" s="79">
        <v>0</v>
      </c>
      <c r="L242" s="79">
        <v>0</v>
      </c>
      <c r="M242" s="79">
        <v>0</v>
      </c>
      <c r="N242" s="79">
        <v>0</v>
      </c>
      <c r="O242" s="79">
        <v>0</v>
      </c>
      <c r="P242" s="79">
        <v>0</v>
      </c>
      <c r="Q242" s="79">
        <v>0</v>
      </c>
      <c r="R242" s="79">
        <v>0</v>
      </c>
      <c r="S242" s="79">
        <v>0</v>
      </c>
      <c r="T242" s="79">
        <v>0</v>
      </c>
      <c r="U242" s="79">
        <v>0</v>
      </c>
      <c r="V242" s="79">
        <v>0</v>
      </c>
      <c r="W242" s="79">
        <v>0</v>
      </c>
      <c r="X242" s="79">
        <v>0</v>
      </c>
      <c r="Y242" s="79">
        <v>0</v>
      </c>
      <c r="Z242" s="79">
        <v>0</v>
      </c>
      <c r="AA242" s="79">
        <v>0</v>
      </c>
      <c r="AB242" s="79">
        <v>0</v>
      </c>
      <c r="AC242" s="79">
        <v>0</v>
      </c>
      <c r="AD242" s="79">
        <v>0</v>
      </c>
      <c r="AE242" s="79">
        <v>0</v>
      </c>
      <c r="AF242" s="79">
        <v>0</v>
      </c>
      <c r="AG242" s="79">
        <v>0</v>
      </c>
      <c r="AH242" s="79">
        <v>0</v>
      </c>
      <c r="AI242" s="79">
        <v>0</v>
      </c>
      <c r="AJ242" s="79">
        <v>0</v>
      </c>
      <c r="AK242" s="79">
        <v>0</v>
      </c>
      <c r="AL242" s="79">
        <v>0</v>
      </c>
      <c r="AM242" s="79">
        <f t="shared" si="3"/>
        <v>0</v>
      </c>
      <c r="AP242" s="45"/>
    </row>
    <row r="243" spans="1:42" ht="33" customHeight="1">
      <c r="A243" s="54">
        <v>1111</v>
      </c>
      <c r="B243" s="55" t="s">
        <v>223</v>
      </c>
      <c r="C243" s="56" t="s">
        <v>678</v>
      </c>
      <c r="D243" s="79">
        <v>0</v>
      </c>
      <c r="E243" s="79">
        <v>0</v>
      </c>
      <c r="F243" s="79">
        <v>0</v>
      </c>
      <c r="G243" s="79">
        <v>0</v>
      </c>
      <c r="H243" s="79">
        <v>0</v>
      </c>
      <c r="I243" s="79">
        <v>0</v>
      </c>
      <c r="J243" s="79">
        <v>0</v>
      </c>
      <c r="K243" s="79">
        <v>0</v>
      </c>
      <c r="L243" s="79">
        <v>0</v>
      </c>
      <c r="M243" s="79">
        <v>0</v>
      </c>
      <c r="N243" s="79">
        <v>0</v>
      </c>
      <c r="O243" s="79">
        <v>0</v>
      </c>
      <c r="P243" s="79">
        <v>0</v>
      </c>
      <c r="Q243" s="79">
        <v>0</v>
      </c>
      <c r="R243" s="79">
        <v>0</v>
      </c>
      <c r="S243" s="79">
        <v>0</v>
      </c>
      <c r="T243" s="79">
        <v>0</v>
      </c>
      <c r="U243" s="79">
        <v>0</v>
      </c>
      <c r="V243" s="79">
        <v>0</v>
      </c>
      <c r="W243" s="79">
        <v>0</v>
      </c>
      <c r="X243" s="79">
        <v>0</v>
      </c>
      <c r="Y243" s="79">
        <v>0</v>
      </c>
      <c r="Z243" s="79">
        <v>0</v>
      </c>
      <c r="AA243" s="79">
        <v>0</v>
      </c>
      <c r="AB243" s="79">
        <v>0</v>
      </c>
      <c r="AC243" s="79">
        <v>0</v>
      </c>
      <c r="AD243" s="79">
        <v>0</v>
      </c>
      <c r="AE243" s="79">
        <v>0</v>
      </c>
      <c r="AF243" s="79">
        <v>0</v>
      </c>
      <c r="AG243" s="79">
        <v>0</v>
      </c>
      <c r="AH243" s="79">
        <v>0</v>
      </c>
      <c r="AI243" s="79">
        <v>0</v>
      </c>
      <c r="AJ243" s="79">
        <v>0</v>
      </c>
      <c r="AK243" s="79">
        <v>0</v>
      </c>
      <c r="AL243" s="79">
        <v>0</v>
      </c>
      <c r="AM243" s="79">
        <f t="shared" si="3"/>
        <v>0</v>
      </c>
      <c r="AP243" s="45"/>
    </row>
    <row r="244" spans="1:42" ht="33" customHeight="1">
      <c r="A244" s="54">
        <v>1112</v>
      </c>
      <c r="B244" s="55" t="s">
        <v>224</v>
      </c>
      <c r="C244" s="56" t="s">
        <v>678</v>
      </c>
      <c r="D244" s="79">
        <v>0</v>
      </c>
      <c r="E244" s="79">
        <v>0</v>
      </c>
      <c r="F244" s="79">
        <v>0</v>
      </c>
      <c r="G244" s="79">
        <v>0</v>
      </c>
      <c r="H244" s="79">
        <v>0</v>
      </c>
      <c r="I244" s="79">
        <v>0</v>
      </c>
      <c r="J244" s="79">
        <v>0</v>
      </c>
      <c r="K244" s="79">
        <v>0</v>
      </c>
      <c r="L244" s="79">
        <v>0</v>
      </c>
      <c r="M244" s="79">
        <v>0</v>
      </c>
      <c r="N244" s="79">
        <v>0</v>
      </c>
      <c r="O244" s="79">
        <v>0</v>
      </c>
      <c r="P244" s="79">
        <v>0</v>
      </c>
      <c r="Q244" s="79">
        <v>0</v>
      </c>
      <c r="R244" s="79">
        <v>0</v>
      </c>
      <c r="S244" s="79">
        <v>0</v>
      </c>
      <c r="T244" s="79">
        <v>0</v>
      </c>
      <c r="U244" s="79">
        <v>0</v>
      </c>
      <c r="V244" s="79">
        <v>0</v>
      </c>
      <c r="W244" s="79">
        <v>0</v>
      </c>
      <c r="X244" s="79">
        <v>0</v>
      </c>
      <c r="Y244" s="79">
        <v>0</v>
      </c>
      <c r="Z244" s="79">
        <v>0</v>
      </c>
      <c r="AA244" s="79">
        <v>0</v>
      </c>
      <c r="AB244" s="79">
        <v>0</v>
      </c>
      <c r="AC244" s="79">
        <v>0</v>
      </c>
      <c r="AD244" s="79">
        <v>0</v>
      </c>
      <c r="AE244" s="79">
        <v>0</v>
      </c>
      <c r="AF244" s="79">
        <v>0</v>
      </c>
      <c r="AG244" s="79">
        <v>0</v>
      </c>
      <c r="AH244" s="79">
        <v>0</v>
      </c>
      <c r="AI244" s="79">
        <v>0</v>
      </c>
      <c r="AJ244" s="79">
        <v>0</v>
      </c>
      <c r="AK244" s="79">
        <v>0</v>
      </c>
      <c r="AL244" s="79">
        <v>0</v>
      </c>
      <c r="AM244" s="79">
        <f t="shared" si="3"/>
        <v>0</v>
      </c>
      <c r="AP244" s="45"/>
    </row>
    <row r="245" spans="1:42" ht="33" customHeight="1">
      <c r="A245" s="54">
        <v>1113</v>
      </c>
      <c r="B245" s="55" t="s">
        <v>225</v>
      </c>
      <c r="C245" s="80" t="s">
        <v>678</v>
      </c>
      <c r="D245" s="79">
        <v>0</v>
      </c>
      <c r="E245" s="79">
        <v>0</v>
      </c>
      <c r="F245" s="79">
        <v>0</v>
      </c>
      <c r="G245" s="79">
        <v>0</v>
      </c>
      <c r="H245" s="79">
        <v>0</v>
      </c>
      <c r="I245" s="79">
        <v>0</v>
      </c>
      <c r="J245" s="79">
        <v>0</v>
      </c>
      <c r="K245" s="79">
        <v>0</v>
      </c>
      <c r="L245" s="79">
        <v>0</v>
      </c>
      <c r="M245" s="79">
        <v>0</v>
      </c>
      <c r="N245" s="79">
        <v>0</v>
      </c>
      <c r="O245" s="79">
        <v>0</v>
      </c>
      <c r="P245" s="79">
        <v>0</v>
      </c>
      <c r="Q245" s="79">
        <v>0</v>
      </c>
      <c r="R245" s="79">
        <v>0</v>
      </c>
      <c r="S245" s="79">
        <v>0</v>
      </c>
      <c r="T245" s="79">
        <v>0</v>
      </c>
      <c r="U245" s="79">
        <v>0</v>
      </c>
      <c r="V245" s="79">
        <v>0</v>
      </c>
      <c r="W245" s="79">
        <v>0</v>
      </c>
      <c r="X245" s="79">
        <v>0</v>
      </c>
      <c r="Y245" s="79">
        <v>0</v>
      </c>
      <c r="Z245" s="79">
        <v>0</v>
      </c>
      <c r="AA245" s="79">
        <v>0</v>
      </c>
      <c r="AB245" s="79">
        <v>0</v>
      </c>
      <c r="AC245" s="79">
        <v>0</v>
      </c>
      <c r="AD245" s="79">
        <v>0</v>
      </c>
      <c r="AE245" s="79">
        <v>0</v>
      </c>
      <c r="AF245" s="79">
        <v>0</v>
      </c>
      <c r="AG245" s="79">
        <v>0</v>
      </c>
      <c r="AH245" s="79">
        <v>0</v>
      </c>
      <c r="AI245" s="79">
        <v>0</v>
      </c>
      <c r="AJ245" s="79">
        <v>0</v>
      </c>
      <c r="AK245" s="79">
        <v>0</v>
      </c>
      <c r="AL245" s="79">
        <v>0</v>
      </c>
      <c r="AM245" s="79">
        <f t="shared" si="3"/>
        <v>0</v>
      </c>
      <c r="AP245" s="45"/>
    </row>
    <row r="246" spans="1:42" ht="33" customHeight="1">
      <c r="A246" s="54">
        <v>1114</v>
      </c>
      <c r="B246" s="55" t="s">
        <v>1373</v>
      </c>
      <c r="C246" s="56" t="s">
        <v>678</v>
      </c>
      <c r="D246" s="79">
        <v>0</v>
      </c>
      <c r="E246" s="79">
        <v>0</v>
      </c>
      <c r="F246" s="79">
        <v>0</v>
      </c>
      <c r="G246" s="79">
        <v>0</v>
      </c>
      <c r="H246" s="79">
        <v>0</v>
      </c>
      <c r="I246" s="79">
        <v>0</v>
      </c>
      <c r="J246" s="79">
        <v>0</v>
      </c>
      <c r="K246" s="79">
        <v>0</v>
      </c>
      <c r="L246" s="79">
        <v>0</v>
      </c>
      <c r="M246" s="79">
        <v>0</v>
      </c>
      <c r="N246" s="79">
        <v>0</v>
      </c>
      <c r="O246" s="79">
        <v>0</v>
      </c>
      <c r="P246" s="79">
        <v>0</v>
      </c>
      <c r="Q246" s="79">
        <v>0</v>
      </c>
      <c r="R246" s="79">
        <v>0</v>
      </c>
      <c r="S246" s="79">
        <v>0</v>
      </c>
      <c r="T246" s="79">
        <v>0</v>
      </c>
      <c r="U246" s="79">
        <v>0</v>
      </c>
      <c r="V246" s="79">
        <v>0</v>
      </c>
      <c r="W246" s="79">
        <v>0</v>
      </c>
      <c r="X246" s="79">
        <v>0</v>
      </c>
      <c r="Y246" s="79">
        <v>0</v>
      </c>
      <c r="Z246" s="79">
        <v>0</v>
      </c>
      <c r="AA246" s="79">
        <v>0</v>
      </c>
      <c r="AB246" s="79">
        <v>0</v>
      </c>
      <c r="AC246" s="79">
        <v>0</v>
      </c>
      <c r="AD246" s="79">
        <v>0</v>
      </c>
      <c r="AE246" s="79">
        <v>0</v>
      </c>
      <c r="AF246" s="79">
        <v>0</v>
      </c>
      <c r="AG246" s="79">
        <v>0</v>
      </c>
      <c r="AH246" s="79">
        <v>0</v>
      </c>
      <c r="AI246" s="79">
        <v>0</v>
      </c>
      <c r="AJ246" s="79">
        <v>0</v>
      </c>
      <c r="AK246" s="79">
        <v>0</v>
      </c>
      <c r="AL246" s="79">
        <v>0</v>
      </c>
      <c r="AM246" s="79">
        <f t="shared" si="3"/>
        <v>0</v>
      </c>
      <c r="AP246" s="45"/>
    </row>
    <row r="247" spans="1:42" ht="33" customHeight="1">
      <c r="A247" s="54">
        <v>1115</v>
      </c>
      <c r="B247" s="55" t="s">
        <v>226</v>
      </c>
      <c r="C247" s="80" t="s">
        <v>678</v>
      </c>
      <c r="D247" s="79">
        <v>0</v>
      </c>
      <c r="E247" s="79">
        <v>0</v>
      </c>
      <c r="F247" s="79">
        <v>0</v>
      </c>
      <c r="G247" s="79">
        <v>0</v>
      </c>
      <c r="H247" s="79">
        <v>0</v>
      </c>
      <c r="I247" s="79">
        <v>0</v>
      </c>
      <c r="J247" s="79">
        <v>0</v>
      </c>
      <c r="K247" s="79">
        <v>0</v>
      </c>
      <c r="L247" s="79">
        <v>0</v>
      </c>
      <c r="M247" s="79">
        <v>0</v>
      </c>
      <c r="N247" s="79">
        <v>0</v>
      </c>
      <c r="O247" s="79">
        <v>0</v>
      </c>
      <c r="P247" s="79">
        <v>0</v>
      </c>
      <c r="Q247" s="79">
        <v>0</v>
      </c>
      <c r="R247" s="79">
        <v>0</v>
      </c>
      <c r="S247" s="79">
        <v>0</v>
      </c>
      <c r="T247" s="79">
        <v>0</v>
      </c>
      <c r="U247" s="79">
        <v>0</v>
      </c>
      <c r="V247" s="79">
        <v>0</v>
      </c>
      <c r="W247" s="79">
        <v>0</v>
      </c>
      <c r="X247" s="79">
        <v>0</v>
      </c>
      <c r="Y247" s="79">
        <v>0</v>
      </c>
      <c r="Z247" s="79">
        <v>0</v>
      </c>
      <c r="AA247" s="79">
        <v>0</v>
      </c>
      <c r="AB247" s="79">
        <v>0</v>
      </c>
      <c r="AC247" s="79">
        <v>0</v>
      </c>
      <c r="AD247" s="79">
        <v>0</v>
      </c>
      <c r="AE247" s="79">
        <v>0</v>
      </c>
      <c r="AF247" s="79">
        <v>0</v>
      </c>
      <c r="AG247" s="79">
        <v>0</v>
      </c>
      <c r="AH247" s="79">
        <v>0</v>
      </c>
      <c r="AI247" s="79">
        <v>0</v>
      </c>
      <c r="AJ247" s="79">
        <v>0</v>
      </c>
      <c r="AK247" s="79">
        <v>0</v>
      </c>
      <c r="AL247" s="79">
        <v>0</v>
      </c>
      <c r="AM247" s="79">
        <f t="shared" si="3"/>
        <v>0</v>
      </c>
      <c r="AP247" s="45"/>
    </row>
    <row r="248" spans="1:42" ht="33" customHeight="1">
      <c r="A248" s="54">
        <v>1116</v>
      </c>
      <c r="B248" s="55" t="s">
        <v>227</v>
      </c>
      <c r="C248" s="80" t="s">
        <v>678</v>
      </c>
      <c r="D248" s="79">
        <v>0</v>
      </c>
      <c r="E248" s="79">
        <v>0</v>
      </c>
      <c r="F248" s="79">
        <v>0</v>
      </c>
      <c r="G248" s="79">
        <v>0</v>
      </c>
      <c r="H248" s="79">
        <v>0</v>
      </c>
      <c r="I248" s="79">
        <v>0</v>
      </c>
      <c r="J248" s="79">
        <v>0</v>
      </c>
      <c r="K248" s="79">
        <v>0</v>
      </c>
      <c r="L248" s="79">
        <v>0</v>
      </c>
      <c r="M248" s="79">
        <v>0</v>
      </c>
      <c r="N248" s="79">
        <v>0</v>
      </c>
      <c r="O248" s="79">
        <v>0</v>
      </c>
      <c r="P248" s="79">
        <v>0</v>
      </c>
      <c r="Q248" s="79">
        <v>0</v>
      </c>
      <c r="R248" s="79">
        <v>0</v>
      </c>
      <c r="S248" s="79">
        <v>0</v>
      </c>
      <c r="T248" s="79">
        <v>0</v>
      </c>
      <c r="U248" s="79">
        <v>0</v>
      </c>
      <c r="V248" s="79">
        <v>0</v>
      </c>
      <c r="W248" s="79">
        <v>0</v>
      </c>
      <c r="X248" s="79">
        <v>0</v>
      </c>
      <c r="Y248" s="79">
        <v>0</v>
      </c>
      <c r="Z248" s="79">
        <v>0</v>
      </c>
      <c r="AA248" s="79">
        <v>0</v>
      </c>
      <c r="AB248" s="79">
        <v>0</v>
      </c>
      <c r="AC248" s="79">
        <v>0</v>
      </c>
      <c r="AD248" s="79">
        <v>0</v>
      </c>
      <c r="AE248" s="79">
        <v>0</v>
      </c>
      <c r="AF248" s="79">
        <v>0</v>
      </c>
      <c r="AG248" s="79">
        <v>0</v>
      </c>
      <c r="AH248" s="79">
        <v>0</v>
      </c>
      <c r="AI248" s="79">
        <v>0</v>
      </c>
      <c r="AJ248" s="79">
        <v>0</v>
      </c>
      <c r="AK248" s="79">
        <v>0</v>
      </c>
      <c r="AL248" s="79">
        <v>0</v>
      </c>
      <c r="AM248" s="79">
        <f t="shared" si="3"/>
        <v>0</v>
      </c>
      <c r="AP248" s="45"/>
    </row>
    <row r="249" spans="1:42" ht="33" customHeight="1">
      <c r="A249" s="54">
        <v>1117</v>
      </c>
      <c r="B249" s="55" t="s">
        <v>228</v>
      </c>
      <c r="C249" s="80" t="s">
        <v>678</v>
      </c>
      <c r="D249" s="79">
        <v>0</v>
      </c>
      <c r="E249" s="79">
        <v>0</v>
      </c>
      <c r="F249" s="79">
        <v>0</v>
      </c>
      <c r="G249" s="79">
        <v>0</v>
      </c>
      <c r="H249" s="79">
        <v>0</v>
      </c>
      <c r="I249" s="79">
        <v>0</v>
      </c>
      <c r="J249" s="79">
        <v>0</v>
      </c>
      <c r="K249" s="79">
        <v>0</v>
      </c>
      <c r="L249" s="79">
        <v>0</v>
      </c>
      <c r="M249" s="79">
        <v>0</v>
      </c>
      <c r="N249" s="79">
        <v>0</v>
      </c>
      <c r="O249" s="79">
        <v>0</v>
      </c>
      <c r="P249" s="79">
        <v>0</v>
      </c>
      <c r="Q249" s="79">
        <v>0</v>
      </c>
      <c r="R249" s="79">
        <v>0</v>
      </c>
      <c r="S249" s="79">
        <v>0</v>
      </c>
      <c r="T249" s="79">
        <v>0</v>
      </c>
      <c r="U249" s="79">
        <v>0</v>
      </c>
      <c r="V249" s="79">
        <v>0</v>
      </c>
      <c r="W249" s="79">
        <v>0</v>
      </c>
      <c r="X249" s="79">
        <v>0</v>
      </c>
      <c r="Y249" s="79">
        <v>0</v>
      </c>
      <c r="Z249" s="79">
        <v>0</v>
      </c>
      <c r="AA249" s="79">
        <v>0</v>
      </c>
      <c r="AB249" s="79">
        <v>0</v>
      </c>
      <c r="AC249" s="79">
        <v>0</v>
      </c>
      <c r="AD249" s="79">
        <v>0</v>
      </c>
      <c r="AE249" s="79">
        <v>0</v>
      </c>
      <c r="AF249" s="79">
        <v>0</v>
      </c>
      <c r="AG249" s="79">
        <v>0</v>
      </c>
      <c r="AH249" s="79">
        <v>0</v>
      </c>
      <c r="AI249" s="79">
        <v>0</v>
      </c>
      <c r="AJ249" s="79">
        <v>0</v>
      </c>
      <c r="AK249" s="79">
        <v>0</v>
      </c>
      <c r="AL249" s="79">
        <v>0</v>
      </c>
      <c r="AM249" s="79">
        <f t="shared" si="3"/>
        <v>0</v>
      </c>
      <c r="AP249" s="45"/>
    </row>
    <row r="250" spans="1:42" ht="33" customHeight="1">
      <c r="A250" s="54">
        <v>1118</v>
      </c>
      <c r="B250" s="55" t="s">
        <v>229</v>
      </c>
      <c r="C250" s="80" t="s">
        <v>678</v>
      </c>
      <c r="D250" s="79">
        <v>0</v>
      </c>
      <c r="E250" s="79">
        <v>0</v>
      </c>
      <c r="F250" s="79">
        <v>0</v>
      </c>
      <c r="G250" s="79">
        <v>0</v>
      </c>
      <c r="H250" s="79">
        <v>0</v>
      </c>
      <c r="I250" s="79">
        <v>0</v>
      </c>
      <c r="J250" s="79">
        <v>0</v>
      </c>
      <c r="K250" s="79">
        <v>0</v>
      </c>
      <c r="L250" s="79">
        <v>0</v>
      </c>
      <c r="M250" s="79">
        <v>0</v>
      </c>
      <c r="N250" s="79">
        <v>0</v>
      </c>
      <c r="O250" s="79">
        <v>0</v>
      </c>
      <c r="P250" s="79">
        <v>0</v>
      </c>
      <c r="Q250" s="79">
        <v>0</v>
      </c>
      <c r="R250" s="79">
        <v>0</v>
      </c>
      <c r="S250" s="79">
        <v>0</v>
      </c>
      <c r="T250" s="79">
        <v>0</v>
      </c>
      <c r="U250" s="79">
        <v>0</v>
      </c>
      <c r="V250" s="79">
        <v>0</v>
      </c>
      <c r="W250" s="79">
        <v>0</v>
      </c>
      <c r="X250" s="79">
        <v>0</v>
      </c>
      <c r="Y250" s="79">
        <v>0</v>
      </c>
      <c r="Z250" s="79">
        <v>0</v>
      </c>
      <c r="AA250" s="79">
        <v>0</v>
      </c>
      <c r="AB250" s="79">
        <v>0</v>
      </c>
      <c r="AC250" s="79">
        <v>0</v>
      </c>
      <c r="AD250" s="79">
        <v>0</v>
      </c>
      <c r="AE250" s="79">
        <v>0</v>
      </c>
      <c r="AF250" s="79">
        <v>0</v>
      </c>
      <c r="AG250" s="79">
        <v>0</v>
      </c>
      <c r="AH250" s="79">
        <v>0</v>
      </c>
      <c r="AI250" s="79">
        <v>0</v>
      </c>
      <c r="AJ250" s="79">
        <v>0</v>
      </c>
      <c r="AK250" s="79">
        <v>0</v>
      </c>
      <c r="AL250" s="79">
        <v>0</v>
      </c>
      <c r="AM250" s="79">
        <f t="shared" si="3"/>
        <v>0</v>
      </c>
      <c r="AP250" s="45"/>
    </row>
    <row r="251" spans="1:42" ht="33" customHeight="1">
      <c r="A251" s="54">
        <v>1119</v>
      </c>
      <c r="B251" s="55" t="s">
        <v>230</v>
      </c>
      <c r="C251" s="80" t="s">
        <v>678</v>
      </c>
      <c r="D251" s="79">
        <v>0</v>
      </c>
      <c r="E251" s="79">
        <v>0</v>
      </c>
      <c r="F251" s="79">
        <v>0</v>
      </c>
      <c r="G251" s="79">
        <v>0</v>
      </c>
      <c r="H251" s="79">
        <v>0</v>
      </c>
      <c r="I251" s="79">
        <v>0</v>
      </c>
      <c r="J251" s="79">
        <v>0</v>
      </c>
      <c r="K251" s="79">
        <v>0</v>
      </c>
      <c r="L251" s="79">
        <v>0</v>
      </c>
      <c r="M251" s="79">
        <v>0</v>
      </c>
      <c r="N251" s="79">
        <v>0</v>
      </c>
      <c r="O251" s="79">
        <v>0</v>
      </c>
      <c r="P251" s="79">
        <v>0</v>
      </c>
      <c r="Q251" s="79">
        <v>0</v>
      </c>
      <c r="R251" s="79">
        <v>0</v>
      </c>
      <c r="S251" s="79">
        <v>0</v>
      </c>
      <c r="T251" s="79">
        <v>0</v>
      </c>
      <c r="U251" s="79">
        <v>0</v>
      </c>
      <c r="V251" s="79">
        <v>0</v>
      </c>
      <c r="W251" s="79">
        <v>0</v>
      </c>
      <c r="X251" s="79">
        <v>0</v>
      </c>
      <c r="Y251" s="79">
        <v>0</v>
      </c>
      <c r="Z251" s="79">
        <v>0</v>
      </c>
      <c r="AA251" s="79">
        <v>0</v>
      </c>
      <c r="AB251" s="79">
        <v>0</v>
      </c>
      <c r="AC251" s="79">
        <v>0</v>
      </c>
      <c r="AD251" s="79">
        <v>0</v>
      </c>
      <c r="AE251" s="79">
        <v>0</v>
      </c>
      <c r="AF251" s="79">
        <v>0</v>
      </c>
      <c r="AG251" s="79">
        <v>0</v>
      </c>
      <c r="AH251" s="79">
        <v>0</v>
      </c>
      <c r="AI251" s="79">
        <v>0</v>
      </c>
      <c r="AJ251" s="79">
        <v>0</v>
      </c>
      <c r="AK251" s="79">
        <v>0</v>
      </c>
      <c r="AL251" s="79">
        <v>0</v>
      </c>
      <c r="AM251" s="79">
        <f t="shared" si="3"/>
        <v>0</v>
      </c>
      <c r="AP251" s="45"/>
    </row>
    <row r="252" spans="1:42" ht="33" customHeight="1">
      <c r="A252" s="54">
        <v>1120</v>
      </c>
      <c r="B252" s="55" t="s">
        <v>231</v>
      </c>
      <c r="C252" s="80" t="s">
        <v>678</v>
      </c>
      <c r="D252" s="79">
        <v>0</v>
      </c>
      <c r="E252" s="79">
        <v>0</v>
      </c>
      <c r="F252" s="79">
        <v>0</v>
      </c>
      <c r="G252" s="79">
        <v>0</v>
      </c>
      <c r="H252" s="79">
        <v>0</v>
      </c>
      <c r="I252" s="79">
        <v>0</v>
      </c>
      <c r="J252" s="79">
        <v>0</v>
      </c>
      <c r="K252" s="79">
        <v>0</v>
      </c>
      <c r="L252" s="79">
        <v>0</v>
      </c>
      <c r="M252" s="79">
        <v>0</v>
      </c>
      <c r="N252" s="79">
        <v>0</v>
      </c>
      <c r="O252" s="79">
        <v>0</v>
      </c>
      <c r="P252" s="79">
        <v>0</v>
      </c>
      <c r="Q252" s="79">
        <v>0</v>
      </c>
      <c r="R252" s="79">
        <v>0</v>
      </c>
      <c r="S252" s="79">
        <v>0</v>
      </c>
      <c r="T252" s="79">
        <v>0</v>
      </c>
      <c r="U252" s="79">
        <v>0</v>
      </c>
      <c r="V252" s="79">
        <v>0</v>
      </c>
      <c r="W252" s="79">
        <v>0</v>
      </c>
      <c r="X252" s="79">
        <v>0</v>
      </c>
      <c r="Y252" s="79">
        <v>0</v>
      </c>
      <c r="Z252" s="79">
        <v>0</v>
      </c>
      <c r="AA252" s="79">
        <v>0</v>
      </c>
      <c r="AB252" s="79">
        <v>0</v>
      </c>
      <c r="AC252" s="79">
        <v>0</v>
      </c>
      <c r="AD252" s="79">
        <v>0</v>
      </c>
      <c r="AE252" s="79">
        <v>0</v>
      </c>
      <c r="AF252" s="79">
        <v>0</v>
      </c>
      <c r="AG252" s="79">
        <v>0</v>
      </c>
      <c r="AH252" s="79">
        <v>0</v>
      </c>
      <c r="AI252" s="79">
        <v>0</v>
      </c>
      <c r="AJ252" s="79">
        <v>0</v>
      </c>
      <c r="AK252" s="79">
        <v>0</v>
      </c>
      <c r="AL252" s="79">
        <v>0</v>
      </c>
      <c r="AM252" s="79">
        <f t="shared" si="3"/>
        <v>0</v>
      </c>
      <c r="AP252" s="45"/>
    </row>
    <row r="253" spans="1:42" ht="33" customHeight="1">
      <c r="A253" s="54">
        <v>1121</v>
      </c>
      <c r="B253" s="55" t="s">
        <v>232</v>
      </c>
      <c r="C253" s="80" t="s">
        <v>678</v>
      </c>
      <c r="D253" s="79">
        <v>0</v>
      </c>
      <c r="E253" s="79">
        <v>0</v>
      </c>
      <c r="F253" s="79">
        <v>0</v>
      </c>
      <c r="G253" s="79">
        <v>0</v>
      </c>
      <c r="H253" s="79">
        <v>0</v>
      </c>
      <c r="I253" s="79">
        <v>0</v>
      </c>
      <c r="J253" s="79">
        <v>0</v>
      </c>
      <c r="K253" s="79">
        <v>0</v>
      </c>
      <c r="L253" s="79">
        <v>0</v>
      </c>
      <c r="M253" s="79">
        <v>0</v>
      </c>
      <c r="N253" s="79">
        <v>0</v>
      </c>
      <c r="O253" s="79">
        <v>0</v>
      </c>
      <c r="P253" s="79">
        <v>0</v>
      </c>
      <c r="Q253" s="79">
        <v>0</v>
      </c>
      <c r="R253" s="79">
        <v>0</v>
      </c>
      <c r="S253" s="79">
        <v>0</v>
      </c>
      <c r="T253" s="79">
        <v>0</v>
      </c>
      <c r="U253" s="79">
        <v>0</v>
      </c>
      <c r="V253" s="79">
        <v>0</v>
      </c>
      <c r="W253" s="79">
        <v>0</v>
      </c>
      <c r="X253" s="79">
        <v>0</v>
      </c>
      <c r="Y253" s="79">
        <v>0</v>
      </c>
      <c r="Z253" s="79">
        <v>0</v>
      </c>
      <c r="AA253" s="79">
        <v>0</v>
      </c>
      <c r="AB253" s="79">
        <v>0</v>
      </c>
      <c r="AC253" s="79">
        <v>0</v>
      </c>
      <c r="AD253" s="79">
        <v>0</v>
      </c>
      <c r="AE253" s="79">
        <v>0</v>
      </c>
      <c r="AF253" s="79">
        <v>0</v>
      </c>
      <c r="AG253" s="79">
        <v>0</v>
      </c>
      <c r="AH253" s="79">
        <v>0</v>
      </c>
      <c r="AI253" s="79">
        <v>0</v>
      </c>
      <c r="AJ253" s="79">
        <v>0</v>
      </c>
      <c r="AK253" s="79">
        <v>0</v>
      </c>
      <c r="AL253" s="79">
        <v>0</v>
      </c>
      <c r="AM253" s="79">
        <f t="shared" si="3"/>
        <v>0</v>
      </c>
      <c r="AP253" s="45"/>
    </row>
    <row r="254" spans="1:42" ht="33" customHeight="1">
      <c r="A254" s="54">
        <v>1122</v>
      </c>
      <c r="B254" s="55" t="s">
        <v>233</v>
      </c>
      <c r="C254" s="80" t="s">
        <v>678</v>
      </c>
      <c r="D254" s="79">
        <v>0</v>
      </c>
      <c r="E254" s="79">
        <v>0</v>
      </c>
      <c r="F254" s="79">
        <v>0</v>
      </c>
      <c r="G254" s="79">
        <v>0</v>
      </c>
      <c r="H254" s="79">
        <v>0</v>
      </c>
      <c r="I254" s="79">
        <v>0</v>
      </c>
      <c r="J254" s="79">
        <v>0</v>
      </c>
      <c r="K254" s="79">
        <v>0</v>
      </c>
      <c r="L254" s="79">
        <v>0</v>
      </c>
      <c r="M254" s="79">
        <v>0</v>
      </c>
      <c r="N254" s="79">
        <v>0</v>
      </c>
      <c r="O254" s="79">
        <v>0</v>
      </c>
      <c r="P254" s="79">
        <v>0</v>
      </c>
      <c r="Q254" s="79">
        <v>0</v>
      </c>
      <c r="R254" s="79">
        <v>0</v>
      </c>
      <c r="S254" s="79">
        <v>0</v>
      </c>
      <c r="T254" s="79">
        <v>0</v>
      </c>
      <c r="U254" s="79">
        <v>0</v>
      </c>
      <c r="V254" s="79">
        <v>0</v>
      </c>
      <c r="W254" s="79">
        <v>0</v>
      </c>
      <c r="X254" s="79">
        <v>0</v>
      </c>
      <c r="Y254" s="79">
        <v>0</v>
      </c>
      <c r="Z254" s="79">
        <v>0</v>
      </c>
      <c r="AA254" s="79">
        <v>0</v>
      </c>
      <c r="AB254" s="79">
        <v>0</v>
      </c>
      <c r="AC254" s="79">
        <v>0</v>
      </c>
      <c r="AD254" s="79">
        <v>0</v>
      </c>
      <c r="AE254" s="79">
        <v>0</v>
      </c>
      <c r="AF254" s="79">
        <v>0</v>
      </c>
      <c r="AG254" s="79">
        <v>0</v>
      </c>
      <c r="AH254" s="79">
        <v>0</v>
      </c>
      <c r="AI254" s="79">
        <v>0</v>
      </c>
      <c r="AJ254" s="79">
        <v>0</v>
      </c>
      <c r="AK254" s="79">
        <v>0</v>
      </c>
      <c r="AL254" s="79">
        <v>0</v>
      </c>
      <c r="AM254" s="79">
        <f t="shared" si="3"/>
        <v>0</v>
      </c>
      <c r="AP254" s="45"/>
    </row>
    <row r="255" spans="1:42" ht="33" customHeight="1">
      <c r="A255" s="54">
        <v>1123</v>
      </c>
      <c r="B255" s="55" t="s">
        <v>234</v>
      </c>
      <c r="C255" s="80" t="s">
        <v>678</v>
      </c>
      <c r="D255" s="79">
        <v>0</v>
      </c>
      <c r="E255" s="79">
        <v>0</v>
      </c>
      <c r="F255" s="79">
        <v>0</v>
      </c>
      <c r="G255" s="79">
        <v>0</v>
      </c>
      <c r="H255" s="79">
        <v>0</v>
      </c>
      <c r="I255" s="79">
        <v>0</v>
      </c>
      <c r="J255" s="79">
        <v>0</v>
      </c>
      <c r="K255" s="79">
        <v>0</v>
      </c>
      <c r="L255" s="79">
        <v>0</v>
      </c>
      <c r="M255" s="79">
        <v>0</v>
      </c>
      <c r="N255" s="79">
        <v>0</v>
      </c>
      <c r="O255" s="79">
        <v>0</v>
      </c>
      <c r="P255" s="79">
        <v>0</v>
      </c>
      <c r="Q255" s="79">
        <v>0</v>
      </c>
      <c r="R255" s="79">
        <v>0</v>
      </c>
      <c r="S255" s="79">
        <v>0</v>
      </c>
      <c r="T255" s="79">
        <v>0</v>
      </c>
      <c r="U255" s="79">
        <v>0</v>
      </c>
      <c r="V255" s="79">
        <v>0</v>
      </c>
      <c r="W255" s="79">
        <v>0</v>
      </c>
      <c r="X255" s="79">
        <v>0</v>
      </c>
      <c r="Y255" s="79">
        <v>0</v>
      </c>
      <c r="Z255" s="79">
        <v>0</v>
      </c>
      <c r="AA255" s="79">
        <v>0</v>
      </c>
      <c r="AB255" s="79">
        <v>0</v>
      </c>
      <c r="AC255" s="79">
        <v>0</v>
      </c>
      <c r="AD255" s="79">
        <v>0</v>
      </c>
      <c r="AE255" s="79">
        <v>0</v>
      </c>
      <c r="AF255" s="79">
        <v>0</v>
      </c>
      <c r="AG255" s="79">
        <v>0</v>
      </c>
      <c r="AH255" s="79">
        <v>0</v>
      </c>
      <c r="AI255" s="79">
        <v>0</v>
      </c>
      <c r="AJ255" s="79">
        <v>0</v>
      </c>
      <c r="AK255" s="79">
        <v>0</v>
      </c>
      <c r="AL255" s="79">
        <v>0</v>
      </c>
      <c r="AM255" s="79">
        <f t="shared" si="3"/>
        <v>0</v>
      </c>
      <c r="AP255" s="45"/>
    </row>
    <row r="256" spans="1:42" ht="33" customHeight="1">
      <c r="A256" s="54">
        <v>1124</v>
      </c>
      <c r="B256" s="55" t="s">
        <v>235</v>
      </c>
      <c r="C256" s="80" t="s">
        <v>678</v>
      </c>
      <c r="D256" s="79">
        <v>0</v>
      </c>
      <c r="E256" s="79">
        <v>0</v>
      </c>
      <c r="F256" s="79">
        <v>0</v>
      </c>
      <c r="G256" s="79">
        <v>0</v>
      </c>
      <c r="H256" s="79">
        <v>0</v>
      </c>
      <c r="I256" s="79">
        <v>0</v>
      </c>
      <c r="J256" s="79">
        <v>0</v>
      </c>
      <c r="K256" s="79">
        <v>0</v>
      </c>
      <c r="L256" s="79">
        <v>0</v>
      </c>
      <c r="M256" s="79">
        <v>0</v>
      </c>
      <c r="N256" s="79">
        <v>0</v>
      </c>
      <c r="O256" s="79">
        <v>0</v>
      </c>
      <c r="P256" s="79">
        <v>0</v>
      </c>
      <c r="Q256" s="79">
        <v>0</v>
      </c>
      <c r="R256" s="79">
        <v>0</v>
      </c>
      <c r="S256" s="79">
        <v>0</v>
      </c>
      <c r="T256" s="79">
        <v>0</v>
      </c>
      <c r="U256" s="79">
        <v>0</v>
      </c>
      <c r="V256" s="79">
        <v>0</v>
      </c>
      <c r="W256" s="79">
        <v>0</v>
      </c>
      <c r="X256" s="79">
        <v>0</v>
      </c>
      <c r="Y256" s="79">
        <v>0</v>
      </c>
      <c r="Z256" s="79">
        <v>0</v>
      </c>
      <c r="AA256" s="79">
        <v>0</v>
      </c>
      <c r="AB256" s="79">
        <v>0</v>
      </c>
      <c r="AC256" s="79">
        <v>0</v>
      </c>
      <c r="AD256" s="79">
        <v>0</v>
      </c>
      <c r="AE256" s="79">
        <v>0</v>
      </c>
      <c r="AF256" s="79">
        <v>0</v>
      </c>
      <c r="AG256" s="79">
        <v>0</v>
      </c>
      <c r="AH256" s="79">
        <v>0</v>
      </c>
      <c r="AI256" s="79">
        <v>0</v>
      </c>
      <c r="AJ256" s="79">
        <v>0</v>
      </c>
      <c r="AK256" s="79">
        <v>0</v>
      </c>
      <c r="AL256" s="79">
        <v>0</v>
      </c>
      <c r="AM256" s="79">
        <f t="shared" si="3"/>
        <v>0</v>
      </c>
      <c r="AP256" s="45"/>
    </row>
    <row r="257" spans="1:42" ht="33" customHeight="1">
      <c r="A257" s="54">
        <v>1125</v>
      </c>
      <c r="B257" s="55" t="s">
        <v>236</v>
      </c>
      <c r="C257" s="80" t="s">
        <v>678</v>
      </c>
      <c r="D257" s="79">
        <v>0</v>
      </c>
      <c r="E257" s="79">
        <v>0</v>
      </c>
      <c r="F257" s="79">
        <v>0</v>
      </c>
      <c r="G257" s="79">
        <v>0</v>
      </c>
      <c r="H257" s="79">
        <v>0</v>
      </c>
      <c r="I257" s="79">
        <v>0</v>
      </c>
      <c r="J257" s="79">
        <v>0</v>
      </c>
      <c r="K257" s="79">
        <v>0</v>
      </c>
      <c r="L257" s="79">
        <v>0</v>
      </c>
      <c r="M257" s="79">
        <v>0</v>
      </c>
      <c r="N257" s="79">
        <v>0</v>
      </c>
      <c r="O257" s="79">
        <v>0</v>
      </c>
      <c r="P257" s="79">
        <v>0</v>
      </c>
      <c r="Q257" s="79">
        <v>0</v>
      </c>
      <c r="R257" s="79">
        <v>0</v>
      </c>
      <c r="S257" s="79">
        <v>0</v>
      </c>
      <c r="T257" s="79">
        <v>0</v>
      </c>
      <c r="U257" s="79">
        <v>0</v>
      </c>
      <c r="V257" s="79">
        <v>0</v>
      </c>
      <c r="W257" s="79">
        <v>0</v>
      </c>
      <c r="X257" s="79">
        <v>0</v>
      </c>
      <c r="Y257" s="79">
        <v>0</v>
      </c>
      <c r="Z257" s="79">
        <v>0</v>
      </c>
      <c r="AA257" s="79">
        <v>0</v>
      </c>
      <c r="AB257" s="79">
        <v>0</v>
      </c>
      <c r="AC257" s="79">
        <v>0</v>
      </c>
      <c r="AD257" s="79">
        <v>0</v>
      </c>
      <c r="AE257" s="79">
        <v>0</v>
      </c>
      <c r="AF257" s="79">
        <v>0</v>
      </c>
      <c r="AG257" s="79">
        <v>0</v>
      </c>
      <c r="AH257" s="79">
        <v>0</v>
      </c>
      <c r="AI257" s="79">
        <v>0</v>
      </c>
      <c r="AJ257" s="79">
        <v>0</v>
      </c>
      <c r="AK257" s="79">
        <v>0</v>
      </c>
      <c r="AL257" s="79">
        <v>0</v>
      </c>
      <c r="AM257" s="79">
        <f t="shared" si="3"/>
        <v>0</v>
      </c>
      <c r="AP257" s="45"/>
    </row>
    <row r="258" spans="1:42" ht="33" customHeight="1">
      <c r="A258" s="54">
        <v>1126</v>
      </c>
      <c r="B258" s="55" t="s">
        <v>237</v>
      </c>
      <c r="C258" s="80" t="s">
        <v>678</v>
      </c>
      <c r="D258" s="79">
        <v>0</v>
      </c>
      <c r="E258" s="79">
        <v>0</v>
      </c>
      <c r="F258" s="79">
        <v>0</v>
      </c>
      <c r="G258" s="79">
        <v>0</v>
      </c>
      <c r="H258" s="79">
        <v>0</v>
      </c>
      <c r="I258" s="79">
        <v>0</v>
      </c>
      <c r="J258" s="79">
        <v>0</v>
      </c>
      <c r="K258" s="79">
        <v>0</v>
      </c>
      <c r="L258" s="79">
        <v>0</v>
      </c>
      <c r="M258" s="79">
        <v>0</v>
      </c>
      <c r="N258" s="79">
        <v>0</v>
      </c>
      <c r="O258" s="79">
        <v>0</v>
      </c>
      <c r="P258" s="79">
        <v>0</v>
      </c>
      <c r="Q258" s="79">
        <v>0</v>
      </c>
      <c r="R258" s="79">
        <v>0</v>
      </c>
      <c r="S258" s="79">
        <v>0</v>
      </c>
      <c r="T258" s="79">
        <v>0</v>
      </c>
      <c r="U258" s="79">
        <v>0</v>
      </c>
      <c r="V258" s="79">
        <v>0</v>
      </c>
      <c r="W258" s="79">
        <v>0</v>
      </c>
      <c r="X258" s="79">
        <v>0</v>
      </c>
      <c r="Y258" s="79">
        <v>0</v>
      </c>
      <c r="Z258" s="79">
        <v>0</v>
      </c>
      <c r="AA258" s="79">
        <v>0</v>
      </c>
      <c r="AB258" s="79">
        <v>0</v>
      </c>
      <c r="AC258" s="79">
        <v>0</v>
      </c>
      <c r="AD258" s="79">
        <v>0</v>
      </c>
      <c r="AE258" s="79">
        <v>0</v>
      </c>
      <c r="AF258" s="79">
        <v>0</v>
      </c>
      <c r="AG258" s="79">
        <v>0</v>
      </c>
      <c r="AH258" s="79">
        <v>0</v>
      </c>
      <c r="AI258" s="79">
        <v>0</v>
      </c>
      <c r="AJ258" s="79">
        <v>0</v>
      </c>
      <c r="AK258" s="79">
        <v>0</v>
      </c>
      <c r="AL258" s="79">
        <v>0</v>
      </c>
      <c r="AM258" s="79">
        <f t="shared" si="3"/>
        <v>0</v>
      </c>
      <c r="AP258" s="45"/>
    </row>
    <row r="259" spans="1:42" ht="33" customHeight="1">
      <c r="A259" s="54">
        <v>1127</v>
      </c>
      <c r="B259" s="55" t="s">
        <v>238</v>
      </c>
      <c r="C259" s="80" t="s">
        <v>678</v>
      </c>
      <c r="D259" s="79">
        <v>0</v>
      </c>
      <c r="E259" s="79">
        <v>0</v>
      </c>
      <c r="F259" s="79">
        <v>0</v>
      </c>
      <c r="G259" s="79">
        <v>0</v>
      </c>
      <c r="H259" s="79">
        <v>0</v>
      </c>
      <c r="I259" s="79">
        <v>0</v>
      </c>
      <c r="J259" s="79">
        <v>0</v>
      </c>
      <c r="K259" s="79">
        <v>0</v>
      </c>
      <c r="L259" s="79">
        <v>0</v>
      </c>
      <c r="M259" s="79">
        <v>0</v>
      </c>
      <c r="N259" s="79">
        <v>0</v>
      </c>
      <c r="O259" s="79">
        <v>0</v>
      </c>
      <c r="P259" s="79">
        <v>0</v>
      </c>
      <c r="Q259" s="79">
        <v>0</v>
      </c>
      <c r="R259" s="79">
        <v>0</v>
      </c>
      <c r="S259" s="79">
        <v>0</v>
      </c>
      <c r="T259" s="79">
        <v>0</v>
      </c>
      <c r="U259" s="79">
        <v>0</v>
      </c>
      <c r="V259" s="79">
        <v>0</v>
      </c>
      <c r="W259" s="79">
        <v>0</v>
      </c>
      <c r="X259" s="79">
        <v>0</v>
      </c>
      <c r="Y259" s="79">
        <v>0</v>
      </c>
      <c r="Z259" s="79">
        <v>0</v>
      </c>
      <c r="AA259" s="79">
        <v>0</v>
      </c>
      <c r="AB259" s="79">
        <v>0</v>
      </c>
      <c r="AC259" s="79">
        <v>0</v>
      </c>
      <c r="AD259" s="79">
        <v>0</v>
      </c>
      <c r="AE259" s="79">
        <v>0</v>
      </c>
      <c r="AF259" s="79">
        <v>0</v>
      </c>
      <c r="AG259" s="79">
        <v>0</v>
      </c>
      <c r="AH259" s="79">
        <v>0</v>
      </c>
      <c r="AI259" s="79">
        <v>0</v>
      </c>
      <c r="AJ259" s="79">
        <v>0</v>
      </c>
      <c r="AK259" s="79">
        <v>0</v>
      </c>
      <c r="AL259" s="79">
        <v>0</v>
      </c>
      <c r="AM259" s="79">
        <f t="shared" si="3"/>
        <v>0</v>
      </c>
      <c r="AP259" s="45"/>
    </row>
    <row r="260" spans="1:42" ht="33" customHeight="1">
      <c r="A260" s="54">
        <v>1128</v>
      </c>
      <c r="B260" s="55" t="s">
        <v>239</v>
      </c>
      <c r="C260" s="80" t="s">
        <v>678</v>
      </c>
      <c r="D260" s="79">
        <v>0</v>
      </c>
      <c r="E260" s="79">
        <v>0</v>
      </c>
      <c r="F260" s="79">
        <v>0</v>
      </c>
      <c r="G260" s="79">
        <v>0</v>
      </c>
      <c r="H260" s="79">
        <v>0</v>
      </c>
      <c r="I260" s="79">
        <v>0</v>
      </c>
      <c r="J260" s="79">
        <v>0</v>
      </c>
      <c r="K260" s="79">
        <v>0</v>
      </c>
      <c r="L260" s="79">
        <v>0</v>
      </c>
      <c r="M260" s="79">
        <v>0</v>
      </c>
      <c r="N260" s="79">
        <v>0</v>
      </c>
      <c r="O260" s="79">
        <v>0</v>
      </c>
      <c r="P260" s="79">
        <v>0</v>
      </c>
      <c r="Q260" s="79">
        <v>0</v>
      </c>
      <c r="R260" s="79">
        <v>0</v>
      </c>
      <c r="S260" s="79">
        <v>0</v>
      </c>
      <c r="T260" s="79">
        <v>0</v>
      </c>
      <c r="U260" s="79">
        <v>0</v>
      </c>
      <c r="V260" s="79">
        <v>0</v>
      </c>
      <c r="W260" s="79">
        <v>0</v>
      </c>
      <c r="X260" s="79">
        <v>0</v>
      </c>
      <c r="Y260" s="79">
        <v>0</v>
      </c>
      <c r="Z260" s="79">
        <v>0</v>
      </c>
      <c r="AA260" s="79">
        <v>0</v>
      </c>
      <c r="AB260" s="79">
        <v>0</v>
      </c>
      <c r="AC260" s="79">
        <v>0</v>
      </c>
      <c r="AD260" s="79">
        <v>0</v>
      </c>
      <c r="AE260" s="79">
        <v>0</v>
      </c>
      <c r="AF260" s="79">
        <v>0</v>
      </c>
      <c r="AG260" s="79">
        <v>0</v>
      </c>
      <c r="AH260" s="79">
        <v>0</v>
      </c>
      <c r="AI260" s="79">
        <v>0</v>
      </c>
      <c r="AJ260" s="79">
        <v>0</v>
      </c>
      <c r="AK260" s="79">
        <v>0</v>
      </c>
      <c r="AL260" s="79">
        <v>0</v>
      </c>
      <c r="AM260" s="79">
        <f t="shared" si="3"/>
        <v>0</v>
      </c>
      <c r="AP260" s="45"/>
    </row>
    <row r="261" spans="1:42" ht="33" customHeight="1">
      <c r="A261" s="54">
        <v>1129</v>
      </c>
      <c r="B261" s="55" t="s">
        <v>240</v>
      </c>
      <c r="C261" s="80" t="s">
        <v>678</v>
      </c>
      <c r="D261" s="79">
        <v>0</v>
      </c>
      <c r="E261" s="79">
        <v>0</v>
      </c>
      <c r="F261" s="79">
        <v>0</v>
      </c>
      <c r="G261" s="79">
        <v>0</v>
      </c>
      <c r="H261" s="79">
        <v>0</v>
      </c>
      <c r="I261" s="79">
        <v>0</v>
      </c>
      <c r="J261" s="79">
        <v>0</v>
      </c>
      <c r="K261" s="79">
        <v>0</v>
      </c>
      <c r="L261" s="79">
        <v>0</v>
      </c>
      <c r="M261" s="79">
        <v>0</v>
      </c>
      <c r="N261" s="79">
        <v>0</v>
      </c>
      <c r="O261" s="79">
        <v>0</v>
      </c>
      <c r="P261" s="79">
        <v>0</v>
      </c>
      <c r="Q261" s="79">
        <v>0</v>
      </c>
      <c r="R261" s="79">
        <v>0</v>
      </c>
      <c r="S261" s="79">
        <v>0</v>
      </c>
      <c r="T261" s="79">
        <v>0</v>
      </c>
      <c r="U261" s="79">
        <v>0</v>
      </c>
      <c r="V261" s="79">
        <v>0</v>
      </c>
      <c r="W261" s="79">
        <v>0</v>
      </c>
      <c r="X261" s="79">
        <v>0</v>
      </c>
      <c r="Y261" s="79">
        <v>0</v>
      </c>
      <c r="Z261" s="79">
        <v>0</v>
      </c>
      <c r="AA261" s="79">
        <v>0</v>
      </c>
      <c r="AB261" s="79">
        <v>0</v>
      </c>
      <c r="AC261" s="79">
        <v>0</v>
      </c>
      <c r="AD261" s="79">
        <v>0</v>
      </c>
      <c r="AE261" s="79">
        <v>0</v>
      </c>
      <c r="AF261" s="79">
        <v>0</v>
      </c>
      <c r="AG261" s="79">
        <v>0</v>
      </c>
      <c r="AH261" s="79">
        <v>0</v>
      </c>
      <c r="AI261" s="79">
        <v>0</v>
      </c>
      <c r="AJ261" s="79">
        <v>0</v>
      </c>
      <c r="AK261" s="79">
        <v>0</v>
      </c>
      <c r="AL261" s="79">
        <v>0</v>
      </c>
      <c r="AM261" s="79">
        <f t="shared" si="3"/>
        <v>0</v>
      </c>
      <c r="AP261" s="45"/>
    </row>
    <row r="262" spans="1:42" ht="33" customHeight="1">
      <c r="A262" s="54">
        <v>1201</v>
      </c>
      <c r="B262" s="55" t="s">
        <v>241</v>
      </c>
      <c r="C262" s="80" t="s">
        <v>678</v>
      </c>
      <c r="D262" s="79">
        <v>0</v>
      </c>
      <c r="E262" s="79">
        <v>0</v>
      </c>
      <c r="F262" s="79">
        <v>0</v>
      </c>
      <c r="G262" s="79">
        <v>0</v>
      </c>
      <c r="H262" s="79">
        <v>0</v>
      </c>
      <c r="I262" s="79">
        <v>0</v>
      </c>
      <c r="J262" s="79">
        <v>0</v>
      </c>
      <c r="K262" s="79">
        <v>0</v>
      </c>
      <c r="L262" s="79">
        <v>0</v>
      </c>
      <c r="M262" s="79">
        <v>0</v>
      </c>
      <c r="N262" s="79">
        <v>0</v>
      </c>
      <c r="O262" s="79">
        <v>0</v>
      </c>
      <c r="P262" s="79">
        <v>0</v>
      </c>
      <c r="Q262" s="79">
        <v>0</v>
      </c>
      <c r="R262" s="79">
        <v>0</v>
      </c>
      <c r="S262" s="79">
        <v>0</v>
      </c>
      <c r="T262" s="79">
        <v>0</v>
      </c>
      <c r="U262" s="79">
        <v>0</v>
      </c>
      <c r="V262" s="79">
        <v>0</v>
      </c>
      <c r="W262" s="79">
        <v>0</v>
      </c>
      <c r="X262" s="79">
        <v>0</v>
      </c>
      <c r="Y262" s="79">
        <v>0</v>
      </c>
      <c r="Z262" s="79">
        <v>0</v>
      </c>
      <c r="AA262" s="79">
        <v>0</v>
      </c>
      <c r="AB262" s="79">
        <v>0</v>
      </c>
      <c r="AC262" s="79">
        <v>0</v>
      </c>
      <c r="AD262" s="79">
        <v>0</v>
      </c>
      <c r="AE262" s="79">
        <v>0</v>
      </c>
      <c r="AF262" s="79">
        <v>0</v>
      </c>
      <c r="AG262" s="79">
        <v>0</v>
      </c>
      <c r="AH262" s="79">
        <v>0</v>
      </c>
      <c r="AI262" s="79">
        <v>0</v>
      </c>
      <c r="AJ262" s="79">
        <v>0</v>
      </c>
      <c r="AK262" s="79">
        <v>0</v>
      </c>
      <c r="AL262" s="79">
        <v>0</v>
      </c>
      <c r="AM262" s="79">
        <f t="shared" si="3"/>
        <v>0</v>
      </c>
      <c r="AP262" s="45"/>
    </row>
    <row r="263" spans="1:42" ht="33" customHeight="1">
      <c r="A263" s="54">
        <v>1202</v>
      </c>
      <c r="B263" s="55" t="s">
        <v>242</v>
      </c>
      <c r="C263" s="80" t="s">
        <v>678</v>
      </c>
      <c r="D263" s="79">
        <v>0</v>
      </c>
      <c r="E263" s="79">
        <v>0</v>
      </c>
      <c r="F263" s="79">
        <v>0</v>
      </c>
      <c r="G263" s="79">
        <v>0</v>
      </c>
      <c r="H263" s="79">
        <v>0</v>
      </c>
      <c r="I263" s="79">
        <v>0</v>
      </c>
      <c r="J263" s="79">
        <v>0</v>
      </c>
      <c r="K263" s="79">
        <v>0</v>
      </c>
      <c r="L263" s="79">
        <v>0</v>
      </c>
      <c r="M263" s="79">
        <v>0</v>
      </c>
      <c r="N263" s="79">
        <v>0</v>
      </c>
      <c r="O263" s="79">
        <v>0</v>
      </c>
      <c r="P263" s="79">
        <v>0</v>
      </c>
      <c r="Q263" s="79">
        <v>0</v>
      </c>
      <c r="R263" s="79">
        <v>0</v>
      </c>
      <c r="S263" s="79">
        <v>0</v>
      </c>
      <c r="T263" s="79">
        <v>0</v>
      </c>
      <c r="U263" s="79">
        <v>0</v>
      </c>
      <c r="V263" s="79">
        <v>0</v>
      </c>
      <c r="W263" s="79">
        <v>0</v>
      </c>
      <c r="X263" s="79">
        <v>0</v>
      </c>
      <c r="Y263" s="79">
        <v>0</v>
      </c>
      <c r="Z263" s="79">
        <v>0</v>
      </c>
      <c r="AA263" s="79">
        <v>0</v>
      </c>
      <c r="AB263" s="79">
        <v>0</v>
      </c>
      <c r="AC263" s="79">
        <v>0</v>
      </c>
      <c r="AD263" s="79">
        <v>0</v>
      </c>
      <c r="AE263" s="79">
        <v>0</v>
      </c>
      <c r="AF263" s="79">
        <v>0</v>
      </c>
      <c r="AG263" s="79">
        <v>0</v>
      </c>
      <c r="AH263" s="79">
        <v>0</v>
      </c>
      <c r="AI263" s="79">
        <v>0</v>
      </c>
      <c r="AJ263" s="79">
        <v>0</v>
      </c>
      <c r="AK263" s="79">
        <v>0</v>
      </c>
      <c r="AL263" s="79">
        <v>0</v>
      </c>
      <c r="AM263" s="79">
        <f t="shared" si="3"/>
        <v>0</v>
      </c>
      <c r="AP263" s="45"/>
    </row>
    <row r="264" spans="1:42" ht="33" customHeight="1">
      <c r="A264" s="54">
        <v>1203</v>
      </c>
      <c r="B264" s="55" t="s">
        <v>243</v>
      </c>
      <c r="C264" s="80" t="s">
        <v>678</v>
      </c>
      <c r="D264" s="79">
        <v>0</v>
      </c>
      <c r="E264" s="79">
        <v>0</v>
      </c>
      <c r="F264" s="79">
        <v>0</v>
      </c>
      <c r="G264" s="79">
        <v>0</v>
      </c>
      <c r="H264" s="79">
        <v>0</v>
      </c>
      <c r="I264" s="79">
        <v>0</v>
      </c>
      <c r="J264" s="79">
        <v>0</v>
      </c>
      <c r="K264" s="79">
        <v>0</v>
      </c>
      <c r="L264" s="79">
        <v>0</v>
      </c>
      <c r="M264" s="79">
        <v>0</v>
      </c>
      <c r="N264" s="79">
        <v>0</v>
      </c>
      <c r="O264" s="79">
        <v>0</v>
      </c>
      <c r="P264" s="79">
        <v>0</v>
      </c>
      <c r="Q264" s="79">
        <v>0</v>
      </c>
      <c r="R264" s="79">
        <v>0</v>
      </c>
      <c r="S264" s="79">
        <v>0</v>
      </c>
      <c r="T264" s="79">
        <v>0</v>
      </c>
      <c r="U264" s="79">
        <v>0</v>
      </c>
      <c r="V264" s="79">
        <v>0</v>
      </c>
      <c r="W264" s="79">
        <v>0</v>
      </c>
      <c r="X264" s="79">
        <v>0</v>
      </c>
      <c r="Y264" s="79">
        <v>0</v>
      </c>
      <c r="Z264" s="79">
        <v>0</v>
      </c>
      <c r="AA264" s="79">
        <v>0</v>
      </c>
      <c r="AB264" s="79">
        <v>0</v>
      </c>
      <c r="AC264" s="79">
        <v>0</v>
      </c>
      <c r="AD264" s="79">
        <v>0</v>
      </c>
      <c r="AE264" s="79">
        <v>0</v>
      </c>
      <c r="AF264" s="79">
        <v>0</v>
      </c>
      <c r="AG264" s="79">
        <v>0</v>
      </c>
      <c r="AH264" s="79">
        <v>0</v>
      </c>
      <c r="AI264" s="79">
        <v>0</v>
      </c>
      <c r="AJ264" s="79">
        <v>0</v>
      </c>
      <c r="AK264" s="79">
        <v>0</v>
      </c>
      <c r="AL264" s="79">
        <v>0</v>
      </c>
      <c r="AM264" s="79">
        <f t="shared" si="3"/>
        <v>0</v>
      </c>
      <c r="AP264" s="45"/>
    </row>
    <row r="265" spans="1:42" ht="33" customHeight="1">
      <c r="A265" s="54">
        <v>1204</v>
      </c>
      <c r="B265" s="55" t="s">
        <v>244</v>
      </c>
      <c r="C265" s="80" t="s">
        <v>678</v>
      </c>
      <c r="D265" s="79">
        <v>0</v>
      </c>
      <c r="E265" s="79">
        <v>0</v>
      </c>
      <c r="F265" s="79">
        <v>0</v>
      </c>
      <c r="G265" s="79">
        <v>0</v>
      </c>
      <c r="H265" s="79">
        <v>0</v>
      </c>
      <c r="I265" s="79">
        <v>0</v>
      </c>
      <c r="J265" s="79">
        <v>0</v>
      </c>
      <c r="K265" s="79">
        <v>0</v>
      </c>
      <c r="L265" s="79">
        <v>0</v>
      </c>
      <c r="M265" s="79">
        <v>0</v>
      </c>
      <c r="N265" s="79">
        <v>0</v>
      </c>
      <c r="O265" s="79">
        <v>0</v>
      </c>
      <c r="P265" s="79">
        <v>0</v>
      </c>
      <c r="Q265" s="79">
        <v>0</v>
      </c>
      <c r="R265" s="79">
        <v>0</v>
      </c>
      <c r="S265" s="79">
        <v>0</v>
      </c>
      <c r="T265" s="79">
        <v>0</v>
      </c>
      <c r="U265" s="79">
        <v>0</v>
      </c>
      <c r="V265" s="79">
        <v>0</v>
      </c>
      <c r="W265" s="79">
        <v>0</v>
      </c>
      <c r="X265" s="79">
        <v>0</v>
      </c>
      <c r="Y265" s="79">
        <v>0</v>
      </c>
      <c r="Z265" s="79">
        <v>0</v>
      </c>
      <c r="AA265" s="79">
        <v>0</v>
      </c>
      <c r="AB265" s="79">
        <v>0</v>
      </c>
      <c r="AC265" s="79">
        <v>0</v>
      </c>
      <c r="AD265" s="79">
        <v>0</v>
      </c>
      <c r="AE265" s="79">
        <v>0</v>
      </c>
      <c r="AF265" s="79">
        <v>0</v>
      </c>
      <c r="AG265" s="79">
        <v>0</v>
      </c>
      <c r="AH265" s="79">
        <v>0</v>
      </c>
      <c r="AI265" s="79">
        <v>0</v>
      </c>
      <c r="AJ265" s="79">
        <v>0</v>
      </c>
      <c r="AK265" s="79">
        <v>0</v>
      </c>
      <c r="AL265" s="79">
        <v>0</v>
      </c>
      <c r="AM265" s="79">
        <f t="shared" si="3"/>
        <v>0</v>
      </c>
      <c r="AP265" s="45"/>
    </row>
    <row r="266" spans="1:42" ht="33" customHeight="1">
      <c r="A266" s="54">
        <v>1205</v>
      </c>
      <c r="B266" s="55" t="s">
        <v>245</v>
      </c>
      <c r="C266" s="80" t="s">
        <v>678</v>
      </c>
      <c r="D266" s="79">
        <v>0</v>
      </c>
      <c r="E266" s="79">
        <v>0</v>
      </c>
      <c r="F266" s="79">
        <v>0</v>
      </c>
      <c r="G266" s="79">
        <v>0</v>
      </c>
      <c r="H266" s="79">
        <v>0</v>
      </c>
      <c r="I266" s="79">
        <v>0</v>
      </c>
      <c r="J266" s="79">
        <v>0</v>
      </c>
      <c r="K266" s="79">
        <v>0</v>
      </c>
      <c r="L266" s="79">
        <v>0</v>
      </c>
      <c r="M266" s="79">
        <v>0</v>
      </c>
      <c r="N266" s="79">
        <v>0</v>
      </c>
      <c r="O266" s="79">
        <v>0</v>
      </c>
      <c r="P266" s="79">
        <v>0</v>
      </c>
      <c r="Q266" s="79">
        <v>0</v>
      </c>
      <c r="R266" s="79">
        <v>0</v>
      </c>
      <c r="S266" s="79">
        <v>0</v>
      </c>
      <c r="T266" s="79">
        <v>0</v>
      </c>
      <c r="U266" s="79">
        <v>0</v>
      </c>
      <c r="V266" s="79">
        <v>0</v>
      </c>
      <c r="W266" s="79">
        <v>0</v>
      </c>
      <c r="X266" s="79">
        <v>0</v>
      </c>
      <c r="Y266" s="79">
        <v>0</v>
      </c>
      <c r="Z266" s="79">
        <v>0</v>
      </c>
      <c r="AA266" s="79">
        <v>0</v>
      </c>
      <c r="AB266" s="79">
        <v>0</v>
      </c>
      <c r="AC266" s="79">
        <v>0</v>
      </c>
      <c r="AD266" s="79">
        <v>0</v>
      </c>
      <c r="AE266" s="79">
        <v>0</v>
      </c>
      <c r="AF266" s="79">
        <v>0</v>
      </c>
      <c r="AG266" s="79">
        <v>0</v>
      </c>
      <c r="AH266" s="79">
        <v>0</v>
      </c>
      <c r="AI266" s="79">
        <v>0</v>
      </c>
      <c r="AJ266" s="79">
        <v>0</v>
      </c>
      <c r="AK266" s="79">
        <v>0</v>
      </c>
      <c r="AL266" s="79">
        <v>0</v>
      </c>
      <c r="AM266" s="79">
        <f t="shared" si="3"/>
        <v>0</v>
      </c>
      <c r="AP266" s="45"/>
    </row>
    <row r="267" spans="1:42" ht="33" customHeight="1">
      <c r="A267" s="54">
        <v>1206</v>
      </c>
      <c r="B267" s="55" t="s">
        <v>246</v>
      </c>
      <c r="C267" s="80" t="s">
        <v>678</v>
      </c>
      <c r="D267" s="79">
        <v>0</v>
      </c>
      <c r="E267" s="79">
        <v>0</v>
      </c>
      <c r="F267" s="79">
        <v>0</v>
      </c>
      <c r="G267" s="79">
        <v>0</v>
      </c>
      <c r="H267" s="79">
        <v>0</v>
      </c>
      <c r="I267" s="79">
        <v>0</v>
      </c>
      <c r="J267" s="79">
        <v>0</v>
      </c>
      <c r="K267" s="79">
        <v>0</v>
      </c>
      <c r="L267" s="79">
        <v>0</v>
      </c>
      <c r="M267" s="79">
        <v>0</v>
      </c>
      <c r="N267" s="79">
        <v>0</v>
      </c>
      <c r="O267" s="79">
        <v>0</v>
      </c>
      <c r="P267" s="79">
        <v>0</v>
      </c>
      <c r="Q267" s="79">
        <v>0</v>
      </c>
      <c r="R267" s="79">
        <v>0</v>
      </c>
      <c r="S267" s="79">
        <v>0</v>
      </c>
      <c r="T267" s="79">
        <v>0</v>
      </c>
      <c r="U267" s="79">
        <v>0</v>
      </c>
      <c r="V267" s="79">
        <v>0</v>
      </c>
      <c r="W267" s="79">
        <v>0</v>
      </c>
      <c r="X267" s="79">
        <v>0</v>
      </c>
      <c r="Y267" s="79">
        <v>0</v>
      </c>
      <c r="Z267" s="79">
        <v>0</v>
      </c>
      <c r="AA267" s="79">
        <v>0</v>
      </c>
      <c r="AB267" s="79">
        <v>0</v>
      </c>
      <c r="AC267" s="79">
        <v>0</v>
      </c>
      <c r="AD267" s="79">
        <v>0</v>
      </c>
      <c r="AE267" s="79">
        <v>0</v>
      </c>
      <c r="AF267" s="79">
        <v>0</v>
      </c>
      <c r="AG267" s="79">
        <v>0</v>
      </c>
      <c r="AH267" s="79">
        <v>0</v>
      </c>
      <c r="AI267" s="79">
        <v>0</v>
      </c>
      <c r="AJ267" s="79">
        <v>0</v>
      </c>
      <c r="AK267" s="79">
        <v>0</v>
      </c>
      <c r="AL267" s="79">
        <v>0</v>
      </c>
      <c r="AM267" s="79">
        <f t="shared" ref="AM267:AM330" si="4">SUM(D267:AL267)</f>
        <v>0</v>
      </c>
      <c r="AP267" s="45"/>
    </row>
    <row r="268" spans="1:42" ht="33" customHeight="1">
      <c r="A268" s="54">
        <v>1207</v>
      </c>
      <c r="B268" s="55" t="s">
        <v>247</v>
      </c>
      <c r="C268" s="80" t="s">
        <v>678</v>
      </c>
      <c r="D268" s="79">
        <v>0</v>
      </c>
      <c r="E268" s="79">
        <v>0</v>
      </c>
      <c r="F268" s="79">
        <v>0</v>
      </c>
      <c r="G268" s="79">
        <v>0</v>
      </c>
      <c r="H268" s="79">
        <v>0</v>
      </c>
      <c r="I268" s="79">
        <v>0</v>
      </c>
      <c r="J268" s="79">
        <v>0</v>
      </c>
      <c r="K268" s="79">
        <v>0</v>
      </c>
      <c r="L268" s="79">
        <v>0</v>
      </c>
      <c r="M268" s="79">
        <v>0</v>
      </c>
      <c r="N268" s="79">
        <v>0</v>
      </c>
      <c r="O268" s="79">
        <v>0</v>
      </c>
      <c r="P268" s="79">
        <v>0</v>
      </c>
      <c r="Q268" s="79">
        <v>0</v>
      </c>
      <c r="R268" s="79">
        <v>0</v>
      </c>
      <c r="S268" s="79">
        <v>0</v>
      </c>
      <c r="T268" s="79">
        <v>0</v>
      </c>
      <c r="U268" s="79">
        <v>0</v>
      </c>
      <c r="V268" s="79">
        <v>0</v>
      </c>
      <c r="W268" s="79">
        <v>0</v>
      </c>
      <c r="X268" s="79">
        <v>0</v>
      </c>
      <c r="Y268" s="79">
        <v>0</v>
      </c>
      <c r="Z268" s="79">
        <v>0</v>
      </c>
      <c r="AA268" s="79">
        <v>0</v>
      </c>
      <c r="AB268" s="79">
        <v>0</v>
      </c>
      <c r="AC268" s="79">
        <v>0</v>
      </c>
      <c r="AD268" s="79">
        <v>0</v>
      </c>
      <c r="AE268" s="79">
        <v>0</v>
      </c>
      <c r="AF268" s="79">
        <v>0</v>
      </c>
      <c r="AG268" s="79">
        <v>0</v>
      </c>
      <c r="AH268" s="79">
        <v>0</v>
      </c>
      <c r="AI268" s="79">
        <v>0</v>
      </c>
      <c r="AJ268" s="79">
        <v>0</v>
      </c>
      <c r="AK268" s="79">
        <v>0</v>
      </c>
      <c r="AL268" s="79">
        <v>0</v>
      </c>
      <c r="AM268" s="79">
        <f t="shared" si="4"/>
        <v>0</v>
      </c>
      <c r="AP268" s="45"/>
    </row>
    <row r="269" spans="1:42" ht="33" customHeight="1">
      <c r="A269" s="54">
        <v>1208</v>
      </c>
      <c r="B269" s="55" t="s">
        <v>248</v>
      </c>
      <c r="C269" s="80" t="s">
        <v>678</v>
      </c>
      <c r="D269" s="79">
        <v>0</v>
      </c>
      <c r="E269" s="79">
        <v>0</v>
      </c>
      <c r="F269" s="79">
        <v>0</v>
      </c>
      <c r="G269" s="79">
        <v>0</v>
      </c>
      <c r="H269" s="79">
        <v>0</v>
      </c>
      <c r="I269" s="79">
        <v>0</v>
      </c>
      <c r="J269" s="79">
        <v>0</v>
      </c>
      <c r="K269" s="79">
        <v>0</v>
      </c>
      <c r="L269" s="79">
        <v>0</v>
      </c>
      <c r="M269" s="79">
        <v>0</v>
      </c>
      <c r="N269" s="79">
        <v>0</v>
      </c>
      <c r="O269" s="79">
        <v>0</v>
      </c>
      <c r="P269" s="79">
        <v>0</v>
      </c>
      <c r="Q269" s="79">
        <v>0</v>
      </c>
      <c r="R269" s="79">
        <v>0</v>
      </c>
      <c r="S269" s="79">
        <v>0</v>
      </c>
      <c r="T269" s="79">
        <v>0</v>
      </c>
      <c r="U269" s="79">
        <v>0</v>
      </c>
      <c r="V269" s="79">
        <v>0</v>
      </c>
      <c r="W269" s="79">
        <v>0</v>
      </c>
      <c r="X269" s="79">
        <v>0</v>
      </c>
      <c r="Y269" s="79">
        <v>0</v>
      </c>
      <c r="Z269" s="79">
        <v>0</v>
      </c>
      <c r="AA269" s="79">
        <v>0</v>
      </c>
      <c r="AB269" s="79">
        <v>0</v>
      </c>
      <c r="AC269" s="79">
        <v>0</v>
      </c>
      <c r="AD269" s="79">
        <v>0</v>
      </c>
      <c r="AE269" s="79">
        <v>0</v>
      </c>
      <c r="AF269" s="79">
        <v>0</v>
      </c>
      <c r="AG269" s="79">
        <v>0</v>
      </c>
      <c r="AH269" s="79">
        <v>0</v>
      </c>
      <c r="AI269" s="79">
        <v>0</v>
      </c>
      <c r="AJ269" s="79">
        <v>0</v>
      </c>
      <c r="AK269" s="79">
        <v>0</v>
      </c>
      <c r="AL269" s="79">
        <v>0</v>
      </c>
      <c r="AM269" s="79">
        <f t="shared" si="4"/>
        <v>0</v>
      </c>
      <c r="AP269" s="45"/>
    </row>
    <row r="270" spans="1:42" ht="33" customHeight="1">
      <c r="A270" s="54">
        <v>1209</v>
      </c>
      <c r="B270" s="55" t="s">
        <v>249</v>
      </c>
      <c r="C270" s="80" t="s">
        <v>678</v>
      </c>
      <c r="D270" s="79">
        <v>0</v>
      </c>
      <c r="E270" s="79">
        <v>0</v>
      </c>
      <c r="F270" s="79">
        <v>0</v>
      </c>
      <c r="G270" s="79">
        <v>0</v>
      </c>
      <c r="H270" s="79">
        <v>0</v>
      </c>
      <c r="I270" s="79">
        <v>0</v>
      </c>
      <c r="J270" s="79">
        <v>0</v>
      </c>
      <c r="K270" s="79">
        <v>0</v>
      </c>
      <c r="L270" s="79">
        <v>0</v>
      </c>
      <c r="M270" s="79">
        <v>0</v>
      </c>
      <c r="N270" s="79">
        <v>0</v>
      </c>
      <c r="O270" s="79">
        <v>0</v>
      </c>
      <c r="P270" s="79">
        <v>0</v>
      </c>
      <c r="Q270" s="79">
        <v>0</v>
      </c>
      <c r="R270" s="79">
        <v>0</v>
      </c>
      <c r="S270" s="79">
        <v>0</v>
      </c>
      <c r="T270" s="79">
        <v>0</v>
      </c>
      <c r="U270" s="79">
        <v>0</v>
      </c>
      <c r="V270" s="79">
        <v>0</v>
      </c>
      <c r="W270" s="79">
        <v>0</v>
      </c>
      <c r="X270" s="79">
        <v>0</v>
      </c>
      <c r="Y270" s="79">
        <v>0</v>
      </c>
      <c r="Z270" s="79">
        <v>0</v>
      </c>
      <c r="AA270" s="79">
        <v>0</v>
      </c>
      <c r="AB270" s="79">
        <v>0</v>
      </c>
      <c r="AC270" s="79">
        <v>0</v>
      </c>
      <c r="AD270" s="79">
        <v>0</v>
      </c>
      <c r="AE270" s="79">
        <v>0</v>
      </c>
      <c r="AF270" s="79">
        <v>0</v>
      </c>
      <c r="AG270" s="79">
        <v>0</v>
      </c>
      <c r="AH270" s="79">
        <v>0</v>
      </c>
      <c r="AI270" s="79">
        <v>0</v>
      </c>
      <c r="AJ270" s="79">
        <v>0</v>
      </c>
      <c r="AK270" s="79">
        <v>0</v>
      </c>
      <c r="AL270" s="79">
        <v>0</v>
      </c>
      <c r="AM270" s="79">
        <f t="shared" si="4"/>
        <v>0</v>
      </c>
      <c r="AP270" s="45"/>
    </row>
    <row r="271" spans="1:42" ht="33" customHeight="1">
      <c r="A271" s="54">
        <v>1210</v>
      </c>
      <c r="B271" s="55" t="s">
        <v>250</v>
      </c>
      <c r="C271" s="80" t="s">
        <v>678</v>
      </c>
      <c r="D271" s="79">
        <v>0</v>
      </c>
      <c r="E271" s="79">
        <v>0</v>
      </c>
      <c r="F271" s="79">
        <v>0</v>
      </c>
      <c r="G271" s="79">
        <v>0</v>
      </c>
      <c r="H271" s="79">
        <v>0</v>
      </c>
      <c r="I271" s="79">
        <v>0</v>
      </c>
      <c r="J271" s="79">
        <v>0</v>
      </c>
      <c r="K271" s="79">
        <v>0</v>
      </c>
      <c r="L271" s="79">
        <v>0</v>
      </c>
      <c r="M271" s="79">
        <v>0</v>
      </c>
      <c r="N271" s="79">
        <v>0</v>
      </c>
      <c r="O271" s="79">
        <v>0</v>
      </c>
      <c r="P271" s="79">
        <v>0</v>
      </c>
      <c r="Q271" s="79">
        <v>0</v>
      </c>
      <c r="R271" s="79">
        <v>0</v>
      </c>
      <c r="S271" s="79">
        <v>0</v>
      </c>
      <c r="T271" s="79">
        <v>0</v>
      </c>
      <c r="U271" s="79">
        <v>0</v>
      </c>
      <c r="V271" s="79">
        <v>0</v>
      </c>
      <c r="W271" s="79">
        <v>0</v>
      </c>
      <c r="X271" s="79">
        <v>0</v>
      </c>
      <c r="Y271" s="79">
        <v>0</v>
      </c>
      <c r="Z271" s="79">
        <v>0</v>
      </c>
      <c r="AA271" s="79">
        <v>0</v>
      </c>
      <c r="AB271" s="79">
        <v>0</v>
      </c>
      <c r="AC271" s="79">
        <v>0</v>
      </c>
      <c r="AD271" s="79">
        <v>0</v>
      </c>
      <c r="AE271" s="79">
        <v>0</v>
      </c>
      <c r="AF271" s="79">
        <v>0</v>
      </c>
      <c r="AG271" s="79">
        <v>0</v>
      </c>
      <c r="AH271" s="79">
        <v>0</v>
      </c>
      <c r="AI271" s="79">
        <v>0</v>
      </c>
      <c r="AJ271" s="79">
        <v>0</v>
      </c>
      <c r="AK271" s="79">
        <v>0</v>
      </c>
      <c r="AL271" s="79">
        <v>0</v>
      </c>
      <c r="AM271" s="79">
        <f t="shared" si="4"/>
        <v>0</v>
      </c>
      <c r="AP271" s="45"/>
    </row>
    <row r="272" spans="1:42" ht="33" customHeight="1">
      <c r="A272" s="54">
        <v>1211</v>
      </c>
      <c r="B272" s="55" t="s">
        <v>251</v>
      </c>
      <c r="C272" s="80" t="s">
        <v>678</v>
      </c>
      <c r="D272" s="79">
        <v>0</v>
      </c>
      <c r="E272" s="79">
        <v>0</v>
      </c>
      <c r="F272" s="79">
        <v>0</v>
      </c>
      <c r="G272" s="79">
        <v>0</v>
      </c>
      <c r="H272" s="79">
        <v>0</v>
      </c>
      <c r="I272" s="79">
        <v>0</v>
      </c>
      <c r="J272" s="79">
        <v>0</v>
      </c>
      <c r="K272" s="79">
        <v>0</v>
      </c>
      <c r="L272" s="79">
        <v>0</v>
      </c>
      <c r="M272" s="79">
        <v>0</v>
      </c>
      <c r="N272" s="79">
        <v>0</v>
      </c>
      <c r="O272" s="79">
        <v>0</v>
      </c>
      <c r="P272" s="79">
        <v>0</v>
      </c>
      <c r="Q272" s="79">
        <v>0</v>
      </c>
      <c r="R272" s="79">
        <v>0</v>
      </c>
      <c r="S272" s="79">
        <v>0</v>
      </c>
      <c r="T272" s="79">
        <v>0</v>
      </c>
      <c r="U272" s="79">
        <v>0</v>
      </c>
      <c r="V272" s="79">
        <v>0</v>
      </c>
      <c r="W272" s="79">
        <v>0</v>
      </c>
      <c r="X272" s="79">
        <v>0</v>
      </c>
      <c r="Y272" s="79">
        <v>0</v>
      </c>
      <c r="Z272" s="79">
        <v>0</v>
      </c>
      <c r="AA272" s="79">
        <v>0</v>
      </c>
      <c r="AB272" s="79">
        <v>0</v>
      </c>
      <c r="AC272" s="79">
        <v>0</v>
      </c>
      <c r="AD272" s="79">
        <v>0</v>
      </c>
      <c r="AE272" s="79">
        <v>0</v>
      </c>
      <c r="AF272" s="79">
        <v>0</v>
      </c>
      <c r="AG272" s="79">
        <v>0</v>
      </c>
      <c r="AH272" s="79">
        <v>0</v>
      </c>
      <c r="AI272" s="79">
        <v>0</v>
      </c>
      <c r="AJ272" s="79">
        <v>0</v>
      </c>
      <c r="AK272" s="79">
        <v>0</v>
      </c>
      <c r="AL272" s="79">
        <v>0</v>
      </c>
      <c r="AM272" s="79">
        <f t="shared" si="4"/>
        <v>0</v>
      </c>
      <c r="AP272" s="45"/>
    </row>
    <row r="273" spans="1:42" ht="33" customHeight="1">
      <c r="A273" s="54">
        <v>1212</v>
      </c>
      <c r="B273" s="55" t="s">
        <v>252</v>
      </c>
      <c r="C273" s="80" t="s">
        <v>678</v>
      </c>
      <c r="D273" s="79">
        <v>0</v>
      </c>
      <c r="E273" s="79">
        <v>0</v>
      </c>
      <c r="F273" s="79">
        <v>0</v>
      </c>
      <c r="G273" s="79">
        <v>0</v>
      </c>
      <c r="H273" s="79">
        <v>0</v>
      </c>
      <c r="I273" s="79">
        <v>0</v>
      </c>
      <c r="J273" s="79">
        <v>0</v>
      </c>
      <c r="K273" s="79">
        <v>0</v>
      </c>
      <c r="L273" s="79">
        <v>0</v>
      </c>
      <c r="M273" s="79">
        <v>0</v>
      </c>
      <c r="N273" s="79">
        <v>0</v>
      </c>
      <c r="O273" s="79">
        <v>0</v>
      </c>
      <c r="P273" s="79">
        <v>0</v>
      </c>
      <c r="Q273" s="79">
        <v>0</v>
      </c>
      <c r="R273" s="79">
        <v>0</v>
      </c>
      <c r="S273" s="79">
        <v>0</v>
      </c>
      <c r="T273" s="79">
        <v>0</v>
      </c>
      <c r="U273" s="79">
        <v>0</v>
      </c>
      <c r="V273" s="79">
        <v>0</v>
      </c>
      <c r="W273" s="79">
        <v>0</v>
      </c>
      <c r="X273" s="79">
        <v>0</v>
      </c>
      <c r="Y273" s="79">
        <v>0</v>
      </c>
      <c r="Z273" s="79">
        <v>0</v>
      </c>
      <c r="AA273" s="79">
        <v>0</v>
      </c>
      <c r="AB273" s="79">
        <v>0</v>
      </c>
      <c r="AC273" s="79">
        <v>0</v>
      </c>
      <c r="AD273" s="79">
        <v>0</v>
      </c>
      <c r="AE273" s="79">
        <v>0</v>
      </c>
      <c r="AF273" s="79">
        <v>0</v>
      </c>
      <c r="AG273" s="79">
        <v>0</v>
      </c>
      <c r="AH273" s="79">
        <v>0</v>
      </c>
      <c r="AI273" s="79">
        <v>0</v>
      </c>
      <c r="AJ273" s="79">
        <v>0</v>
      </c>
      <c r="AK273" s="79">
        <v>0</v>
      </c>
      <c r="AL273" s="79">
        <v>0</v>
      </c>
      <c r="AM273" s="79">
        <f t="shared" si="4"/>
        <v>0</v>
      </c>
      <c r="AP273" s="45"/>
    </row>
    <row r="274" spans="1:42" ht="33" customHeight="1">
      <c r="A274" s="54">
        <v>1213</v>
      </c>
      <c r="B274" s="55" t="s">
        <v>253</v>
      </c>
      <c r="C274" s="80" t="s">
        <v>678</v>
      </c>
      <c r="D274" s="79">
        <v>0</v>
      </c>
      <c r="E274" s="79">
        <v>0</v>
      </c>
      <c r="F274" s="79">
        <v>0</v>
      </c>
      <c r="G274" s="79">
        <v>0</v>
      </c>
      <c r="H274" s="79">
        <v>0</v>
      </c>
      <c r="I274" s="79">
        <v>0</v>
      </c>
      <c r="J274" s="79">
        <v>0</v>
      </c>
      <c r="K274" s="79">
        <v>0</v>
      </c>
      <c r="L274" s="79">
        <v>0</v>
      </c>
      <c r="M274" s="79">
        <v>0</v>
      </c>
      <c r="N274" s="79">
        <v>0</v>
      </c>
      <c r="O274" s="79">
        <v>0</v>
      </c>
      <c r="P274" s="79">
        <v>0</v>
      </c>
      <c r="Q274" s="79">
        <v>0</v>
      </c>
      <c r="R274" s="79">
        <v>0</v>
      </c>
      <c r="S274" s="79">
        <v>0</v>
      </c>
      <c r="T274" s="79">
        <v>0</v>
      </c>
      <c r="U274" s="79">
        <v>0</v>
      </c>
      <c r="V274" s="79">
        <v>0</v>
      </c>
      <c r="W274" s="79">
        <v>0</v>
      </c>
      <c r="X274" s="79">
        <v>0</v>
      </c>
      <c r="Y274" s="79">
        <v>0</v>
      </c>
      <c r="Z274" s="79">
        <v>0</v>
      </c>
      <c r="AA274" s="79">
        <v>0</v>
      </c>
      <c r="AB274" s="79">
        <v>0</v>
      </c>
      <c r="AC274" s="79">
        <v>0</v>
      </c>
      <c r="AD274" s="79">
        <v>0</v>
      </c>
      <c r="AE274" s="79">
        <v>0</v>
      </c>
      <c r="AF274" s="79">
        <v>0</v>
      </c>
      <c r="AG274" s="79">
        <v>0</v>
      </c>
      <c r="AH274" s="79">
        <v>0</v>
      </c>
      <c r="AI274" s="79">
        <v>0</v>
      </c>
      <c r="AJ274" s="79">
        <v>0</v>
      </c>
      <c r="AK274" s="79">
        <v>0</v>
      </c>
      <c r="AL274" s="79">
        <v>0</v>
      </c>
      <c r="AM274" s="79">
        <f t="shared" si="4"/>
        <v>0</v>
      </c>
      <c r="AP274" s="45"/>
    </row>
    <row r="275" spans="1:42" ht="33" customHeight="1">
      <c r="A275" s="54">
        <v>1214</v>
      </c>
      <c r="B275" s="55" t="s">
        <v>254</v>
      </c>
      <c r="C275" s="80" t="s">
        <v>678</v>
      </c>
      <c r="D275" s="79">
        <v>0</v>
      </c>
      <c r="E275" s="79">
        <v>0</v>
      </c>
      <c r="F275" s="79">
        <v>0</v>
      </c>
      <c r="G275" s="79">
        <v>0</v>
      </c>
      <c r="H275" s="79">
        <v>0</v>
      </c>
      <c r="I275" s="79">
        <v>0</v>
      </c>
      <c r="J275" s="79">
        <v>0</v>
      </c>
      <c r="K275" s="79">
        <v>0</v>
      </c>
      <c r="L275" s="79">
        <v>0</v>
      </c>
      <c r="M275" s="79">
        <v>0</v>
      </c>
      <c r="N275" s="79">
        <v>0</v>
      </c>
      <c r="O275" s="79">
        <v>0</v>
      </c>
      <c r="P275" s="79">
        <v>0</v>
      </c>
      <c r="Q275" s="79">
        <v>0</v>
      </c>
      <c r="R275" s="79">
        <v>0</v>
      </c>
      <c r="S275" s="79">
        <v>0</v>
      </c>
      <c r="T275" s="79">
        <v>0</v>
      </c>
      <c r="U275" s="79">
        <v>0</v>
      </c>
      <c r="V275" s="79">
        <v>0</v>
      </c>
      <c r="W275" s="79">
        <v>0</v>
      </c>
      <c r="X275" s="79">
        <v>0</v>
      </c>
      <c r="Y275" s="79">
        <v>0</v>
      </c>
      <c r="Z275" s="79">
        <v>0</v>
      </c>
      <c r="AA275" s="79">
        <v>0</v>
      </c>
      <c r="AB275" s="79">
        <v>0</v>
      </c>
      <c r="AC275" s="79">
        <v>0</v>
      </c>
      <c r="AD275" s="79">
        <v>0</v>
      </c>
      <c r="AE275" s="79">
        <v>0</v>
      </c>
      <c r="AF275" s="79">
        <v>0</v>
      </c>
      <c r="AG275" s="79">
        <v>0</v>
      </c>
      <c r="AH275" s="79">
        <v>0</v>
      </c>
      <c r="AI275" s="79">
        <v>0</v>
      </c>
      <c r="AJ275" s="79">
        <v>0</v>
      </c>
      <c r="AK275" s="79">
        <v>0</v>
      </c>
      <c r="AL275" s="79">
        <v>0</v>
      </c>
      <c r="AM275" s="79">
        <f t="shared" si="4"/>
        <v>0</v>
      </c>
      <c r="AP275" s="45"/>
    </row>
    <row r="276" spans="1:42" ht="33" customHeight="1">
      <c r="A276" s="54">
        <v>1215</v>
      </c>
      <c r="B276" s="55" t="s">
        <v>255</v>
      </c>
      <c r="C276" s="80" t="s">
        <v>678</v>
      </c>
      <c r="D276" s="79">
        <v>0</v>
      </c>
      <c r="E276" s="79">
        <v>0</v>
      </c>
      <c r="F276" s="79">
        <v>0</v>
      </c>
      <c r="G276" s="79">
        <v>0</v>
      </c>
      <c r="H276" s="79">
        <v>0</v>
      </c>
      <c r="I276" s="79">
        <v>0</v>
      </c>
      <c r="J276" s="79">
        <v>0</v>
      </c>
      <c r="K276" s="79">
        <v>0</v>
      </c>
      <c r="L276" s="79">
        <v>0</v>
      </c>
      <c r="M276" s="79">
        <v>0</v>
      </c>
      <c r="N276" s="79">
        <v>0</v>
      </c>
      <c r="O276" s="79">
        <v>0</v>
      </c>
      <c r="P276" s="79">
        <v>0</v>
      </c>
      <c r="Q276" s="79">
        <v>0</v>
      </c>
      <c r="R276" s="79">
        <v>0</v>
      </c>
      <c r="S276" s="79">
        <v>0</v>
      </c>
      <c r="T276" s="79">
        <v>0</v>
      </c>
      <c r="U276" s="79">
        <v>0</v>
      </c>
      <c r="V276" s="79">
        <v>0</v>
      </c>
      <c r="W276" s="79">
        <v>0</v>
      </c>
      <c r="X276" s="79">
        <v>0</v>
      </c>
      <c r="Y276" s="79">
        <v>0</v>
      </c>
      <c r="Z276" s="79">
        <v>0</v>
      </c>
      <c r="AA276" s="79">
        <v>0</v>
      </c>
      <c r="AB276" s="79">
        <v>0</v>
      </c>
      <c r="AC276" s="79">
        <v>0</v>
      </c>
      <c r="AD276" s="79">
        <v>0</v>
      </c>
      <c r="AE276" s="79">
        <v>0</v>
      </c>
      <c r="AF276" s="79">
        <v>0</v>
      </c>
      <c r="AG276" s="79">
        <v>0</v>
      </c>
      <c r="AH276" s="79">
        <v>0</v>
      </c>
      <c r="AI276" s="79">
        <v>0</v>
      </c>
      <c r="AJ276" s="79">
        <v>0</v>
      </c>
      <c r="AK276" s="79">
        <v>0</v>
      </c>
      <c r="AL276" s="79">
        <v>0</v>
      </c>
      <c r="AM276" s="79">
        <f t="shared" si="4"/>
        <v>0</v>
      </c>
      <c r="AP276" s="45"/>
    </row>
    <row r="277" spans="1:42" ht="33" customHeight="1">
      <c r="A277" s="54">
        <v>1216</v>
      </c>
      <c r="B277" s="55" t="s">
        <v>256</v>
      </c>
      <c r="C277" s="80" t="s">
        <v>678</v>
      </c>
      <c r="D277" s="79">
        <v>0</v>
      </c>
      <c r="E277" s="79">
        <v>0</v>
      </c>
      <c r="F277" s="79">
        <v>0</v>
      </c>
      <c r="G277" s="79">
        <v>0</v>
      </c>
      <c r="H277" s="79">
        <v>0</v>
      </c>
      <c r="I277" s="79">
        <v>0</v>
      </c>
      <c r="J277" s="79">
        <v>0</v>
      </c>
      <c r="K277" s="79">
        <v>0</v>
      </c>
      <c r="L277" s="79">
        <v>0</v>
      </c>
      <c r="M277" s="79">
        <v>0</v>
      </c>
      <c r="N277" s="79">
        <v>0</v>
      </c>
      <c r="O277" s="79">
        <v>0</v>
      </c>
      <c r="P277" s="79">
        <v>0</v>
      </c>
      <c r="Q277" s="79">
        <v>0</v>
      </c>
      <c r="R277" s="79">
        <v>0</v>
      </c>
      <c r="S277" s="79">
        <v>0</v>
      </c>
      <c r="T277" s="79">
        <v>0</v>
      </c>
      <c r="U277" s="79">
        <v>0</v>
      </c>
      <c r="V277" s="79">
        <v>0</v>
      </c>
      <c r="W277" s="79">
        <v>0</v>
      </c>
      <c r="X277" s="79">
        <v>0</v>
      </c>
      <c r="Y277" s="79">
        <v>0</v>
      </c>
      <c r="Z277" s="79">
        <v>0</v>
      </c>
      <c r="AA277" s="79">
        <v>0</v>
      </c>
      <c r="AB277" s="79">
        <v>0</v>
      </c>
      <c r="AC277" s="79">
        <v>0</v>
      </c>
      <c r="AD277" s="79">
        <v>0</v>
      </c>
      <c r="AE277" s="79">
        <v>0</v>
      </c>
      <c r="AF277" s="79">
        <v>0</v>
      </c>
      <c r="AG277" s="79">
        <v>0</v>
      </c>
      <c r="AH277" s="79">
        <v>0</v>
      </c>
      <c r="AI277" s="79">
        <v>0</v>
      </c>
      <c r="AJ277" s="79">
        <v>0</v>
      </c>
      <c r="AK277" s="79">
        <v>0</v>
      </c>
      <c r="AL277" s="79">
        <v>0</v>
      </c>
      <c r="AM277" s="79">
        <f t="shared" si="4"/>
        <v>0</v>
      </c>
      <c r="AP277" s="45"/>
    </row>
    <row r="278" spans="1:42" ht="33" customHeight="1">
      <c r="A278" s="54">
        <v>1217</v>
      </c>
      <c r="B278" s="55" t="s">
        <v>257</v>
      </c>
      <c r="C278" s="80" t="s">
        <v>678</v>
      </c>
      <c r="D278" s="79">
        <v>0</v>
      </c>
      <c r="E278" s="79">
        <v>0</v>
      </c>
      <c r="F278" s="79">
        <v>0</v>
      </c>
      <c r="G278" s="79">
        <v>0</v>
      </c>
      <c r="H278" s="79">
        <v>0</v>
      </c>
      <c r="I278" s="79">
        <v>0</v>
      </c>
      <c r="J278" s="79">
        <v>0</v>
      </c>
      <c r="K278" s="79">
        <v>0</v>
      </c>
      <c r="L278" s="79">
        <v>0</v>
      </c>
      <c r="M278" s="79">
        <v>0</v>
      </c>
      <c r="N278" s="79">
        <v>0</v>
      </c>
      <c r="O278" s="79">
        <v>0</v>
      </c>
      <c r="P278" s="79">
        <v>0</v>
      </c>
      <c r="Q278" s="79">
        <v>0</v>
      </c>
      <c r="R278" s="79">
        <v>0</v>
      </c>
      <c r="S278" s="79">
        <v>0</v>
      </c>
      <c r="T278" s="79">
        <v>0</v>
      </c>
      <c r="U278" s="79">
        <v>0</v>
      </c>
      <c r="V278" s="79">
        <v>0</v>
      </c>
      <c r="W278" s="79">
        <v>0</v>
      </c>
      <c r="X278" s="79">
        <v>0</v>
      </c>
      <c r="Y278" s="79">
        <v>0</v>
      </c>
      <c r="Z278" s="79">
        <v>0</v>
      </c>
      <c r="AA278" s="79">
        <v>0</v>
      </c>
      <c r="AB278" s="79">
        <v>0</v>
      </c>
      <c r="AC278" s="79">
        <v>0</v>
      </c>
      <c r="AD278" s="79">
        <v>0</v>
      </c>
      <c r="AE278" s="79">
        <v>0</v>
      </c>
      <c r="AF278" s="79">
        <v>0</v>
      </c>
      <c r="AG278" s="79">
        <v>0</v>
      </c>
      <c r="AH278" s="79">
        <v>0</v>
      </c>
      <c r="AI278" s="79">
        <v>0</v>
      </c>
      <c r="AJ278" s="79">
        <v>0</v>
      </c>
      <c r="AK278" s="79">
        <v>0</v>
      </c>
      <c r="AL278" s="79">
        <v>0</v>
      </c>
      <c r="AM278" s="79">
        <f t="shared" si="4"/>
        <v>0</v>
      </c>
      <c r="AP278" s="45"/>
    </row>
    <row r="279" spans="1:42" ht="33" customHeight="1">
      <c r="A279" s="54">
        <v>1218</v>
      </c>
      <c r="B279" s="55" t="s">
        <v>258</v>
      </c>
      <c r="C279" s="80" t="s">
        <v>678</v>
      </c>
      <c r="D279" s="79">
        <v>0</v>
      </c>
      <c r="E279" s="79">
        <v>0</v>
      </c>
      <c r="F279" s="79">
        <v>0</v>
      </c>
      <c r="G279" s="79">
        <v>0</v>
      </c>
      <c r="H279" s="79">
        <v>0</v>
      </c>
      <c r="I279" s="79">
        <v>0</v>
      </c>
      <c r="J279" s="79">
        <v>0</v>
      </c>
      <c r="K279" s="79">
        <v>0</v>
      </c>
      <c r="L279" s="79">
        <v>0</v>
      </c>
      <c r="M279" s="79">
        <v>0</v>
      </c>
      <c r="N279" s="79">
        <v>0</v>
      </c>
      <c r="O279" s="79">
        <v>0</v>
      </c>
      <c r="P279" s="79">
        <v>0</v>
      </c>
      <c r="Q279" s="79">
        <v>0</v>
      </c>
      <c r="R279" s="79">
        <v>0</v>
      </c>
      <c r="S279" s="79">
        <v>0</v>
      </c>
      <c r="T279" s="79">
        <v>0</v>
      </c>
      <c r="U279" s="79">
        <v>0</v>
      </c>
      <c r="V279" s="79">
        <v>0</v>
      </c>
      <c r="W279" s="79">
        <v>0</v>
      </c>
      <c r="X279" s="79">
        <v>0</v>
      </c>
      <c r="Y279" s="79">
        <v>0</v>
      </c>
      <c r="Z279" s="79">
        <v>0</v>
      </c>
      <c r="AA279" s="79">
        <v>0</v>
      </c>
      <c r="AB279" s="79">
        <v>0</v>
      </c>
      <c r="AC279" s="79">
        <v>0</v>
      </c>
      <c r="AD279" s="79">
        <v>0</v>
      </c>
      <c r="AE279" s="79">
        <v>0</v>
      </c>
      <c r="AF279" s="79">
        <v>0</v>
      </c>
      <c r="AG279" s="79">
        <v>0</v>
      </c>
      <c r="AH279" s="79">
        <v>0</v>
      </c>
      <c r="AI279" s="79">
        <v>0</v>
      </c>
      <c r="AJ279" s="79">
        <v>0</v>
      </c>
      <c r="AK279" s="79">
        <v>0</v>
      </c>
      <c r="AL279" s="79">
        <v>0</v>
      </c>
      <c r="AM279" s="79">
        <f t="shared" si="4"/>
        <v>0</v>
      </c>
      <c r="AP279" s="45"/>
    </row>
    <row r="280" spans="1:42" ht="33" customHeight="1">
      <c r="A280" s="54">
        <v>1219</v>
      </c>
      <c r="B280" s="55" t="s">
        <v>259</v>
      </c>
      <c r="C280" s="80" t="s">
        <v>678</v>
      </c>
      <c r="D280" s="79">
        <v>0</v>
      </c>
      <c r="E280" s="79">
        <v>0</v>
      </c>
      <c r="F280" s="79">
        <v>0</v>
      </c>
      <c r="G280" s="79">
        <v>0</v>
      </c>
      <c r="H280" s="79">
        <v>0</v>
      </c>
      <c r="I280" s="79">
        <v>0</v>
      </c>
      <c r="J280" s="79">
        <v>0</v>
      </c>
      <c r="K280" s="79">
        <v>0</v>
      </c>
      <c r="L280" s="79">
        <v>0</v>
      </c>
      <c r="M280" s="79">
        <v>0</v>
      </c>
      <c r="N280" s="79">
        <v>0</v>
      </c>
      <c r="O280" s="79">
        <v>0</v>
      </c>
      <c r="P280" s="79">
        <v>0</v>
      </c>
      <c r="Q280" s="79">
        <v>0</v>
      </c>
      <c r="R280" s="79">
        <v>0</v>
      </c>
      <c r="S280" s="79">
        <v>0</v>
      </c>
      <c r="T280" s="79">
        <v>0</v>
      </c>
      <c r="U280" s="79">
        <v>0</v>
      </c>
      <c r="V280" s="79">
        <v>0</v>
      </c>
      <c r="W280" s="79">
        <v>0</v>
      </c>
      <c r="X280" s="79">
        <v>0</v>
      </c>
      <c r="Y280" s="79">
        <v>0</v>
      </c>
      <c r="Z280" s="79">
        <v>0</v>
      </c>
      <c r="AA280" s="79">
        <v>0</v>
      </c>
      <c r="AB280" s="79">
        <v>0</v>
      </c>
      <c r="AC280" s="79">
        <v>0</v>
      </c>
      <c r="AD280" s="79">
        <v>0</v>
      </c>
      <c r="AE280" s="79">
        <v>0</v>
      </c>
      <c r="AF280" s="79">
        <v>0</v>
      </c>
      <c r="AG280" s="79">
        <v>0</v>
      </c>
      <c r="AH280" s="79">
        <v>0</v>
      </c>
      <c r="AI280" s="79">
        <v>0</v>
      </c>
      <c r="AJ280" s="79">
        <v>0</v>
      </c>
      <c r="AK280" s="79">
        <v>0</v>
      </c>
      <c r="AL280" s="79">
        <v>0</v>
      </c>
      <c r="AM280" s="79">
        <f t="shared" si="4"/>
        <v>0</v>
      </c>
      <c r="AP280" s="45"/>
    </row>
    <row r="281" spans="1:42" ht="33" customHeight="1">
      <c r="A281" s="54">
        <v>1220</v>
      </c>
      <c r="B281" s="55" t="s">
        <v>260</v>
      </c>
      <c r="C281" s="80" t="s">
        <v>678</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79">
        <v>0</v>
      </c>
      <c r="AA281" s="79">
        <v>0</v>
      </c>
      <c r="AB281" s="79">
        <v>0</v>
      </c>
      <c r="AC281" s="79">
        <v>0</v>
      </c>
      <c r="AD281" s="79">
        <v>0</v>
      </c>
      <c r="AE281" s="79">
        <v>0</v>
      </c>
      <c r="AF281" s="79">
        <v>0</v>
      </c>
      <c r="AG281" s="79">
        <v>0</v>
      </c>
      <c r="AH281" s="79">
        <v>0</v>
      </c>
      <c r="AI281" s="79">
        <v>0</v>
      </c>
      <c r="AJ281" s="79">
        <v>0</v>
      </c>
      <c r="AK281" s="79">
        <v>0</v>
      </c>
      <c r="AL281" s="79">
        <v>0</v>
      </c>
      <c r="AM281" s="79">
        <f t="shared" si="4"/>
        <v>0</v>
      </c>
      <c r="AP281" s="45"/>
    </row>
    <row r="282" spans="1:42" ht="33" customHeight="1">
      <c r="A282" s="54">
        <v>1221</v>
      </c>
      <c r="B282" s="55" t="s">
        <v>261</v>
      </c>
      <c r="C282" s="80" t="s">
        <v>678</v>
      </c>
      <c r="D282" s="79">
        <v>0</v>
      </c>
      <c r="E282" s="79">
        <v>0</v>
      </c>
      <c r="F282" s="79">
        <v>0</v>
      </c>
      <c r="G282" s="79">
        <v>0</v>
      </c>
      <c r="H282" s="79">
        <v>0</v>
      </c>
      <c r="I282" s="79">
        <v>0</v>
      </c>
      <c r="J282" s="79">
        <v>0</v>
      </c>
      <c r="K282" s="79">
        <v>0</v>
      </c>
      <c r="L282" s="79">
        <v>0</v>
      </c>
      <c r="M282" s="79">
        <v>0</v>
      </c>
      <c r="N282" s="79">
        <v>0</v>
      </c>
      <c r="O282" s="79">
        <v>0</v>
      </c>
      <c r="P282" s="79">
        <v>0</v>
      </c>
      <c r="Q282" s="79">
        <v>0</v>
      </c>
      <c r="R282" s="79">
        <v>0</v>
      </c>
      <c r="S282" s="79">
        <v>0</v>
      </c>
      <c r="T282" s="79">
        <v>0</v>
      </c>
      <c r="U282" s="79">
        <v>0</v>
      </c>
      <c r="V282" s="79">
        <v>0</v>
      </c>
      <c r="W282" s="79">
        <v>0</v>
      </c>
      <c r="X282" s="79">
        <v>0</v>
      </c>
      <c r="Y282" s="79">
        <v>0</v>
      </c>
      <c r="Z282" s="79">
        <v>0</v>
      </c>
      <c r="AA282" s="79">
        <v>0</v>
      </c>
      <c r="AB282" s="79">
        <v>0</v>
      </c>
      <c r="AC282" s="79">
        <v>0</v>
      </c>
      <c r="AD282" s="79">
        <v>0</v>
      </c>
      <c r="AE282" s="79">
        <v>0</v>
      </c>
      <c r="AF282" s="79">
        <v>0</v>
      </c>
      <c r="AG282" s="79">
        <v>0</v>
      </c>
      <c r="AH282" s="79">
        <v>0</v>
      </c>
      <c r="AI282" s="79">
        <v>0</v>
      </c>
      <c r="AJ282" s="79">
        <v>0</v>
      </c>
      <c r="AK282" s="79">
        <v>0</v>
      </c>
      <c r="AL282" s="79">
        <v>0</v>
      </c>
      <c r="AM282" s="79">
        <f t="shared" si="4"/>
        <v>0</v>
      </c>
      <c r="AP282" s="45"/>
    </row>
    <row r="283" spans="1:42" ht="33" customHeight="1">
      <c r="A283" s="54">
        <v>1222</v>
      </c>
      <c r="B283" s="55" t="s">
        <v>262</v>
      </c>
      <c r="C283" s="80" t="s">
        <v>678</v>
      </c>
      <c r="D283" s="79">
        <v>0</v>
      </c>
      <c r="E283" s="79">
        <v>0</v>
      </c>
      <c r="F283" s="79">
        <v>0</v>
      </c>
      <c r="G283" s="79">
        <v>0</v>
      </c>
      <c r="H283" s="79">
        <v>0</v>
      </c>
      <c r="I283" s="79">
        <v>0</v>
      </c>
      <c r="J283" s="79">
        <v>0</v>
      </c>
      <c r="K283" s="79">
        <v>0</v>
      </c>
      <c r="L283" s="79">
        <v>0</v>
      </c>
      <c r="M283" s="79">
        <v>0</v>
      </c>
      <c r="N283" s="79">
        <v>0</v>
      </c>
      <c r="O283" s="79">
        <v>0</v>
      </c>
      <c r="P283" s="79">
        <v>0</v>
      </c>
      <c r="Q283" s="79">
        <v>0</v>
      </c>
      <c r="R283" s="79">
        <v>0</v>
      </c>
      <c r="S283" s="79">
        <v>0</v>
      </c>
      <c r="T283" s="79">
        <v>0</v>
      </c>
      <c r="U283" s="79">
        <v>0</v>
      </c>
      <c r="V283" s="79">
        <v>0</v>
      </c>
      <c r="W283" s="79">
        <v>0</v>
      </c>
      <c r="X283" s="79">
        <v>0</v>
      </c>
      <c r="Y283" s="79">
        <v>0</v>
      </c>
      <c r="Z283" s="79">
        <v>0</v>
      </c>
      <c r="AA283" s="79">
        <v>0</v>
      </c>
      <c r="AB283" s="79">
        <v>0</v>
      </c>
      <c r="AC283" s="79">
        <v>0</v>
      </c>
      <c r="AD283" s="79">
        <v>0</v>
      </c>
      <c r="AE283" s="79">
        <v>0</v>
      </c>
      <c r="AF283" s="79">
        <v>0</v>
      </c>
      <c r="AG283" s="79">
        <v>0</v>
      </c>
      <c r="AH283" s="79">
        <v>0</v>
      </c>
      <c r="AI283" s="79">
        <v>0</v>
      </c>
      <c r="AJ283" s="79">
        <v>0</v>
      </c>
      <c r="AK283" s="79">
        <v>0</v>
      </c>
      <c r="AL283" s="79">
        <v>0</v>
      </c>
      <c r="AM283" s="79">
        <f t="shared" si="4"/>
        <v>0</v>
      </c>
      <c r="AP283" s="45"/>
    </row>
    <row r="284" spans="1:42" ht="33" customHeight="1">
      <c r="A284" s="54">
        <v>1223</v>
      </c>
      <c r="B284" s="55" t="s">
        <v>263</v>
      </c>
      <c r="C284" s="80" t="s">
        <v>678</v>
      </c>
      <c r="D284" s="79">
        <v>0</v>
      </c>
      <c r="E284" s="79">
        <v>0</v>
      </c>
      <c r="F284" s="79">
        <v>0</v>
      </c>
      <c r="G284" s="79">
        <v>0</v>
      </c>
      <c r="H284" s="79">
        <v>0</v>
      </c>
      <c r="I284" s="79">
        <v>0</v>
      </c>
      <c r="J284" s="79">
        <v>0</v>
      </c>
      <c r="K284" s="79">
        <v>0</v>
      </c>
      <c r="L284" s="79">
        <v>0</v>
      </c>
      <c r="M284" s="79">
        <v>0</v>
      </c>
      <c r="N284" s="79">
        <v>0</v>
      </c>
      <c r="O284" s="79">
        <v>0</v>
      </c>
      <c r="P284" s="79">
        <v>0</v>
      </c>
      <c r="Q284" s="79">
        <v>0</v>
      </c>
      <c r="R284" s="79">
        <v>0</v>
      </c>
      <c r="S284" s="79">
        <v>0</v>
      </c>
      <c r="T284" s="79">
        <v>0</v>
      </c>
      <c r="U284" s="79">
        <v>0</v>
      </c>
      <c r="V284" s="79">
        <v>0</v>
      </c>
      <c r="W284" s="79">
        <v>0</v>
      </c>
      <c r="X284" s="79">
        <v>0</v>
      </c>
      <c r="Y284" s="79">
        <v>0</v>
      </c>
      <c r="Z284" s="79">
        <v>0</v>
      </c>
      <c r="AA284" s="79">
        <v>0</v>
      </c>
      <c r="AB284" s="79">
        <v>0</v>
      </c>
      <c r="AC284" s="79">
        <v>0</v>
      </c>
      <c r="AD284" s="79">
        <v>0</v>
      </c>
      <c r="AE284" s="79">
        <v>0</v>
      </c>
      <c r="AF284" s="79">
        <v>0</v>
      </c>
      <c r="AG284" s="79">
        <v>0</v>
      </c>
      <c r="AH284" s="79">
        <v>0</v>
      </c>
      <c r="AI284" s="79">
        <v>0</v>
      </c>
      <c r="AJ284" s="79">
        <v>0</v>
      </c>
      <c r="AK284" s="79">
        <v>0</v>
      </c>
      <c r="AL284" s="79">
        <v>0</v>
      </c>
      <c r="AM284" s="79">
        <f t="shared" si="4"/>
        <v>0</v>
      </c>
      <c r="AP284" s="45"/>
    </row>
    <row r="285" spans="1:42" ht="33" customHeight="1">
      <c r="A285" s="54">
        <v>1224</v>
      </c>
      <c r="B285" s="55" t="s">
        <v>264</v>
      </c>
      <c r="C285" s="80" t="s">
        <v>678</v>
      </c>
      <c r="D285" s="79">
        <v>0</v>
      </c>
      <c r="E285" s="79">
        <v>0</v>
      </c>
      <c r="F285" s="79">
        <v>0</v>
      </c>
      <c r="G285" s="79">
        <v>0</v>
      </c>
      <c r="H285" s="79">
        <v>0</v>
      </c>
      <c r="I285" s="79">
        <v>0</v>
      </c>
      <c r="J285" s="79">
        <v>0</v>
      </c>
      <c r="K285" s="79">
        <v>0</v>
      </c>
      <c r="L285" s="79">
        <v>0</v>
      </c>
      <c r="M285" s="79">
        <v>0</v>
      </c>
      <c r="N285" s="79">
        <v>0</v>
      </c>
      <c r="O285" s="79">
        <v>0</v>
      </c>
      <c r="P285" s="79">
        <v>0</v>
      </c>
      <c r="Q285" s="79">
        <v>0</v>
      </c>
      <c r="R285" s="79">
        <v>0</v>
      </c>
      <c r="S285" s="79">
        <v>0</v>
      </c>
      <c r="T285" s="79">
        <v>0</v>
      </c>
      <c r="U285" s="79">
        <v>0</v>
      </c>
      <c r="V285" s="79">
        <v>0</v>
      </c>
      <c r="W285" s="79">
        <v>0</v>
      </c>
      <c r="X285" s="79">
        <v>0</v>
      </c>
      <c r="Y285" s="79">
        <v>0</v>
      </c>
      <c r="Z285" s="79">
        <v>0</v>
      </c>
      <c r="AA285" s="79">
        <v>0</v>
      </c>
      <c r="AB285" s="79">
        <v>0</v>
      </c>
      <c r="AC285" s="79">
        <v>0</v>
      </c>
      <c r="AD285" s="79">
        <v>0</v>
      </c>
      <c r="AE285" s="79">
        <v>0</v>
      </c>
      <c r="AF285" s="79">
        <v>0</v>
      </c>
      <c r="AG285" s="79">
        <v>0</v>
      </c>
      <c r="AH285" s="79">
        <v>0</v>
      </c>
      <c r="AI285" s="79">
        <v>0</v>
      </c>
      <c r="AJ285" s="79">
        <v>0</v>
      </c>
      <c r="AK285" s="79">
        <v>0</v>
      </c>
      <c r="AL285" s="79">
        <v>0</v>
      </c>
      <c r="AM285" s="79">
        <f t="shared" si="4"/>
        <v>0</v>
      </c>
      <c r="AP285" s="45"/>
    </row>
    <row r="286" spans="1:42" ht="33" customHeight="1">
      <c r="A286" s="54">
        <v>1225</v>
      </c>
      <c r="B286" s="55" t="s">
        <v>265</v>
      </c>
      <c r="C286" s="80" t="s">
        <v>678</v>
      </c>
      <c r="D286" s="79">
        <v>0</v>
      </c>
      <c r="E286" s="79">
        <v>0</v>
      </c>
      <c r="F286" s="79">
        <v>0</v>
      </c>
      <c r="G286" s="79">
        <v>0</v>
      </c>
      <c r="H286" s="79">
        <v>0</v>
      </c>
      <c r="I286" s="79">
        <v>0</v>
      </c>
      <c r="J286" s="79">
        <v>0</v>
      </c>
      <c r="K286" s="79">
        <v>0</v>
      </c>
      <c r="L286" s="79">
        <v>0</v>
      </c>
      <c r="M286" s="79">
        <v>0</v>
      </c>
      <c r="N286" s="79">
        <v>0</v>
      </c>
      <c r="O286" s="79">
        <v>0</v>
      </c>
      <c r="P286" s="79">
        <v>0</v>
      </c>
      <c r="Q286" s="79">
        <v>0</v>
      </c>
      <c r="R286" s="79">
        <v>0</v>
      </c>
      <c r="S286" s="79">
        <v>0</v>
      </c>
      <c r="T286" s="79">
        <v>0</v>
      </c>
      <c r="U286" s="79">
        <v>0</v>
      </c>
      <c r="V286" s="79">
        <v>0</v>
      </c>
      <c r="W286" s="79">
        <v>0</v>
      </c>
      <c r="X286" s="79">
        <v>0</v>
      </c>
      <c r="Y286" s="79">
        <v>0</v>
      </c>
      <c r="Z286" s="79">
        <v>0</v>
      </c>
      <c r="AA286" s="79">
        <v>0</v>
      </c>
      <c r="AB286" s="79">
        <v>0</v>
      </c>
      <c r="AC286" s="79">
        <v>0</v>
      </c>
      <c r="AD286" s="79">
        <v>0</v>
      </c>
      <c r="AE286" s="79">
        <v>0</v>
      </c>
      <c r="AF286" s="79">
        <v>0</v>
      </c>
      <c r="AG286" s="79">
        <v>0</v>
      </c>
      <c r="AH286" s="79">
        <v>0</v>
      </c>
      <c r="AI286" s="79">
        <v>0</v>
      </c>
      <c r="AJ286" s="79">
        <v>0</v>
      </c>
      <c r="AK286" s="79">
        <v>0</v>
      </c>
      <c r="AL286" s="79">
        <v>0</v>
      </c>
      <c r="AM286" s="79">
        <f t="shared" si="4"/>
        <v>0</v>
      </c>
      <c r="AP286" s="45"/>
    </row>
    <row r="287" spans="1:42" ht="33" customHeight="1">
      <c r="A287" s="54">
        <v>1226</v>
      </c>
      <c r="B287" s="55" t="s">
        <v>266</v>
      </c>
      <c r="C287" s="80" t="s">
        <v>678</v>
      </c>
      <c r="D287" s="79">
        <v>0</v>
      </c>
      <c r="E287" s="79">
        <v>0</v>
      </c>
      <c r="F287" s="79">
        <v>0</v>
      </c>
      <c r="G287" s="79">
        <v>0</v>
      </c>
      <c r="H287" s="79">
        <v>0</v>
      </c>
      <c r="I287" s="79">
        <v>0</v>
      </c>
      <c r="J287" s="79">
        <v>0</v>
      </c>
      <c r="K287" s="79">
        <v>0</v>
      </c>
      <c r="L287" s="79">
        <v>0</v>
      </c>
      <c r="M287" s="79">
        <v>0</v>
      </c>
      <c r="N287" s="79">
        <v>0</v>
      </c>
      <c r="O287" s="79">
        <v>0</v>
      </c>
      <c r="P287" s="79">
        <v>0</v>
      </c>
      <c r="Q287" s="79">
        <v>0</v>
      </c>
      <c r="R287" s="79">
        <v>0</v>
      </c>
      <c r="S287" s="79">
        <v>0</v>
      </c>
      <c r="T287" s="79">
        <v>0</v>
      </c>
      <c r="U287" s="79">
        <v>0</v>
      </c>
      <c r="V287" s="79">
        <v>0</v>
      </c>
      <c r="W287" s="79">
        <v>0</v>
      </c>
      <c r="X287" s="79">
        <v>0</v>
      </c>
      <c r="Y287" s="79">
        <v>0</v>
      </c>
      <c r="Z287" s="79">
        <v>0</v>
      </c>
      <c r="AA287" s="79">
        <v>0</v>
      </c>
      <c r="AB287" s="79">
        <v>0</v>
      </c>
      <c r="AC287" s="79">
        <v>0</v>
      </c>
      <c r="AD287" s="79">
        <v>0</v>
      </c>
      <c r="AE287" s="79">
        <v>0</v>
      </c>
      <c r="AF287" s="79">
        <v>0</v>
      </c>
      <c r="AG287" s="79">
        <v>0</v>
      </c>
      <c r="AH287" s="79">
        <v>0</v>
      </c>
      <c r="AI287" s="79">
        <v>0</v>
      </c>
      <c r="AJ287" s="79">
        <v>0</v>
      </c>
      <c r="AK287" s="79">
        <v>0</v>
      </c>
      <c r="AL287" s="79">
        <v>0</v>
      </c>
      <c r="AM287" s="79">
        <f t="shared" si="4"/>
        <v>0</v>
      </c>
      <c r="AP287" s="45"/>
    </row>
    <row r="288" spans="1:42" ht="33" customHeight="1">
      <c r="A288" s="54">
        <v>1227</v>
      </c>
      <c r="B288" s="55" t="s">
        <v>267</v>
      </c>
      <c r="C288" s="80" t="s">
        <v>678</v>
      </c>
      <c r="D288" s="79">
        <v>0</v>
      </c>
      <c r="E288" s="79">
        <v>0</v>
      </c>
      <c r="F288" s="79">
        <v>0</v>
      </c>
      <c r="G288" s="79">
        <v>0</v>
      </c>
      <c r="H288" s="79">
        <v>0</v>
      </c>
      <c r="I288" s="79">
        <v>0</v>
      </c>
      <c r="J288" s="79">
        <v>0</v>
      </c>
      <c r="K288" s="79">
        <v>0</v>
      </c>
      <c r="L288" s="79">
        <v>0</v>
      </c>
      <c r="M288" s="79">
        <v>0</v>
      </c>
      <c r="N288" s="79">
        <v>0</v>
      </c>
      <c r="O288" s="79">
        <v>0</v>
      </c>
      <c r="P288" s="79">
        <v>0</v>
      </c>
      <c r="Q288" s="79">
        <v>0</v>
      </c>
      <c r="R288" s="79">
        <v>0</v>
      </c>
      <c r="S288" s="79">
        <v>0</v>
      </c>
      <c r="T288" s="79">
        <v>0</v>
      </c>
      <c r="U288" s="79">
        <v>0</v>
      </c>
      <c r="V288" s="79">
        <v>0</v>
      </c>
      <c r="W288" s="79">
        <v>0</v>
      </c>
      <c r="X288" s="79">
        <v>0</v>
      </c>
      <c r="Y288" s="79">
        <v>0</v>
      </c>
      <c r="Z288" s="79">
        <v>0</v>
      </c>
      <c r="AA288" s="79">
        <v>0</v>
      </c>
      <c r="AB288" s="79">
        <v>0</v>
      </c>
      <c r="AC288" s="79">
        <v>0</v>
      </c>
      <c r="AD288" s="79">
        <v>0</v>
      </c>
      <c r="AE288" s="79">
        <v>0</v>
      </c>
      <c r="AF288" s="79">
        <v>0</v>
      </c>
      <c r="AG288" s="79">
        <v>0</v>
      </c>
      <c r="AH288" s="79">
        <v>0</v>
      </c>
      <c r="AI288" s="79">
        <v>0</v>
      </c>
      <c r="AJ288" s="79">
        <v>0</v>
      </c>
      <c r="AK288" s="79">
        <v>0</v>
      </c>
      <c r="AL288" s="79">
        <v>0</v>
      </c>
      <c r="AM288" s="79">
        <f t="shared" si="4"/>
        <v>0</v>
      </c>
      <c r="AP288" s="45"/>
    </row>
    <row r="289" spans="1:42" ht="33" customHeight="1">
      <c r="A289" s="54">
        <v>1228</v>
      </c>
      <c r="B289" s="55" t="s">
        <v>268</v>
      </c>
      <c r="C289" s="80" t="s">
        <v>678</v>
      </c>
      <c r="D289" s="79">
        <v>0</v>
      </c>
      <c r="E289" s="79">
        <v>0</v>
      </c>
      <c r="F289" s="79">
        <v>0</v>
      </c>
      <c r="G289" s="79">
        <v>0</v>
      </c>
      <c r="H289" s="79">
        <v>0</v>
      </c>
      <c r="I289" s="79">
        <v>0</v>
      </c>
      <c r="J289" s="79">
        <v>0</v>
      </c>
      <c r="K289" s="79">
        <v>0</v>
      </c>
      <c r="L289" s="79">
        <v>0</v>
      </c>
      <c r="M289" s="79">
        <v>0</v>
      </c>
      <c r="N289" s="79">
        <v>0</v>
      </c>
      <c r="O289" s="79">
        <v>0</v>
      </c>
      <c r="P289" s="79">
        <v>0</v>
      </c>
      <c r="Q289" s="79">
        <v>0</v>
      </c>
      <c r="R289" s="79">
        <v>0</v>
      </c>
      <c r="S289" s="79">
        <v>0</v>
      </c>
      <c r="T289" s="79">
        <v>0</v>
      </c>
      <c r="U289" s="79">
        <v>0</v>
      </c>
      <c r="V289" s="79">
        <v>0</v>
      </c>
      <c r="W289" s="79">
        <v>0</v>
      </c>
      <c r="X289" s="79">
        <v>0</v>
      </c>
      <c r="Y289" s="79">
        <v>0</v>
      </c>
      <c r="Z289" s="79">
        <v>0</v>
      </c>
      <c r="AA289" s="79">
        <v>0</v>
      </c>
      <c r="AB289" s="79">
        <v>0</v>
      </c>
      <c r="AC289" s="79">
        <v>0</v>
      </c>
      <c r="AD289" s="79">
        <v>0</v>
      </c>
      <c r="AE289" s="79">
        <v>0</v>
      </c>
      <c r="AF289" s="79">
        <v>0</v>
      </c>
      <c r="AG289" s="79">
        <v>0</v>
      </c>
      <c r="AH289" s="79">
        <v>0</v>
      </c>
      <c r="AI289" s="79">
        <v>0</v>
      </c>
      <c r="AJ289" s="79">
        <v>0</v>
      </c>
      <c r="AK289" s="79">
        <v>0</v>
      </c>
      <c r="AL289" s="79">
        <v>0</v>
      </c>
      <c r="AM289" s="79">
        <f t="shared" si="4"/>
        <v>0</v>
      </c>
      <c r="AP289" s="45"/>
    </row>
    <row r="290" spans="1:42" ht="33" customHeight="1">
      <c r="A290" s="54">
        <v>1229</v>
      </c>
      <c r="B290" s="55" t="s">
        <v>269</v>
      </c>
      <c r="C290" s="80" t="s">
        <v>678</v>
      </c>
      <c r="D290" s="79">
        <v>0</v>
      </c>
      <c r="E290" s="79">
        <v>0</v>
      </c>
      <c r="F290" s="79">
        <v>0</v>
      </c>
      <c r="G290" s="79">
        <v>0</v>
      </c>
      <c r="H290" s="79">
        <v>0</v>
      </c>
      <c r="I290" s="79">
        <v>0</v>
      </c>
      <c r="J290" s="79">
        <v>0</v>
      </c>
      <c r="K290" s="79">
        <v>0</v>
      </c>
      <c r="L290" s="79">
        <v>0</v>
      </c>
      <c r="M290" s="79">
        <v>0</v>
      </c>
      <c r="N290" s="79">
        <v>0</v>
      </c>
      <c r="O290" s="79">
        <v>0</v>
      </c>
      <c r="P290" s="79">
        <v>0</v>
      </c>
      <c r="Q290" s="79">
        <v>0</v>
      </c>
      <c r="R290" s="79">
        <v>0</v>
      </c>
      <c r="S290" s="79">
        <v>0</v>
      </c>
      <c r="T290" s="79">
        <v>0</v>
      </c>
      <c r="U290" s="79">
        <v>0</v>
      </c>
      <c r="V290" s="79">
        <v>0</v>
      </c>
      <c r="W290" s="79">
        <v>0</v>
      </c>
      <c r="X290" s="79">
        <v>0</v>
      </c>
      <c r="Y290" s="79">
        <v>0</v>
      </c>
      <c r="Z290" s="79">
        <v>0</v>
      </c>
      <c r="AA290" s="79">
        <v>0</v>
      </c>
      <c r="AB290" s="79">
        <v>0</v>
      </c>
      <c r="AC290" s="79">
        <v>0</v>
      </c>
      <c r="AD290" s="79">
        <v>0</v>
      </c>
      <c r="AE290" s="79">
        <v>0</v>
      </c>
      <c r="AF290" s="79">
        <v>0</v>
      </c>
      <c r="AG290" s="79">
        <v>0</v>
      </c>
      <c r="AH290" s="79">
        <v>0</v>
      </c>
      <c r="AI290" s="79">
        <v>0</v>
      </c>
      <c r="AJ290" s="79">
        <v>0</v>
      </c>
      <c r="AK290" s="79">
        <v>0</v>
      </c>
      <c r="AL290" s="79">
        <v>0</v>
      </c>
      <c r="AM290" s="79">
        <f t="shared" si="4"/>
        <v>0</v>
      </c>
      <c r="AP290" s="45"/>
    </row>
    <row r="291" spans="1:42" ht="33" customHeight="1">
      <c r="A291" s="54">
        <v>1230</v>
      </c>
      <c r="B291" s="55" t="s">
        <v>270</v>
      </c>
      <c r="C291" s="80" t="s">
        <v>678</v>
      </c>
      <c r="D291" s="79">
        <v>0</v>
      </c>
      <c r="E291" s="79">
        <v>0</v>
      </c>
      <c r="F291" s="79">
        <v>0</v>
      </c>
      <c r="G291" s="79">
        <v>0</v>
      </c>
      <c r="H291" s="79">
        <v>0</v>
      </c>
      <c r="I291" s="79">
        <v>0</v>
      </c>
      <c r="J291" s="79">
        <v>0</v>
      </c>
      <c r="K291" s="79">
        <v>0</v>
      </c>
      <c r="L291" s="79">
        <v>0</v>
      </c>
      <c r="M291" s="79">
        <v>0</v>
      </c>
      <c r="N291" s="79">
        <v>0</v>
      </c>
      <c r="O291" s="79">
        <v>0</v>
      </c>
      <c r="P291" s="79">
        <v>0</v>
      </c>
      <c r="Q291" s="79">
        <v>0</v>
      </c>
      <c r="R291" s="79">
        <v>0</v>
      </c>
      <c r="S291" s="79">
        <v>0</v>
      </c>
      <c r="T291" s="79">
        <v>0</v>
      </c>
      <c r="U291" s="79">
        <v>0</v>
      </c>
      <c r="V291" s="79">
        <v>0</v>
      </c>
      <c r="W291" s="79">
        <v>0</v>
      </c>
      <c r="X291" s="79">
        <v>0</v>
      </c>
      <c r="Y291" s="79">
        <v>0</v>
      </c>
      <c r="Z291" s="79">
        <v>0</v>
      </c>
      <c r="AA291" s="79">
        <v>0</v>
      </c>
      <c r="AB291" s="79">
        <v>0</v>
      </c>
      <c r="AC291" s="79">
        <v>0</v>
      </c>
      <c r="AD291" s="79">
        <v>0</v>
      </c>
      <c r="AE291" s="79">
        <v>0</v>
      </c>
      <c r="AF291" s="79">
        <v>0</v>
      </c>
      <c r="AG291" s="79">
        <v>0</v>
      </c>
      <c r="AH291" s="79">
        <v>0</v>
      </c>
      <c r="AI291" s="79">
        <v>0</v>
      </c>
      <c r="AJ291" s="79">
        <v>0</v>
      </c>
      <c r="AK291" s="79">
        <v>0</v>
      </c>
      <c r="AL291" s="79">
        <v>0</v>
      </c>
      <c r="AM291" s="79">
        <f t="shared" si="4"/>
        <v>0</v>
      </c>
      <c r="AP291" s="45"/>
    </row>
    <row r="292" spans="1:42" ht="33" customHeight="1">
      <c r="A292" s="54">
        <v>1231</v>
      </c>
      <c r="B292" s="55" t="s">
        <v>271</v>
      </c>
      <c r="C292" s="80" t="s">
        <v>678</v>
      </c>
      <c r="D292" s="79">
        <v>0</v>
      </c>
      <c r="E292" s="79">
        <v>0</v>
      </c>
      <c r="F292" s="79">
        <v>0</v>
      </c>
      <c r="G292" s="79">
        <v>0</v>
      </c>
      <c r="H292" s="79">
        <v>0</v>
      </c>
      <c r="I292" s="79">
        <v>0</v>
      </c>
      <c r="J292" s="79">
        <v>0</v>
      </c>
      <c r="K292" s="79">
        <v>0</v>
      </c>
      <c r="L292" s="79">
        <v>0</v>
      </c>
      <c r="M292" s="79">
        <v>0</v>
      </c>
      <c r="N292" s="79">
        <v>0</v>
      </c>
      <c r="O292" s="79">
        <v>0</v>
      </c>
      <c r="P292" s="79">
        <v>0</v>
      </c>
      <c r="Q292" s="79">
        <v>0</v>
      </c>
      <c r="R292" s="79">
        <v>0</v>
      </c>
      <c r="S292" s="79">
        <v>0</v>
      </c>
      <c r="T292" s="79">
        <v>0</v>
      </c>
      <c r="U292" s="79">
        <v>0</v>
      </c>
      <c r="V292" s="79">
        <v>0</v>
      </c>
      <c r="W292" s="79">
        <v>0</v>
      </c>
      <c r="X292" s="79">
        <v>0</v>
      </c>
      <c r="Y292" s="79">
        <v>0</v>
      </c>
      <c r="Z292" s="79">
        <v>0</v>
      </c>
      <c r="AA292" s="79">
        <v>0</v>
      </c>
      <c r="AB292" s="79">
        <v>0</v>
      </c>
      <c r="AC292" s="79">
        <v>0</v>
      </c>
      <c r="AD292" s="79">
        <v>0</v>
      </c>
      <c r="AE292" s="79">
        <v>0</v>
      </c>
      <c r="AF292" s="79">
        <v>0</v>
      </c>
      <c r="AG292" s="79">
        <v>0</v>
      </c>
      <c r="AH292" s="79">
        <v>0</v>
      </c>
      <c r="AI292" s="79">
        <v>0</v>
      </c>
      <c r="AJ292" s="79">
        <v>0</v>
      </c>
      <c r="AK292" s="79">
        <v>0</v>
      </c>
      <c r="AL292" s="79">
        <v>0</v>
      </c>
      <c r="AM292" s="79">
        <f t="shared" si="4"/>
        <v>0</v>
      </c>
      <c r="AP292" s="45"/>
    </row>
    <row r="293" spans="1:42" ht="33" customHeight="1">
      <c r="A293" s="54">
        <v>1232</v>
      </c>
      <c r="B293" s="55" t="s">
        <v>272</v>
      </c>
      <c r="C293" s="80" t="s">
        <v>678</v>
      </c>
      <c r="D293" s="79">
        <v>0</v>
      </c>
      <c r="E293" s="79">
        <v>0</v>
      </c>
      <c r="F293" s="79">
        <v>0</v>
      </c>
      <c r="G293" s="79">
        <v>0</v>
      </c>
      <c r="H293" s="79">
        <v>0</v>
      </c>
      <c r="I293" s="79">
        <v>0</v>
      </c>
      <c r="J293" s="79">
        <v>0</v>
      </c>
      <c r="K293" s="79">
        <v>0</v>
      </c>
      <c r="L293" s="79">
        <v>0</v>
      </c>
      <c r="M293" s="79">
        <v>0</v>
      </c>
      <c r="N293" s="79">
        <v>0</v>
      </c>
      <c r="O293" s="79">
        <v>0</v>
      </c>
      <c r="P293" s="79">
        <v>0</v>
      </c>
      <c r="Q293" s="79">
        <v>0</v>
      </c>
      <c r="R293" s="79">
        <v>0</v>
      </c>
      <c r="S293" s="79">
        <v>0</v>
      </c>
      <c r="T293" s="79">
        <v>0</v>
      </c>
      <c r="U293" s="79">
        <v>0</v>
      </c>
      <c r="V293" s="79">
        <v>0</v>
      </c>
      <c r="W293" s="79">
        <v>0</v>
      </c>
      <c r="X293" s="79">
        <v>0</v>
      </c>
      <c r="Y293" s="79">
        <v>0</v>
      </c>
      <c r="Z293" s="79">
        <v>0</v>
      </c>
      <c r="AA293" s="79">
        <v>0</v>
      </c>
      <c r="AB293" s="79">
        <v>0</v>
      </c>
      <c r="AC293" s="79">
        <v>0</v>
      </c>
      <c r="AD293" s="79">
        <v>0</v>
      </c>
      <c r="AE293" s="79">
        <v>0</v>
      </c>
      <c r="AF293" s="79">
        <v>0</v>
      </c>
      <c r="AG293" s="79">
        <v>0</v>
      </c>
      <c r="AH293" s="79">
        <v>0</v>
      </c>
      <c r="AI293" s="79">
        <v>0</v>
      </c>
      <c r="AJ293" s="79">
        <v>0</v>
      </c>
      <c r="AK293" s="79">
        <v>0</v>
      </c>
      <c r="AL293" s="79">
        <v>0</v>
      </c>
      <c r="AM293" s="79">
        <f t="shared" si="4"/>
        <v>0</v>
      </c>
      <c r="AP293" s="45"/>
    </row>
    <row r="294" spans="1:42" ht="33" customHeight="1">
      <c r="A294" s="54">
        <v>1233</v>
      </c>
      <c r="B294" s="55" t="s">
        <v>273</v>
      </c>
      <c r="C294" s="80" t="s">
        <v>678</v>
      </c>
      <c r="D294" s="79">
        <v>0</v>
      </c>
      <c r="E294" s="79">
        <v>0</v>
      </c>
      <c r="F294" s="79">
        <v>0</v>
      </c>
      <c r="G294" s="79">
        <v>0</v>
      </c>
      <c r="H294" s="79">
        <v>0</v>
      </c>
      <c r="I294" s="79">
        <v>0</v>
      </c>
      <c r="J294" s="79">
        <v>0</v>
      </c>
      <c r="K294" s="79">
        <v>0</v>
      </c>
      <c r="L294" s="79">
        <v>0</v>
      </c>
      <c r="M294" s="79">
        <v>0</v>
      </c>
      <c r="N294" s="79">
        <v>0</v>
      </c>
      <c r="O294" s="79">
        <v>0</v>
      </c>
      <c r="P294" s="79">
        <v>0</v>
      </c>
      <c r="Q294" s="79">
        <v>0</v>
      </c>
      <c r="R294" s="79">
        <v>0</v>
      </c>
      <c r="S294" s="79">
        <v>0</v>
      </c>
      <c r="T294" s="79">
        <v>0</v>
      </c>
      <c r="U294" s="79">
        <v>0</v>
      </c>
      <c r="V294" s="79">
        <v>0</v>
      </c>
      <c r="W294" s="79">
        <v>0</v>
      </c>
      <c r="X294" s="79">
        <v>0</v>
      </c>
      <c r="Y294" s="79">
        <v>0</v>
      </c>
      <c r="Z294" s="79">
        <v>0</v>
      </c>
      <c r="AA294" s="79">
        <v>0</v>
      </c>
      <c r="AB294" s="79">
        <v>0</v>
      </c>
      <c r="AC294" s="79">
        <v>0</v>
      </c>
      <c r="AD294" s="79">
        <v>0</v>
      </c>
      <c r="AE294" s="79">
        <v>0</v>
      </c>
      <c r="AF294" s="79">
        <v>0</v>
      </c>
      <c r="AG294" s="79">
        <v>0</v>
      </c>
      <c r="AH294" s="79">
        <v>0</v>
      </c>
      <c r="AI294" s="79">
        <v>0</v>
      </c>
      <c r="AJ294" s="79">
        <v>0</v>
      </c>
      <c r="AK294" s="79">
        <v>0</v>
      </c>
      <c r="AL294" s="79">
        <v>0</v>
      </c>
      <c r="AM294" s="79">
        <f t="shared" si="4"/>
        <v>0</v>
      </c>
      <c r="AP294" s="45"/>
    </row>
    <row r="295" spans="1:42" ht="33" customHeight="1">
      <c r="A295" s="54">
        <v>1234</v>
      </c>
      <c r="B295" s="55" t="s">
        <v>274</v>
      </c>
      <c r="C295" s="80" t="s">
        <v>678</v>
      </c>
      <c r="D295" s="79">
        <v>0</v>
      </c>
      <c r="E295" s="79">
        <v>0</v>
      </c>
      <c r="F295" s="79">
        <v>0</v>
      </c>
      <c r="G295" s="79">
        <v>0</v>
      </c>
      <c r="H295" s="79">
        <v>0</v>
      </c>
      <c r="I295" s="79">
        <v>0</v>
      </c>
      <c r="J295" s="79">
        <v>0</v>
      </c>
      <c r="K295" s="79">
        <v>0</v>
      </c>
      <c r="L295" s="79">
        <v>0</v>
      </c>
      <c r="M295" s="79">
        <v>0</v>
      </c>
      <c r="N295" s="79">
        <v>0</v>
      </c>
      <c r="O295" s="79">
        <v>0</v>
      </c>
      <c r="P295" s="79">
        <v>0</v>
      </c>
      <c r="Q295" s="79">
        <v>0</v>
      </c>
      <c r="R295" s="79">
        <v>0</v>
      </c>
      <c r="S295" s="79">
        <v>0</v>
      </c>
      <c r="T295" s="79">
        <v>0</v>
      </c>
      <c r="U295" s="79">
        <v>0</v>
      </c>
      <c r="V295" s="79">
        <v>0</v>
      </c>
      <c r="W295" s="79">
        <v>0</v>
      </c>
      <c r="X295" s="79">
        <v>0</v>
      </c>
      <c r="Y295" s="79">
        <v>0</v>
      </c>
      <c r="Z295" s="79">
        <v>0</v>
      </c>
      <c r="AA295" s="79">
        <v>0</v>
      </c>
      <c r="AB295" s="79">
        <v>0</v>
      </c>
      <c r="AC295" s="79">
        <v>0</v>
      </c>
      <c r="AD295" s="79">
        <v>0</v>
      </c>
      <c r="AE295" s="79">
        <v>0</v>
      </c>
      <c r="AF295" s="79">
        <v>0</v>
      </c>
      <c r="AG295" s="79">
        <v>0</v>
      </c>
      <c r="AH295" s="79">
        <v>0</v>
      </c>
      <c r="AI295" s="79">
        <v>0</v>
      </c>
      <c r="AJ295" s="79">
        <v>0</v>
      </c>
      <c r="AK295" s="79">
        <v>0</v>
      </c>
      <c r="AL295" s="79">
        <v>0</v>
      </c>
      <c r="AM295" s="79">
        <f t="shared" si="4"/>
        <v>0</v>
      </c>
      <c r="AP295" s="45"/>
    </row>
    <row r="296" spans="1:42" ht="33" customHeight="1">
      <c r="A296" s="54">
        <v>1235</v>
      </c>
      <c r="B296" s="55" t="s">
        <v>275</v>
      </c>
      <c r="C296" s="80" t="s">
        <v>678</v>
      </c>
      <c r="D296" s="79">
        <v>0</v>
      </c>
      <c r="E296" s="79">
        <v>0</v>
      </c>
      <c r="F296" s="79">
        <v>0</v>
      </c>
      <c r="G296" s="79">
        <v>0</v>
      </c>
      <c r="H296" s="79">
        <v>0</v>
      </c>
      <c r="I296" s="79">
        <v>0</v>
      </c>
      <c r="J296" s="79">
        <v>0</v>
      </c>
      <c r="K296" s="79">
        <v>0</v>
      </c>
      <c r="L296" s="79">
        <v>0</v>
      </c>
      <c r="M296" s="79">
        <v>0</v>
      </c>
      <c r="N296" s="79">
        <v>0</v>
      </c>
      <c r="O296" s="79">
        <v>0</v>
      </c>
      <c r="P296" s="79">
        <v>0</v>
      </c>
      <c r="Q296" s="79">
        <v>0</v>
      </c>
      <c r="R296" s="79">
        <v>0</v>
      </c>
      <c r="S296" s="79">
        <v>0</v>
      </c>
      <c r="T296" s="79">
        <v>0</v>
      </c>
      <c r="U296" s="79">
        <v>0</v>
      </c>
      <c r="V296" s="79">
        <v>0</v>
      </c>
      <c r="W296" s="79">
        <v>0</v>
      </c>
      <c r="X296" s="79">
        <v>0</v>
      </c>
      <c r="Y296" s="79">
        <v>0</v>
      </c>
      <c r="Z296" s="79">
        <v>0</v>
      </c>
      <c r="AA296" s="79">
        <v>0</v>
      </c>
      <c r="AB296" s="79">
        <v>0</v>
      </c>
      <c r="AC296" s="79">
        <v>0</v>
      </c>
      <c r="AD296" s="79">
        <v>0</v>
      </c>
      <c r="AE296" s="79">
        <v>0</v>
      </c>
      <c r="AF296" s="79">
        <v>0</v>
      </c>
      <c r="AG296" s="79">
        <v>0</v>
      </c>
      <c r="AH296" s="79">
        <v>0</v>
      </c>
      <c r="AI296" s="79">
        <v>0</v>
      </c>
      <c r="AJ296" s="79">
        <v>0</v>
      </c>
      <c r="AK296" s="79">
        <v>0</v>
      </c>
      <c r="AL296" s="79">
        <v>0</v>
      </c>
      <c r="AM296" s="79">
        <f t="shared" si="4"/>
        <v>0</v>
      </c>
      <c r="AP296" s="45"/>
    </row>
    <row r="297" spans="1:42" ht="33" customHeight="1">
      <c r="A297" s="54">
        <v>1236</v>
      </c>
      <c r="B297" s="55" t="s">
        <v>276</v>
      </c>
      <c r="C297" s="80" t="s">
        <v>678</v>
      </c>
      <c r="D297" s="79">
        <v>0</v>
      </c>
      <c r="E297" s="79">
        <v>0</v>
      </c>
      <c r="F297" s="79">
        <v>0</v>
      </c>
      <c r="G297" s="79">
        <v>0</v>
      </c>
      <c r="H297" s="79">
        <v>0</v>
      </c>
      <c r="I297" s="79">
        <v>0</v>
      </c>
      <c r="J297" s="79">
        <v>0</v>
      </c>
      <c r="K297" s="79">
        <v>0</v>
      </c>
      <c r="L297" s="79">
        <v>0</v>
      </c>
      <c r="M297" s="79">
        <v>0</v>
      </c>
      <c r="N297" s="79">
        <v>0</v>
      </c>
      <c r="O297" s="79">
        <v>0</v>
      </c>
      <c r="P297" s="79">
        <v>0</v>
      </c>
      <c r="Q297" s="79">
        <v>0</v>
      </c>
      <c r="R297" s="79">
        <v>0</v>
      </c>
      <c r="S297" s="79">
        <v>0</v>
      </c>
      <c r="T297" s="79">
        <v>0</v>
      </c>
      <c r="U297" s="79">
        <v>0</v>
      </c>
      <c r="V297" s="79">
        <v>0</v>
      </c>
      <c r="W297" s="79">
        <v>0</v>
      </c>
      <c r="X297" s="79">
        <v>0</v>
      </c>
      <c r="Y297" s="79">
        <v>0</v>
      </c>
      <c r="Z297" s="79">
        <v>0</v>
      </c>
      <c r="AA297" s="79">
        <v>0</v>
      </c>
      <c r="AB297" s="79">
        <v>0</v>
      </c>
      <c r="AC297" s="79">
        <v>0</v>
      </c>
      <c r="AD297" s="79">
        <v>0</v>
      </c>
      <c r="AE297" s="79">
        <v>0</v>
      </c>
      <c r="AF297" s="79">
        <v>0</v>
      </c>
      <c r="AG297" s="79">
        <v>0</v>
      </c>
      <c r="AH297" s="79">
        <v>0</v>
      </c>
      <c r="AI297" s="79">
        <v>0</v>
      </c>
      <c r="AJ297" s="79">
        <v>0</v>
      </c>
      <c r="AK297" s="79">
        <v>0</v>
      </c>
      <c r="AL297" s="79">
        <v>0</v>
      </c>
      <c r="AM297" s="79">
        <f t="shared" si="4"/>
        <v>0</v>
      </c>
      <c r="AP297" s="45"/>
    </row>
    <row r="298" spans="1:42" ht="33" customHeight="1">
      <c r="A298" s="54">
        <v>1237</v>
      </c>
      <c r="B298" s="55" t="s">
        <v>277</v>
      </c>
      <c r="C298" s="80" t="s">
        <v>678</v>
      </c>
      <c r="D298" s="79">
        <v>0</v>
      </c>
      <c r="E298" s="79">
        <v>0</v>
      </c>
      <c r="F298" s="79">
        <v>0</v>
      </c>
      <c r="G298" s="79">
        <v>0</v>
      </c>
      <c r="H298" s="79">
        <v>0</v>
      </c>
      <c r="I298" s="79">
        <v>0</v>
      </c>
      <c r="J298" s="79">
        <v>0</v>
      </c>
      <c r="K298" s="79">
        <v>0</v>
      </c>
      <c r="L298" s="79">
        <v>0</v>
      </c>
      <c r="M298" s="79">
        <v>0</v>
      </c>
      <c r="N298" s="79">
        <v>0</v>
      </c>
      <c r="O298" s="79">
        <v>0</v>
      </c>
      <c r="P298" s="79">
        <v>0</v>
      </c>
      <c r="Q298" s="79">
        <v>0</v>
      </c>
      <c r="R298" s="79">
        <v>0</v>
      </c>
      <c r="S298" s="79">
        <v>0</v>
      </c>
      <c r="T298" s="79">
        <v>0</v>
      </c>
      <c r="U298" s="79">
        <v>0</v>
      </c>
      <c r="V298" s="79">
        <v>0</v>
      </c>
      <c r="W298" s="79">
        <v>0</v>
      </c>
      <c r="X298" s="79">
        <v>0</v>
      </c>
      <c r="Y298" s="79">
        <v>0</v>
      </c>
      <c r="Z298" s="79">
        <v>0</v>
      </c>
      <c r="AA298" s="79">
        <v>0</v>
      </c>
      <c r="AB298" s="79">
        <v>0</v>
      </c>
      <c r="AC298" s="79">
        <v>0</v>
      </c>
      <c r="AD298" s="79">
        <v>0</v>
      </c>
      <c r="AE298" s="79">
        <v>0</v>
      </c>
      <c r="AF298" s="79">
        <v>0</v>
      </c>
      <c r="AG298" s="79">
        <v>0</v>
      </c>
      <c r="AH298" s="79">
        <v>0</v>
      </c>
      <c r="AI298" s="79">
        <v>0</v>
      </c>
      <c r="AJ298" s="79">
        <v>0</v>
      </c>
      <c r="AK298" s="79">
        <v>0</v>
      </c>
      <c r="AL298" s="79">
        <v>0</v>
      </c>
      <c r="AM298" s="79">
        <f t="shared" si="4"/>
        <v>0</v>
      </c>
      <c r="AP298" s="45"/>
    </row>
    <row r="299" spans="1:42" ht="33" customHeight="1">
      <c r="A299" s="54">
        <v>1238</v>
      </c>
      <c r="B299" s="55" t="s">
        <v>278</v>
      </c>
      <c r="C299" s="80" t="s">
        <v>678</v>
      </c>
      <c r="D299" s="79">
        <v>0</v>
      </c>
      <c r="E299" s="79">
        <v>0</v>
      </c>
      <c r="F299" s="79">
        <v>0</v>
      </c>
      <c r="G299" s="79">
        <v>0</v>
      </c>
      <c r="H299" s="79">
        <v>0</v>
      </c>
      <c r="I299" s="79">
        <v>0</v>
      </c>
      <c r="J299" s="79">
        <v>0</v>
      </c>
      <c r="K299" s="79">
        <v>0</v>
      </c>
      <c r="L299" s="79">
        <v>0</v>
      </c>
      <c r="M299" s="79">
        <v>0</v>
      </c>
      <c r="N299" s="79">
        <v>0</v>
      </c>
      <c r="O299" s="79">
        <v>0</v>
      </c>
      <c r="P299" s="79">
        <v>0</v>
      </c>
      <c r="Q299" s="79">
        <v>0</v>
      </c>
      <c r="R299" s="79">
        <v>0</v>
      </c>
      <c r="S299" s="79">
        <v>0</v>
      </c>
      <c r="T299" s="79">
        <v>0</v>
      </c>
      <c r="U299" s="79">
        <v>0</v>
      </c>
      <c r="V299" s="79">
        <v>0</v>
      </c>
      <c r="W299" s="79">
        <v>0</v>
      </c>
      <c r="X299" s="79">
        <v>0</v>
      </c>
      <c r="Y299" s="79">
        <v>0</v>
      </c>
      <c r="Z299" s="79">
        <v>0</v>
      </c>
      <c r="AA299" s="79">
        <v>0</v>
      </c>
      <c r="AB299" s="79">
        <v>0</v>
      </c>
      <c r="AC299" s="79">
        <v>0</v>
      </c>
      <c r="AD299" s="79">
        <v>0</v>
      </c>
      <c r="AE299" s="79">
        <v>0</v>
      </c>
      <c r="AF299" s="79">
        <v>0</v>
      </c>
      <c r="AG299" s="79">
        <v>0</v>
      </c>
      <c r="AH299" s="79">
        <v>0</v>
      </c>
      <c r="AI299" s="79">
        <v>0</v>
      </c>
      <c r="AJ299" s="79">
        <v>0</v>
      </c>
      <c r="AK299" s="79">
        <v>0</v>
      </c>
      <c r="AL299" s="79">
        <v>0</v>
      </c>
      <c r="AM299" s="79">
        <f t="shared" si="4"/>
        <v>0</v>
      </c>
      <c r="AP299" s="45"/>
    </row>
    <row r="300" spans="1:42" ht="33" customHeight="1">
      <c r="A300" s="54">
        <v>1239</v>
      </c>
      <c r="B300" s="55" t="s">
        <v>279</v>
      </c>
      <c r="C300" s="80" t="s">
        <v>678</v>
      </c>
      <c r="D300" s="79">
        <v>0</v>
      </c>
      <c r="E300" s="79">
        <v>0</v>
      </c>
      <c r="F300" s="79">
        <v>0</v>
      </c>
      <c r="G300" s="79">
        <v>0</v>
      </c>
      <c r="H300" s="79">
        <v>0</v>
      </c>
      <c r="I300" s="79">
        <v>0</v>
      </c>
      <c r="J300" s="79">
        <v>0</v>
      </c>
      <c r="K300" s="79">
        <v>0</v>
      </c>
      <c r="L300" s="79">
        <v>0</v>
      </c>
      <c r="M300" s="79">
        <v>0</v>
      </c>
      <c r="N300" s="79">
        <v>0</v>
      </c>
      <c r="O300" s="79">
        <v>0</v>
      </c>
      <c r="P300" s="79">
        <v>0</v>
      </c>
      <c r="Q300" s="79">
        <v>0</v>
      </c>
      <c r="R300" s="79">
        <v>0</v>
      </c>
      <c r="S300" s="79">
        <v>0</v>
      </c>
      <c r="T300" s="79">
        <v>0</v>
      </c>
      <c r="U300" s="79">
        <v>0</v>
      </c>
      <c r="V300" s="79">
        <v>0</v>
      </c>
      <c r="W300" s="79">
        <v>0</v>
      </c>
      <c r="X300" s="79">
        <v>0</v>
      </c>
      <c r="Y300" s="79">
        <v>0</v>
      </c>
      <c r="Z300" s="79">
        <v>0</v>
      </c>
      <c r="AA300" s="79">
        <v>0</v>
      </c>
      <c r="AB300" s="79">
        <v>0</v>
      </c>
      <c r="AC300" s="79">
        <v>0</v>
      </c>
      <c r="AD300" s="79">
        <v>0</v>
      </c>
      <c r="AE300" s="79">
        <v>0</v>
      </c>
      <c r="AF300" s="79">
        <v>0</v>
      </c>
      <c r="AG300" s="79">
        <v>0</v>
      </c>
      <c r="AH300" s="79">
        <v>0</v>
      </c>
      <c r="AI300" s="79">
        <v>0</v>
      </c>
      <c r="AJ300" s="79">
        <v>0</v>
      </c>
      <c r="AK300" s="79">
        <v>0</v>
      </c>
      <c r="AL300" s="79">
        <v>0</v>
      </c>
      <c r="AM300" s="79">
        <f t="shared" si="4"/>
        <v>0</v>
      </c>
      <c r="AP300" s="45"/>
    </row>
    <row r="301" spans="1:42" ht="33" customHeight="1">
      <c r="A301" s="54">
        <v>1240</v>
      </c>
      <c r="B301" s="55" t="s">
        <v>280</v>
      </c>
      <c r="C301" s="80" t="s">
        <v>678</v>
      </c>
      <c r="D301" s="79">
        <v>0</v>
      </c>
      <c r="E301" s="79">
        <v>0</v>
      </c>
      <c r="F301" s="79">
        <v>0</v>
      </c>
      <c r="G301" s="79">
        <v>0</v>
      </c>
      <c r="H301" s="79">
        <v>0</v>
      </c>
      <c r="I301" s="79">
        <v>0</v>
      </c>
      <c r="J301" s="79">
        <v>0</v>
      </c>
      <c r="K301" s="79">
        <v>0</v>
      </c>
      <c r="L301" s="79">
        <v>0</v>
      </c>
      <c r="M301" s="79">
        <v>0</v>
      </c>
      <c r="N301" s="79">
        <v>0</v>
      </c>
      <c r="O301" s="79">
        <v>0</v>
      </c>
      <c r="P301" s="79">
        <v>0</v>
      </c>
      <c r="Q301" s="79">
        <v>0</v>
      </c>
      <c r="R301" s="79">
        <v>0</v>
      </c>
      <c r="S301" s="79">
        <v>0</v>
      </c>
      <c r="T301" s="79">
        <v>0</v>
      </c>
      <c r="U301" s="79">
        <v>0</v>
      </c>
      <c r="V301" s="79">
        <v>0</v>
      </c>
      <c r="W301" s="79">
        <v>0</v>
      </c>
      <c r="X301" s="79">
        <v>0</v>
      </c>
      <c r="Y301" s="79">
        <v>0</v>
      </c>
      <c r="Z301" s="79">
        <v>0</v>
      </c>
      <c r="AA301" s="79">
        <v>0</v>
      </c>
      <c r="AB301" s="79">
        <v>0</v>
      </c>
      <c r="AC301" s="79">
        <v>0</v>
      </c>
      <c r="AD301" s="79">
        <v>0</v>
      </c>
      <c r="AE301" s="79">
        <v>0</v>
      </c>
      <c r="AF301" s="79">
        <v>0</v>
      </c>
      <c r="AG301" s="79">
        <v>0</v>
      </c>
      <c r="AH301" s="79">
        <v>0</v>
      </c>
      <c r="AI301" s="79">
        <v>0</v>
      </c>
      <c r="AJ301" s="79">
        <v>0</v>
      </c>
      <c r="AK301" s="79">
        <v>0</v>
      </c>
      <c r="AL301" s="79">
        <v>0</v>
      </c>
      <c r="AM301" s="79">
        <f t="shared" si="4"/>
        <v>0</v>
      </c>
      <c r="AP301" s="45"/>
    </row>
    <row r="302" spans="1:42" ht="33" customHeight="1">
      <c r="A302" s="54">
        <v>1241</v>
      </c>
      <c r="B302" s="55" t="s">
        <v>281</v>
      </c>
      <c r="C302" s="80" t="s">
        <v>678</v>
      </c>
      <c r="D302" s="79">
        <v>0</v>
      </c>
      <c r="E302" s="79">
        <v>0</v>
      </c>
      <c r="F302" s="79">
        <v>0</v>
      </c>
      <c r="G302" s="79">
        <v>0</v>
      </c>
      <c r="H302" s="79">
        <v>0</v>
      </c>
      <c r="I302" s="79">
        <v>0</v>
      </c>
      <c r="J302" s="79">
        <v>0</v>
      </c>
      <c r="K302" s="79">
        <v>0</v>
      </c>
      <c r="L302" s="79">
        <v>0</v>
      </c>
      <c r="M302" s="79">
        <v>0</v>
      </c>
      <c r="N302" s="79">
        <v>0</v>
      </c>
      <c r="O302" s="79">
        <v>0</v>
      </c>
      <c r="P302" s="79">
        <v>0</v>
      </c>
      <c r="Q302" s="79">
        <v>0</v>
      </c>
      <c r="R302" s="79">
        <v>0</v>
      </c>
      <c r="S302" s="79">
        <v>0</v>
      </c>
      <c r="T302" s="79">
        <v>0</v>
      </c>
      <c r="U302" s="79">
        <v>0</v>
      </c>
      <c r="V302" s="79">
        <v>0</v>
      </c>
      <c r="W302" s="79">
        <v>0</v>
      </c>
      <c r="X302" s="79">
        <v>0</v>
      </c>
      <c r="Y302" s="79">
        <v>0</v>
      </c>
      <c r="Z302" s="79">
        <v>0</v>
      </c>
      <c r="AA302" s="79">
        <v>0</v>
      </c>
      <c r="AB302" s="79">
        <v>0</v>
      </c>
      <c r="AC302" s="79">
        <v>0</v>
      </c>
      <c r="AD302" s="79">
        <v>0</v>
      </c>
      <c r="AE302" s="79">
        <v>0</v>
      </c>
      <c r="AF302" s="79">
        <v>0</v>
      </c>
      <c r="AG302" s="79">
        <v>0</v>
      </c>
      <c r="AH302" s="79">
        <v>0</v>
      </c>
      <c r="AI302" s="79">
        <v>0</v>
      </c>
      <c r="AJ302" s="79">
        <v>0</v>
      </c>
      <c r="AK302" s="79">
        <v>0</v>
      </c>
      <c r="AL302" s="79">
        <v>0</v>
      </c>
      <c r="AM302" s="79">
        <f t="shared" si="4"/>
        <v>0</v>
      </c>
      <c r="AP302" s="45"/>
    </row>
    <row r="303" spans="1:42" ht="33" customHeight="1">
      <c r="A303" s="54">
        <v>1242</v>
      </c>
      <c r="B303" s="55" t="s">
        <v>282</v>
      </c>
      <c r="C303" s="80" t="s">
        <v>678</v>
      </c>
      <c r="D303" s="79">
        <v>0</v>
      </c>
      <c r="E303" s="79">
        <v>0</v>
      </c>
      <c r="F303" s="79">
        <v>0</v>
      </c>
      <c r="G303" s="79">
        <v>0</v>
      </c>
      <c r="H303" s="79">
        <v>0</v>
      </c>
      <c r="I303" s="79">
        <v>0</v>
      </c>
      <c r="J303" s="79">
        <v>0</v>
      </c>
      <c r="K303" s="79">
        <v>0</v>
      </c>
      <c r="L303" s="79">
        <v>0</v>
      </c>
      <c r="M303" s="79">
        <v>0</v>
      </c>
      <c r="N303" s="79">
        <v>0</v>
      </c>
      <c r="O303" s="79">
        <v>0</v>
      </c>
      <c r="P303" s="79">
        <v>0</v>
      </c>
      <c r="Q303" s="79">
        <v>0</v>
      </c>
      <c r="R303" s="79">
        <v>0</v>
      </c>
      <c r="S303" s="79">
        <v>0</v>
      </c>
      <c r="T303" s="79">
        <v>0</v>
      </c>
      <c r="U303" s="79">
        <v>0</v>
      </c>
      <c r="V303" s="79">
        <v>0</v>
      </c>
      <c r="W303" s="79">
        <v>0</v>
      </c>
      <c r="X303" s="79">
        <v>0</v>
      </c>
      <c r="Y303" s="79">
        <v>0</v>
      </c>
      <c r="Z303" s="79">
        <v>0</v>
      </c>
      <c r="AA303" s="79">
        <v>0</v>
      </c>
      <c r="AB303" s="79">
        <v>0</v>
      </c>
      <c r="AC303" s="79">
        <v>0</v>
      </c>
      <c r="AD303" s="79">
        <v>0</v>
      </c>
      <c r="AE303" s="79">
        <v>0</v>
      </c>
      <c r="AF303" s="79">
        <v>0</v>
      </c>
      <c r="AG303" s="79">
        <v>0</v>
      </c>
      <c r="AH303" s="79">
        <v>0</v>
      </c>
      <c r="AI303" s="79">
        <v>0</v>
      </c>
      <c r="AJ303" s="79">
        <v>0</v>
      </c>
      <c r="AK303" s="79">
        <v>0</v>
      </c>
      <c r="AL303" s="79">
        <v>0</v>
      </c>
      <c r="AM303" s="79">
        <f t="shared" si="4"/>
        <v>0</v>
      </c>
      <c r="AP303" s="45"/>
    </row>
    <row r="304" spans="1:42" ht="33" customHeight="1">
      <c r="A304" s="54">
        <v>1243</v>
      </c>
      <c r="B304" s="55" t="s">
        <v>283</v>
      </c>
      <c r="C304" s="80" t="s">
        <v>678</v>
      </c>
      <c r="D304" s="79">
        <v>0</v>
      </c>
      <c r="E304" s="79">
        <v>0</v>
      </c>
      <c r="F304" s="79">
        <v>0</v>
      </c>
      <c r="G304" s="79">
        <v>0</v>
      </c>
      <c r="H304" s="79">
        <v>0</v>
      </c>
      <c r="I304" s="79">
        <v>0</v>
      </c>
      <c r="J304" s="79">
        <v>0</v>
      </c>
      <c r="K304" s="79">
        <v>0</v>
      </c>
      <c r="L304" s="79">
        <v>0</v>
      </c>
      <c r="M304" s="79">
        <v>0</v>
      </c>
      <c r="N304" s="79">
        <v>0</v>
      </c>
      <c r="O304" s="79">
        <v>0</v>
      </c>
      <c r="P304" s="79">
        <v>0</v>
      </c>
      <c r="Q304" s="79">
        <v>0</v>
      </c>
      <c r="R304" s="79">
        <v>0</v>
      </c>
      <c r="S304" s="79">
        <v>0</v>
      </c>
      <c r="T304" s="79">
        <v>0</v>
      </c>
      <c r="U304" s="79">
        <v>0</v>
      </c>
      <c r="V304" s="79">
        <v>0</v>
      </c>
      <c r="W304" s="79">
        <v>0</v>
      </c>
      <c r="X304" s="79">
        <v>0</v>
      </c>
      <c r="Y304" s="79">
        <v>0</v>
      </c>
      <c r="Z304" s="79">
        <v>0</v>
      </c>
      <c r="AA304" s="79">
        <v>0</v>
      </c>
      <c r="AB304" s="79">
        <v>0</v>
      </c>
      <c r="AC304" s="79">
        <v>0</v>
      </c>
      <c r="AD304" s="79">
        <v>0</v>
      </c>
      <c r="AE304" s="79">
        <v>0</v>
      </c>
      <c r="AF304" s="79">
        <v>0</v>
      </c>
      <c r="AG304" s="79">
        <v>0</v>
      </c>
      <c r="AH304" s="79">
        <v>0</v>
      </c>
      <c r="AI304" s="79">
        <v>0</v>
      </c>
      <c r="AJ304" s="79">
        <v>0</v>
      </c>
      <c r="AK304" s="79">
        <v>0</v>
      </c>
      <c r="AL304" s="79">
        <v>0</v>
      </c>
      <c r="AM304" s="79">
        <f t="shared" si="4"/>
        <v>0</v>
      </c>
      <c r="AP304" s="45"/>
    </row>
    <row r="305" spans="1:42" ht="33" customHeight="1">
      <c r="A305" s="54">
        <v>1244</v>
      </c>
      <c r="B305" s="55" t="s">
        <v>284</v>
      </c>
      <c r="C305" s="80" t="s">
        <v>678</v>
      </c>
      <c r="D305" s="79">
        <v>0</v>
      </c>
      <c r="E305" s="79">
        <v>0</v>
      </c>
      <c r="F305" s="79">
        <v>0</v>
      </c>
      <c r="G305" s="79">
        <v>0</v>
      </c>
      <c r="H305" s="79">
        <v>0</v>
      </c>
      <c r="I305" s="79">
        <v>0</v>
      </c>
      <c r="J305" s="79">
        <v>0</v>
      </c>
      <c r="K305" s="79">
        <v>0</v>
      </c>
      <c r="L305" s="79">
        <v>0</v>
      </c>
      <c r="M305" s="79">
        <v>0</v>
      </c>
      <c r="N305" s="79">
        <v>0</v>
      </c>
      <c r="O305" s="79">
        <v>0</v>
      </c>
      <c r="P305" s="79">
        <v>0</v>
      </c>
      <c r="Q305" s="79">
        <v>0</v>
      </c>
      <c r="R305" s="79">
        <v>0</v>
      </c>
      <c r="S305" s="79">
        <v>0</v>
      </c>
      <c r="T305" s="79">
        <v>0</v>
      </c>
      <c r="U305" s="79">
        <v>0</v>
      </c>
      <c r="V305" s="79">
        <v>0</v>
      </c>
      <c r="W305" s="79">
        <v>0</v>
      </c>
      <c r="X305" s="79">
        <v>0</v>
      </c>
      <c r="Y305" s="79">
        <v>0</v>
      </c>
      <c r="Z305" s="79">
        <v>0</v>
      </c>
      <c r="AA305" s="79">
        <v>0</v>
      </c>
      <c r="AB305" s="79">
        <v>0</v>
      </c>
      <c r="AC305" s="79">
        <v>0</v>
      </c>
      <c r="AD305" s="79">
        <v>0</v>
      </c>
      <c r="AE305" s="79">
        <v>0</v>
      </c>
      <c r="AF305" s="79">
        <v>0</v>
      </c>
      <c r="AG305" s="79">
        <v>0</v>
      </c>
      <c r="AH305" s="79">
        <v>0</v>
      </c>
      <c r="AI305" s="79">
        <v>0</v>
      </c>
      <c r="AJ305" s="79">
        <v>0</v>
      </c>
      <c r="AK305" s="79">
        <v>0</v>
      </c>
      <c r="AL305" s="79">
        <v>0</v>
      </c>
      <c r="AM305" s="79">
        <f t="shared" si="4"/>
        <v>0</v>
      </c>
      <c r="AP305" s="45"/>
    </row>
    <row r="306" spans="1:42" ht="33" customHeight="1">
      <c r="A306" s="54">
        <v>1245</v>
      </c>
      <c r="B306" s="55" t="s">
        <v>285</v>
      </c>
      <c r="C306" s="80" t="s">
        <v>678</v>
      </c>
      <c r="D306" s="79">
        <v>0</v>
      </c>
      <c r="E306" s="79">
        <v>0</v>
      </c>
      <c r="F306" s="79">
        <v>0</v>
      </c>
      <c r="G306" s="79">
        <v>0</v>
      </c>
      <c r="H306" s="79">
        <v>0</v>
      </c>
      <c r="I306" s="79">
        <v>0</v>
      </c>
      <c r="J306" s="79">
        <v>0</v>
      </c>
      <c r="K306" s="79">
        <v>0</v>
      </c>
      <c r="L306" s="79">
        <v>0</v>
      </c>
      <c r="M306" s="79">
        <v>0</v>
      </c>
      <c r="N306" s="79">
        <v>0</v>
      </c>
      <c r="O306" s="79">
        <v>0</v>
      </c>
      <c r="P306" s="79">
        <v>0</v>
      </c>
      <c r="Q306" s="79">
        <v>0</v>
      </c>
      <c r="R306" s="79">
        <v>0</v>
      </c>
      <c r="S306" s="79">
        <v>0</v>
      </c>
      <c r="T306" s="79">
        <v>0</v>
      </c>
      <c r="U306" s="79">
        <v>0</v>
      </c>
      <c r="V306" s="79">
        <v>0</v>
      </c>
      <c r="W306" s="79">
        <v>0</v>
      </c>
      <c r="X306" s="79">
        <v>0</v>
      </c>
      <c r="Y306" s="79">
        <v>0</v>
      </c>
      <c r="Z306" s="79">
        <v>0</v>
      </c>
      <c r="AA306" s="79">
        <v>0</v>
      </c>
      <c r="AB306" s="79">
        <v>0</v>
      </c>
      <c r="AC306" s="79">
        <v>0</v>
      </c>
      <c r="AD306" s="79">
        <v>0</v>
      </c>
      <c r="AE306" s="79">
        <v>0</v>
      </c>
      <c r="AF306" s="79">
        <v>0</v>
      </c>
      <c r="AG306" s="79">
        <v>0</v>
      </c>
      <c r="AH306" s="79">
        <v>0</v>
      </c>
      <c r="AI306" s="79">
        <v>0</v>
      </c>
      <c r="AJ306" s="79">
        <v>0</v>
      </c>
      <c r="AK306" s="79">
        <v>0</v>
      </c>
      <c r="AL306" s="79">
        <v>0</v>
      </c>
      <c r="AM306" s="79">
        <f t="shared" si="4"/>
        <v>0</v>
      </c>
      <c r="AP306" s="45"/>
    </row>
    <row r="307" spans="1:42" ht="33" customHeight="1">
      <c r="A307" s="54">
        <v>1246</v>
      </c>
      <c r="B307" s="55" t="s">
        <v>286</v>
      </c>
      <c r="C307" s="80" t="s">
        <v>678</v>
      </c>
      <c r="D307" s="79">
        <v>0</v>
      </c>
      <c r="E307" s="79">
        <v>0</v>
      </c>
      <c r="F307" s="79">
        <v>0</v>
      </c>
      <c r="G307" s="79">
        <v>0</v>
      </c>
      <c r="H307" s="79">
        <v>0</v>
      </c>
      <c r="I307" s="79">
        <v>0</v>
      </c>
      <c r="J307" s="79">
        <v>0</v>
      </c>
      <c r="K307" s="79">
        <v>0</v>
      </c>
      <c r="L307" s="79">
        <v>0</v>
      </c>
      <c r="M307" s="79">
        <v>0</v>
      </c>
      <c r="N307" s="79">
        <v>0</v>
      </c>
      <c r="O307" s="79">
        <v>0</v>
      </c>
      <c r="P307" s="79">
        <v>0</v>
      </c>
      <c r="Q307" s="79">
        <v>0</v>
      </c>
      <c r="R307" s="79">
        <v>0</v>
      </c>
      <c r="S307" s="79">
        <v>0</v>
      </c>
      <c r="T307" s="79">
        <v>0</v>
      </c>
      <c r="U307" s="79">
        <v>0</v>
      </c>
      <c r="V307" s="79">
        <v>0</v>
      </c>
      <c r="W307" s="79">
        <v>0</v>
      </c>
      <c r="X307" s="79">
        <v>0</v>
      </c>
      <c r="Y307" s="79">
        <v>0</v>
      </c>
      <c r="Z307" s="79">
        <v>0</v>
      </c>
      <c r="AA307" s="79">
        <v>0</v>
      </c>
      <c r="AB307" s="79">
        <v>0</v>
      </c>
      <c r="AC307" s="79">
        <v>0</v>
      </c>
      <c r="AD307" s="79">
        <v>0</v>
      </c>
      <c r="AE307" s="79">
        <v>0</v>
      </c>
      <c r="AF307" s="79">
        <v>0</v>
      </c>
      <c r="AG307" s="79">
        <v>0</v>
      </c>
      <c r="AH307" s="79">
        <v>0</v>
      </c>
      <c r="AI307" s="79">
        <v>0</v>
      </c>
      <c r="AJ307" s="79">
        <v>0</v>
      </c>
      <c r="AK307" s="79">
        <v>0</v>
      </c>
      <c r="AL307" s="79">
        <v>0</v>
      </c>
      <c r="AM307" s="79">
        <f t="shared" si="4"/>
        <v>0</v>
      </c>
      <c r="AP307" s="45"/>
    </row>
    <row r="308" spans="1:42" ht="33" customHeight="1">
      <c r="A308" s="54">
        <v>1247</v>
      </c>
      <c r="B308" s="55" t="s">
        <v>287</v>
      </c>
      <c r="C308" s="80" t="s">
        <v>678</v>
      </c>
      <c r="D308" s="79">
        <v>0</v>
      </c>
      <c r="E308" s="79">
        <v>0</v>
      </c>
      <c r="F308" s="79">
        <v>0</v>
      </c>
      <c r="G308" s="79">
        <v>0</v>
      </c>
      <c r="H308" s="79">
        <v>0</v>
      </c>
      <c r="I308" s="79">
        <v>0</v>
      </c>
      <c r="J308" s="79">
        <v>0</v>
      </c>
      <c r="K308" s="79">
        <v>0</v>
      </c>
      <c r="L308" s="79">
        <v>0</v>
      </c>
      <c r="M308" s="79">
        <v>0</v>
      </c>
      <c r="N308" s="79">
        <v>0</v>
      </c>
      <c r="O308" s="79">
        <v>0</v>
      </c>
      <c r="P308" s="79">
        <v>0</v>
      </c>
      <c r="Q308" s="79">
        <v>0</v>
      </c>
      <c r="R308" s="79">
        <v>0</v>
      </c>
      <c r="S308" s="79">
        <v>0</v>
      </c>
      <c r="T308" s="79">
        <v>0</v>
      </c>
      <c r="U308" s="79">
        <v>0</v>
      </c>
      <c r="V308" s="79">
        <v>0</v>
      </c>
      <c r="W308" s="79">
        <v>0</v>
      </c>
      <c r="X308" s="79">
        <v>0</v>
      </c>
      <c r="Y308" s="79">
        <v>0</v>
      </c>
      <c r="Z308" s="79">
        <v>0</v>
      </c>
      <c r="AA308" s="79">
        <v>0</v>
      </c>
      <c r="AB308" s="79">
        <v>0</v>
      </c>
      <c r="AC308" s="79">
        <v>0</v>
      </c>
      <c r="AD308" s="79">
        <v>0</v>
      </c>
      <c r="AE308" s="79">
        <v>0</v>
      </c>
      <c r="AF308" s="79">
        <v>0</v>
      </c>
      <c r="AG308" s="79">
        <v>0</v>
      </c>
      <c r="AH308" s="79">
        <v>0</v>
      </c>
      <c r="AI308" s="79">
        <v>0</v>
      </c>
      <c r="AJ308" s="79">
        <v>0</v>
      </c>
      <c r="AK308" s="79">
        <v>0</v>
      </c>
      <c r="AL308" s="79">
        <v>0</v>
      </c>
      <c r="AM308" s="79">
        <f t="shared" si="4"/>
        <v>0</v>
      </c>
      <c r="AP308" s="45"/>
    </row>
    <row r="309" spans="1:42" ht="33" customHeight="1">
      <c r="A309" s="54">
        <v>1248</v>
      </c>
      <c r="B309" s="55" t="s">
        <v>288</v>
      </c>
      <c r="C309" s="80" t="s">
        <v>678</v>
      </c>
      <c r="D309" s="79">
        <v>0</v>
      </c>
      <c r="E309" s="79">
        <v>0</v>
      </c>
      <c r="F309" s="79">
        <v>0</v>
      </c>
      <c r="G309" s="79">
        <v>0</v>
      </c>
      <c r="H309" s="79">
        <v>0</v>
      </c>
      <c r="I309" s="79">
        <v>0</v>
      </c>
      <c r="J309" s="79">
        <v>0</v>
      </c>
      <c r="K309" s="79">
        <v>0</v>
      </c>
      <c r="L309" s="79">
        <v>0</v>
      </c>
      <c r="M309" s="79">
        <v>0</v>
      </c>
      <c r="N309" s="79">
        <v>0</v>
      </c>
      <c r="O309" s="79">
        <v>0</v>
      </c>
      <c r="P309" s="79">
        <v>0</v>
      </c>
      <c r="Q309" s="79">
        <v>0</v>
      </c>
      <c r="R309" s="79">
        <v>0</v>
      </c>
      <c r="S309" s="79">
        <v>0</v>
      </c>
      <c r="T309" s="79">
        <v>0</v>
      </c>
      <c r="U309" s="79">
        <v>0</v>
      </c>
      <c r="V309" s="79">
        <v>0</v>
      </c>
      <c r="W309" s="79">
        <v>0</v>
      </c>
      <c r="X309" s="79">
        <v>0</v>
      </c>
      <c r="Y309" s="79">
        <v>0</v>
      </c>
      <c r="Z309" s="79">
        <v>0</v>
      </c>
      <c r="AA309" s="79">
        <v>0</v>
      </c>
      <c r="AB309" s="79">
        <v>0</v>
      </c>
      <c r="AC309" s="79">
        <v>0</v>
      </c>
      <c r="AD309" s="79">
        <v>0</v>
      </c>
      <c r="AE309" s="79">
        <v>0</v>
      </c>
      <c r="AF309" s="79">
        <v>0</v>
      </c>
      <c r="AG309" s="79">
        <v>0</v>
      </c>
      <c r="AH309" s="79">
        <v>0</v>
      </c>
      <c r="AI309" s="79">
        <v>0</v>
      </c>
      <c r="AJ309" s="79">
        <v>0</v>
      </c>
      <c r="AK309" s="79">
        <v>0</v>
      </c>
      <c r="AL309" s="79">
        <v>0</v>
      </c>
      <c r="AM309" s="79">
        <f t="shared" si="4"/>
        <v>0</v>
      </c>
      <c r="AP309" s="45"/>
    </row>
    <row r="310" spans="1:42" ht="33" customHeight="1">
      <c r="A310" s="54">
        <v>1249</v>
      </c>
      <c r="B310" s="55" t="s">
        <v>289</v>
      </c>
      <c r="C310" s="80" t="s">
        <v>678</v>
      </c>
      <c r="D310" s="79">
        <v>0</v>
      </c>
      <c r="E310" s="79">
        <v>0</v>
      </c>
      <c r="F310" s="79">
        <v>0</v>
      </c>
      <c r="G310" s="79">
        <v>0</v>
      </c>
      <c r="H310" s="79">
        <v>0</v>
      </c>
      <c r="I310" s="79">
        <v>0</v>
      </c>
      <c r="J310" s="79">
        <v>0</v>
      </c>
      <c r="K310" s="79">
        <v>0</v>
      </c>
      <c r="L310" s="79">
        <v>0</v>
      </c>
      <c r="M310" s="79">
        <v>0</v>
      </c>
      <c r="N310" s="79">
        <v>0</v>
      </c>
      <c r="O310" s="79">
        <v>0</v>
      </c>
      <c r="P310" s="79">
        <v>0</v>
      </c>
      <c r="Q310" s="79">
        <v>0</v>
      </c>
      <c r="R310" s="79">
        <v>0</v>
      </c>
      <c r="S310" s="79">
        <v>0</v>
      </c>
      <c r="T310" s="79">
        <v>0</v>
      </c>
      <c r="U310" s="79">
        <v>0</v>
      </c>
      <c r="V310" s="79">
        <v>0</v>
      </c>
      <c r="W310" s="79">
        <v>0</v>
      </c>
      <c r="X310" s="79">
        <v>0</v>
      </c>
      <c r="Y310" s="79">
        <v>0</v>
      </c>
      <c r="Z310" s="79">
        <v>0</v>
      </c>
      <c r="AA310" s="79">
        <v>0</v>
      </c>
      <c r="AB310" s="79">
        <v>0</v>
      </c>
      <c r="AC310" s="79">
        <v>0</v>
      </c>
      <c r="AD310" s="79">
        <v>0</v>
      </c>
      <c r="AE310" s="79">
        <v>0</v>
      </c>
      <c r="AF310" s="79">
        <v>0</v>
      </c>
      <c r="AG310" s="79">
        <v>0</v>
      </c>
      <c r="AH310" s="79">
        <v>0</v>
      </c>
      <c r="AI310" s="79">
        <v>0</v>
      </c>
      <c r="AJ310" s="79">
        <v>0</v>
      </c>
      <c r="AK310" s="79">
        <v>0</v>
      </c>
      <c r="AL310" s="79">
        <v>0</v>
      </c>
      <c r="AM310" s="79">
        <f t="shared" si="4"/>
        <v>0</v>
      </c>
      <c r="AP310" s="45"/>
    </row>
    <row r="311" spans="1:42" ht="33" customHeight="1">
      <c r="A311" s="54">
        <v>1250</v>
      </c>
      <c r="B311" s="55" t="s">
        <v>290</v>
      </c>
      <c r="C311" s="80" t="s">
        <v>678</v>
      </c>
      <c r="D311" s="79">
        <v>0</v>
      </c>
      <c r="E311" s="79">
        <v>0</v>
      </c>
      <c r="F311" s="79">
        <v>0</v>
      </c>
      <c r="G311" s="79">
        <v>0</v>
      </c>
      <c r="H311" s="79">
        <v>0</v>
      </c>
      <c r="I311" s="79">
        <v>0</v>
      </c>
      <c r="J311" s="79">
        <v>0</v>
      </c>
      <c r="K311" s="79">
        <v>0</v>
      </c>
      <c r="L311" s="79">
        <v>0</v>
      </c>
      <c r="M311" s="79">
        <v>0</v>
      </c>
      <c r="N311" s="79">
        <v>0</v>
      </c>
      <c r="O311" s="79">
        <v>0</v>
      </c>
      <c r="P311" s="79">
        <v>0</v>
      </c>
      <c r="Q311" s="79">
        <v>0</v>
      </c>
      <c r="R311" s="79">
        <v>0</v>
      </c>
      <c r="S311" s="79">
        <v>0</v>
      </c>
      <c r="T311" s="79">
        <v>0</v>
      </c>
      <c r="U311" s="79">
        <v>0</v>
      </c>
      <c r="V311" s="79">
        <v>0</v>
      </c>
      <c r="W311" s="79">
        <v>0</v>
      </c>
      <c r="X311" s="79">
        <v>0</v>
      </c>
      <c r="Y311" s="79">
        <v>0</v>
      </c>
      <c r="Z311" s="79">
        <v>0</v>
      </c>
      <c r="AA311" s="79">
        <v>0</v>
      </c>
      <c r="AB311" s="79">
        <v>0</v>
      </c>
      <c r="AC311" s="79">
        <v>0</v>
      </c>
      <c r="AD311" s="79">
        <v>0</v>
      </c>
      <c r="AE311" s="79">
        <v>0</v>
      </c>
      <c r="AF311" s="79">
        <v>0</v>
      </c>
      <c r="AG311" s="79">
        <v>0</v>
      </c>
      <c r="AH311" s="79">
        <v>0</v>
      </c>
      <c r="AI311" s="79">
        <v>0</v>
      </c>
      <c r="AJ311" s="79">
        <v>0</v>
      </c>
      <c r="AK311" s="79">
        <v>0</v>
      </c>
      <c r="AL311" s="79">
        <v>0</v>
      </c>
      <c r="AM311" s="79">
        <f t="shared" si="4"/>
        <v>0</v>
      </c>
      <c r="AP311" s="45"/>
    </row>
    <row r="312" spans="1:42" ht="33" customHeight="1">
      <c r="A312" s="54">
        <v>1251</v>
      </c>
      <c r="B312" s="55" t="s">
        <v>291</v>
      </c>
      <c r="C312" s="80" t="s">
        <v>678</v>
      </c>
      <c r="D312" s="79">
        <v>0</v>
      </c>
      <c r="E312" s="79">
        <v>0</v>
      </c>
      <c r="F312" s="79">
        <v>0</v>
      </c>
      <c r="G312" s="79">
        <v>0</v>
      </c>
      <c r="H312" s="79">
        <v>0</v>
      </c>
      <c r="I312" s="79">
        <v>0</v>
      </c>
      <c r="J312" s="79">
        <v>0</v>
      </c>
      <c r="K312" s="79">
        <v>0</v>
      </c>
      <c r="L312" s="79">
        <v>0</v>
      </c>
      <c r="M312" s="79">
        <v>0</v>
      </c>
      <c r="N312" s="79">
        <v>0</v>
      </c>
      <c r="O312" s="79">
        <v>0</v>
      </c>
      <c r="P312" s="79">
        <v>0</v>
      </c>
      <c r="Q312" s="79">
        <v>0</v>
      </c>
      <c r="R312" s="79">
        <v>0</v>
      </c>
      <c r="S312" s="79">
        <v>0</v>
      </c>
      <c r="T312" s="79">
        <v>0</v>
      </c>
      <c r="U312" s="79">
        <v>0</v>
      </c>
      <c r="V312" s="79">
        <v>0</v>
      </c>
      <c r="W312" s="79">
        <v>0</v>
      </c>
      <c r="X312" s="79">
        <v>0</v>
      </c>
      <c r="Y312" s="79">
        <v>0</v>
      </c>
      <c r="Z312" s="79">
        <v>0</v>
      </c>
      <c r="AA312" s="79">
        <v>0</v>
      </c>
      <c r="AB312" s="79">
        <v>0</v>
      </c>
      <c r="AC312" s="79">
        <v>0</v>
      </c>
      <c r="AD312" s="79">
        <v>0</v>
      </c>
      <c r="AE312" s="79">
        <v>0</v>
      </c>
      <c r="AF312" s="79">
        <v>0</v>
      </c>
      <c r="AG312" s="79">
        <v>0</v>
      </c>
      <c r="AH312" s="79">
        <v>0</v>
      </c>
      <c r="AI312" s="79">
        <v>0</v>
      </c>
      <c r="AJ312" s="79">
        <v>0</v>
      </c>
      <c r="AK312" s="79">
        <v>0</v>
      </c>
      <c r="AL312" s="79">
        <v>0</v>
      </c>
      <c r="AM312" s="79">
        <f t="shared" si="4"/>
        <v>0</v>
      </c>
      <c r="AP312" s="45"/>
    </row>
    <row r="313" spans="1:42" ht="33" customHeight="1">
      <c r="A313" s="54">
        <v>1252</v>
      </c>
      <c r="B313" s="55" t="s">
        <v>292</v>
      </c>
      <c r="C313" s="80" t="s">
        <v>678</v>
      </c>
      <c r="D313" s="79">
        <v>0</v>
      </c>
      <c r="E313" s="79">
        <v>0</v>
      </c>
      <c r="F313" s="79">
        <v>0</v>
      </c>
      <c r="G313" s="79">
        <v>0</v>
      </c>
      <c r="H313" s="79">
        <v>0</v>
      </c>
      <c r="I313" s="79">
        <v>0</v>
      </c>
      <c r="J313" s="79">
        <v>0</v>
      </c>
      <c r="K313" s="79">
        <v>0</v>
      </c>
      <c r="L313" s="79">
        <v>0</v>
      </c>
      <c r="M313" s="79">
        <v>0</v>
      </c>
      <c r="N313" s="79">
        <v>0</v>
      </c>
      <c r="O313" s="79">
        <v>0</v>
      </c>
      <c r="P313" s="79">
        <v>0</v>
      </c>
      <c r="Q313" s="79">
        <v>0</v>
      </c>
      <c r="R313" s="79">
        <v>0</v>
      </c>
      <c r="S313" s="79">
        <v>0</v>
      </c>
      <c r="T313" s="79">
        <v>0</v>
      </c>
      <c r="U313" s="79">
        <v>0</v>
      </c>
      <c r="V313" s="79">
        <v>0</v>
      </c>
      <c r="W313" s="79">
        <v>0</v>
      </c>
      <c r="X313" s="79">
        <v>0</v>
      </c>
      <c r="Y313" s="79">
        <v>0</v>
      </c>
      <c r="Z313" s="79">
        <v>0</v>
      </c>
      <c r="AA313" s="79">
        <v>0</v>
      </c>
      <c r="AB313" s="79">
        <v>0</v>
      </c>
      <c r="AC313" s="79">
        <v>0</v>
      </c>
      <c r="AD313" s="79">
        <v>0</v>
      </c>
      <c r="AE313" s="79">
        <v>0</v>
      </c>
      <c r="AF313" s="79">
        <v>0</v>
      </c>
      <c r="AG313" s="79">
        <v>0</v>
      </c>
      <c r="AH313" s="79">
        <v>0</v>
      </c>
      <c r="AI313" s="79">
        <v>0</v>
      </c>
      <c r="AJ313" s="79">
        <v>0</v>
      </c>
      <c r="AK313" s="79">
        <v>0</v>
      </c>
      <c r="AL313" s="79">
        <v>0</v>
      </c>
      <c r="AM313" s="79">
        <f t="shared" si="4"/>
        <v>0</v>
      </c>
      <c r="AP313" s="45"/>
    </row>
    <row r="314" spans="1:42" ht="33" customHeight="1">
      <c r="A314" s="54">
        <v>1253</v>
      </c>
      <c r="B314" s="55" t="s">
        <v>293</v>
      </c>
      <c r="C314" s="80" t="s">
        <v>678</v>
      </c>
      <c r="D314" s="79">
        <v>0</v>
      </c>
      <c r="E314" s="79">
        <v>0</v>
      </c>
      <c r="F314" s="79">
        <v>0</v>
      </c>
      <c r="G314" s="79">
        <v>0</v>
      </c>
      <c r="H314" s="79">
        <v>0</v>
      </c>
      <c r="I314" s="79">
        <v>0</v>
      </c>
      <c r="J314" s="79">
        <v>0</v>
      </c>
      <c r="K314" s="79">
        <v>0</v>
      </c>
      <c r="L314" s="79">
        <v>0</v>
      </c>
      <c r="M314" s="79">
        <v>0</v>
      </c>
      <c r="N314" s="79">
        <v>0</v>
      </c>
      <c r="O314" s="79">
        <v>0</v>
      </c>
      <c r="P314" s="79">
        <v>0</v>
      </c>
      <c r="Q314" s="79">
        <v>0</v>
      </c>
      <c r="R314" s="79">
        <v>0</v>
      </c>
      <c r="S314" s="79">
        <v>0</v>
      </c>
      <c r="T314" s="79">
        <v>0</v>
      </c>
      <c r="U314" s="79">
        <v>0</v>
      </c>
      <c r="V314" s="79">
        <v>0</v>
      </c>
      <c r="W314" s="79">
        <v>0</v>
      </c>
      <c r="X314" s="79">
        <v>0</v>
      </c>
      <c r="Y314" s="79">
        <v>0</v>
      </c>
      <c r="Z314" s="79">
        <v>0</v>
      </c>
      <c r="AA314" s="79">
        <v>0</v>
      </c>
      <c r="AB314" s="79">
        <v>0</v>
      </c>
      <c r="AC314" s="79">
        <v>0</v>
      </c>
      <c r="AD314" s="79">
        <v>0</v>
      </c>
      <c r="AE314" s="79">
        <v>0</v>
      </c>
      <c r="AF314" s="79">
        <v>0</v>
      </c>
      <c r="AG314" s="79">
        <v>0</v>
      </c>
      <c r="AH314" s="79">
        <v>0</v>
      </c>
      <c r="AI314" s="79">
        <v>0</v>
      </c>
      <c r="AJ314" s="79">
        <v>0</v>
      </c>
      <c r="AK314" s="79">
        <v>0</v>
      </c>
      <c r="AL314" s="79">
        <v>0</v>
      </c>
      <c r="AM314" s="79">
        <f t="shared" si="4"/>
        <v>0</v>
      </c>
      <c r="AP314" s="45"/>
    </row>
    <row r="315" spans="1:42" ht="33" customHeight="1">
      <c r="A315" s="54">
        <v>1254</v>
      </c>
      <c r="B315" s="55" t="s">
        <v>294</v>
      </c>
      <c r="C315" s="80" t="s">
        <v>678</v>
      </c>
      <c r="D315" s="79">
        <v>0</v>
      </c>
      <c r="E315" s="79">
        <v>0</v>
      </c>
      <c r="F315" s="79">
        <v>0</v>
      </c>
      <c r="G315" s="79">
        <v>0</v>
      </c>
      <c r="H315" s="79">
        <v>0</v>
      </c>
      <c r="I315" s="79">
        <v>0</v>
      </c>
      <c r="J315" s="79">
        <v>0</v>
      </c>
      <c r="K315" s="79">
        <v>0</v>
      </c>
      <c r="L315" s="79">
        <v>0</v>
      </c>
      <c r="M315" s="79">
        <v>0</v>
      </c>
      <c r="N315" s="79">
        <v>0</v>
      </c>
      <c r="O315" s="79">
        <v>0</v>
      </c>
      <c r="P315" s="79">
        <v>0</v>
      </c>
      <c r="Q315" s="79">
        <v>0</v>
      </c>
      <c r="R315" s="79">
        <v>0</v>
      </c>
      <c r="S315" s="79">
        <v>0</v>
      </c>
      <c r="T315" s="79">
        <v>0</v>
      </c>
      <c r="U315" s="79">
        <v>0</v>
      </c>
      <c r="V315" s="79">
        <v>0</v>
      </c>
      <c r="W315" s="79">
        <v>0</v>
      </c>
      <c r="X315" s="79">
        <v>0</v>
      </c>
      <c r="Y315" s="79">
        <v>0</v>
      </c>
      <c r="Z315" s="79">
        <v>0</v>
      </c>
      <c r="AA315" s="79">
        <v>0</v>
      </c>
      <c r="AB315" s="79">
        <v>0</v>
      </c>
      <c r="AC315" s="79">
        <v>0</v>
      </c>
      <c r="AD315" s="79">
        <v>0</v>
      </c>
      <c r="AE315" s="79">
        <v>0</v>
      </c>
      <c r="AF315" s="79">
        <v>0</v>
      </c>
      <c r="AG315" s="79">
        <v>0</v>
      </c>
      <c r="AH315" s="79">
        <v>0</v>
      </c>
      <c r="AI315" s="79">
        <v>0</v>
      </c>
      <c r="AJ315" s="79">
        <v>0</v>
      </c>
      <c r="AK315" s="79">
        <v>0</v>
      </c>
      <c r="AL315" s="79">
        <v>0</v>
      </c>
      <c r="AM315" s="79">
        <f t="shared" si="4"/>
        <v>0</v>
      </c>
      <c r="AP315" s="45"/>
    </row>
    <row r="316" spans="1:42" ht="33" customHeight="1">
      <c r="A316" s="54">
        <v>1255</v>
      </c>
      <c r="B316" s="55" t="s">
        <v>295</v>
      </c>
      <c r="C316" s="80" t="s">
        <v>678</v>
      </c>
      <c r="D316" s="79">
        <v>0</v>
      </c>
      <c r="E316" s="79">
        <v>0</v>
      </c>
      <c r="F316" s="79">
        <v>0</v>
      </c>
      <c r="G316" s="79">
        <v>0</v>
      </c>
      <c r="H316" s="79">
        <v>0</v>
      </c>
      <c r="I316" s="79">
        <v>0</v>
      </c>
      <c r="J316" s="79">
        <v>0</v>
      </c>
      <c r="K316" s="79">
        <v>0</v>
      </c>
      <c r="L316" s="79">
        <v>0</v>
      </c>
      <c r="M316" s="79">
        <v>0</v>
      </c>
      <c r="N316" s="79">
        <v>0</v>
      </c>
      <c r="O316" s="79">
        <v>0</v>
      </c>
      <c r="P316" s="79">
        <v>0</v>
      </c>
      <c r="Q316" s="79">
        <v>0</v>
      </c>
      <c r="R316" s="79">
        <v>0</v>
      </c>
      <c r="S316" s="79">
        <v>0</v>
      </c>
      <c r="T316" s="79">
        <v>0</v>
      </c>
      <c r="U316" s="79">
        <v>0</v>
      </c>
      <c r="V316" s="79">
        <v>0</v>
      </c>
      <c r="W316" s="79">
        <v>0</v>
      </c>
      <c r="X316" s="79">
        <v>0</v>
      </c>
      <c r="Y316" s="79">
        <v>0</v>
      </c>
      <c r="Z316" s="79">
        <v>0</v>
      </c>
      <c r="AA316" s="79">
        <v>0</v>
      </c>
      <c r="AB316" s="79">
        <v>0</v>
      </c>
      <c r="AC316" s="79">
        <v>0</v>
      </c>
      <c r="AD316" s="79">
        <v>0</v>
      </c>
      <c r="AE316" s="79">
        <v>0</v>
      </c>
      <c r="AF316" s="79">
        <v>0</v>
      </c>
      <c r="AG316" s="79">
        <v>0</v>
      </c>
      <c r="AH316" s="79">
        <v>0</v>
      </c>
      <c r="AI316" s="79">
        <v>0</v>
      </c>
      <c r="AJ316" s="79">
        <v>0</v>
      </c>
      <c r="AK316" s="79">
        <v>0</v>
      </c>
      <c r="AL316" s="79">
        <v>0</v>
      </c>
      <c r="AM316" s="79">
        <f t="shared" si="4"/>
        <v>0</v>
      </c>
      <c r="AP316" s="45"/>
    </row>
    <row r="317" spans="1:42" ht="33" customHeight="1">
      <c r="A317" s="54">
        <v>1256</v>
      </c>
      <c r="B317" s="55" t="s">
        <v>296</v>
      </c>
      <c r="C317" s="80" t="s">
        <v>678</v>
      </c>
      <c r="D317" s="79">
        <v>0</v>
      </c>
      <c r="E317" s="79">
        <v>0</v>
      </c>
      <c r="F317" s="79">
        <v>0</v>
      </c>
      <c r="G317" s="79">
        <v>0</v>
      </c>
      <c r="H317" s="79">
        <v>0</v>
      </c>
      <c r="I317" s="79">
        <v>0</v>
      </c>
      <c r="J317" s="79">
        <v>0</v>
      </c>
      <c r="K317" s="79">
        <v>0</v>
      </c>
      <c r="L317" s="79">
        <v>0</v>
      </c>
      <c r="M317" s="79">
        <v>0</v>
      </c>
      <c r="N317" s="79">
        <v>0</v>
      </c>
      <c r="O317" s="79">
        <v>0</v>
      </c>
      <c r="P317" s="79">
        <v>0</v>
      </c>
      <c r="Q317" s="79">
        <v>0</v>
      </c>
      <c r="R317" s="79">
        <v>0</v>
      </c>
      <c r="S317" s="79">
        <v>0</v>
      </c>
      <c r="T317" s="79">
        <v>0</v>
      </c>
      <c r="U317" s="79">
        <v>0</v>
      </c>
      <c r="V317" s="79">
        <v>0</v>
      </c>
      <c r="W317" s="79">
        <v>0</v>
      </c>
      <c r="X317" s="79">
        <v>0</v>
      </c>
      <c r="Y317" s="79">
        <v>0</v>
      </c>
      <c r="Z317" s="79">
        <v>0</v>
      </c>
      <c r="AA317" s="79">
        <v>0</v>
      </c>
      <c r="AB317" s="79">
        <v>0</v>
      </c>
      <c r="AC317" s="79">
        <v>0</v>
      </c>
      <c r="AD317" s="79">
        <v>0</v>
      </c>
      <c r="AE317" s="79">
        <v>0</v>
      </c>
      <c r="AF317" s="79">
        <v>0</v>
      </c>
      <c r="AG317" s="79">
        <v>0</v>
      </c>
      <c r="AH317" s="79">
        <v>0</v>
      </c>
      <c r="AI317" s="79">
        <v>0</v>
      </c>
      <c r="AJ317" s="79">
        <v>0</v>
      </c>
      <c r="AK317" s="79">
        <v>0</v>
      </c>
      <c r="AL317" s="79">
        <v>0</v>
      </c>
      <c r="AM317" s="79">
        <f t="shared" si="4"/>
        <v>0</v>
      </c>
      <c r="AP317" s="45"/>
    </row>
    <row r="318" spans="1:42" ht="33" customHeight="1">
      <c r="A318" s="54">
        <v>1257</v>
      </c>
      <c r="B318" s="55" t="s">
        <v>297</v>
      </c>
      <c r="C318" s="80" t="s">
        <v>678</v>
      </c>
      <c r="D318" s="79">
        <v>0</v>
      </c>
      <c r="E318" s="79">
        <v>0</v>
      </c>
      <c r="F318" s="79">
        <v>0</v>
      </c>
      <c r="G318" s="79">
        <v>0</v>
      </c>
      <c r="H318" s="79">
        <v>0</v>
      </c>
      <c r="I318" s="79">
        <v>0</v>
      </c>
      <c r="J318" s="79">
        <v>0</v>
      </c>
      <c r="K318" s="79">
        <v>0</v>
      </c>
      <c r="L318" s="79">
        <v>0</v>
      </c>
      <c r="M318" s="79">
        <v>0</v>
      </c>
      <c r="N318" s="79">
        <v>0</v>
      </c>
      <c r="O318" s="79">
        <v>0</v>
      </c>
      <c r="P318" s="79">
        <v>0</v>
      </c>
      <c r="Q318" s="79">
        <v>0</v>
      </c>
      <c r="R318" s="79">
        <v>0</v>
      </c>
      <c r="S318" s="79">
        <v>0</v>
      </c>
      <c r="T318" s="79">
        <v>0</v>
      </c>
      <c r="U318" s="79">
        <v>0</v>
      </c>
      <c r="V318" s="79">
        <v>0</v>
      </c>
      <c r="W318" s="79">
        <v>0</v>
      </c>
      <c r="X318" s="79">
        <v>0</v>
      </c>
      <c r="Y318" s="79">
        <v>0</v>
      </c>
      <c r="Z318" s="79">
        <v>0</v>
      </c>
      <c r="AA318" s="79">
        <v>0</v>
      </c>
      <c r="AB318" s="79">
        <v>0</v>
      </c>
      <c r="AC318" s="79">
        <v>0</v>
      </c>
      <c r="AD318" s="79">
        <v>0</v>
      </c>
      <c r="AE318" s="79">
        <v>0</v>
      </c>
      <c r="AF318" s="79">
        <v>0</v>
      </c>
      <c r="AG318" s="79">
        <v>0</v>
      </c>
      <c r="AH318" s="79">
        <v>0</v>
      </c>
      <c r="AI318" s="79">
        <v>0</v>
      </c>
      <c r="AJ318" s="79">
        <v>0</v>
      </c>
      <c r="AK318" s="79">
        <v>0</v>
      </c>
      <c r="AL318" s="79">
        <v>0</v>
      </c>
      <c r="AM318" s="79">
        <f t="shared" si="4"/>
        <v>0</v>
      </c>
      <c r="AP318" s="45"/>
    </row>
    <row r="319" spans="1:42" ht="33" customHeight="1">
      <c r="A319" s="54">
        <v>1258</v>
      </c>
      <c r="B319" s="55" t="s">
        <v>298</v>
      </c>
      <c r="C319" s="80" t="s">
        <v>678</v>
      </c>
      <c r="D319" s="79">
        <v>0</v>
      </c>
      <c r="E319" s="79">
        <v>0</v>
      </c>
      <c r="F319" s="79">
        <v>0</v>
      </c>
      <c r="G319" s="79">
        <v>0</v>
      </c>
      <c r="H319" s="79">
        <v>0</v>
      </c>
      <c r="I319" s="79">
        <v>0</v>
      </c>
      <c r="J319" s="79">
        <v>0</v>
      </c>
      <c r="K319" s="79">
        <v>0</v>
      </c>
      <c r="L319" s="79">
        <v>0</v>
      </c>
      <c r="M319" s="79">
        <v>0</v>
      </c>
      <c r="N319" s="79">
        <v>0</v>
      </c>
      <c r="O319" s="79">
        <v>0</v>
      </c>
      <c r="P319" s="79">
        <v>0</v>
      </c>
      <c r="Q319" s="79">
        <v>0</v>
      </c>
      <c r="R319" s="79">
        <v>0</v>
      </c>
      <c r="S319" s="79">
        <v>0</v>
      </c>
      <c r="T319" s="79">
        <v>0</v>
      </c>
      <c r="U319" s="79">
        <v>0</v>
      </c>
      <c r="V319" s="79">
        <v>0</v>
      </c>
      <c r="W319" s="79">
        <v>0</v>
      </c>
      <c r="X319" s="79">
        <v>0</v>
      </c>
      <c r="Y319" s="79">
        <v>0</v>
      </c>
      <c r="Z319" s="79">
        <v>0</v>
      </c>
      <c r="AA319" s="79">
        <v>0</v>
      </c>
      <c r="AB319" s="79">
        <v>0</v>
      </c>
      <c r="AC319" s="79">
        <v>0</v>
      </c>
      <c r="AD319" s="79">
        <v>0</v>
      </c>
      <c r="AE319" s="79">
        <v>0</v>
      </c>
      <c r="AF319" s="79">
        <v>0</v>
      </c>
      <c r="AG319" s="79">
        <v>0</v>
      </c>
      <c r="AH319" s="79">
        <v>0</v>
      </c>
      <c r="AI319" s="79">
        <v>0</v>
      </c>
      <c r="AJ319" s="79">
        <v>0</v>
      </c>
      <c r="AK319" s="79">
        <v>0</v>
      </c>
      <c r="AL319" s="79">
        <v>0</v>
      </c>
      <c r="AM319" s="79">
        <f t="shared" si="4"/>
        <v>0</v>
      </c>
      <c r="AP319" s="45"/>
    </row>
    <row r="320" spans="1:42" ht="33" customHeight="1">
      <c r="A320" s="54">
        <v>1259</v>
      </c>
      <c r="B320" s="55" t="s">
        <v>299</v>
      </c>
      <c r="C320" s="80" t="s">
        <v>678</v>
      </c>
      <c r="D320" s="79">
        <v>0</v>
      </c>
      <c r="E320" s="79">
        <v>0</v>
      </c>
      <c r="F320" s="79">
        <v>0</v>
      </c>
      <c r="G320" s="79">
        <v>0</v>
      </c>
      <c r="H320" s="79">
        <v>0</v>
      </c>
      <c r="I320" s="79">
        <v>0</v>
      </c>
      <c r="J320" s="79">
        <v>0</v>
      </c>
      <c r="K320" s="79">
        <v>0</v>
      </c>
      <c r="L320" s="79">
        <v>0</v>
      </c>
      <c r="M320" s="79">
        <v>0</v>
      </c>
      <c r="N320" s="79">
        <v>0</v>
      </c>
      <c r="O320" s="79">
        <v>0</v>
      </c>
      <c r="P320" s="79">
        <v>0</v>
      </c>
      <c r="Q320" s="79">
        <v>0</v>
      </c>
      <c r="R320" s="79">
        <v>0</v>
      </c>
      <c r="S320" s="79">
        <v>0</v>
      </c>
      <c r="T320" s="79">
        <v>0</v>
      </c>
      <c r="U320" s="79">
        <v>0</v>
      </c>
      <c r="V320" s="79">
        <v>0</v>
      </c>
      <c r="W320" s="79">
        <v>0</v>
      </c>
      <c r="X320" s="79">
        <v>0</v>
      </c>
      <c r="Y320" s="79">
        <v>0</v>
      </c>
      <c r="Z320" s="79">
        <v>0</v>
      </c>
      <c r="AA320" s="79">
        <v>0</v>
      </c>
      <c r="AB320" s="79">
        <v>0</v>
      </c>
      <c r="AC320" s="79">
        <v>0</v>
      </c>
      <c r="AD320" s="79">
        <v>0</v>
      </c>
      <c r="AE320" s="79">
        <v>0</v>
      </c>
      <c r="AF320" s="79">
        <v>0</v>
      </c>
      <c r="AG320" s="79">
        <v>0</v>
      </c>
      <c r="AH320" s="79">
        <v>0</v>
      </c>
      <c r="AI320" s="79">
        <v>0</v>
      </c>
      <c r="AJ320" s="79">
        <v>0</v>
      </c>
      <c r="AK320" s="79">
        <v>0</v>
      </c>
      <c r="AL320" s="79">
        <v>0</v>
      </c>
      <c r="AM320" s="79">
        <f t="shared" si="4"/>
        <v>0</v>
      </c>
      <c r="AP320" s="45"/>
    </row>
    <row r="321" spans="1:42" ht="33" customHeight="1">
      <c r="A321" s="54">
        <v>1260</v>
      </c>
      <c r="B321" s="55" t="s">
        <v>300</v>
      </c>
      <c r="C321" s="80" t="s">
        <v>678</v>
      </c>
      <c r="D321" s="79">
        <v>0</v>
      </c>
      <c r="E321" s="79">
        <v>0</v>
      </c>
      <c r="F321" s="79">
        <v>0</v>
      </c>
      <c r="G321" s="79">
        <v>0</v>
      </c>
      <c r="H321" s="79">
        <v>0</v>
      </c>
      <c r="I321" s="79">
        <v>0</v>
      </c>
      <c r="J321" s="79">
        <v>0</v>
      </c>
      <c r="K321" s="79">
        <v>0</v>
      </c>
      <c r="L321" s="79">
        <v>0</v>
      </c>
      <c r="M321" s="79">
        <v>0</v>
      </c>
      <c r="N321" s="79">
        <v>0</v>
      </c>
      <c r="O321" s="79">
        <v>0</v>
      </c>
      <c r="P321" s="79">
        <v>0</v>
      </c>
      <c r="Q321" s="79">
        <v>0</v>
      </c>
      <c r="R321" s="79">
        <v>0</v>
      </c>
      <c r="S321" s="79">
        <v>0</v>
      </c>
      <c r="T321" s="79">
        <v>0</v>
      </c>
      <c r="U321" s="79">
        <v>0</v>
      </c>
      <c r="V321" s="79">
        <v>0</v>
      </c>
      <c r="W321" s="79">
        <v>0</v>
      </c>
      <c r="X321" s="79">
        <v>0</v>
      </c>
      <c r="Y321" s="79">
        <v>0</v>
      </c>
      <c r="Z321" s="79">
        <v>0</v>
      </c>
      <c r="AA321" s="79">
        <v>0</v>
      </c>
      <c r="AB321" s="79">
        <v>0</v>
      </c>
      <c r="AC321" s="79">
        <v>0</v>
      </c>
      <c r="AD321" s="79">
        <v>0</v>
      </c>
      <c r="AE321" s="79">
        <v>0</v>
      </c>
      <c r="AF321" s="79">
        <v>0</v>
      </c>
      <c r="AG321" s="79">
        <v>0</v>
      </c>
      <c r="AH321" s="79">
        <v>0</v>
      </c>
      <c r="AI321" s="79">
        <v>0</v>
      </c>
      <c r="AJ321" s="79">
        <v>0</v>
      </c>
      <c r="AK321" s="79">
        <v>0</v>
      </c>
      <c r="AL321" s="79">
        <v>0</v>
      </c>
      <c r="AM321" s="79">
        <f t="shared" si="4"/>
        <v>0</v>
      </c>
      <c r="AP321" s="45"/>
    </row>
    <row r="322" spans="1:42" ht="33" customHeight="1">
      <c r="A322" s="54">
        <v>1261</v>
      </c>
      <c r="B322" s="55" t="s">
        <v>301</v>
      </c>
      <c r="C322" s="80" t="s">
        <v>678</v>
      </c>
      <c r="D322" s="79">
        <v>0</v>
      </c>
      <c r="E322" s="79">
        <v>0</v>
      </c>
      <c r="F322" s="79">
        <v>0</v>
      </c>
      <c r="G322" s="79">
        <v>0</v>
      </c>
      <c r="H322" s="79">
        <v>0</v>
      </c>
      <c r="I322" s="79">
        <v>0</v>
      </c>
      <c r="J322" s="79">
        <v>0</v>
      </c>
      <c r="K322" s="79">
        <v>0</v>
      </c>
      <c r="L322" s="79">
        <v>0</v>
      </c>
      <c r="M322" s="79">
        <v>0</v>
      </c>
      <c r="N322" s="79">
        <v>0</v>
      </c>
      <c r="O322" s="79">
        <v>0</v>
      </c>
      <c r="P322" s="79">
        <v>0</v>
      </c>
      <c r="Q322" s="79">
        <v>0</v>
      </c>
      <c r="R322" s="79">
        <v>0</v>
      </c>
      <c r="S322" s="79">
        <v>0</v>
      </c>
      <c r="T322" s="79">
        <v>0</v>
      </c>
      <c r="U322" s="79">
        <v>0</v>
      </c>
      <c r="V322" s="79">
        <v>0</v>
      </c>
      <c r="W322" s="79">
        <v>0</v>
      </c>
      <c r="X322" s="79">
        <v>0</v>
      </c>
      <c r="Y322" s="79">
        <v>0</v>
      </c>
      <c r="Z322" s="79">
        <v>0</v>
      </c>
      <c r="AA322" s="79">
        <v>0</v>
      </c>
      <c r="AB322" s="79">
        <v>0</v>
      </c>
      <c r="AC322" s="79">
        <v>0</v>
      </c>
      <c r="AD322" s="79">
        <v>0</v>
      </c>
      <c r="AE322" s="79">
        <v>0</v>
      </c>
      <c r="AF322" s="79">
        <v>0</v>
      </c>
      <c r="AG322" s="79">
        <v>0</v>
      </c>
      <c r="AH322" s="79">
        <v>0</v>
      </c>
      <c r="AI322" s="79">
        <v>0</v>
      </c>
      <c r="AJ322" s="79">
        <v>0</v>
      </c>
      <c r="AK322" s="79">
        <v>0</v>
      </c>
      <c r="AL322" s="79">
        <v>0</v>
      </c>
      <c r="AM322" s="79">
        <f t="shared" si="4"/>
        <v>0</v>
      </c>
      <c r="AP322" s="45"/>
    </row>
    <row r="323" spans="1:42" ht="33" customHeight="1">
      <c r="A323" s="54">
        <v>1262</v>
      </c>
      <c r="B323" s="55" t="s">
        <v>302</v>
      </c>
      <c r="C323" s="80" t="s">
        <v>678</v>
      </c>
      <c r="D323" s="79">
        <v>0</v>
      </c>
      <c r="E323" s="79">
        <v>0</v>
      </c>
      <c r="F323" s="79">
        <v>0</v>
      </c>
      <c r="G323" s="79">
        <v>0</v>
      </c>
      <c r="H323" s="79">
        <v>0</v>
      </c>
      <c r="I323" s="79">
        <v>0</v>
      </c>
      <c r="J323" s="79">
        <v>0</v>
      </c>
      <c r="K323" s="79">
        <v>0</v>
      </c>
      <c r="L323" s="79">
        <v>0</v>
      </c>
      <c r="M323" s="79">
        <v>0</v>
      </c>
      <c r="N323" s="79">
        <v>0</v>
      </c>
      <c r="O323" s="79">
        <v>0</v>
      </c>
      <c r="P323" s="79">
        <v>0</v>
      </c>
      <c r="Q323" s="79">
        <v>0</v>
      </c>
      <c r="R323" s="79">
        <v>0</v>
      </c>
      <c r="S323" s="79">
        <v>0</v>
      </c>
      <c r="T323" s="79">
        <v>0</v>
      </c>
      <c r="U323" s="79">
        <v>0</v>
      </c>
      <c r="V323" s="79">
        <v>0</v>
      </c>
      <c r="W323" s="79">
        <v>0</v>
      </c>
      <c r="X323" s="79">
        <v>0</v>
      </c>
      <c r="Y323" s="79">
        <v>0</v>
      </c>
      <c r="Z323" s="79">
        <v>0</v>
      </c>
      <c r="AA323" s="79">
        <v>0</v>
      </c>
      <c r="AB323" s="79">
        <v>0</v>
      </c>
      <c r="AC323" s="79">
        <v>0</v>
      </c>
      <c r="AD323" s="79">
        <v>0</v>
      </c>
      <c r="AE323" s="79">
        <v>0</v>
      </c>
      <c r="AF323" s="79">
        <v>0</v>
      </c>
      <c r="AG323" s="79">
        <v>0</v>
      </c>
      <c r="AH323" s="79">
        <v>0</v>
      </c>
      <c r="AI323" s="79">
        <v>0</v>
      </c>
      <c r="AJ323" s="79">
        <v>0</v>
      </c>
      <c r="AK323" s="79">
        <v>0</v>
      </c>
      <c r="AL323" s="79">
        <v>0</v>
      </c>
      <c r="AM323" s="79">
        <f t="shared" si="4"/>
        <v>0</v>
      </c>
      <c r="AP323" s="45"/>
    </row>
    <row r="324" spans="1:42" ht="33" customHeight="1">
      <c r="A324" s="54">
        <v>1263</v>
      </c>
      <c r="B324" s="55" t="s">
        <v>303</v>
      </c>
      <c r="C324" s="80" t="s">
        <v>678</v>
      </c>
      <c r="D324" s="79">
        <v>0</v>
      </c>
      <c r="E324" s="79">
        <v>0</v>
      </c>
      <c r="F324" s="79">
        <v>0</v>
      </c>
      <c r="G324" s="79">
        <v>0</v>
      </c>
      <c r="H324" s="79">
        <v>0</v>
      </c>
      <c r="I324" s="79">
        <v>0</v>
      </c>
      <c r="J324" s="79">
        <v>0</v>
      </c>
      <c r="K324" s="79">
        <v>0</v>
      </c>
      <c r="L324" s="79">
        <v>0</v>
      </c>
      <c r="M324" s="79">
        <v>0</v>
      </c>
      <c r="N324" s="79">
        <v>0</v>
      </c>
      <c r="O324" s="79">
        <v>0</v>
      </c>
      <c r="P324" s="79">
        <v>0</v>
      </c>
      <c r="Q324" s="79">
        <v>0</v>
      </c>
      <c r="R324" s="79">
        <v>0</v>
      </c>
      <c r="S324" s="79">
        <v>0</v>
      </c>
      <c r="T324" s="79">
        <v>0</v>
      </c>
      <c r="U324" s="79">
        <v>0</v>
      </c>
      <c r="V324" s="79">
        <v>0</v>
      </c>
      <c r="W324" s="79">
        <v>0</v>
      </c>
      <c r="X324" s="79">
        <v>0</v>
      </c>
      <c r="Y324" s="79">
        <v>0</v>
      </c>
      <c r="Z324" s="79">
        <v>0</v>
      </c>
      <c r="AA324" s="79">
        <v>0</v>
      </c>
      <c r="AB324" s="79">
        <v>0</v>
      </c>
      <c r="AC324" s="79">
        <v>0</v>
      </c>
      <c r="AD324" s="79">
        <v>0</v>
      </c>
      <c r="AE324" s="79">
        <v>0</v>
      </c>
      <c r="AF324" s="79">
        <v>0</v>
      </c>
      <c r="AG324" s="79">
        <v>0</v>
      </c>
      <c r="AH324" s="79">
        <v>0</v>
      </c>
      <c r="AI324" s="79">
        <v>0</v>
      </c>
      <c r="AJ324" s="79">
        <v>0</v>
      </c>
      <c r="AK324" s="79">
        <v>0</v>
      </c>
      <c r="AL324" s="79">
        <v>0</v>
      </c>
      <c r="AM324" s="79">
        <f t="shared" si="4"/>
        <v>0</v>
      </c>
      <c r="AP324" s="45"/>
    </row>
    <row r="325" spans="1:42" ht="33" customHeight="1">
      <c r="A325" s="54">
        <v>1264</v>
      </c>
      <c r="B325" s="55" t="s">
        <v>304</v>
      </c>
      <c r="C325" s="80" t="s">
        <v>678</v>
      </c>
      <c r="D325" s="79">
        <v>0</v>
      </c>
      <c r="E325" s="79">
        <v>0</v>
      </c>
      <c r="F325" s="79">
        <v>0</v>
      </c>
      <c r="G325" s="79">
        <v>0</v>
      </c>
      <c r="H325" s="79">
        <v>0</v>
      </c>
      <c r="I325" s="79">
        <v>0</v>
      </c>
      <c r="J325" s="79">
        <v>0</v>
      </c>
      <c r="K325" s="79">
        <v>0</v>
      </c>
      <c r="L325" s="79">
        <v>0</v>
      </c>
      <c r="M325" s="79">
        <v>0</v>
      </c>
      <c r="N325" s="79">
        <v>0</v>
      </c>
      <c r="O325" s="79">
        <v>0</v>
      </c>
      <c r="P325" s="79">
        <v>0</v>
      </c>
      <c r="Q325" s="79">
        <v>0</v>
      </c>
      <c r="R325" s="79">
        <v>0</v>
      </c>
      <c r="S325" s="79">
        <v>0</v>
      </c>
      <c r="T325" s="79">
        <v>0</v>
      </c>
      <c r="U325" s="79">
        <v>0</v>
      </c>
      <c r="V325" s="79">
        <v>0</v>
      </c>
      <c r="W325" s="79">
        <v>0</v>
      </c>
      <c r="X325" s="79">
        <v>0</v>
      </c>
      <c r="Y325" s="79">
        <v>0</v>
      </c>
      <c r="Z325" s="79">
        <v>0</v>
      </c>
      <c r="AA325" s="79">
        <v>0</v>
      </c>
      <c r="AB325" s="79">
        <v>0</v>
      </c>
      <c r="AC325" s="79">
        <v>0</v>
      </c>
      <c r="AD325" s="79">
        <v>0</v>
      </c>
      <c r="AE325" s="79">
        <v>0</v>
      </c>
      <c r="AF325" s="79">
        <v>0</v>
      </c>
      <c r="AG325" s="79">
        <v>0</v>
      </c>
      <c r="AH325" s="79">
        <v>0</v>
      </c>
      <c r="AI325" s="79">
        <v>0</v>
      </c>
      <c r="AJ325" s="79">
        <v>0</v>
      </c>
      <c r="AK325" s="79">
        <v>0</v>
      </c>
      <c r="AL325" s="79">
        <v>0</v>
      </c>
      <c r="AM325" s="79">
        <f t="shared" si="4"/>
        <v>0</v>
      </c>
      <c r="AP325" s="45"/>
    </row>
    <row r="326" spans="1:42" ht="33" customHeight="1">
      <c r="A326" s="54">
        <v>1265</v>
      </c>
      <c r="B326" s="55" t="s">
        <v>305</v>
      </c>
      <c r="C326" s="80" t="s">
        <v>678</v>
      </c>
      <c r="D326" s="79">
        <v>0</v>
      </c>
      <c r="E326" s="79">
        <v>0</v>
      </c>
      <c r="F326" s="79">
        <v>0</v>
      </c>
      <c r="G326" s="79">
        <v>0</v>
      </c>
      <c r="H326" s="79">
        <v>0</v>
      </c>
      <c r="I326" s="79">
        <v>0</v>
      </c>
      <c r="J326" s="79">
        <v>0</v>
      </c>
      <c r="K326" s="79">
        <v>0</v>
      </c>
      <c r="L326" s="79">
        <v>0</v>
      </c>
      <c r="M326" s="79">
        <v>0</v>
      </c>
      <c r="N326" s="79">
        <v>0</v>
      </c>
      <c r="O326" s="79">
        <v>0</v>
      </c>
      <c r="P326" s="79">
        <v>0</v>
      </c>
      <c r="Q326" s="79">
        <v>0</v>
      </c>
      <c r="R326" s="79">
        <v>0</v>
      </c>
      <c r="S326" s="79">
        <v>0</v>
      </c>
      <c r="T326" s="79">
        <v>0</v>
      </c>
      <c r="U326" s="79">
        <v>0</v>
      </c>
      <c r="V326" s="79">
        <v>0</v>
      </c>
      <c r="W326" s="79">
        <v>0</v>
      </c>
      <c r="X326" s="79">
        <v>0</v>
      </c>
      <c r="Y326" s="79">
        <v>0</v>
      </c>
      <c r="Z326" s="79">
        <v>0</v>
      </c>
      <c r="AA326" s="79">
        <v>0</v>
      </c>
      <c r="AB326" s="79">
        <v>0</v>
      </c>
      <c r="AC326" s="79">
        <v>0</v>
      </c>
      <c r="AD326" s="79">
        <v>0</v>
      </c>
      <c r="AE326" s="79">
        <v>0</v>
      </c>
      <c r="AF326" s="79">
        <v>0</v>
      </c>
      <c r="AG326" s="79">
        <v>0</v>
      </c>
      <c r="AH326" s="79">
        <v>0</v>
      </c>
      <c r="AI326" s="79">
        <v>0</v>
      </c>
      <c r="AJ326" s="79">
        <v>0</v>
      </c>
      <c r="AK326" s="79">
        <v>0</v>
      </c>
      <c r="AL326" s="79">
        <v>0</v>
      </c>
      <c r="AM326" s="79">
        <f t="shared" si="4"/>
        <v>0</v>
      </c>
      <c r="AP326" s="45"/>
    </row>
    <row r="327" spans="1:42" ht="33" customHeight="1">
      <c r="A327" s="54">
        <v>1266</v>
      </c>
      <c r="B327" s="55" t="s">
        <v>306</v>
      </c>
      <c r="C327" s="80" t="s">
        <v>678</v>
      </c>
      <c r="D327" s="79">
        <v>0</v>
      </c>
      <c r="E327" s="79">
        <v>0</v>
      </c>
      <c r="F327" s="79">
        <v>0</v>
      </c>
      <c r="G327" s="79">
        <v>0</v>
      </c>
      <c r="H327" s="79">
        <v>0</v>
      </c>
      <c r="I327" s="79">
        <v>0</v>
      </c>
      <c r="J327" s="79">
        <v>0</v>
      </c>
      <c r="K327" s="79">
        <v>0</v>
      </c>
      <c r="L327" s="79">
        <v>0</v>
      </c>
      <c r="M327" s="79">
        <v>0</v>
      </c>
      <c r="N327" s="79">
        <v>0</v>
      </c>
      <c r="O327" s="79">
        <v>0</v>
      </c>
      <c r="P327" s="79">
        <v>0</v>
      </c>
      <c r="Q327" s="79">
        <v>0</v>
      </c>
      <c r="R327" s="79">
        <v>0</v>
      </c>
      <c r="S327" s="79">
        <v>0</v>
      </c>
      <c r="T327" s="79">
        <v>0</v>
      </c>
      <c r="U327" s="79">
        <v>0</v>
      </c>
      <c r="V327" s="79">
        <v>0</v>
      </c>
      <c r="W327" s="79">
        <v>0</v>
      </c>
      <c r="X327" s="79">
        <v>0</v>
      </c>
      <c r="Y327" s="79">
        <v>0</v>
      </c>
      <c r="Z327" s="79">
        <v>0</v>
      </c>
      <c r="AA327" s="79">
        <v>0</v>
      </c>
      <c r="AB327" s="79">
        <v>0</v>
      </c>
      <c r="AC327" s="79">
        <v>0</v>
      </c>
      <c r="AD327" s="79">
        <v>0</v>
      </c>
      <c r="AE327" s="79">
        <v>0</v>
      </c>
      <c r="AF327" s="79">
        <v>0</v>
      </c>
      <c r="AG327" s="79">
        <v>0</v>
      </c>
      <c r="AH327" s="79">
        <v>0</v>
      </c>
      <c r="AI327" s="79">
        <v>0</v>
      </c>
      <c r="AJ327" s="79">
        <v>0</v>
      </c>
      <c r="AK327" s="79">
        <v>0</v>
      </c>
      <c r="AL327" s="79">
        <v>0</v>
      </c>
      <c r="AM327" s="79">
        <f t="shared" si="4"/>
        <v>0</v>
      </c>
      <c r="AP327" s="45"/>
    </row>
    <row r="328" spans="1:42" ht="33" customHeight="1">
      <c r="A328" s="54">
        <v>1267</v>
      </c>
      <c r="B328" s="55" t="s">
        <v>307</v>
      </c>
      <c r="C328" s="80" t="s">
        <v>678</v>
      </c>
      <c r="D328" s="79">
        <v>0</v>
      </c>
      <c r="E328" s="79">
        <v>0</v>
      </c>
      <c r="F328" s="79">
        <v>0</v>
      </c>
      <c r="G328" s="79">
        <v>0</v>
      </c>
      <c r="H328" s="79">
        <v>0</v>
      </c>
      <c r="I328" s="79">
        <v>0</v>
      </c>
      <c r="J328" s="79">
        <v>0</v>
      </c>
      <c r="K328" s="79">
        <v>0</v>
      </c>
      <c r="L328" s="79">
        <v>0</v>
      </c>
      <c r="M328" s="79">
        <v>0</v>
      </c>
      <c r="N328" s="79">
        <v>0</v>
      </c>
      <c r="O328" s="79">
        <v>0</v>
      </c>
      <c r="P328" s="79">
        <v>0</v>
      </c>
      <c r="Q328" s="79">
        <v>0</v>
      </c>
      <c r="R328" s="79">
        <v>0</v>
      </c>
      <c r="S328" s="79">
        <v>0</v>
      </c>
      <c r="T328" s="79">
        <v>0</v>
      </c>
      <c r="U328" s="79">
        <v>0</v>
      </c>
      <c r="V328" s="79">
        <v>0</v>
      </c>
      <c r="W328" s="79">
        <v>0</v>
      </c>
      <c r="X328" s="79">
        <v>0</v>
      </c>
      <c r="Y328" s="79">
        <v>0</v>
      </c>
      <c r="Z328" s="79">
        <v>0</v>
      </c>
      <c r="AA328" s="79">
        <v>0</v>
      </c>
      <c r="AB328" s="79">
        <v>0</v>
      </c>
      <c r="AC328" s="79">
        <v>0</v>
      </c>
      <c r="AD328" s="79">
        <v>0</v>
      </c>
      <c r="AE328" s="79">
        <v>0</v>
      </c>
      <c r="AF328" s="79">
        <v>0</v>
      </c>
      <c r="AG328" s="79">
        <v>0</v>
      </c>
      <c r="AH328" s="79">
        <v>0</v>
      </c>
      <c r="AI328" s="79">
        <v>0</v>
      </c>
      <c r="AJ328" s="79">
        <v>0</v>
      </c>
      <c r="AK328" s="79">
        <v>0</v>
      </c>
      <c r="AL328" s="79">
        <v>0</v>
      </c>
      <c r="AM328" s="79">
        <f t="shared" si="4"/>
        <v>0</v>
      </c>
      <c r="AP328" s="45"/>
    </row>
    <row r="329" spans="1:42" ht="33" customHeight="1">
      <c r="A329" s="54">
        <v>1268</v>
      </c>
      <c r="B329" s="55" t="s">
        <v>308</v>
      </c>
      <c r="C329" s="80" t="s">
        <v>678</v>
      </c>
      <c r="D329" s="79">
        <v>0</v>
      </c>
      <c r="E329" s="79">
        <v>0</v>
      </c>
      <c r="F329" s="79">
        <v>0</v>
      </c>
      <c r="G329" s="79">
        <v>0</v>
      </c>
      <c r="H329" s="79">
        <v>0</v>
      </c>
      <c r="I329" s="79">
        <v>0</v>
      </c>
      <c r="J329" s="79">
        <v>0</v>
      </c>
      <c r="K329" s="79">
        <v>0</v>
      </c>
      <c r="L329" s="79">
        <v>0</v>
      </c>
      <c r="M329" s="79">
        <v>0</v>
      </c>
      <c r="N329" s="79">
        <v>0</v>
      </c>
      <c r="O329" s="79">
        <v>0</v>
      </c>
      <c r="P329" s="79">
        <v>0</v>
      </c>
      <c r="Q329" s="79">
        <v>0</v>
      </c>
      <c r="R329" s="79">
        <v>0</v>
      </c>
      <c r="S329" s="79">
        <v>0</v>
      </c>
      <c r="T329" s="79">
        <v>0</v>
      </c>
      <c r="U329" s="79">
        <v>0</v>
      </c>
      <c r="V329" s="79">
        <v>0</v>
      </c>
      <c r="W329" s="79">
        <v>0</v>
      </c>
      <c r="X329" s="79">
        <v>0</v>
      </c>
      <c r="Y329" s="79">
        <v>0</v>
      </c>
      <c r="Z329" s="79">
        <v>0</v>
      </c>
      <c r="AA329" s="79">
        <v>0</v>
      </c>
      <c r="AB329" s="79">
        <v>0</v>
      </c>
      <c r="AC329" s="79">
        <v>0</v>
      </c>
      <c r="AD329" s="79">
        <v>0</v>
      </c>
      <c r="AE329" s="79">
        <v>0</v>
      </c>
      <c r="AF329" s="79">
        <v>0</v>
      </c>
      <c r="AG329" s="79">
        <v>0</v>
      </c>
      <c r="AH329" s="79">
        <v>0</v>
      </c>
      <c r="AI329" s="79">
        <v>0</v>
      </c>
      <c r="AJ329" s="79">
        <v>0</v>
      </c>
      <c r="AK329" s="79">
        <v>0</v>
      </c>
      <c r="AL329" s="79">
        <v>0</v>
      </c>
      <c r="AM329" s="79">
        <f t="shared" si="4"/>
        <v>0</v>
      </c>
      <c r="AP329" s="45"/>
    </row>
    <row r="330" spans="1:42" ht="33" customHeight="1">
      <c r="A330" s="54">
        <v>1269</v>
      </c>
      <c r="B330" s="55" t="s">
        <v>309</v>
      </c>
      <c r="C330" s="80" t="s">
        <v>678</v>
      </c>
      <c r="D330" s="79">
        <v>0</v>
      </c>
      <c r="E330" s="79">
        <v>0</v>
      </c>
      <c r="F330" s="79">
        <v>0</v>
      </c>
      <c r="G330" s="79">
        <v>0</v>
      </c>
      <c r="H330" s="79">
        <v>0</v>
      </c>
      <c r="I330" s="79">
        <v>0</v>
      </c>
      <c r="J330" s="79">
        <v>0</v>
      </c>
      <c r="K330" s="79">
        <v>0</v>
      </c>
      <c r="L330" s="79">
        <v>0</v>
      </c>
      <c r="M330" s="79">
        <v>0</v>
      </c>
      <c r="N330" s="79">
        <v>0</v>
      </c>
      <c r="O330" s="79">
        <v>0</v>
      </c>
      <c r="P330" s="79">
        <v>0</v>
      </c>
      <c r="Q330" s="79">
        <v>0</v>
      </c>
      <c r="R330" s="79">
        <v>0</v>
      </c>
      <c r="S330" s="79">
        <v>0</v>
      </c>
      <c r="T330" s="79">
        <v>0</v>
      </c>
      <c r="U330" s="79">
        <v>0</v>
      </c>
      <c r="V330" s="79">
        <v>0</v>
      </c>
      <c r="W330" s="79">
        <v>0</v>
      </c>
      <c r="X330" s="79">
        <v>0</v>
      </c>
      <c r="Y330" s="79">
        <v>0</v>
      </c>
      <c r="Z330" s="79">
        <v>0</v>
      </c>
      <c r="AA330" s="79">
        <v>0</v>
      </c>
      <c r="AB330" s="79">
        <v>0</v>
      </c>
      <c r="AC330" s="79">
        <v>0</v>
      </c>
      <c r="AD330" s="79">
        <v>0</v>
      </c>
      <c r="AE330" s="79">
        <v>0</v>
      </c>
      <c r="AF330" s="79">
        <v>0</v>
      </c>
      <c r="AG330" s="79">
        <v>0</v>
      </c>
      <c r="AH330" s="79">
        <v>0</v>
      </c>
      <c r="AI330" s="79">
        <v>0</v>
      </c>
      <c r="AJ330" s="79">
        <v>0</v>
      </c>
      <c r="AK330" s="79">
        <v>0</v>
      </c>
      <c r="AL330" s="79">
        <v>0</v>
      </c>
      <c r="AM330" s="79">
        <f t="shared" si="4"/>
        <v>0</v>
      </c>
      <c r="AP330" s="45"/>
    </row>
    <row r="331" spans="1:42" ht="33" customHeight="1">
      <c r="A331" s="54">
        <v>1270</v>
      </c>
      <c r="B331" s="55" t="s">
        <v>310</v>
      </c>
      <c r="C331" s="80" t="s">
        <v>678</v>
      </c>
      <c r="D331" s="79">
        <v>0</v>
      </c>
      <c r="E331" s="79">
        <v>0</v>
      </c>
      <c r="F331" s="79">
        <v>0</v>
      </c>
      <c r="G331" s="79">
        <v>0</v>
      </c>
      <c r="H331" s="79">
        <v>0</v>
      </c>
      <c r="I331" s="79">
        <v>0</v>
      </c>
      <c r="J331" s="79">
        <v>0</v>
      </c>
      <c r="K331" s="79">
        <v>0</v>
      </c>
      <c r="L331" s="79">
        <v>0</v>
      </c>
      <c r="M331" s="79">
        <v>0</v>
      </c>
      <c r="N331" s="79">
        <v>0</v>
      </c>
      <c r="O331" s="79">
        <v>0</v>
      </c>
      <c r="P331" s="79">
        <v>0</v>
      </c>
      <c r="Q331" s="79">
        <v>0</v>
      </c>
      <c r="R331" s="79">
        <v>0</v>
      </c>
      <c r="S331" s="79">
        <v>0</v>
      </c>
      <c r="T331" s="79">
        <v>0</v>
      </c>
      <c r="U331" s="79">
        <v>0</v>
      </c>
      <c r="V331" s="79">
        <v>0</v>
      </c>
      <c r="W331" s="79">
        <v>0</v>
      </c>
      <c r="X331" s="79">
        <v>0</v>
      </c>
      <c r="Y331" s="79">
        <v>0</v>
      </c>
      <c r="Z331" s="79">
        <v>0</v>
      </c>
      <c r="AA331" s="79">
        <v>0</v>
      </c>
      <c r="AB331" s="79">
        <v>0</v>
      </c>
      <c r="AC331" s="79">
        <v>0</v>
      </c>
      <c r="AD331" s="79">
        <v>0</v>
      </c>
      <c r="AE331" s="79">
        <v>0</v>
      </c>
      <c r="AF331" s="79">
        <v>0</v>
      </c>
      <c r="AG331" s="79">
        <v>0</v>
      </c>
      <c r="AH331" s="79">
        <v>0</v>
      </c>
      <c r="AI331" s="79">
        <v>0</v>
      </c>
      <c r="AJ331" s="79">
        <v>0</v>
      </c>
      <c r="AK331" s="79">
        <v>0</v>
      </c>
      <c r="AL331" s="79">
        <v>0</v>
      </c>
      <c r="AM331" s="79">
        <f t="shared" ref="AM331:AM394" si="5">SUM(D331:AL331)</f>
        <v>0</v>
      </c>
      <c r="AP331" s="45"/>
    </row>
    <row r="332" spans="1:42" ht="33" customHeight="1">
      <c r="A332" s="54">
        <v>1271</v>
      </c>
      <c r="B332" s="55" t="s">
        <v>311</v>
      </c>
      <c r="C332" s="80" t="s">
        <v>678</v>
      </c>
      <c r="D332" s="79">
        <v>0</v>
      </c>
      <c r="E332" s="79">
        <v>0</v>
      </c>
      <c r="F332" s="79">
        <v>0</v>
      </c>
      <c r="G332" s="79">
        <v>0</v>
      </c>
      <c r="H332" s="79">
        <v>0</v>
      </c>
      <c r="I332" s="79">
        <v>0</v>
      </c>
      <c r="J332" s="79">
        <v>0</v>
      </c>
      <c r="K332" s="79">
        <v>0</v>
      </c>
      <c r="L332" s="79">
        <v>0</v>
      </c>
      <c r="M332" s="79">
        <v>0</v>
      </c>
      <c r="N332" s="79">
        <v>0</v>
      </c>
      <c r="O332" s="79">
        <v>0</v>
      </c>
      <c r="P332" s="79">
        <v>0</v>
      </c>
      <c r="Q332" s="79">
        <v>0</v>
      </c>
      <c r="R332" s="79">
        <v>0</v>
      </c>
      <c r="S332" s="79">
        <v>0</v>
      </c>
      <c r="T332" s="79">
        <v>0</v>
      </c>
      <c r="U332" s="79">
        <v>0</v>
      </c>
      <c r="V332" s="79">
        <v>0</v>
      </c>
      <c r="W332" s="79">
        <v>0</v>
      </c>
      <c r="X332" s="79">
        <v>0</v>
      </c>
      <c r="Y332" s="79">
        <v>0</v>
      </c>
      <c r="Z332" s="79">
        <v>0</v>
      </c>
      <c r="AA332" s="79">
        <v>0</v>
      </c>
      <c r="AB332" s="79">
        <v>0</v>
      </c>
      <c r="AC332" s="79">
        <v>0</v>
      </c>
      <c r="AD332" s="79">
        <v>0</v>
      </c>
      <c r="AE332" s="79">
        <v>0</v>
      </c>
      <c r="AF332" s="79">
        <v>0</v>
      </c>
      <c r="AG332" s="79">
        <v>0</v>
      </c>
      <c r="AH332" s="79">
        <v>0</v>
      </c>
      <c r="AI332" s="79">
        <v>0</v>
      </c>
      <c r="AJ332" s="79">
        <v>0</v>
      </c>
      <c r="AK332" s="79">
        <v>0</v>
      </c>
      <c r="AL332" s="79">
        <v>0</v>
      </c>
      <c r="AM332" s="79">
        <f t="shared" si="5"/>
        <v>0</v>
      </c>
      <c r="AP332" s="45"/>
    </row>
    <row r="333" spans="1:42" ht="33" customHeight="1">
      <c r="A333" s="54">
        <v>1272</v>
      </c>
      <c r="B333" s="55" t="s">
        <v>312</v>
      </c>
      <c r="C333" s="80" t="s">
        <v>678</v>
      </c>
      <c r="D333" s="79">
        <v>0</v>
      </c>
      <c r="E333" s="79">
        <v>0</v>
      </c>
      <c r="F333" s="79">
        <v>0</v>
      </c>
      <c r="G333" s="79">
        <v>0</v>
      </c>
      <c r="H333" s="79">
        <v>0</v>
      </c>
      <c r="I333" s="79">
        <v>0</v>
      </c>
      <c r="J333" s="79">
        <v>0</v>
      </c>
      <c r="K333" s="79">
        <v>0</v>
      </c>
      <c r="L333" s="79">
        <v>0</v>
      </c>
      <c r="M333" s="79">
        <v>0</v>
      </c>
      <c r="N333" s="79">
        <v>0</v>
      </c>
      <c r="O333" s="79">
        <v>0</v>
      </c>
      <c r="P333" s="79">
        <v>0</v>
      </c>
      <c r="Q333" s="79">
        <v>0</v>
      </c>
      <c r="R333" s="79">
        <v>0</v>
      </c>
      <c r="S333" s="79">
        <v>0</v>
      </c>
      <c r="T333" s="79">
        <v>0</v>
      </c>
      <c r="U333" s="79">
        <v>0</v>
      </c>
      <c r="V333" s="79">
        <v>0</v>
      </c>
      <c r="W333" s="79">
        <v>0</v>
      </c>
      <c r="X333" s="79">
        <v>0</v>
      </c>
      <c r="Y333" s="79">
        <v>0</v>
      </c>
      <c r="Z333" s="79">
        <v>0</v>
      </c>
      <c r="AA333" s="79">
        <v>0</v>
      </c>
      <c r="AB333" s="79">
        <v>0</v>
      </c>
      <c r="AC333" s="79">
        <v>0</v>
      </c>
      <c r="AD333" s="79">
        <v>0</v>
      </c>
      <c r="AE333" s="79">
        <v>0</v>
      </c>
      <c r="AF333" s="79">
        <v>0</v>
      </c>
      <c r="AG333" s="79">
        <v>0</v>
      </c>
      <c r="AH333" s="79">
        <v>0</v>
      </c>
      <c r="AI333" s="79">
        <v>0</v>
      </c>
      <c r="AJ333" s="79">
        <v>0</v>
      </c>
      <c r="AK333" s="79">
        <v>0</v>
      </c>
      <c r="AL333" s="79">
        <v>0</v>
      </c>
      <c r="AM333" s="79">
        <f t="shared" si="5"/>
        <v>0</v>
      </c>
      <c r="AP333" s="45"/>
    </row>
    <row r="334" spans="1:42" ht="33" customHeight="1">
      <c r="A334" s="54">
        <v>1273</v>
      </c>
      <c r="B334" s="55" t="s">
        <v>313</v>
      </c>
      <c r="C334" s="80" t="s">
        <v>678</v>
      </c>
      <c r="D334" s="79">
        <v>0</v>
      </c>
      <c r="E334" s="79">
        <v>0</v>
      </c>
      <c r="F334" s="79">
        <v>0</v>
      </c>
      <c r="G334" s="79">
        <v>0</v>
      </c>
      <c r="H334" s="79">
        <v>0</v>
      </c>
      <c r="I334" s="79">
        <v>0</v>
      </c>
      <c r="J334" s="79">
        <v>0</v>
      </c>
      <c r="K334" s="79">
        <v>0</v>
      </c>
      <c r="L334" s="79">
        <v>0</v>
      </c>
      <c r="M334" s="79">
        <v>0</v>
      </c>
      <c r="N334" s="79">
        <v>0</v>
      </c>
      <c r="O334" s="79">
        <v>0</v>
      </c>
      <c r="P334" s="79">
        <v>0</v>
      </c>
      <c r="Q334" s="79">
        <v>0</v>
      </c>
      <c r="R334" s="79">
        <v>0</v>
      </c>
      <c r="S334" s="79">
        <v>0</v>
      </c>
      <c r="T334" s="79">
        <v>0</v>
      </c>
      <c r="U334" s="79">
        <v>0</v>
      </c>
      <c r="V334" s="79">
        <v>0</v>
      </c>
      <c r="W334" s="79">
        <v>0</v>
      </c>
      <c r="X334" s="79">
        <v>0</v>
      </c>
      <c r="Y334" s="79">
        <v>0</v>
      </c>
      <c r="Z334" s="79">
        <v>0</v>
      </c>
      <c r="AA334" s="79">
        <v>0</v>
      </c>
      <c r="AB334" s="79">
        <v>0</v>
      </c>
      <c r="AC334" s="79">
        <v>0</v>
      </c>
      <c r="AD334" s="79">
        <v>0</v>
      </c>
      <c r="AE334" s="79">
        <v>0</v>
      </c>
      <c r="AF334" s="79">
        <v>0</v>
      </c>
      <c r="AG334" s="79">
        <v>0</v>
      </c>
      <c r="AH334" s="79">
        <v>0</v>
      </c>
      <c r="AI334" s="79">
        <v>0</v>
      </c>
      <c r="AJ334" s="79">
        <v>0</v>
      </c>
      <c r="AK334" s="79">
        <v>0</v>
      </c>
      <c r="AL334" s="79">
        <v>0</v>
      </c>
      <c r="AM334" s="79">
        <f t="shared" si="5"/>
        <v>0</v>
      </c>
      <c r="AP334" s="45"/>
    </row>
    <row r="335" spans="1:42" ht="33" customHeight="1">
      <c r="A335" s="54">
        <v>1274</v>
      </c>
      <c r="B335" s="55" t="s">
        <v>314</v>
      </c>
      <c r="C335" s="80" t="s">
        <v>678</v>
      </c>
      <c r="D335" s="79">
        <v>0</v>
      </c>
      <c r="E335" s="79">
        <v>0</v>
      </c>
      <c r="F335" s="79">
        <v>0</v>
      </c>
      <c r="G335" s="79">
        <v>0</v>
      </c>
      <c r="H335" s="79">
        <v>0</v>
      </c>
      <c r="I335" s="79">
        <v>0</v>
      </c>
      <c r="J335" s="79">
        <v>0</v>
      </c>
      <c r="K335" s="79">
        <v>0</v>
      </c>
      <c r="L335" s="79">
        <v>0</v>
      </c>
      <c r="M335" s="79">
        <v>0</v>
      </c>
      <c r="N335" s="79">
        <v>0</v>
      </c>
      <c r="O335" s="79">
        <v>0</v>
      </c>
      <c r="P335" s="79">
        <v>0</v>
      </c>
      <c r="Q335" s="79">
        <v>0</v>
      </c>
      <c r="R335" s="79">
        <v>0</v>
      </c>
      <c r="S335" s="79">
        <v>0</v>
      </c>
      <c r="T335" s="79">
        <v>0</v>
      </c>
      <c r="U335" s="79">
        <v>0</v>
      </c>
      <c r="V335" s="79">
        <v>0</v>
      </c>
      <c r="W335" s="79">
        <v>0</v>
      </c>
      <c r="X335" s="79">
        <v>0</v>
      </c>
      <c r="Y335" s="79">
        <v>0</v>
      </c>
      <c r="Z335" s="79">
        <v>0</v>
      </c>
      <c r="AA335" s="79">
        <v>0</v>
      </c>
      <c r="AB335" s="79">
        <v>0</v>
      </c>
      <c r="AC335" s="79">
        <v>0</v>
      </c>
      <c r="AD335" s="79">
        <v>0</v>
      </c>
      <c r="AE335" s="79">
        <v>0</v>
      </c>
      <c r="AF335" s="79">
        <v>0</v>
      </c>
      <c r="AG335" s="79">
        <v>0</v>
      </c>
      <c r="AH335" s="79">
        <v>0</v>
      </c>
      <c r="AI335" s="79">
        <v>0</v>
      </c>
      <c r="AJ335" s="79">
        <v>0</v>
      </c>
      <c r="AK335" s="79">
        <v>0</v>
      </c>
      <c r="AL335" s="79">
        <v>0</v>
      </c>
      <c r="AM335" s="79">
        <f t="shared" si="5"/>
        <v>0</v>
      </c>
      <c r="AP335" s="45"/>
    </row>
    <row r="336" spans="1:42" ht="33" customHeight="1">
      <c r="A336" s="54">
        <v>1275</v>
      </c>
      <c r="B336" s="55" t="s">
        <v>315</v>
      </c>
      <c r="C336" s="80" t="s">
        <v>678</v>
      </c>
      <c r="D336" s="79">
        <v>0</v>
      </c>
      <c r="E336" s="79">
        <v>0</v>
      </c>
      <c r="F336" s="79">
        <v>0</v>
      </c>
      <c r="G336" s="79">
        <v>0</v>
      </c>
      <c r="H336" s="79">
        <v>0</v>
      </c>
      <c r="I336" s="79">
        <v>0</v>
      </c>
      <c r="J336" s="79">
        <v>0</v>
      </c>
      <c r="K336" s="79">
        <v>0</v>
      </c>
      <c r="L336" s="79">
        <v>0</v>
      </c>
      <c r="M336" s="79">
        <v>0</v>
      </c>
      <c r="N336" s="79">
        <v>0</v>
      </c>
      <c r="O336" s="79">
        <v>0</v>
      </c>
      <c r="P336" s="79">
        <v>0</v>
      </c>
      <c r="Q336" s="79">
        <v>0</v>
      </c>
      <c r="R336" s="79">
        <v>0</v>
      </c>
      <c r="S336" s="79">
        <v>0</v>
      </c>
      <c r="T336" s="79">
        <v>0</v>
      </c>
      <c r="U336" s="79">
        <v>0</v>
      </c>
      <c r="V336" s="79">
        <v>0</v>
      </c>
      <c r="W336" s="79">
        <v>0</v>
      </c>
      <c r="X336" s="79">
        <v>0</v>
      </c>
      <c r="Y336" s="79">
        <v>0</v>
      </c>
      <c r="Z336" s="79">
        <v>0</v>
      </c>
      <c r="AA336" s="79">
        <v>0</v>
      </c>
      <c r="AB336" s="79">
        <v>0</v>
      </c>
      <c r="AC336" s="79">
        <v>0</v>
      </c>
      <c r="AD336" s="79">
        <v>0</v>
      </c>
      <c r="AE336" s="79">
        <v>0</v>
      </c>
      <c r="AF336" s="79">
        <v>0</v>
      </c>
      <c r="AG336" s="79">
        <v>0</v>
      </c>
      <c r="AH336" s="79">
        <v>0</v>
      </c>
      <c r="AI336" s="79">
        <v>0</v>
      </c>
      <c r="AJ336" s="79">
        <v>0</v>
      </c>
      <c r="AK336" s="79">
        <v>0</v>
      </c>
      <c r="AL336" s="79">
        <v>0</v>
      </c>
      <c r="AM336" s="79">
        <f t="shared" si="5"/>
        <v>0</v>
      </c>
      <c r="AP336" s="45"/>
    </row>
    <row r="337" spans="1:42" ht="33" customHeight="1">
      <c r="A337" s="54">
        <v>1276</v>
      </c>
      <c r="B337" s="55" t="s">
        <v>316</v>
      </c>
      <c r="C337" s="80" t="s">
        <v>678</v>
      </c>
      <c r="D337" s="79">
        <v>0</v>
      </c>
      <c r="E337" s="79">
        <v>0</v>
      </c>
      <c r="F337" s="79">
        <v>0</v>
      </c>
      <c r="G337" s="79">
        <v>0</v>
      </c>
      <c r="H337" s="79">
        <v>0</v>
      </c>
      <c r="I337" s="79">
        <v>0</v>
      </c>
      <c r="J337" s="79">
        <v>0</v>
      </c>
      <c r="K337" s="79">
        <v>0</v>
      </c>
      <c r="L337" s="79">
        <v>0</v>
      </c>
      <c r="M337" s="79">
        <v>0</v>
      </c>
      <c r="N337" s="79">
        <v>0</v>
      </c>
      <c r="O337" s="79">
        <v>0</v>
      </c>
      <c r="P337" s="79">
        <v>0</v>
      </c>
      <c r="Q337" s="79">
        <v>0</v>
      </c>
      <c r="R337" s="79">
        <v>0</v>
      </c>
      <c r="S337" s="79">
        <v>0</v>
      </c>
      <c r="T337" s="79">
        <v>0</v>
      </c>
      <c r="U337" s="79">
        <v>0</v>
      </c>
      <c r="V337" s="79">
        <v>0</v>
      </c>
      <c r="W337" s="79">
        <v>0</v>
      </c>
      <c r="X337" s="79">
        <v>0</v>
      </c>
      <c r="Y337" s="79">
        <v>0</v>
      </c>
      <c r="Z337" s="79">
        <v>0</v>
      </c>
      <c r="AA337" s="79">
        <v>0</v>
      </c>
      <c r="AB337" s="79">
        <v>0</v>
      </c>
      <c r="AC337" s="79">
        <v>0</v>
      </c>
      <c r="AD337" s="79">
        <v>0</v>
      </c>
      <c r="AE337" s="79">
        <v>0</v>
      </c>
      <c r="AF337" s="79">
        <v>0</v>
      </c>
      <c r="AG337" s="79">
        <v>0</v>
      </c>
      <c r="AH337" s="79">
        <v>0</v>
      </c>
      <c r="AI337" s="79">
        <v>0</v>
      </c>
      <c r="AJ337" s="79">
        <v>0</v>
      </c>
      <c r="AK337" s="79">
        <v>0</v>
      </c>
      <c r="AL337" s="79">
        <v>0</v>
      </c>
      <c r="AM337" s="79">
        <f t="shared" si="5"/>
        <v>0</v>
      </c>
      <c r="AP337" s="45"/>
    </row>
    <row r="338" spans="1:42" ht="33" customHeight="1">
      <c r="A338" s="54">
        <v>1277</v>
      </c>
      <c r="B338" s="55" t="s">
        <v>317</v>
      </c>
      <c r="C338" s="80" t="s">
        <v>678</v>
      </c>
      <c r="D338" s="79">
        <v>0</v>
      </c>
      <c r="E338" s="79">
        <v>0</v>
      </c>
      <c r="F338" s="79">
        <v>0</v>
      </c>
      <c r="G338" s="79">
        <v>0</v>
      </c>
      <c r="H338" s="79">
        <v>0</v>
      </c>
      <c r="I338" s="79">
        <v>0</v>
      </c>
      <c r="J338" s="79">
        <v>0</v>
      </c>
      <c r="K338" s="79">
        <v>0</v>
      </c>
      <c r="L338" s="79">
        <v>0</v>
      </c>
      <c r="M338" s="79">
        <v>0</v>
      </c>
      <c r="N338" s="79">
        <v>0</v>
      </c>
      <c r="O338" s="79">
        <v>0</v>
      </c>
      <c r="P338" s="79">
        <v>0</v>
      </c>
      <c r="Q338" s="79">
        <v>0</v>
      </c>
      <c r="R338" s="79">
        <v>0</v>
      </c>
      <c r="S338" s="79">
        <v>0</v>
      </c>
      <c r="T338" s="79">
        <v>0</v>
      </c>
      <c r="U338" s="79">
        <v>0</v>
      </c>
      <c r="V338" s="79">
        <v>0</v>
      </c>
      <c r="W338" s="79">
        <v>0</v>
      </c>
      <c r="X338" s="79">
        <v>0</v>
      </c>
      <c r="Y338" s="79">
        <v>0</v>
      </c>
      <c r="Z338" s="79">
        <v>0</v>
      </c>
      <c r="AA338" s="79">
        <v>0</v>
      </c>
      <c r="AB338" s="79">
        <v>0</v>
      </c>
      <c r="AC338" s="79">
        <v>0</v>
      </c>
      <c r="AD338" s="79">
        <v>0</v>
      </c>
      <c r="AE338" s="79">
        <v>0</v>
      </c>
      <c r="AF338" s="79">
        <v>0</v>
      </c>
      <c r="AG338" s="79">
        <v>0</v>
      </c>
      <c r="AH338" s="79">
        <v>0</v>
      </c>
      <c r="AI338" s="79">
        <v>0</v>
      </c>
      <c r="AJ338" s="79">
        <v>0</v>
      </c>
      <c r="AK338" s="79">
        <v>0</v>
      </c>
      <c r="AL338" s="79">
        <v>0</v>
      </c>
      <c r="AM338" s="79">
        <f t="shared" si="5"/>
        <v>0</v>
      </c>
      <c r="AP338" s="45"/>
    </row>
    <row r="339" spans="1:42" ht="33" customHeight="1">
      <c r="A339" s="54">
        <v>1278</v>
      </c>
      <c r="B339" s="55" t="s">
        <v>318</v>
      </c>
      <c r="C339" s="80" t="s">
        <v>678</v>
      </c>
      <c r="D339" s="79">
        <v>0</v>
      </c>
      <c r="E339" s="79">
        <v>0</v>
      </c>
      <c r="F339" s="79">
        <v>0</v>
      </c>
      <c r="G339" s="79">
        <v>0</v>
      </c>
      <c r="H339" s="79">
        <v>0</v>
      </c>
      <c r="I339" s="79">
        <v>0</v>
      </c>
      <c r="J339" s="79">
        <v>0</v>
      </c>
      <c r="K339" s="79">
        <v>0</v>
      </c>
      <c r="L339" s="79">
        <v>0</v>
      </c>
      <c r="M339" s="79">
        <v>0</v>
      </c>
      <c r="N339" s="79">
        <v>0</v>
      </c>
      <c r="O339" s="79">
        <v>0</v>
      </c>
      <c r="P339" s="79">
        <v>0</v>
      </c>
      <c r="Q339" s="79">
        <v>0</v>
      </c>
      <c r="R339" s="79">
        <v>0</v>
      </c>
      <c r="S339" s="79">
        <v>0</v>
      </c>
      <c r="T339" s="79">
        <v>0</v>
      </c>
      <c r="U339" s="79">
        <v>0</v>
      </c>
      <c r="V339" s="79">
        <v>0</v>
      </c>
      <c r="W339" s="79">
        <v>0</v>
      </c>
      <c r="X339" s="79">
        <v>0</v>
      </c>
      <c r="Y339" s="79">
        <v>0</v>
      </c>
      <c r="Z339" s="79">
        <v>0</v>
      </c>
      <c r="AA339" s="79">
        <v>0</v>
      </c>
      <c r="AB339" s="79">
        <v>0</v>
      </c>
      <c r="AC339" s="79">
        <v>0</v>
      </c>
      <c r="AD339" s="79">
        <v>0</v>
      </c>
      <c r="AE339" s="79">
        <v>0</v>
      </c>
      <c r="AF339" s="79">
        <v>0</v>
      </c>
      <c r="AG339" s="79">
        <v>0</v>
      </c>
      <c r="AH339" s="79">
        <v>0</v>
      </c>
      <c r="AI339" s="79">
        <v>0</v>
      </c>
      <c r="AJ339" s="79">
        <v>0</v>
      </c>
      <c r="AK339" s="79">
        <v>0</v>
      </c>
      <c r="AL339" s="79">
        <v>0</v>
      </c>
      <c r="AM339" s="79">
        <f t="shared" si="5"/>
        <v>0</v>
      </c>
      <c r="AP339" s="45"/>
    </row>
    <row r="340" spans="1:42" ht="33" customHeight="1">
      <c r="A340" s="54">
        <v>1279</v>
      </c>
      <c r="B340" s="55" t="s">
        <v>319</v>
      </c>
      <c r="C340" s="80" t="s">
        <v>678</v>
      </c>
      <c r="D340" s="79">
        <v>0</v>
      </c>
      <c r="E340" s="79">
        <v>0</v>
      </c>
      <c r="F340" s="79">
        <v>0</v>
      </c>
      <c r="G340" s="79">
        <v>0</v>
      </c>
      <c r="H340" s="79">
        <v>0</v>
      </c>
      <c r="I340" s="79">
        <v>0</v>
      </c>
      <c r="J340" s="79">
        <v>0</v>
      </c>
      <c r="K340" s="79">
        <v>0</v>
      </c>
      <c r="L340" s="79">
        <v>0</v>
      </c>
      <c r="M340" s="79">
        <v>0</v>
      </c>
      <c r="N340" s="79">
        <v>0</v>
      </c>
      <c r="O340" s="79">
        <v>0</v>
      </c>
      <c r="P340" s="79">
        <v>0</v>
      </c>
      <c r="Q340" s="79">
        <v>0</v>
      </c>
      <c r="R340" s="79">
        <v>0</v>
      </c>
      <c r="S340" s="79">
        <v>0</v>
      </c>
      <c r="T340" s="79">
        <v>0</v>
      </c>
      <c r="U340" s="79">
        <v>0</v>
      </c>
      <c r="V340" s="79">
        <v>0</v>
      </c>
      <c r="W340" s="79">
        <v>0</v>
      </c>
      <c r="X340" s="79">
        <v>0</v>
      </c>
      <c r="Y340" s="79">
        <v>0</v>
      </c>
      <c r="Z340" s="79">
        <v>0</v>
      </c>
      <c r="AA340" s="79">
        <v>0</v>
      </c>
      <c r="AB340" s="79">
        <v>0</v>
      </c>
      <c r="AC340" s="79">
        <v>0</v>
      </c>
      <c r="AD340" s="79">
        <v>0</v>
      </c>
      <c r="AE340" s="79">
        <v>0</v>
      </c>
      <c r="AF340" s="79">
        <v>0</v>
      </c>
      <c r="AG340" s="79">
        <v>0</v>
      </c>
      <c r="AH340" s="79">
        <v>0</v>
      </c>
      <c r="AI340" s="79">
        <v>0</v>
      </c>
      <c r="AJ340" s="79">
        <v>0</v>
      </c>
      <c r="AK340" s="79">
        <v>0</v>
      </c>
      <c r="AL340" s="79">
        <v>0</v>
      </c>
      <c r="AM340" s="79">
        <f t="shared" si="5"/>
        <v>0</v>
      </c>
      <c r="AP340" s="45"/>
    </row>
    <row r="341" spans="1:42" ht="33" customHeight="1">
      <c r="A341" s="54">
        <v>1280</v>
      </c>
      <c r="B341" s="55" t="s">
        <v>320</v>
      </c>
      <c r="C341" s="80" t="s">
        <v>678</v>
      </c>
      <c r="D341" s="79">
        <v>0</v>
      </c>
      <c r="E341" s="79">
        <v>0</v>
      </c>
      <c r="F341" s="79">
        <v>0</v>
      </c>
      <c r="G341" s="79">
        <v>0</v>
      </c>
      <c r="H341" s="79">
        <v>0</v>
      </c>
      <c r="I341" s="79">
        <v>0</v>
      </c>
      <c r="J341" s="79">
        <v>0</v>
      </c>
      <c r="K341" s="79">
        <v>0</v>
      </c>
      <c r="L341" s="79">
        <v>0</v>
      </c>
      <c r="M341" s="79">
        <v>0</v>
      </c>
      <c r="N341" s="79">
        <v>0</v>
      </c>
      <c r="O341" s="79">
        <v>0</v>
      </c>
      <c r="P341" s="79">
        <v>0</v>
      </c>
      <c r="Q341" s="79">
        <v>0</v>
      </c>
      <c r="R341" s="79">
        <v>0</v>
      </c>
      <c r="S341" s="79">
        <v>0</v>
      </c>
      <c r="T341" s="79">
        <v>0</v>
      </c>
      <c r="U341" s="79">
        <v>0</v>
      </c>
      <c r="V341" s="79">
        <v>0</v>
      </c>
      <c r="W341" s="79">
        <v>0</v>
      </c>
      <c r="X341" s="79">
        <v>0</v>
      </c>
      <c r="Y341" s="79">
        <v>0</v>
      </c>
      <c r="Z341" s="79">
        <v>0</v>
      </c>
      <c r="AA341" s="79">
        <v>0</v>
      </c>
      <c r="AB341" s="79">
        <v>0</v>
      </c>
      <c r="AC341" s="79">
        <v>0</v>
      </c>
      <c r="AD341" s="79">
        <v>0</v>
      </c>
      <c r="AE341" s="79">
        <v>0</v>
      </c>
      <c r="AF341" s="79">
        <v>0</v>
      </c>
      <c r="AG341" s="79">
        <v>0</v>
      </c>
      <c r="AH341" s="79">
        <v>0</v>
      </c>
      <c r="AI341" s="79">
        <v>0</v>
      </c>
      <c r="AJ341" s="79">
        <v>0</v>
      </c>
      <c r="AK341" s="79">
        <v>0</v>
      </c>
      <c r="AL341" s="79">
        <v>0</v>
      </c>
      <c r="AM341" s="79">
        <f t="shared" si="5"/>
        <v>0</v>
      </c>
      <c r="AP341" s="45"/>
    </row>
    <row r="342" spans="1:42" ht="33" customHeight="1">
      <c r="A342" s="54">
        <v>1281</v>
      </c>
      <c r="B342" s="55" t="s">
        <v>321</v>
      </c>
      <c r="C342" s="80" t="s">
        <v>678</v>
      </c>
      <c r="D342" s="79">
        <v>0</v>
      </c>
      <c r="E342" s="79">
        <v>0</v>
      </c>
      <c r="F342" s="79">
        <v>0</v>
      </c>
      <c r="G342" s="79">
        <v>0</v>
      </c>
      <c r="H342" s="79">
        <v>0</v>
      </c>
      <c r="I342" s="79">
        <v>0</v>
      </c>
      <c r="J342" s="79">
        <v>0</v>
      </c>
      <c r="K342" s="79">
        <v>0</v>
      </c>
      <c r="L342" s="79">
        <v>0</v>
      </c>
      <c r="M342" s="79">
        <v>0</v>
      </c>
      <c r="N342" s="79">
        <v>0</v>
      </c>
      <c r="O342" s="79">
        <v>0</v>
      </c>
      <c r="P342" s="79">
        <v>0</v>
      </c>
      <c r="Q342" s="79">
        <v>0</v>
      </c>
      <c r="R342" s="79">
        <v>0</v>
      </c>
      <c r="S342" s="79">
        <v>0</v>
      </c>
      <c r="T342" s="79">
        <v>0</v>
      </c>
      <c r="U342" s="79">
        <v>0</v>
      </c>
      <c r="V342" s="79">
        <v>0</v>
      </c>
      <c r="W342" s="79">
        <v>0</v>
      </c>
      <c r="X342" s="79">
        <v>0</v>
      </c>
      <c r="Y342" s="79">
        <v>0</v>
      </c>
      <c r="Z342" s="79">
        <v>0</v>
      </c>
      <c r="AA342" s="79">
        <v>0</v>
      </c>
      <c r="AB342" s="79">
        <v>0</v>
      </c>
      <c r="AC342" s="79">
        <v>0</v>
      </c>
      <c r="AD342" s="79">
        <v>0</v>
      </c>
      <c r="AE342" s="79">
        <v>0</v>
      </c>
      <c r="AF342" s="79">
        <v>0</v>
      </c>
      <c r="AG342" s="79">
        <v>0</v>
      </c>
      <c r="AH342" s="79">
        <v>0</v>
      </c>
      <c r="AI342" s="79">
        <v>0</v>
      </c>
      <c r="AJ342" s="79">
        <v>0</v>
      </c>
      <c r="AK342" s="79">
        <v>0</v>
      </c>
      <c r="AL342" s="79">
        <v>0</v>
      </c>
      <c r="AM342" s="79">
        <f t="shared" si="5"/>
        <v>0</v>
      </c>
      <c r="AP342" s="45"/>
    </row>
    <row r="343" spans="1:42" ht="33" customHeight="1">
      <c r="A343" s="54">
        <v>1282</v>
      </c>
      <c r="B343" s="55" t="s">
        <v>322</v>
      </c>
      <c r="C343" s="80" t="s">
        <v>678</v>
      </c>
      <c r="D343" s="79">
        <v>0</v>
      </c>
      <c r="E343" s="79">
        <v>0</v>
      </c>
      <c r="F343" s="79">
        <v>0</v>
      </c>
      <c r="G343" s="79">
        <v>0</v>
      </c>
      <c r="H343" s="79">
        <v>0</v>
      </c>
      <c r="I343" s="79">
        <v>0</v>
      </c>
      <c r="J343" s="79">
        <v>0</v>
      </c>
      <c r="K343" s="79">
        <v>0</v>
      </c>
      <c r="L343" s="79">
        <v>0</v>
      </c>
      <c r="M343" s="79">
        <v>0</v>
      </c>
      <c r="N343" s="79">
        <v>0</v>
      </c>
      <c r="O343" s="79">
        <v>0</v>
      </c>
      <c r="P343" s="79">
        <v>0</v>
      </c>
      <c r="Q343" s="79">
        <v>0</v>
      </c>
      <c r="R343" s="79">
        <v>0</v>
      </c>
      <c r="S343" s="79">
        <v>0</v>
      </c>
      <c r="T343" s="79">
        <v>0</v>
      </c>
      <c r="U343" s="79">
        <v>0</v>
      </c>
      <c r="V343" s="79">
        <v>0</v>
      </c>
      <c r="W343" s="79">
        <v>0</v>
      </c>
      <c r="X343" s="79">
        <v>0</v>
      </c>
      <c r="Y343" s="79">
        <v>0</v>
      </c>
      <c r="Z343" s="79">
        <v>0</v>
      </c>
      <c r="AA343" s="79">
        <v>0</v>
      </c>
      <c r="AB343" s="79">
        <v>0</v>
      </c>
      <c r="AC343" s="79">
        <v>0</v>
      </c>
      <c r="AD343" s="79">
        <v>0</v>
      </c>
      <c r="AE343" s="79">
        <v>0</v>
      </c>
      <c r="AF343" s="79">
        <v>0</v>
      </c>
      <c r="AG343" s="79">
        <v>0</v>
      </c>
      <c r="AH343" s="79">
        <v>0</v>
      </c>
      <c r="AI343" s="79">
        <v>0</v>
      </c>
      <c r="AJ343" s="79">
        <v>0</v>
      </c>
      <c r="AK343" s="79">
        <v>0</v>
      </c>
      <c r="AL343" s="79">
        <v>0</v>
      </c>
      <c r="AM343" s="79">
        <f t="shared" si="5"/>
        <v>0</v>
      </c>
      <c r="AP343" s="45"/>
    </row>
    <row r="344" spans="1:42" ht="33" customHeight="1">
      <c r="A344" s="54">
        <v>1283</v>
      </c>
      <c r="B344" s="55" t="s">
        <v>323</v>
      </c>
      <c r="C344" s="80" t="s">
        <v>678</v>
      </c>
      <c r="D344" s="79">
        <v>0</v>
      </c>
      <c r="E344" s="79">
        <v>0</v>
      </c>
      <c r="F344" s="79">
        <v>0</v>
      </c>
      <c r="G344" s="79">
        <v>0</v>
      </c>
      <c r="H344" s="79">
        <v>0</v>
      </c>
      <c r="I344" s="79">
        <v>0</v>
      </c>
      <c r="J344" s="79">
        <v>0</v>
      </c>
      <c r="K344" s="79">
        <v>0</v>
      </c>
      <c r="L344" s="79">
        <v>0</v>
      </c>
      <c r="M344" s="79">
        <v>0</v>
      </c>
      <c r="N344" s="79">
        <v>0</v>
      </c>
      <c r="O344" s="79">
        <v>0</v>
      </c>
      <c r="P344" s="79">
        <v>0</v>
      </c>
      <c r="Q344" s="79">
        <v>0</v>
      </c>
      <c r="R344" s="79">
        <v>0</v>
      </c>
      <c r="S344" s="79">
        <v>0</v>
      </c>
      <c r="T344" s="79">
        <v>0</v>
      </c>
      <c r="U344" s="79">
        <v>0</v>
      </c>
      <c r="V344" s="79">
        <v>0</v>
      </c>
      <c r="W344" s="79">
        <v>0</v>
      </c>
      <c r="X344" s="79">
        <v>0</v>
      </c>
      <c r="Y344" s="79">
        <v>0</v>
      </c>
      <c r="Z344" s="79">
        <v>0</v>
      </c>
      <c r="AA344" s="79">
        <v>0</v>
      </c>
      <c r="AB344" s="79">
        <v>0</v>
      </c>
      <c r="AC344" s="79">
        <v>0</v>
      </c>
      <c r="AD344" s="79">
        <v>0</v>
      </c>
      <c r="AE344" s="79">
        <v>0</v>
      </c>
      <c r="AF344" s="79">
        <v>0</v>
      </c>
      <c r="AG344" s="79">
        <v>0</v>
      </c>
      <c r="AH344" s="79">
        <v>0</v>
      </c>
      <c r="AI344" s="79">
        <v>0</v>
      </c>
      <c r="AJ344" s="79">
        <v>0</v>
      </c>
      <c r="AK344" s="79">
        <v>0</v>
      </c>
      <c r="AL344" s="79">
        <v>0</v>
      </c>
      <c r="AM344" s="79">
        <f t="shared" si="5"/>
        <v>0</v>
      </c>
      <c r="AP344" s="45"/>
    </row>
    <row r="345" spans="1:42" ht="33" customHeight="1">
      <c r="A345" s="54">
        <v>1284</v>
      </c>
      <c r="B345" s="55" t="s">
        <v>324</v>
      </c>
      <c r="C345" s="80" t="s">
        <v>678</v>
      </c>
      <c r="D345" s="79">
        <v>0</v>
      </c>
      <c r="E345" s="79">
        <v>0</v>
      </c>
      <c r="F345" s="79">
        <v>0</v>
      </c>
      <c r="G345" s="79">
        <v>0</v>
      </c>
      <c r="H345" s="79">
        <v>0</v>
      </c>
      <c r="I345" s="79">
        <v>0</v>
      </c>
      <c r="J345" s="79">
        <v>0</v>
      </c>
      <c r="K345" s="79">
        <v>0</v>
      </c>
      <c r="L345" s="79">
        <v>0</v>
      </c>
      <c r="M345" s="79">
        <v>0</v>
      </c>
      <c r="N345" s="79">
        <v>0</v>
      </c>
      <c r="O345" s="79">
        <v>0</v>
      </c>
      <c r="P345" s="79">
        <v>0</v>
      </c>
      <c r="Q345" s="79">
        <v>0</v>
      </c>
      <c r="R345" s="79">
        <v>0</v>
      </c>
      <c r="S345" s="79">
        <v>0</v>
      </c>
      <c r="T345" s="79">
        <v>0</v>
      </c>
      <c r="U345" s="79">
        <v>0</v>
      </c>
      <c r="V345" s="79">
        <v>0</v>
      </c>
      <c r="W345" s="79">
        <v>0</v>
      </c>
      <c r="X345" s="79">
        <v>0</v>
      </c>
      <c r="Y345" s="79">
        <v>0</v>
      </c>
      <c r="Z345" s="79">
        <v>0</v>
      </c>
      <c r="AA345" s="79">
        <v>0</v>
      </c>
      <c r="AB345" s="79">
        <v>0</v>
      </c>
      <c r="AC345" s="79">
        <v>0</v>
      </c>
      <c r="AD345" s="79">
        <v>0</v>
      </c>
      <c r="AE345" s="79">
        <v>0</v>
      </c>
      <c r="AF345" s="79">
        <v>0</v>
      </c>
      <c r="AG345" s="79">
        <v>0</v>
      </c>
      <c r="AH345" s="79">
        <v>0</v>
      </c>
      <c r="AI345" s="79">
        <v>0</v>
      </c>
      <c r="AJ345" s="79">
        <v>0</v>
      </c>
      <c r="AK345" s="79">
        <v>0</v>
      </c>
      <c r="AL345" s="79">
        <v>0</v>
      </c>
      <c r="AM345" s="79">
        <f t="shared" si="5"/>
        <v>0</v>
      </c>
      <c r="AP345" s="45"/>
    </row>
    <row r="346" spans="1:42" ht="33" customHeight="1">
      <c r="A346" s="54">
        <v>1285</v>
      </c>
      <c r="B346" s="55" t="s">
        <v>325</v>
      </c>
      <c r="C346" s="80" t="s">
        <v>678</v>
      </c>
      <c r="D346" s="79">
        <v>0</v>
      </c>
      <c r="E346" s="79">
        <v>0</v>
      </c>
      <c r="F346" s="79">
        <v>0</v>
      </c>
      <c r="G346" s="79">
        <v>0</v>
      </c>
      <c r="H346" s="79">
        <v>0</v>
      </c>
      <c r="I346" s="79">
        <v>0</v>
      </c>
      <c r="J346" s="79">
        <v>0</v>
      </c>
      <c r="K346" s="79">
        <v>0</v>
      </c>
      <c r="L346" s="79">
        <v>0</v>
      </c>
      <c r="M346" s="79">
        <v>0</v>
      </c>
      <c r="N346" s="79">
        <v>0</v>
      </c>
      <c r="O346" s="79">
        <v>0</v>
      </c>
      <c r="P346" s="79">
        <v>0</v>
      </c>
      <c r="Q346" s="79">
        <v>0</v>
      </c>
      <c r="R346" s="79">
        <v>0</v>
      </c>
      <c r="S346" s="79">
        <v>0</v>
      </c>
      <c r="T346" s="79">
        <v>0</v>
      </c>
      <c r="U346" s="79">
        <v>0</v>
      </c>
      <c r="V346" s="79">
        <v>0</v>
      </c>
      <c r="W346" s="79">
        <v>0</v>
      </c>
      <c r="X346" s="79">
        <v>0</v>
      </c>
      <c r="Y346" s="79">
        <v>0</v>
      </c>
      <c r="Z346" s="79">
        <v>0</v>
      </c>
      <c r="AA346" s="79">
        <v>0</v>
      </c>
      <c r="AB346" s="79">
        <v>0</v>
      </c>
      <c r="AC346" s="79">
        <v>0</v>
      </c>
      <c r="AD346" s="79">
        <v>0</v>
      </c>
      <c r="AE346" s="79">
        <v>0</v>
      </c>
      <c r="AF346" s="79">
        <v>0</v>
      </c>
      <c r="AG346" s="79">
        <v>0</v>
      </c>
      <c r="AH346" s="79">
        <v>0</v>
      </c>
      <c r="AI346" s="79">
        <v>0</v>
      </c>
      <c r="AJ346" s="79">
        <v>0</v>
      </c>
      <c r="AK346" s="79">
        <v>0</v>
      </c>
      <c r="AL346" s="79">
        <v>0</v>
      </c>
      <c r="AM346" s="79">
        <f t="shared" si="5"/>
        <v>0</v>
      </c>
      <c r="AP346" s="45"/>
    </row>
    <row r="347" spans="1:42" ht="33" customHeight="1">
      <c r="A347" s="54">
        <v>1286</v>
      </c>
      <c r="B347" s="55" t="s">
        <v>326</v>
      </c>
      <c r="C347" s="80" t="s">
        <v>678</v>
      </c>
      <c r="D347" s="79">
        <v>0</v>
      </c>
      <c r="E347" s="79">
        <v>0</v>
      </c>
      <c r="F347" s="79">
        <v>0</v>
      </c>
      <c r="G347" s="79">
        <v>0</v>
      </c>
      <c r="H347" s="79">
        <v>0</v>
      </c>
      <c r="I347" s="79">
        <v>0</v>
      </c>
      <c r="J347" s="79">
        <v>0</v>
      </c>
      <c r="K347" s="79">
        <v>0</v>
      </c>
      <c r="L347" s="79">
        <v>0</v>
      </c>
      <c r="M347" s="79">
        <v>0</v>
      </c>
      <c r="N347" s="79">
        <v>0</v>
      </c>
      <c r="O347" s="79">
        <v>0</v>
      </c>
      <c r="P347" s="79">
        <v>0</v>
      </c>
      <c r="Q347" s="79">
        <v>0</v>
      </c>
      <c r="R347" s="79">
        <v>0</v>
      </c>
      <c r="S347" s="79">
        <v>0</v>
      </c>
      <c r="T347" s="79">
        <v>0</v>
      </c>
      <c r="U347" s="79">
        <v>0</v>
      </c>
      <c r="V347" s="79">
        <v>0</v>
      </c>
      <c r="W347" s="79">
        <v>0</v>
      </c>
      <c r="X347" s="79">
        <v>0</v>
      </c>
      <c r="Y347" s="79">
        <v>0</v>
      </c>
      <c r="Z347" s="79">
        <v>0</v>
      </c>
      <c r="AA347" s="79">
        <v>0</v>
      </c>
      <c r="AB347" s="79">
        <v>0</v>
      </c>
      <c r="AC347" s="79">
        <v>0</v>
      </c>
      <c r="AD347" s="79">
        <v>0</v>
      </c>
      <c r="AE347" s="79">
        <v>0</v>
      </c>
      <c r="AF347" s="79">
        <v>0</v>
      </c>
      <c r="AG347" s="79">
        <v>0</v>
      </c>
      <c r="AH347" s="79">
        <v>0</v>
      </c>
      <c r="AI347" s="79">
        <v>0</v>
      </c>
      <c r="AJ347" s="79">
        <v>0</v>
      </c>
      <c r="AK347" s="79">
        <v>0</v>
      </c>
      <c r="AL347" s="79">
        <v>0</v>
      </c>
      <c r="AM347" s="79">
        <f t="shared" si="5"/>
        <v>0</v>
      </c>
      <c r="AP347" s="45"/>
    </row>
    <row r="348" spans="1:42" ht="33" customHeight="1">
      <c r="A348" s="54">
        <v>1287</v>
      </c>
      <c r="B348" s="55" t="s">
        <v>327</v>
      </c>
      <c r="C348" s="80" t="s">
        <v>678</v>
      </c>
      <c r="D348" s="79">
        <v>0</v>
      </c>
      <c r="E348" s="79">
        <v>0</v>
      </c>
      <c r="F348" s="79">
        <v>0</v>
      </c>
      <c r="G348" s="79">
        <v>0</v>
      </c>
      <c r="H348" s="79">
        <v>0</v>
      </c>
      <c r="I348" s="79">
        <v>0</v>
      </c>
      <c r="J348" s="79">
        <v>0</v>
      </c>
      <c r="K348" s="79">
        <v>0</v>
      </c>
      <c r="L348" s="79">
        <v>0</v>
      </c>
      <c r="M348" s="79">
        <v>0</v>
      </c>
      <c r="N348" s="79">
        <v>0</v>
      </c>
      <c r="O348" s="79">
        <v>0</v>
      </c>
      <c r="P348" s="79">
        <v>0</v>
      </c>
      <c r="Q348" s="79">
        <v>0</v>
      </c>
      <c r="R348" s="79">
        <v>0</v>
      </c>
      <c r="S348" s="79">
        <v>0</v>
      </c>
      <c r="T348" s="79">
        <v>0</v>
      </c>
      <c r="U348" s="79">
        <v>0</v>
      </c>
      <c r="V348" s="79">
        <v>0</v>
      </c>
      <c r="W348" s="79">
        <v>0</v>
      </c>
      <c r="X348" s="79">
        <v>0</v>
      </c>
      <c r="Y348" s="79">
        <v>0</v>
      </c>
      <c r="Z348" s="79">
        <v>0</v>
      </c>
      <c r="AA348" s="79">
        <v>0</v>
      </c>
      <c r="AB348" s="79">
        <v>0</v>
      </c>
      <c r="AC348" s="79">
        <v>0</v>
      </c>
      <c r="AD348" s="79">
        <v>0</v>
      </c>
      <c r="AE348" s="79">
        <v>0</v>
      </c>
      <c r="AF348" s="79">
        <v>0</v>
      </c>
      <c r="AG348" s="79">
        <v>0</v>
      </c>
      <c r="AH348" s="79">
        <v>0</v>
      </c>
      <c r="AI348" s="79">
        <v>0</v>
      </c>
      <c r="AJ348" s="79">
        <v>0</v>
      </c>
      <c r="AK348" s="79">
        <v>0</v>
      </c>
      <c r="AL348" s="79">
        <v>0</v>
      </c>
      <c r="AM348" s="79">
        <f t="shared" si="5"/>
        <v>0</v>
      </c>
      <c r="AP348" s="45"/>
    </row>
    <row r="349" spans="1:42" ht="33" customHeight="1">
      <c r="A349" s="54">
        <v>1301</v>
      </c>
      <c r="B349" s="55" t="s">
        <v>328</v>
      </c>
      <c r="C349" s="80" t="s">
        <v>678</v>
      </c>
      <c r="D349" s="79">
        <v>0</v>
      </c>
      <c r="E349" s="79">
        <v>0</v>
      </c>
      <c r="F349" s="79">
        <v>0</v>
      </c>
      <c r="G349" s="79">
        <v>0</v>
      </c>
      <c r="H349" s="79">
        <v>0</v>
      </c>
      <c r="I349" s="79">
        <v>0</v>
      </c>
      <c r="J349" s="79">
        <v>0</v>
      </c>
      <c r="K349" s="79">
        <v>0</v>
      </c>
      <c r="L349" s="79">
        <v>0</v>
      </c>
      <c r="M349" s="79">
        <v>0</v>
      </c>
      <c r="N349" s="79">
        <v>0</v>
      </c>
      <c r="O349" s="79">
        <v>0</v>
      </c>
      <c r="P349" s="79">
        <v>0</v>
      </c>
      <c r="Q349" s="79">
        <v>0</v>
      </c>
      <c r="R349" s="79">
        <v>0</v>
      </c>
      <c r="S349" s="79">
        <v>0</v>
      </c>
      <c r="T349" s="79">
        <v>0</v>
      </c>
      <c r="U349" s="79">
        <v>0</v>
      </c>
      <c r="V349" s="79">
        <v>0</v>
      </c>
      <c r="W349" s="79">
        <v>0</v>
      </c>
      <c r="X349" s="79">
        <v>0</v>
      </c>
      <c r="Y349" s="79">
        <v>0</v>
      </c>
      <c r="Z349" s="79">
        <v>0</v>
      </c>
      <c r="AA349" s="79">
        <v>0</v>
      </c>
      <c r="AB349" s="79">
        <v>0</v>
      </c>
      <c r="AC349" s="79">
        <v>0</v>
      </c>
      <c r="AD349" s="79">
        <v>0</v>
      </c>
      <c r="AE349" s="79">
        <v>0</v>
      </c>
      <c r="AF349" s="79">
        <v>0</v>
      </c>
      <c r="AG349" s="79">
        <v>0</v>
      </c>
      <c r="AH349" s="79">
        <v>0</v>
      </c>
      <c r="AI349" s="79">
        <v>0</v>
      </c>
      <c r="AJ349" s="79">
        <v>0</v>
      </c>
      <c r="AK349" s="79">
        <v>0</v>
      </c>
      <c r="AL349" s="79">
        <v>0</v>
      </c>
      <c r="AM349" s="79">
        <f t="shared" si="5"/>
        <v>0</v>
      </c>
      <c r="AP349" s="45"/>
    </row>
    <row r="350" spans="1:42" ht="33" customHeight="1">
      <c r="A350" s="54">
        <v>1302</v>
      </c>
      <c r="B350" s="55" t="s">
        <v>329</v>
      </c>
      <c r="C350" s="80" t="s">
        <v>678</v>
      </c>
      <c r="D350" s="79">
        <v>0</v>
      </c>
      <c r="E350" s="79">
        <v>0</v>
      </c>
      <c r="F350" s="79">
        <v>0</v>
      </c>
      <c r="G350" s="79">
        <v>0</v>
      </c>
      <c r="H350" s="79">
        <v>0</v>
      </c>
      <c r="I350" s="79">
        <v>0</v>
      </c>
      <c r="J350" s="79">
        <v>0</v>
      </c>
      <c r="K350" s="79">
        <v>0</v>
      </c>
      <c r="L350" s="79">
        <v>0</v>
      </c>
      <c r="M350" s="79">
        <v>0</v>
      </c>
      <c r="N350" s="79">
        <v>0</v>
      </c>
      <c r="O350" s="79">
        <v>0</v>
      </c>
      <c r="P350" s="79">
        <v>0</v>
      </c>
      <c r="Q350" s="79">
        <v>0</v>
      </c>
      <c r="R350" s="79">
        <v>0</v>
      </c>
      <c r="S350" s="79">
        <v>0</v>
      </c>
      <c r="T350" s="79">
        <v>0</v>
      </c>
      <c r="U350" s="79">
        <v>0</v>
      </c>
      <c r="V350" s="79">
        <v>0</v>
      </c>
      <c r="W350" s="79">
        <v>0</v>
      </c>
      <c r="X350" s="79">
        <v>0</v>
      </c>
      <c r="Y350" s="79">
        <v>0</v>
      </c>
      <c r="Z350" s="79">
        <v>0</v>
      </c>
      <c r="AA350" s="79">
        <v>0</v>
      </c>
      <c r="AB350" s="79">
        <v>0</v>
      </c>
      <c r="AC350" s="79">
        <v>0</v>
      </c>
      <c r="AD350" s="79">
        <v>0</v>
      </c>
      <c r="AE350" s="79">
        <v>0</v>
      </c>
      <c r="AF350" s="79">
        <v>0</v>
      </c>
      <c r="AG350" s="79">
        <v>0</v>
      </c>
      <c r="AH350" s="79">
        <v>0</v>
      </c>
      <c r="AI350" s="79">
        <v>0</v>
      </c>
      <c r="AJ350" s="79">
        <v>0</v>
      </c>
      <c r="AK350" s="79">
        <v>0</v>
      </c>
      <c r="AL350" s="79">
        <v>0</v>
      </c>
      <c r="AM350" s="79">
        <f t="shared" si="5"/>
        <v>0</v>
      </c>
      <c r="AP350" s="45"/>
    </row>
    <row r="351" spans="1:42" ht="33" customHeight="1">
      <c r="A351" s="54">
        <v>1303</v>
      </c>
      <c r="B351" s="55" t="s">
        <v>330</v>
      </c>
      <c r="C351" s="80" t="s">
        <v>678</v>
      </c>
      <c r="D351" s="79">
        <v>0</v>
      </c>
      <c r="E351" s="79">
        <v>0</v>
      </c>
      <c r="F351" s="79">
        <v>0</v>
      </c>
      <c r="G351" s="79">
        <v>0</v>
      </c>
      <c r="H351" s="79">
        <v>0</v>
      </c>
      <c r="I351" s="79">
        <v>0</v>
      </c>
      <c r="J351" s="79">
        <v>0</v>
      </c>
      <c r="K351" s="79">
        <v>0</v>
      </c>
      <c r="L351" s="79">
        <v>0</v>
      </c>
      <c r="M351" s="79">
        <v>0</v>
      </c>
      <c r="N351" s="79">
        <v>0</v>
      </c>
      <c r="O351" s="79">
        <v>0</v>
      </c>
      <c r="P351" s="79">
        <v>0</v>
      </c>
      <c r="Q351" s="79">
        <v>0</v>
      </c>
      <c r="R351" s="79">
        <v>0</v>
      </c>
      <c r="S351" s="79">
        <v>0</v>
      </c>
      <c r="T351" s="79">
        <v>0</v>
      </c>
      <c r="U351" s="79">
        <v>0</v>
      </c>
      <c r="V351" s="79">
        <v>0</v>
      </c>
      <c r="W351" s="79">
        <v>0</v>
      </c>
      <c r="X351" s="79">
        <v>0</v>
      </c>
      <c r="Y351" s="79">
        <v>0</v>
      </c>
      <c r="Z351" s="79">
        <v>0</v>
      </c>
      <c r="AA351" s="79">
        <v>0</v>
      </c>
      <c r="AB351" s="79">
        <v>0</v>
      </c>
      <c r="AC351" s="79">
        <v>0</v>
      </c>
      <c r="AD351" s="79">
        <v>0</v>
      </c>
      <c r="AE351" s="79">
        <v>0</v>
      </c>
      <c r="AF351" s="79">
        <v>0</v>
      </c>
      <c r="AG351" s="79">
        <v>0</v>
      </c>
      <c r="AH351" s="79">
        <v>0</v>
      </c>
      <c r="AI351" s="79">
        <v>0</v>
      </c>
      <c r="AJ351" s="79">
        <v>0</v>
      </c>
      <c r="AK351" s="79">
        <v>0</v>
      </c>
      <c r="AL351" s="79">
        <v>0</v>
      </c>
      <c r="AM351" s="79">
        <f t="shared" si="5"/>
        <v>0</v>
      </c>
      <c r="AP351" s="45"/>
    </row>
    <row r="352" spans="1:42" ht="33" customHeight="1">
      <c r="A352" s="54">
        <v>1304</v>
      </c>
      <c r="B352" s="55" t="s">
        <v>331</v>
      </c>
      <c r="C352" s="80" t="s">
        <v>678</v>
      </c>
      <c r="D352" s="79">
        <v>0</v>
      </c>
      <c r="E352" s="79">
        <v>0</v>
      </c>
      <c r="F352" s="79">
        <v>0</v>
      </c>
      <c r="G352" s="79">
        <v>0</v>
      </c>
      <c r="H352" s="79">
        <v>0</v>
      </c>
      <c r="I352" s="79">
        <v>0</v>
      </c>
      <c r="J352" s="79">
        <v>0</v>
      </c>
      <c r="K352" s="79">
        <v>0</v>
      </c>
      <c r="L352" s="79">
        <v>0</v>
      </c>
      <c r="M352" s="79">
        <v>0</v>
      </c>
      <c r="N352" s="79">
        <v>0</v>
      </c>
      <c r="O352" s="79">
        <v>0</v>
      </c>
      <c r="P352" s="79">
        <v>0</v>
      </c>
      <c r="Q352" s="79">
        <v>0</v>
      </c>
      <c r="R352" s="79">
        <v>0</v>
      </c>
      <c r="S352" s="79">
        <v>0</v>
      </c>
      <c r="T352" s="79">
        <v>0</v>
      </c>
      <c r="U352" s="79">
        <v>0</v>
      </c>
      <c r="V352" s="79">
        <v>0</v>
      </c>
      <c r="W352" s="79">
        <v>0</v>
      </c>
      <c r="X352" s="79">
        <v>0</v>
      </c>
      <c r="Y352" s="79">
        <v>0</v>
      </c>
      <c r="Z352" s="79">
        <v>0</v>
      </c>
      <c r="AA352" s="79">
        <v>0</v>
      </c>
      <c r="AB352" s="79">
        <v>0</v>
      </c>
      <c r="AC352" s="79">
        <v>0</v>
      </c>
      <c r="AD352" s="79">
        <v>0</v>
      </c>
      <c r="AE352" s="79">
        <v>0</v>
      </c>
      <c r="AF352" s="79">
        <v>0</v>
      </c>
      <c r="AG352" s="79">
        <v>0</v>
      </c>
      <c r="AH352" s="79">
        <v>0</v>
      </c>
      <c r="AI352" s="79">
        <v>0</v>
      </c>
      <c r="AJ352" s="79">
        <v>0</v>
      </c>
      <c r="AK352" s="79">
        <v>0</v>
      </c>
      <c r="AL352" s="79">
        <v>0</v>
      </c>
      <c r="AM352" s="79">
        <f t="shared" si="5"/>
        <v>0</v>
      </c>
      <c r="AP352" s="45"/>
    </row>
    <row r="353" spans="1:42" ht="33" customHeight="1">
      <c r="A353" s="54">
        <v>1305</v>
      </c>
      <c r="B353" s="55" t="s">
        <v>332</v>
      </c>
      <c r="C353" s="80" t="s">
        <v>678</v>
      </c>
      <c r="D353" s="79">
        <v>0</v>
      </c>
      <c r="E353" s="79">
        <v>0</v>
      </c>
      <c r="F353" s="79">
        <v>0</v>
      </c>
      <c r="G353" s="79">
        <v>0</v>
      </c>
      <c r="H353" s="79">
        <v>0</v>
      </c>
      <c r="I353" s="79">
        <v>0</v>
      </c>
      <c r="J353" s="79">
        <v>0</v>
      </c>
      <c r="K353" s="79">
        <v>0</v>
      </c>
      <c r="L353" s="79">
        <v>0</v>
      </c>
      <c r="M353" s="79">
        <v>0</v>
      </c>
      <c r="N353" s="79">
        <v>0</v>
      </c>
      <c r="O353" s="79">
        <v>0</v>
      </c>
      <c r="P353" s="79">
        <v>0</v>
      </c>
      <c r="Q353" s="79">
        <v>0</v>
      </c>
      <c r="R353" s="79">
        <v>0</v>
      </c>
      <c r="S353" s="79">
        <v>0</v>
      </c>
      <c r="T353" s="79">
        <v>0</v>
      </c>
      <c r="U353" s="79">
        <v>0</v>
      </c>
      <c r="V353" s="79">
        <v>0</v>
      </c>
      <c r="W353" s="79">
        <v>0</v>
      </c>
      <c r="X353" s="79">
        <v>0</v>
      </c>
      <c r="Y353" s="79">
        <v>0</v>
      </c>
      <c r="Z353" s="79">
        <v>0</v>
      </c>
      <c r="AA353" s="79">
        <v>0</v>
      </c>
      <c r="AB353" s="79">
        <v>0</v>
      </c>
      <c r="AC353" s="79">
        <v>0</v>
      </c>
      <c r="AD353" s="79">
        <v>0</v>
      </c>
      <c r="AE353" s="79">
        <v>0</v>
      </c>
      <c r="AF353" s="79">
        <v>0</v>
      </c>
      <c r="AG353" s="79">
        <v>0</v>
      </c>
      <c r="AH353" s="79">
        <v>0</v>
      </c>
      <c r="AI353" s="79">
        <v>0</v>
      </c>
      <c r="AJ353" s="79">
        <v>0</v>
      </c>
      <c r="AK353" s="79">
        <v>0</v>
      </c>
      <c r="AL353" s="79">
        <v>0</v>
      </c>
      <c r="AM353" s="79">
        <f t="shared" si="5"/>
        <v>0</v>
      </c>
      <c r="AP353" s="45"/>
    </row>
    <row r="354" spans="1:42" ht="33" customHeight="1">
      <c r="A354" s="54">
        <v>1306</v>
      </c>
      <c r="B354" s="55" t="s">
        <v>333</v>
      </c>
      <c r="C354" s="80" t="s">
        <v>678</v>
      </c>
      <c r="D354" s="79">
        <v>0</v>
      </c>
      <c r="E354" s="79">
        <v>0</v>
      </c>
      <c r="F354" s="79">
        <v>0</v>
      </c>
      <c r="G354" s="79">
        <v>0</v>
      </c>
      <c r="H354" s="79">
        <v>0</v>
      </c>
      <c r="I354" s="79">
        <v>0</v>
      </c>
      <c r="J354" s="79">
        <v>0</v>
      </c>
      <c r="K354" s="79">
        <v>0</v>
      </c>
      <c r="L354" s="79">
        <v>0</v>
      </c>
      <c r="M354" s="79">
        <v>0</v>
      </c>
      <c r="N354" s="79">
        <v>0</v>
      </c>
      <c r="O354" s="79">
        <v>0</v>
      </c>
      <c r="P354" s="79">
        <v>0</v>
      </c>
      <c r="Q354" s="79">
        <v>0</v>
      </c>
      <c r="R354" s="79">
        <v>0</v>
      </c>
      <c r="S354" s="79">
        <v>0</v>
      </c>
      <c r="T354" s="79">
        <v>0</v>
      </c>
      <c r="U354" s="79">
        <v>0</v>
      </c>
      <c r="V354" s="79">
        <v>0</v>
      </c>
      <c r="W354" s="79">
        <v>0</v>
      </c>
      <c r="X354" s="79">
        <v>0</v>
      </c>
      <c r="Y354" s="79">
        <v>0</v>
      </c>
      <c r="Z354" s="79">
        <v>0</v>
      </c>
      <c r="AA354" s="79">
        <v>0</v>
      </c>
      <c r="AB354" s="79">
        <v>0</v>
      </c>
      <c r="AC354" s="79">
        <v>0</v>
      </c>
      <c r="AD354" s="79">
        <v>0</v>
      </c>
      <c r="AE354" s="79">
        <v>0</v>
      </c>
      <c r="AF354" s="79">
        <v>0</v>
      </c>
      <c r="AG354" s="79">
        <v>0</v>
      </c>
      <c r="AH354" s="79">
        <v>0</v>
      </c>
      <c r="AI354" s="79">
        <v>0</v>
      </c>
      <c r="AJ354" s="79">
        <v>0</v>
      </c>
      <c r="AK354" s="79">
        <v>0</v>
      </c>
      <c r="AL354" s="79">
        <v>0</v>
      </c>
      <c r="AM354" s="79">
        <f t="shared" si="5"/>
        <v>0</v>
      </c>
      <c r="AP354" s="45"/>
    </row>
    <row r="355" spans="1:42" ht="33" customHeight="1">
      <c r="A355" s="54">
        <v>1307</v>
      </c>
      <c r="B355" s="55" t="s">
        <v>334</v>
      </c>
      <c r="C355" s="80" t="s">
        <v>678</v>
      </c>
      <c r="D355" s="79">
        <v>0</v>
      </c>
      <c r="E355" s="79">
        <v>0</v>
      </c>
      <c r="F355" s="79">
        <v>0</v>
      </c>
      <c r="G355" s="79">
        <v>0</v>
      </c>
      <c r="H355" s="79">
        <v>0</v>
      </c>
      <c r="I355" s="79">
        <v>0</v>
      </c>
      <c r="J355" s="79">
        <v>0</v>
      </c>
      <c r="K355" s="79">
        <v>0</v>
      </c>
      <c r="L355" s="79">
        <v>0</v>
      </c>
      <c r="M355" s="79">
        <v>0</v>
      </c>
      <c r="N355" s="79">
        <v>0</v>
      </c>
      <c r="O355" s="79">
        <v>0</v>
      </c>
      <c r="P355" s="79">
        <v>0</v>
      </c>
      <c r="Q355" s="79">
        <v>0</v>
      </c>
      <c r="R355" s="79">
        <v>0</v>
      </c>
      <c r="S355" s="79">
        <v>0</v>
      </c>
      <c r="T355" s="79">
        <v>0</v>
      </c>
      <c r="U355" s="79">
        <v>0</v>
      </c>
      <c r="V355" s="79">
        <v>0</v>
      </c>
      <c r="W355" s="79">
        <v>0</v>
      </c>
      <c r="X355" s="79">
        <v>0</v>
      </c>
      <c r="Y355" s="79">
        <v>0</v>
      </c>
      <c r="Z355" s="79">
        <v>0</v>
      </c>
      <c r="AA355" s="79">
        <v>0</v>
      </c>
      <c r="AB355" s="79">
        <v>0</v>
      </c>
      <c r="AC355" s="79">
        <v>0</v>
      </c>
      <c r="AD355" s="79">
        <v>0</v>
      </c>
      <c r="AE355" s="79">
        <v>0</v>
      </c>
      <c r="AF355" s="79">
        <v>0</v>
      </c>
      <c r="AG355" s="79">
        <v>0</v>
      </c>
      <c r="AH355" s="79">
        <v>0</v>
      </c>
      <c r="AI355" s="79">
        <v>0</v>
      </c>
      <c r="AJ355" s="79">
        <v>0</v>
      </c>
      <c r="AK355" s="79">
        <v>0</v>
      </c>
      <c r="AL355" s="79">
        <v>0</v>
      </c>
      <c r="AM355" s="79">
        <f t="shared" si="5"/>
        <v>0</v>
      </c>
      <c r="AP355" s="45"/>
    </row>
    <row r="356" spans="1:42" ht="33" customHeight="1">
      <c r="A356" s="54">
        <v>1308</v>
      </c>
      <c r="B356" s="55" t="s">
        <v>335</v>
      </c>
      <c r="C356" s="80" t="s">
        <v>678</v>
      </c>
      <c r="D356" s="79">
        <v>0</v>
      </c>
      <c r="E356" s="79">
        <v>0</v>
      </c>
      <c r="F356" s="79">
        <v>0</v>
      </c>
      <c r="G356" s="79">
        <v>0</v>
      </c>
      <c r="H356" s="79">
        <v>0</v>
      </c>
      <c r="I356" s="79">
        <v>0</v>
      </c>
      <c r="J356" s="79">
        <v>0</v>
      </c>
      <c r="K356" s="79">
        <v>0</v>
      </c>
      <c r="L356" s="79">
        <v>0</v>
      </c>
      <c r="M356" s="79">
        <v>0</v>
      </c>
      <c r="N356" s="79">
        <v>0</v>
      </c>
      <c r="O356" s="79">
        <v>0</v>
      </c>
      <c r="P356" s="79">
        <v>0</v>
      </c>
      <c r="Q356" s="79">
        <v>0</v>
      </c>
      <c r="R356" s="79">
        <v>0</v>
      </c>
      <c r="S356" s="79">
        <v>0</v>
      </c>
      <c r="T356" s="79">
        <v>0</v>
      </c>
      <c r="U356" s="79">
        <v>0</v>
      </c>
      <c r="V356" s="79">
        <v>0</v>
      </c>
      <c r="W356" s="79">
        <v>0</v>
      </c>
      <c r="X356" s="79">
        <v>0</v>
      </c>
      <c r="Y356" s="79">
        <v>0</v>
      </c>
      <c r="Z356" s="79">
        <v>0</v>
      </c>
      <c r="AA356" s="79">
        <v>0</v>
      </c>
      <c r="AB356" s="79">
        <v>0</v>
      </c>
      <c r="AC356" s="79">
        <v>0</v>
      </c>
      <c r="AD356" s="79">
        <v>0</v>
      </c>
      <c r="AE356" s="79">
        <v>0</v>
      </c>
      <c r="AF356" s="79">
        <v>0</v>
      </c>
      <c r="AG356" s="79">
        <v>0</v>
      </c>
      <c r="AH356" s="79">
        <v>0</v>
      </c>
      <c r="AI356" s="79">
        <v>0</v>
      </c>
      <c r="AJ356" s="79">
        <v>0</v>
      </c>
      <c r="AK356" s="79">
        <v>0</v>
      </c>
      <c r="AL356" s="79">
        <v>0</v>
      </c>
      <c r="AM356" s="79">
        <f t="shared" si="5"/>
        <v>0</v>
      </c>
      <c r="AP356" s="45"/>
    </row>
    <row r="357" spans="1:42" ht="33" customHeight="1">
      <c r="A357" s="54">
        <v>1309</v>
      </c>
      <c r="B357" s="55" t="s">
        <v>336</v>
      </c>
      <c r="C357" s="80" t="s">
        <v>678</v>
      </c>
      <c r="D357" s="79">
        <v>0</v>
      </c>
      <c r="E357" s="79">
        <v>0</v>
      </c>
      <c r="F357" s="79">
        <v>0</v>
      </c>
      <c r="G357" s="79">
        <v>0</v>
      </c>
      <c r="H357" s="79">
        <v>0</v>
      </c>
      <c r="I357" s="79">
        <v>0</v>
      </c>
      <c r="J357" s="79">
        <v>0</v>
      </c>
      <c r="K357" s="79">
        <v>0</v>
      </c>
      <c r="L357" s="79">
        <v>0</v>
      </c>
      <c r="M357" s="79">
        <v>0</v>
      </c>
      <c r="N357" s="79">
        <v>0</v>
      </c>
      <c r="O357" s="79">
        <v>0</v>
      </c>
      <c r="P357" s="79">
        <v>0</v>
      </c>
      <c r="Q357" s="79">
        <v>0</v>
      </c>
      <c r="R357" s="79">
        <v>0</v>
      </c>
      <c r="S357" s="79">
        <v>0</v>
      </c>
      <c r="T357" s="79">
        <v>0</v>
      </c>
      <c r="U357" s="79">
        <v>0</v>
      </c>
      <c r="V357" s="79">
        <v>0</v>
      </c>
      <c r="W357" s="79">
        <v>0</v>
      </c>
      <c r="X357" s="79">
        <v>0</v>
      </c>
      <c r="Y357" s="79">
        <v>0</v>
      </c>
      <c r="Z357" s="79">
        <v>0</v>
      </c>
      <c r="AA357" s="79">
        <v>0</v>
      </c>
      <c r="AB357" s="79">
        <v>0</v>
      </c>
      <c r="AC357" s="79">
        <v>0</v>
      </c>
      <c r="AD357" s="79">
        <v>0</v>
      </c>
      <c r="AE357" s="79">
        <v>0</v>
      </c>
      <c r="AF357" s="79">
        <v>0</v>
      </c>
      <c r="AG357" s="79">
        <v>0</v>
      </c>
      <c r="AH357" s="79">
        <v>0</v>
      </c>
      <c r="AI357" s="79">
        <v>0</v>
      </c>
      <c r="AJ357" s="79">
        <v>0</v>
      </c>
      <c r="AK357" s="79">
        <v>0</v>
      </c>
      <c r="AL357" s="79">
        <v>0</v>
      </c>
      <c r="AM357" s="79">
        <f t="shared" si="5"/>
        <v>0</v>
      </c>
      <c r="AP357" s="45"/>
    </row>
    <row r="358" spans="1:42" ht="33" customHeight="1">
      <c r="A358" s="54">
        <v>1310</v>
      </c>
      <c r="B358" s="55" t="s">
        <v>337</v>
      </c>
      <c r="C358" s="80" t="s">
        <v>678</v>
      </c>
      <c r="D358" s="79">
        <v>0</v>
      </c>
      <c r="E358" s="79">
        <v>0</v>
      </c>
      <c r="F358" s="79">
        <v>0</v>
      </c>
      <c r="G358" s="79">
        <v>0</v>
      </c>
      <c r="H358" s="79">
        <v>0</v>
      </c>
      <c r="I358" s="79">
        <v>0</v>
      </c>
      <c r="J358" s="79">
        <v>0</v>
      </c>
      <c r="K358" s="79">
        <v>0</v>
      </c>
      <c r="L358" s="79">
        <v>0</v>
      </c>
      <c r="M358" s="79">
        <v>0</v>
      </c>
      <c r="N358" s="79">
        <v>0</v>
      </c>
      <c r="O358" s="79">
        <v>0</v>
      </c>
      <c r="P358" s="79">
        <v>0</v>
      </c>
      <c r="Q358" s="79">
        <v>0</v>
      </c>
      <c r="R358" s="79">
        <v>0</v>
      </c>
      <c r="S358" s="79">
        <v>0</v>
      </c>
      <c r="T358" s="79">
        <v>0</v>
      </c>
      <c r="U358" s="79">
        <v>0</v>
      </c>
      <c r="V358" s="79">
        <v>0</v>
      </c>
      <c r="W358" s="79">
        <v>0</v>
      </c>
      <c r="X358" s="79">
        <v>0</v>
      </c>
      <c r="Y358" s="79">
        <v>0</v>
      </c>
      <c r="Z358" s="79">
        <v>0</v>
      </c>
      <c r="AA358" s="79">
        <v>0</v>
      </c>
      <c r="AB358" s="79">
        <v>0</v>
      </c>
      <c r="AC358" s="79">
        <v>0</v>
      </c>
      <c r="AD358" s="79">
        <v>0</v>
      </c>
      <c r="AE358" s="79">
        <v>0</v>
      </c>
      <c r="AF358" s="79">
        <v>0</v>
      </c>
      <c r="AG358" s="79">
        <v>0</v>
      </c>
      <c r="AH358" s="79">
        <v>0</v>
      </c>
      <c r="AI358" s="79">
        <v>0</v>
      </c>
      <c r="AJ358" s="79">
        <v>0</v>
      </c>
      <c r="AK358" s="79">
        <v>0</v>
      </c>
      <c r="AL358" s="79">
        <v>0</v>
      </c>
      <c r="AM358" s="79">
        <f t="shared" si="5"/>
        <v>0</v>
      </c>
      <c r="AP358" s="45"/>
    </row>
    <row r="359" spans="1:42" ht="33" customHeight="1">
      <c r="A359" s="54">
        <v>1311</v>
      </c>
      <c r="B359" s="55" t="s">
        <v>338</v>
      </c>
      <c r="C359" s="80" t="s">
        <v>678</v>
      </c>
      <c r="D359" s="79">
        <v>0</v>
      </c>
      <c r="E359" s="79">
        <v>0</v>
      </c>
      <c r="F359" s="79">
        <v>0</v>
      </c>
      <c r="G359" s="79">
        <v>0</v>
      </c>
      <c r="H359" s="79">
        <v>0</v>
      </c>
      <c r="I359" s="79">
        <v>0</v>
      </c>
      <c r="J359" s="79">
        <v>0</v>
      </c>
      <c r="K359" s="79">
        <v>0</v>
      </c>
      <c r="L359" s="79">
        <v>0</v>
      </c>
      <c r="M359" s="79">
        <v>0</v>
      </c>
      <c r="N359" s="79">
        <v>0</v>
      </c>
      <c r="O359" s="79">
        <v>0</v>
      </c>
      <c r="P359" s="79">
        <v>0</v>
      </c>
      <c r="Q359" s="79">
        <v>0</v>
      </c>
      <c r="R359" s="79">
        <v>0</v>
      </c>
      <c r="S359" s="79">
        <v>0</v>
      </c>
      <c r="T359" s="79">
        <v>0</v>
      </c>
      <c r="U359" s="79">
        <v>0</v>
      </c>
      <c r="V359" s="79">
        <v>0</v>
      </c>
      <c r="W359" s="79">
        <v>0</v>
      </c>
      <c r="X359" s="79">
        <v>0</v>
      </c>
      <c r="Y359" s="79">
        <v>0</v>
      </c>
      <c r="Z359" s="79">
        <v>0</v>
      </c>
      <c r="AA359" s="79">
        <v>0</v>
      </c>
      <c r="AB359" s="79">
        <v>0</v>
      </c>
      <c r="AC359" s="79">
        <v>0</v>
      </c>
      <c r="AD359" s="79">
        <v>0</v>
      </c>
      <c r="AE359" s="79">
        <v>0</v>
      </c>
      <c r="AF359" s="79">
        <v>0</v>
      </c>
      <c r="AG359" s="79">
        <v>0</v>
      </c>
      <c r="AH359" s="79">
        <v>0</v>
      </c>
      <c r="AI359" s="79">
        <v>0</v>
      </c>
      <c r="AJ359" s="79">
        <v>0</v>
      </c>
      <c r="AK359" s="79">
        <v>0</v>
      </c>
      <c r="AL359" s="79">
        <v>0</v>
      </c>
      <c r="AM359" s="79">
        <f t="shared" si="5"/>
        <v>0</v>
      </c>
      <c r="AP359" s="45"/>
    </row>
    <row r="360" spans="1:42" ht="33" customHeight="1">
      <c r="A360" s="54">
        <v>1312</v>
      </c>
      <c r="B360" s="55" t="s">
        <v>339</v>
      </c>
      <c r="C360" s="80" t="s">
        <v>678</v>
      </c>
      <c r="D360" s="79">
        <v>0</v>
      </c>
      <c r="E360" s="79">
        <v>0</v>
      </c>
      <c r="F360" s="79">
        <v>0</v>
      </c>
      <c r="G360" s="79">
        <v>0</v>
      </c>
      <c r="H360" s="79">
        <v>0</v>
      </c>
      <c r="I360" s="79">
        <v>0</v>
      </c>
      <c r="J360" s="79">
        <v>0</v>
      </c>
      <c r="K360" s="79">
        <v>0</v>
      </c>
      <c r="L360" s="79">
        <v>0</v>
      </c>
      <c r="M360" s="79">
        <v>0</v>
      </c>
      <c r="N360" s="79">
        <v>0</v>
      </c>
      <c r="O360" s="79">
        <v>0</v>
      </c>
      <c r="P360" s="79">
        <v>0</v>
      </c>
      <c r="Q360" s="79">
        <v>0</v>
      </c>
      <c r="R360" s="79">
        <v>0</v>
      </c>
      <c r="S360" s="79">
        <v>0</v>
      </c>
      <c r="T360" s="79">
        <v>0</v>
      </c>
      <c r="U360" s="79">
        <v>0</v>
      </c>
      <c r="V360" s="79">
        <v>0</v>
      </c>
      <c r="W360" s="79">
        <v>0</v>
      </c>
      <c r="X360" s="79">
        <v>0</v>
      </c>
      <c r="Y360" s="79">
        <v>0</v>
      </c>
      <c r="Z360" s="79">
        <v>0</v>
      </c>
      <c r="AA360" s="79">
        <v>0</v>
      </c>
      <c r="AB360" s="79">
        <v>0</v>
      </c>
      <c r="AC360" s="79">
        <v>0</v>
      </c>
      <c r="AD360" s="79">
        <v>0</v>
      </c>
      <c r="AE360" s="79">
        <v>0</v>
      </c>
      <c r="AF360" s="79">
        <v>0</v>
      </c>
      <c r="AG360" s="79">
        <v>0</v>
      </c>
      <c r="AH360" s="79">
        <v>0</v>
      </c>
      <c r="AI360" s="79">
        <v>0</v>
      </c>
      <c r="AJ360" s="79">
        <v>0</v>
      </c>
      <c r="AK360" s="79">
        <v>0</v>
      </c>
      <c r="AL360" s="79">
        <v>0</v>
      </c>
      <c r="AM360" s="79">
        <f t="shared" si="5"/>
        <v>0</v>
      </c>
      <c r="AP360" s="45"/>
    </row>
    <row r="361" spans="1:42" ht="33" customHeight="1">
      <c r="A361" s="54">
        <v>1313</v>
      </c>
      <c r="B361" s="55" t="s">
        <v>340</v>
      </c>
      <c r="C361" s="80" t="s">
        <v>678</v>
      </c>
      <c r="D361" s="79">
        <v>0</v>
      </c>
      <c r="E361" s="79">
        <v>0</v>
      </c>
      <c r="F361" s="79">
        <v>0</v>
      </c>
      <c r="G361" s="79">
        <v>0</v>
      </c>
      <c r="H361" s="79">
        <v>0</v>
      </c>
      <c r="I361" s="79">
        <v>0</v>
      </c>
      <c r="J361" s="79">
        <v>0</v>
      </c>
      <c r="K361" s="79">
        <v>0</v>
      </c>
      <c r="L361" s="79">
        <v>0</v>
      </c>
      <c r="M361" s="79">
        <v>0</v>
      </c>
      <c r="N361" s="79">
        <v>0</v>
      </c>
      <c r="O361" s="79">
        <v>0</v>
      </c>
      <c r="P361" s="79">
        <v>0</v>
      </c>
      <c r="Q361" s="79">
        <v>0</v>
      </c>
      <c r="R361" s="79">
        <v>0</v>
      </c>
      <c r="S361" s="79">
        <v>0</v>
      </c>
      <c r="T361" s="79">
        <v>0</v>
      </c>
      <c r="U361" s="79">
        <v>0</v>
      </c>
      <c r="V361" s="79">
        <v>0</v>
      </c>
      <c r="W361" s="79">
        <v>0</v>
      </c>
      <c r="X361" s="79">
        <v>0</v>
      </c>
      <c r="Y361" s="79">
        <v>0</v>
      </c>
      <c r="Z361" s="79">
        <v>0</v>
      </c>
      <c r="AA361" s="79">
        <v>0</v>
      </c>
      <c r="AB361" s="79">
        <v>0</v>
      </c>
      <c r="AC361" s="79">
        <v>0</v>
      </c>
      <c r="AD361" s="79">
        <v>0</v>
      </c>
      <c r="AE361" s="79">
        <v>0</v>
      </c>
      <c r="AF361" s="79">
        <v>0</v>
      </c>
      <c r="AG361" s="79">
        <v>0</v>
      </c>
      <c r="AH361" s="79">
        <v>0</v>
      </c>
      <c r="AI361" s="79">
        <v>0</v>
      </c>
      <c r="AJ361" s="79">
        <v>0</v>
      </c>
      <c r="AK361" s="79">
        <v>0</v>
      </c>
      <c r="AL361" s="79">
        <v>0</v>
      </c>
      <c r="AM361" s="79">
        <f t="shared" si="5"/>
        <v>0</v>
      </c>
      <c r="AP361" s="45"/>
    </row>
    <row r="362" spans="1:42" ht="33" customHeight="1">
      <c r="A362" s="54">
        <v>1314</v>
      </c>
      <c r="B362" s="55" t="s">
        <v>341</v>
      </c>
      <c r="C362" s="80" t="s">
        <v>678</v>
      </c>
      <c r="D362" s="79">
        <v>0</v>
      </c>
      <c r="E362" s="79">
        <v>0</v>
      </c>
      <c r="F362" s="79">
        <v>0</v>
      </c>
      <c r="G362" s="79">
        <v>0</v>
      </c>
      <c r="H362" s="79">
        <v>0</v>
      </c>
      <c r="I362" s="79">
        <v>0</v>
      </c>
      <c r="J362" s="79">
        <v>0</v>
      </c>
      <c r="K362" s="79">
        <v>0</v>
      </c>
      <c r="L362" s="79">
        <v>0</v>
      </c>
      <c r="M362" s="79">
        <v>0</v>
      </c>
      <c r="N362" s="79">
        <v>0</v>
      </c>
      <c r="O362" s="79">
        <v>0</v>
      </c>
      <c r="P362" s="79">
        <v>0</v>
      </c>
      <c r="Q362" s="79">
        <v>0</v>
      </c>
      <c r="R362" s="79">
        <v>0</v>
      </c>
      <c r="S362" s="79">
        <v>0</v>
      </c>
      <c r="T362" s="79">
        <v>0</v>
      </c>
      <c r="U362" s="79">
        <v>0</v>
      </c>
      <c r="V362" s="79">
        <v>0</v>
      </c>
      <c r="W362" s="79">
        <v>0</v>
      </c>
      <c r="X362" s="79">
        <v>0</v>
      </c>
      <c r="Y362" s="79">
        <v>0</v>
      </c>
      <c r="Z362" s="79">
        <v>0</v>
      </c>
      <c r="AA362" s="79">
        <v>0</v>
      </c>
      <c r="AB362" s="79">
        <v>0</v>
      </c>
      <c r="AC362" s="79">
        <v>0</v>
      </c>
      <c r="AD362" s="79">
        <v>0</v>
      </c>
      <c r="AE362" s="79">
        <v>0</v>
      </c>
      <c r="AF362" s="79">
        <v>0</v>
      </c>
      <c r="AG362" s="79">
        <v>0</v>
      </c>
      <c r="AH362" s="79">
        <v>0</v>
      </c>
      <c r="AI362" s="79">
        <v>0</v>
      </c>
      <c r="AJ362" s="79">
        <v>0</v>
      </c>
      <c r="AK362" s="79">
        <v>0</v>
      </c>
      <c r="AL362" s="79">
        <v>0</v>
      </c>
      <c r="AM362" s="79">
        <f t="shared" si="5"/>
        <v>0</v>
      </c>
      <c r="AP362" s="45"/>
    </row>
    <row r="363" spans="1:42" ht="33" customHeight="1">
      <c r="A363" s="54">
        <v>1315</v>
      </c>
      <c r="B363" s="55" t="s">
        <v>342</v>
      </c>
      <c r="C363" s="80" t="s">
        <v>678</v>
      </c>
      <c r="D363" s="79">
        <v>0</v>
      </c>
      <c r="E363" s="79">
        <v>0</v>
      </c>
      <c r="F363" s="79">
        <v>0</v>
      </c>
      <c r="G363" s="79">
        <v>0</v>
      </c>
      <c r="H363" s="79">
        <v>0</v>
      </c>
      <c r="I363" s="79">
        <v>0</v>
      </c>
      <c r="J363" s="79">
        <v>0</v>
      </c>
      <c r="K363" s="79">
        <v>0</v>
      </c>
      <c r="L363" s="79">
        <v>0</v>
      </c>
      <c r="M363" s="79">
        <v>0</v>
      </c>
      <c r="N363" s="79">
        <v>0</v>
      </c>
      <c r="O363" s="79">
        <v>0</v>
      </c>
      <c r="P363" s="79">
        <v>0</v>
      </c>
      <c r="Q363" s="79">
        <v>0</v>
      </c>
      <c r="R363" s="79">
        <v>0</v>
      </c>
      <c r="S363" s="79">
        <v>0</v>
      </c>
      <c r="T363" s="79">
        <v>0</v>
      </c>
      <c r="U363" s="79">
        <v>0</v>
      </c>
      <c r="V363" s="79">
        <v>0</v>
      </c>
      <c r="W363" s="79">
        <v>0</v>
      </c>
      <c r="X363" s="79">
        <v>0</v>
      </c>
      <c r="Y363" s="79">
        <v>0</v>
      </c>
      <c r="Z363" s="79">
        <v>0</v>
      </c>
      <c r="AA363" s="79">
        <v>0</v>
      </c>
      <c r="AB363" s="79">
        <v>0</v>
      </c>
      <c r="AC363" s="79">
        <v>0</v>
      </c>
      <c r="AD363" s="79">
        <v>0</v>
      </c>
      <c r="AE363" s="79">
        <v>0</v>
      </c>
      <c r="AF363" s="79">
        <v>0</v>
      </c>
      <c r="AG363" s="79">
        <v>0</v>
      </c>
      <c r="AH363" s="79">
        <v>0</v>
      </c>
      <c r="AI363" s="79">
        <v>0</v>
      </c>
      <c r="AJ363" s="79">
        <v>0</v>
      </c>
      <c r="AK363" s="79">
        <v>0</v>
      </c>
      <c r="AL363" s="79">
        <v>0</v>
      </c>
      <c r="AM363" s="79">
        <f t="shared" si="5"/>
        <v>0</v>
      </c>
      <c r="AP363" s="45"/>
    </row>
    <row r="364" spans="1:42" ht="33" customHeight="1">
      <c r="A364" s="54">
        <v>1316</v>
      </c>
      <c r="B364" s="55" t="s">
        <v>343</v>
      </c>
      <c r="C364" s="80" t="s">
        <v>678</v>
      </c>
      <c r="D364" s="79">
        <v>0</v>
      </c>
      <c r="E364" s="79">
        <v>0</v>
      </c>
      <c r="F364" s="79">
        <v>0</v>
      </c>
      <c r="G364" s="79">
        <v>0</v>
      </c>
      <c r="H364" s="79">
        <v>0</v>
      </c>
      <c r="I364" s="79">
        <v>0</v>
      </c>
      <c r="J364" s="79">
        <v>0</v>
      </c>
      <c r="K364" s="79">
        <v>0</v>
      </c>
      <c r="L364" s="79">
        <v>0</v>
      </c>
      <c r="M364" s="79">
        <v>0</v>
      </c>
      <c r="N364" s="79">
        <v>0</v>
      </c>
      <c r="O364" s="79">
        <v>0</v>
      </c>
      <c r="P364" s="79">
        <v>0</v>
      </c>
      <c r="Q364" s="79">
        <v>0</v>
      </c>
      <c r="R364" s="79">
        <v>0</v>
      </c>
      <c r="S364" s="79">
        <v>0</v>
      </c>
      <c r="T364" s="79">
        <v>0</v>
      </c>
      <c r="U364" s="79">
        <v>0</v>
      </c>
      <c r="V364" s="79">
        <v>0</v>
      </c>
      <c r="W364" s="79">
        <v>0</v>
      </c>
      <c r="X364" s="79">
        <v>0</v>
      </c>
      <c r="Y364" s="79">
        <v>0</v>
      </c>
      <c r="Z364" s="79">
        <v>0</v>
      </c>
      <c r="AA364" s="79">
        <v>0</v>
      </c>
      <c r="AB364" s="79">
        <v>0</v>
      </c>
      <c r="AC364" s="79">
        <v>0</v>
      </c>
      <c r="AD364" s="79">
        <v>0</v>
      </c>
      <c r="AE364" s="79">
        <v>0</v>
      </c>
      <c r="AF364" s="79">
        <v>0</v>
      </c>
      <c r="AG364" s="79">
        <v>0</v>
      </c>
      <c r="AH364" s="79">
        <v>0</v>
      </c>
      <c r="AI364" s="79">
        <v>0</v>
      </c>
      <c r="AJ364" s="79">
        <v>0</v>
      </c>
      <c r="AK364" s="79">
        <v>0</v>
      </c>
      <c r="AL364" s="79">
        <v>0</v>
      </c>
      <c r="AM364" s="79">
        <f t="shared" si="5"/>
        <v>0</v>
      </c>
      <c r="AP364" s="45"/>
    </row>
    <row r="365" spans="1:42" ht="33" customHeight="1">
      <c r="A365" s="54">
        <v>1317</v>
      </c>
      <c r="B365" s="55" t="s">
        <v>344</v>
      </c>
      <c r="C365" s="80" t="s">
        <v>678</v>
      </c>
      <c r="D365" s="79">
        <v>0</v>
      </c>
      <c r="E365" s="79">
        <v>0</v>
      </c>
      <c r="F365" s="79">
        <v>0</v>
      </c>
      <c r="G365" s="79">
        <v>0</v>
      </c>
      <c r="H365" s="79">
        <v>0</v>
      </c>
      <c r="I365" s="79">
        <v>0</v>
      </c>
      <c r="J365" s="79">
        <v>0</v>
      </c>
      <c r="K365" s="79">
        <v>0</v>
      </c>
      <c r="L365" s="79">
        <v>0</v>
      </c>
      <c r="M365" s="79">
        <v>0</v>
      </c>
      <c r="N365" s="79">
        <v>0</v>
      </c>
      <c r="O365" s="79">
        <v>0</v>
      </c>
      <c r="P365" s="79">
        <v>0</v>
      </c>
      <c r="Q365" s="79">
        <v>0</v>
      </c>
      <c r="R365" s="79">
        <v>0</v>
      </c>
      <c r="S365" s="79">
        <v>0</v>
      </c>
      <c r="T365" s="79">
        <v>0</v>
      </c>
      <c r="U365" s="79">
        <v>0</v>
      </c>
      <c r="V365" s="79">
        <v>0</v>
      </c>
      <c r="W365" s="79">
        <v>0</v>
      </c>
      <c r="X365" s="79">
        <v>0</v>
      </c>
      <c r="Y365" s="79">
        <v>0</v>
      </c>
      <c r="Z365" s="79">
        <v>0</v>
      </c>
      <c r="AA365" s="79">
        <v>0</v>
      </c>
      <c r="AB365" s="79">
        <v>0</v>
      </c>
      <c r="AC365" s="79">
        <v>0</v>
      </c>
      <c r="AD365" s="79">
        <v>0</v>
      </c>
      <c r="AE365" s="79">
        <v>0</v>
      </c>
      <c r="AF365" s="79">
        <v>0</v>
      </c>
      <c r="AG365" s="79">
        <v>0</v>
      </c>
      <c r="AH365" s="79">
        <v>0</v>
      </c>
      <c r="AI365" s="79">
        <v>0</v>
      </c>
      <c r="AJ365" s="79">
        <v>0</v>
      </c>
      <c r="AK365" s="79">
        <v>0</v>
      </c>
      <c r="AL365" s="79">
        <v>0</v>
      </c>
      <c r="AM365" s="79">
        <f t="shared" si="5"/>
        <v>0</v>
      </c>
      <c r="AP365" s="45"/>
    </row>
    <row r="366" spans="1:42" ht="33" customHeight="1">
      <c r="A366" s="54">
        <v>1318</v>
      </c>
      <c r="B366" s="55" t="s">
        <v>345</v>
      </c>
      <c r="C366" s="80" t="s">
        <v>678</v>
      </c>
      <c r="D366" s="79">
        <v>0</v>
      </c>
      <c r="E366" s="79">
        <v>0</v>
      </c>
      <c r="F366" s="79">
        <v>0</v>
      </c>
      <c r="G366" s="79">
        <v>0</v>
      </c>
      <c r="H366" s="79">
        <v>0</v>
      </c>
      <c r="I366" s="79">
        <v>0</v>
      </c>
      <c r="J366" s="79">
        <v>0</v>
      </c>
      <c r="K366" s="79">
        <v>0</v>
      </c>
      <c r="L366" s="79">
        <v>0</v>
      </c>
      <c r="M366" s="79">
        <v>0</v>
      </c>
      <c r="N366" s="79">
        <v>0</v>
      </c>
      <c r="O366" s="79">
        <v>0</v>
      </c>
      <c r="P366" s="79">
        <v>0</v>
      </c>
      <c r="Q366" s="79">
        <v>0</v>
      </c>
      <c r="R366" s="79">
        <v>0</v>
      </c>
      <c r="S366" s="79">
        <v>0</v>
      </c>
      <c r="T366" s="79">
        <v>0</v>
      </c>
      <c r="U366" s="79">
        <v>0</v>
      </c>
      <c r="V366" s="79">
        <v>0</v>
      </c>
      <c r="W366" s="79">
        <v>0</v>
      </c>
      <c r="X366" s="79">
        <v>0</v>
      </c>
      <c r="Y366" s="79">
        <v>0</v>
      </c>
      <c r="Z366" s="79">
        <v>0</v>
      </c>
      <c r="AA366" s="79">
        <v>0</v>
      </c>
      <c r="AB366" s="79">
        <v>0</v>
      </c>
      <c r="AC366" s="79">
        <v>0</v>
      </c>
      <c r="AD366" s="79">
        <v>0</v>
      </c>
      <c r="AE366" s="79">
        <v>0</v>
      </c>
      <c r="AF366" s="79">
        <v>0</v>
      </c>
      <c r="AG366" s="79">
        <v>0</v>
      </c>
      <c r="AH366" s="79">
        <v>0</v>
      </c>
      <c r="AI366" s="79">
        <v>0</v>
      </c>
      <c r="AJ366" s="79">
        <v>0</v>
      </c>
      <c r="AK366" s="79">
        <v>0</v>
      </c>
      <c r="AL366" s="79">
        <v>0</v>
      </c>
      <c r="AM366" s="79">
        <f t="shared" si="5"/>
        <v>0</v>
      </c>
      <c r="AP366" s="45"/>
    </row>
    <row r="367" spans="1:42" ht="33" customHeight="1">
      <c r="A367" s="54">
        <v>1319</v>
      </c>
      <c r="B367" s="55" t="s">
        <v>346</v>
      </c>
      <c r="C367" s="80" t="s">
        <v>678</v>
      </c>
      <c r="D367" s="79">
        <v>0</v>
      </c>
      <c r="E367" s="79">
        <v>0</v>
      </c>
      <c r="F367" s="79">
        <v>0</v>
      </c>
      <c r="G367" s="79">
        <v>0</v>
      </c>
      <c r="H367" s="79">
        <v>0</v>
      </c>
      <c r="I367" s="79">
        <v>0</v>
      </c>
      <c r="J367" s="79">
        <v>0</v>
      </c>
      <c r="K367" s="79">
        <v>0</v>
      </c>
      <c r="L367" s="79">
        <v>0</v>
      </c>
      <c r="M367" s="79">
        <v>0</v>
      </c>
      <c r="N367" s="79">
        <v>0</v>
      </c>
      <c r="O367" s="79">
        <v>0</v>
      </c>
      <c r="P367" s="79">
        <v>0</v>
      </c>
      <c r="Q367" s="79">
        <v>0</v>
      </c>
      <c r="R367" s="79">
        <v>0</v>
      </c>
      <c r="S367" s="79">
        <v>0</v>
      </c>
      <c r="T367" s="79">
        <v>0</v>
      </c>
      <c r="U367" s="79">
        <v>0</v>
      </c>
      <c r="V367" s="79">
        <v>0</v>
      </c>
      <c r="W367" s="79">
        <v>0</v>
      </c>
      <c r="X367" s="79">
        <v>0</v>
      </c>
      <c r="Y367" s="79">
        <v>0</v>
      </c>
      <c r="Z367" s="79">
        <v>0</v>
      </c>
      <c r="AA367" s="79">
        <v>0</v>
      </c>
      <c r="AB367" s="79">
        <v>0</v>
      </c>
      <c r="AC367" s="79">
        <v>0</v>
      </c>
      <c r="AD367" s="79">
        <v>0</v>
      </c>
      <c r="AE367" s="79">
        <v>0</v>
      </c>
      <c r="AF367" s="79">
        <v>0</v>
      </c>
      <c r="AG367" s="79">
        <v>0</v>
      </c>
      <c r="AH367" s="79">
        <v>0</v>
      </c>
      <c r="AI367" s="79">
        <v>0</v>
      </c>
      <c r="AJ367" s="79">
        <v>0</v>
      </c>
      <c r="AK367" s="79">
        <v>0</v>
      </c>
      <c r="AL367" s="79">
        <v>0</v>
      </c>
      <c r="AM367" s="79">
        <f t="shared" si="5"/>
        <v>0</v>
      </c>
      <c r="AP367" s="45"/>
    </row>
    <row r="368" spans="1:42" ht="33" customHeight="1">
      <c r="A368" s="54">
        <v>1320</v>
      </c>
      <c r="B368" s="55" t="s">
        <v>347</v>
      </c>
      <c r="C368" s="80" t="s">
        <v>678</v>
      </c>
      <c r="D368" s="79">
        <v>0</v>
      </c>
      <c r="E368" s="79">
        <v>0</v>
      </c>
      <c r="F368" s="79">
        <v>0</v>
      </c>
      <c r="G368" s="79">
        <v>0</v>
      </c>
      <c r="H368" s="79">
        <v>0</v>
      </c>
      <c r="I368" s="79">
        <v>0</v>
      </c>
      <c r="J368" s="79">
        <v>0</v>
      </c>
      <c r="K368" s="79">
        <v>0</v>
      </c>
      <c r="L368" s="79">
        <v>0</v>
      </c>
      <c r="M368" s="79">
        <v>0</v>
      </c>
      <c r="N368" s="79">
        <v>0</v>
      </c>
      <c r="O368" s="79">
        <v>0</v>
      </c>
      <c r="P368" s="79">
        <v>0</v>
      </c>
      <c r="Q368" s="79">
        <v>0</v>
      </c>
      <c r="R368" s="79">
        <v>0</v>
      </c>
      <c r="S368" s="79">
        <v>0</v>
      </c>
      <c r="T368" s="79">
        <v>0</v>
      </c>
      <c r="U368" s="79">
        <v>0</v>
      </c>
      <c r="V368" s="79">
        <v>0</v>
      </c>
      <c r="W368" s="79">
        <v>0</v>
      </c>
      <c r="X368" s="79">
        <v>0</v>
      </c>
      <c r="Y368" s="79">
        <v>0</v>
      </c>
      <c r="Z368" s="79">
        <v>0</v>
      </c>
      <c r="AA368" s="79">
        <v>0</v>
      </c>
      <c r="AB368" s="79">
        <v>0</v>
      </c>
      <c r="AC368" s="79">
        <v>0</v>
      </c>
      <c r="AD368" s="79">
        <v>0</v>
      </c>
      <c r="AE368" s="79">
        <v>0</v>
      </c>
      <c r="AF368" s="79">
        <v>0</v>
      </c>
      <c r="AG368" s="79">
        <v>0</v>
      </c>
      <c r="AH368" s="79">
        <v>0</v>
      </c>
      <c r="AI368" s="79">
        <v>0</v>
      </c>
      <c r="AJ368" s="79">
        <v>0</v>
      </c>
      <c r="AK368" s="79">
        <v>0</v>
      </c>
      <c r="AL368" s="79">
        <v>0</v>
      </c>
      <c r="AM368" s="79">
        <f t="shared" si="5"/>
        <v>0</v>
      </c>
      <c r="AP368" s="45"/>
    </row>
    <row r="369" spans="1:42" ht="33" customHeight="1">
      <c r="A369" s="54">
        <v>1321</v>
      </c>
      <c r="B369" s="55" t="s">
        <v>348</v>
      </c>
      <c r="C369" s="80" t="s">
        <v>678</v>
      </c>
      <c r="D369" s="79">
        <v>0</v>
      </c>
      <c r="E369" s="79">
        <v>0</v>
      </c>
      <c r="F369" s="79">
        <v>0</v>
      </c>
      <c r="G369" s="79">
        <v>0</v>
      </c>
      <c r="H369" s="79">
        <v>0</v>
      </c>
      <c r="I369" s="79">
        <v>0</v>
      </c>
      <c r="J369" s="79">
        <v>0</v>
      </c>
      <c r="K369" s="79">
        <v>0</v>
      </c>
      <c r="L369" s="79">
        <v>0</v>
      </c>
      <c r="M369" s="79">
        <v>0</v>
      </c>
      <c r="N369" s="79">
        <v>0</v>
      </c>
      <c r="O369" s="79">
        <v>0</v>
      </c>
      <c r="P369" s="79">
        <v>0</v>
      </c>
      <c r="Q369" s="79">
        <v>0</v>
      </c>
      <c r="R369" s="79">
        <v>0</v>
      </c>
      <c r="S369" s="79">
        <v>0</v>
      </c>
      <c r="T369" s="79">
        <v>0</v>
      </c>
      <c r="U369" s="79">
        <v>0</v>
      </c>
      <c r="V369" s="79">
        <v>0</v>
      </c>
      <c r="W369" s="79">
        <v>0</v>
      </c>
      <c r="X369" s="79">
        <v>0</v>
      </c>
      <c r="Y369" s="79">
        <v>0</v>
      </c>
      <c r="Z369" s="79">
        <v>0</v>
      </c>
      <c r="AA369" s="79">
        <v>0</v>
      </c>
      <c r="AB369" s="79">
        <v>0</v>
      </c>
      <c r="AC369" s="79">
        <v>0</v>
      </c>
      <c r="AD369" s="79">
        <v>0</v>
      </c>
      <c r="AE369" s="79">
        <v>0</v>
      </c>
      <c r="AF369" s="79">
        <v>0</v>
      </c>
      <c r="AG369" s="79">
        <v>0</v>
      </c>
      <c r="AH369" s="79">
        <v>0</v>
      </c>
      <c r="AI369" s="79">
        <v>0</v>
      </c>
      <c r="AJ369" s="79">
        <v>0</v>
      </c>
      <c r="AK369" s="79">
        <v>0</v>
      </c>
      <c r="AL369" s="79">
        <v>0</v>
      </c>
      <c r="AM369" s="79">
        <f t="shared" si="5"/>
        <v>0</v>
      </c>
      <c r="AP369" s="45"/>
    </row>
    <row r="370" spans="1:42" ht="33" customHeight="1">
      <c r="A370" s="54">
        <v>1322</v>
      </c>
      <c r="B370" s="55" t="s">
        <v>349</v>
      </c>
      <c r="C370" s="80" t="s">
        <v>678</v>
      </c>
      <c r="D370" s="79">
        <v>0</v>
      </c>
      <c r="E370" s="79">
        <v>0</v>
      </c>
      <c r="F370" s="79">
        <v>0</v>
      </c>
      <c r="G370" s="79">
        <v>0</v>
      </c>
      <c r="H370" s="79">
        <v>0</v>
      </c>
      <c r="I370" s="79">
        <v>0</v>
      </c>
      <c r="J370" s="79">
        <v>0</v>
      </c>
      <c r="K370" s="79">
        <v>0</v>
      </c>
      <c r="L370" s="79">
        <v>0</v>
      </c>
      <c r="M370" s="79">
        <v>0</v>
      </c>
      <c r="N370" s="79">
        <v>0</v>
      </c>
      <c r="O370" s="79">
        <v>0</v>
      </c>
      <c r="P370" s="79">
        <v>0</v>
      </c>
      <c r="Q370" s="79">
        <v>0</v>
      </c>
      <c r="R370" s="79">
        <v>0</v>
      </c>
      <c r="S370" s="79">
        <v>0</v>
      </c>
      <c r="T370" s="79">
        <v>0</v>
      </c>
      <c r="U370" s="79">
        <v>0</v>
      </c>
      <c r="V370" s="79">
        <v>0</v>
      </c>
      <c r="W370" s="79">
        <v>0</v>
      </c>
      <c r="X370" s="79">
        <v>0</v>
      </c>
      <c r="Y370" s="79">
        <v>0</v>
      </c>
      <c r="Z370" s="79">
        <v>0</v>
      </c>
      <c r="AA370" s="79">
        <v>0</v>
      </c>
      <c r="AB370" s="79">
        <v>0</v>
      </c>
      <c r="AC370" s="79">
        <v>0</v>
      </c>
      <c r="AD370" s="79">
        <v>0</v>
      </c>
      <c r="AE370" s="79">
        <v>0</v>
      </c>
      <c r="AF370" s="79">
        <v>0</v>
      </c>
      <c r="AG370" s="79">
        <v>0</v>
      </c>
      <c r="AH370" s="79">
        <v>0</v>
      </c>
      <c r="AI370" s="79">
        <v>0</v>
      </c>
      <c r="AJ370" s="79">
        <v>0</v>
      </c>
      <c r="AK370" s="79">
        <v>0</v>
      </c>
      <c r="AL370" s="79">
        <v>0</v>
      </c>
      <c r="AM370" s="79">
        <f t="shared" si="5"/>
        <v>0</v>
      </c>
      <c r="AP370" s="45"/>
    </row>
    <row r="371" spans="1:42" ht="33" customHeight="1">
      <c r="A371" s="54">
        <v>1323</v>
      </c>
      <c r="B371" s="55" t="s">
        <v>350</v>
      </c>
      <c r="C371" s="80" t="s">
        <v>678</v>
      </c>
      <c r="D371" s="79">
        <v>0</v>
      </c>
      <c r="E371" s="79">
        <v>0</v>
      </c>
      <c r="F371" s="79">
        <v>0</v>
      </c>
      <c r="G371" s="79">
        <v>0</v>
      </c>
      <c r="H371" s="79">
        <v>0</v>
      </c>
      <c r="I371" s="79">
        <v>0</v>
      </c>
      <c r="J371" s="79">
        <v>0</v>
      </c>
      <c r="K371" s="79">
        <v>0</v>
      </c>
      <c r="L371" s="79">
        <v>0</v>
      </c>
      <c r="M371" s="79">
        <v>0</v>
      </c>
      <c r="N371" s="79">
        <v>0</v>
      </c>
      <c r="O371" s="79">
        <v>0</v>
      </c>
      <c r="P371" s="79">
        <v>0</v>
      </c>
      <c r="Q371" s="79">
        <v>0</v>
      </c>
      <c r="R371" s="79">
        <v>0</v>
      </c>
      <c r="S371" s="79">
        <v>0</v>
      </c>
      <c r="T371" s="79">
        <v>0</v>
      </c>
      <c r="U371" s="79">
        <v>0</v>
      </c>
      <c r="V371" s="79">
        <v>0</v>
      </c>
      <c r="W371" s="79">
        <v>0</v>
      </c>
      <c r="X371" s="79">
        <v>0</v>
      </c>
      <c r="Y371" s="79">
        <v>0</v>
      </c>
      <c r="Z371" s="79">
        <v>0</v>
      </c>
      <c r="AA371" s="79">
        <v>0</v>
      </c>
      <c r="AB371" s="79">
        <v>0</v>
      </c>
      <c r="AC371" s="79">
        <v>0</v>
      </c>
      <c r="AD371" s="79">
        <v>0</v>
      </c>
      <c r="AE371" s="79">
        <v>0</v>
      </c>
      <c r="AF371" s="79">
        <v>0</v>
      </c>
      <c r="AG371" s="79">
        <v>0</v>
      </c>
      <c r="AH371" s="79">
        <v>0</v>
      </c>
      <c r="AI371" s="79">
        <v>0</v>
      </c>
      <c r="AJ371" s="79">
        <v>0</v>
      </c>
      <c r="AK371" s="79">
        <v>0</v>
      </c>
      <c r="AL371" s="79">
        <v>0</v>
      </c>
      <c r="AM371" s="79">
        <f t="shared" si="5"/>
        <v>0</v>
      </c>
      <c r="AP371" s="45"/>
    </row>
    <row r="372" spans="1:42" ht="33" customHeight="1">
      <c r="A372" s="54">
        <v>1324</v>
      </c>
      <c r="B372" s="55" t="s">
        <v>351</v>
      </c>
      <c r="C372" s="80" t="s">
        <v>678</v>
      </c>
      <c r="D372" s="79">
        <v>0</v>
      </c>
      <c r="E372" s="79">
        <v>0</v>
      </c>
      <c r="F372" s="79">
        <v>0</v>
      </c>
      <c r="G372" s="79">
        <v>0</v>
      </c>
      <c r="H372" s="79">
        <v>0</v>
      </c>
      <c r="I372" s="79">
        <v>0</v>
      </c>
      <c r="J372" s="79">
        <v>0</v>
      </c>
      <c r="K372" s="79">
        <v>0</v>
      </c>
      <c r="L372" s="79">
        <v>0</v>
      </c>
      <c r="M372" s="79">
        <v>0</v>
      </c>
      <c r="N372" s="79">
        <v>0</v>
      </c>
      <c r="O372" s="79">
        <v>0</v>
      </c>
      <c r="P372" s="79">
        <v>0</v>
      </c>
      <c r="Q372" s="79">
        <v>0</v>
      </c>
      <c r="R372" s="79">
        <v>0</v>
      </c>
      <c r="S372" s="79">
        <v>0</v>
      </c>
      <c r="T372" s="79">
        <v>0</v>
      </c>
      <c r="U372" s="79">
        <v>0</v>
      </c>
      <c r="V372" s="79">
        <v>0</v>
      </c>
      <c r="W372" s="79">
        <v>0</v>
      </c>
      <c r="X372" s="79">
        <v>0</v>
      </c>
      <c r="Y372" s="79">
        <v>0</v>
      </c>
      <c r="Z372" s="79">
        <v>0</v>
      </c>
      <c r="AA372" s="79">
        <v>0</v>
      </c>
      <c r="AB372" s="79">
        <v>0</v>
      </c>
      <c r="AC372" s="79">
        <v>0</v>
      </c>
      <c r="AD372" s="79">
        <v>0</v>
      </c>
      <c r="AE372" s="79">
        <v>0</v>
      </c>
      <c r="AF372" s="79">
        <v>0</v>
      </c>
      <c r="AG372" s="79">
        <v>0</v>
      </c>
      <c r="AH372" s="79">
        <v>0</v>
      </c>
      <c r="AI372" s="79">
        <v>0</v>
      </c>
      <c r="AJ372" s="79">
        <v>0</v>
      </c>
      <c r="AK372" s="79">
        <v>0</v>
      </c>
      <c r="AL372" s="79">
        <v>0</v>
      </c>
      <c r="AM372" s="79">
        <f t="shared" si="5"/>
        <v>0</v>
      </c>
      <c r="AP372" s="45"/>
    </row>
    <row r="373" spans="1:42" ht="33" customHeight="1">
      <c r="A373" s="54">
        <v>1325</v>
      </c>
      <c r="B373" s="55" t="s">
        <v>352</v>
      </c>
      <c r="C373" s="80" t="s">
        <v>678</v>
      </c>
      <c r="D373" s="79">
        <v>0</v>
      </c>
      <c r="E373" s="79">
        <v>0</v>
      </c>
      <c r="F373" s="79">
        <v>0</v>
      </c>
      <c r="G373" s="79">
        <v>0</v>
      </c>
      <c r="H373" s="79">
        <v>0</v>
      </c>
      <c r="I373" s="79">
        <v>0</v>
      </c>
      <c r="J373" s="79">
        <v>0</v>
      </c>
      <c r="K373" s="79">
        <v>0</v>
      </c>
      <c r="L373" s="79">
        <v>0</v>
      </c>
      <c r="M373" s="79">
        <v>0</v>
      </c>
      <c r="N373" s="79">
        <v>0</v>
      </c>
      <c r="O373" s="79">
        <v>0</v>
      </c>
      <c r="P373" s="79">
        <v>0</v>
      </c>
      <c r="Q373" s="79">
        <v>0</v>
      </c>
      <c r="R373" s="79">
        <v>0</v>
      </c>
      <c r="S373" s="79">
        <v>0</v>
      </c>
      <c r="T373" s="79">
        <v>0</v>
      </c>
      <c r="U373" s="79">
        <v>0</v>
      </c>
      <c r="V373" s="79">
        <v>0</v>
      </c>
      <c r="W373" s="79">
        <v>0</v>
      </c>
      <c r="X373" s="79">
        <v>0</v>
      </c>
      <c r="Y373" s="79">
        <v>0</v>
      </c>
      <c r="Z373" s="79">
        <v>0</v>
      </c>
      <c r="AA373" s="79">
        <v>0</v>
      </c>
      <c r="AB373" s="79">
        <v>0</v>
      </c>
      <c r="AC373" s="79">
        <v>0</v>
      </c>
      <c r="AD373" s="79">
        <v>0</v>
      </c>
      <c r="AE373" s="79">
        <v>0</v>
      </c>
      <c r="AF373" s="79">
        <v>0</v>
      </c>
      <c r="AG373" s="79">
        <v>0</v>
      </c>
      <c r="AH373" s="79">
        <v>0</v>
      </c>
      <c r="AI373" s="79">
        <v>0</v>
      </c>
      <c r="AJ373" s="79">
        <v>0</v>
      </c>
      <c r="AK373" s="79">
        <v>0</v>
      </c>
      <c r="AL373" s="79">
        <v>0</v>
      </c>
      <c r="AM373" s="79">
        <f t="shared" si="5"/>
        <v>0</v>
      </c>
      <c r="AP373" s="45"/>
    </row>
    <row r="374" spans="1:42" ht="33" customHeight="1">
      <c r="A374" s="54">
        <v>1326</v>
      </c>
      <c r="B374" s="55" t="s">
        <v>353</v>
      </c>
      <c r="C374" s="80" t="s">
        <v>678</v>
      </c>
      <c r="D374" s="79">
        <v>0</v>
      </c>
      <c r="E374" s="79">
        <v>0</v>
      </c>
      <c r="F374" s="79">
        <v>0</v>
      </c>
      <c r="G374" s="79">
        <v>0</v>
      </c>
      <c r="H374" s="79">
        <v>0</v>
      </c>
      <c r="I374" s="79">
        <v>0</v>
      </c>
      <c r="J374" s="79">
        <v>0</v>
      </c>
      <c r="K374" s="79">
        <v>0</v>
      </c>
      <c r="L374" s="79">
        <v>0</v>
      </c>
      <c r="M374" s="79">
        <v>0</v>
      </c>
      <c r="N374" s="79">
        <v>0</v>
      </c>
      <c r="O374" s="79">
        <v>0</v>
      </c>
      <c r="P374" s="79">
        <v>0</v>
      </c>
      <c r="Q374" s="79">
        <v>0</v>
      </c>
      <c r="R374" s="79">
        <v>0</v>
      </c>
      <c r="S374" s="79">
        <v>0</v>
      </c>
      <c r="T374" s="79">
        <v>0</v>
      </c>
      <c r="U374" s="79">
        <v>0</v>
      </c>
      <c r="V374" s="79">
        <v>0</v>
      </c>
      <c r="W374" s="79">
        <v>0</v>
      </c>
      <c r="X374" s="79">
        <v>0</v>
      </c>
      <c r="Y374" s="79">
        <v>0</v>
      </c>
      <c r="Z374" s="79">
        <v>0</v>
      </c>
      <c r="AA374" s="79">
        <v>0</v>
      </c>
      <c r="AB374" s="79">
        <v>0</v>
      </c>
      <c r="AC374" s="79">
        <v>0</v>
      </c>
      <c r="AD374" s="79">
        <v>0</v>
      </c>
      <c r="AE374" s="79">
        <v>0</v>
      </c>
      <c r="AF374" s="79">
        <v>0</v>
      </c>
      <c r="AG374" s="79">
        <v>0</v>
      </c>
      <c r="AH374" s="79">
        <v>0</v>
      </c>
      <c r="AI374" s="79">
        <v>0</v>
      </c>
      <c r="AJ374" s="79">
        <v>0</v>
      </c>
      <c r="AK374" s="79">
        <v>0</v>
      </c>
      <c r="AL374" s="79">
        <v>0</v>
      </c>
      <c r="AM374" s="79">
        <f t="shared" si="5"/>
        <v>0</v>
      </c>
      <c r="AP374" s="45"/>
    </row>
    <row r="375" spans="1:42" ht="33" customHeight="1">
      <c r="A375" s="54">
        <v>1327</v>
      </c>
      <c r="B375" s="55" t="s">
        <v>354</v>
      </c>
      <c r="C375" s="80" t="s">
        <v>678</v>
      </c>
      <c r="D375" s="79">
        <v>0</v>
      </c>
      <c r="E375" s="79">
        <v>0</v>
      </c>
      <c r="F375" s="79">
        <v>0</v>
      </c>
      <c r="G375" s="79">
        <v>0</v>
      </c>
      <c r="H375" s="79">
        <v>0</v>
      </c>
      <c r="I375" s="79">
        <v>0</v>
      </c>
      <c r="J375" s="79">
        <v>0</v>
      </c>
      <c r="K375" s="79">
        <v>0</v>
      </c>
      <c r="L375" s="79">
        <v>0</v>
      </c>
      <c r="M375" s="79">
        <v>0</v>
      </c>
      <c r="N375" s="79">
        <v>0</v>
      </c>
      <c r="O375" s="79">
        <v>0</v>
      </c>
      <c r="P375" s="79">
        <v>0</v>
      </c>
      <c r="Q375" s="79">
        <v>0</v>
      </c>
      <c r="R375" s="79">
        <v>0</v>
      </c>
      <c r="S375" s="79">
        <v>0</v>
      </c>
      <c r="T375" s="79">
        <v>0</v>
      </c>
      <c r="U375" s="79">
        <v>0</v>
      </c>
      <c r="V375" s="79">
        <v>0</v>
      </c>
      <c r="W375" s="79">
        <v>0</v>
      </c>
      <c r="X375" s="79">
        <v>0</v>
      </c>
      <c r="Y375" s="79">
        <v>0</v>
      </c>
      <c r="Z375" s="79">
        <v>0</v>
      </c>
      <c r="AA375" s="79">
        <v>0</v>
      </c>
      <c r="AB375" s="79">
        <v>0</v>
      </c>
      <c r="AC375" s="79">
        <v>0</v>
      </c>
      <c r="AD375" s="79">
        <v>0</v>
      </c>
      <c r="AE375" s="79">
        <v>0</v>
      </c>
      <c r="AF375" s="79">
        <v>0</v>
      </c>
      <c r="AG375" s="79">
        <v>0</v>
      </c>
      <c r="AH375" s="79">
        <v>0</v>
      </c>
      <c r="AI375" s="79">
        <v>0</v>
      </c>
      <c r="AJ375" s="79">
        <v>0</v>
      </c>
      <c r="AK375" s="79">
        <v>0</v>
      </c>
      <c r="AL375" s="79">
        <v>0</v>
      </c>
      <c r="AM375" s="79">
        <f t="shared" si="5"/>
        <v>0</v>
      </c>
      <c r="AP375" s="45"/>
    </row>
    <row r="376" spans="1:42" ht="33" customHeight="1">
      <c r="A376" s="54">
        <v>1328</v>
      </c>
      <c r="B376" s="55" t="s">
        <v>355</v>
      </c>
      <c r="C376" s="80" t="s">
        <v>678</v>
      </c>
      <c r="D376" s="79">
        <v>0</v>
      </c>
      <c r="E376" s="79">
        <v>0</v>
      </c>
      <c r="F376" s="79">
        <v>0</v>
      </c>
      <c r="G376" s="79">
        <v>0</v>
      </c>
      <c r="H376" s="79">
        <v>0</v>
      </c>
      <c r="I376" s="79">
        <v>0</v>
      </c>
      <c r="J376" s="79">
        <v>0</v>
      </c>
      <c r="K376" s="79">
        <v>0</v>
      </c>
      <c r="L376" s="79">
        <v>0</v>
      </c>
      <c r="M376" s="79">
        <v>0</v>
      </c>
      <c r="N376" s="79">
        <v>0</v>
      </c>
      <c r="O376" s="79">
        <v>0</v>
      </c>
      <c r="P376" s="79">
        <v>0</v>
      </c>
      <c r="Q376" s="79">
        <v>0</v>
      </c>
      <c r="R376" s="79">
        <v>0</v>
      </c>
      <c r="S376" s="79">
        <v>0</v>
      </c>
      <c r="T376" s="79">
        <v>0</v>
      </c>
      <c r="U376" s="79">
        <v>0</v>
      </c>
      <c r="V376" s="79">
        <v>0</v>
      </c>
      <c r="W376" s="79">
        <v>0</v>
      </c>
      <c r="X376" s="79">
        <v>0</v>
      </c>
      <c r="Y376" s="79">
        <v>0</v>
      </c>
      <c r="Z376" s="79">
        <v>0</v>
      </c>
      <c r="AA376" s="79">
        <v>0</v>
      </c>
      <c r="AB376" s="79">
        <v>0</v>
      </c>
      <c r="AC376" s="79">
        <v>0</v>
      </c>
      <c r="AD376" s="79">
        <v>0</v>
      </c>
      <c r="AE376" s="79">
        <v>0</v>
      </c>
      <c r="AF376" s="79">
        <v>0</v>
      </c>
      <c r="AG376" s="79">
        <v>0</v>
      </c>
      <c r="AH376" s="79">
        <v>0</v>
      </c>
      <c r="AI376" s="79">
        <v>0</v>
      </c>
      <c r="AJ376" s="79">
        <v>0</v>
      </c>
      <c r="AK376" s="79">
        <v>0</v>
      </c>
      <c r="AL376" s="79">
        <v>0</v>
      </c>
      <c r="AM376" s="79">
        <f t="shared" si="5"/>
        <v>0</v>
      </c>
      <c r="AP376" s="45"/>
    </row>
    <row r="377" spans="1:42" ht="33" customHeight="1">
      <c r="A377" s="54">
        <v>1329</v>
      </c>
      <c r="B377" s="55" t="s">
        <v>356</v>
      </c>
      <c r="C377" s="80" t="s">
        <v>678</v>
      </c>
      <c r="D377" s="79">
        <v>0</v>
      </c>
      <c r="E377" s="79">
        <v>0</v>
      </c>
      <c r="F377" s="79">
        <v>0</v>
      </c>
      <c r="G377" s="79">
        <v>0</v>
      </c>
      <c r="H377" s="79">
        <v>0</v>
      </c>
      <c r="I377" s="79">
        <v>0</v>
      </c>
      <c r="J377" s="79">
        <v>0</v>
      </c>
      <c r="K377" s="79">
        <v>0</v>
      </c>
      <c r="L377" s="79">
        <v>0</v>
      </c>
      <c r="M377" s="79">
        <v>0</v>
      </c>
      <c r="N377" s="79">
        <v>0</v>
      </c>
      <c r="O377" s="79">
        <v>0</v>
      </c>
      <c r="P377" s="79">
        <v>0</v>
      </c>
      <c r="Q377" s="79">
        <v>0</v>
      </c>
      <c r="R377" s="79">
        <v>0</v>
      </c>
      <c r="S377" s="79">
        <v>0</v>
      </c>
      <c r="T377" s="79">
        <v>0</v>
      </c>
      <c r="U377" s="79">
        <v>0</v>
      </c>
      <c r="V377" s="79">
        <v>0</v>
      </c>
      <c r="W377" s="79">
        <v>0</v>
      </c>
      <c r="X377" s="79">
        <v>0</v>
      </c>
      <c r="Y377" s="79">
        <v>0</v>
      </c>
      <c r="Z377" s="79">
        <v>0</v>
      </c>
      <c r="AA377" s="79">
        <v>0</v>
      </c>
      <c r="AB377" s="79">
        <v>0</v>
      </c>
      <c r="AC377" s="79">
        <v>0</v>
      </c>
      <c r="AD377" s="79">
        <v>0</v>
      </c>
      <c r="AE377" s="79">
        <v>0</v>
      </c>
      <c r="AF377" s="79">
        <v>0</v>
      </c>
      <c r="AG377" s="79">
        <v>0</v>
      </c>
      <c r="AH377" s="79">
        <v>0</v>
      </c>
      <c r="AI377" s="79">
        <v>0</v>
      </c>
      <c r="AJ377" s="79">
        <v>0</v>
      </c>
      <c r="AK377" s="79">
        <v>0</v>
      </c>
      <c r="AL377" s="79">
        <v>0</v>
      </c>
      <c r="AM377" s="79">
        <f t="shared" si="5"/>
        <v>0</v>
      </c>
      <c r="AP377" s="45"/>
    </row>
    <row r="378" spans="1:42" ht="33" customHeight="1">
      <c r="A378" s="54">
        <v>1330</v>
      </c>
      <c r="B378" s="55" t="s">
        <v>357</v>
      </c>
      <c r="C378" s="80" t="s">
        <v>678</v>
      </c>
      <c r="D378" s="79">
        <v>0</v>
      </c>
      <c r="E378" s="79">
        <v>0</v>
      </c>
      <c r="F378" s="79">
        <v>0</v>
      </c>
      <c r="G378" s="79">
        <v>0</v>
      </c>
      <c r="H378" s="79">
        <v>0</v>
      </c>
      <c r="I378" s="79">
        <v>0</v>
      </c>
      <c r="J378" s="79">
        <v>0</v>
      </c>
      <c r="K378" s="79">
        <v>0</v>
      </c>
      <c r="L378" s="79">
        <v>0</v>
      </c>
      <c r="M378" s="79">
        <v>0</v>
      </c>
      <c r="N378" s="79">
        <v>0</v>
      </c>
      <c r="O378" s="79">
        <v>0</v>
      </c>
      <c r="P378" s="79">
        <v>0</v>
      </c>
      <c r="Q378" s="79">
        <v>0</v>
      </c>
      <c r="R378" s="79">
        <v>0</v>
      </c>
      <c r="S378" s="79">
        <v>0</v>
      </c>
      <c r="T378" s="79">
        <v>0</v>
      </c>
      <c r="U378" s="79">
        <v>0</v>
      </c>
      <c r="V378" s="79">
        <v>0</v>
      </c>
      <c r="W378" s="79">
        <v>0</v>
      </c>
      <c r="X378" s="79">
        <v>0</v>
      </c>
      <c r="Y378" s="79">
        <v>0</v>
      </c>
      <c r="Z378" s="79">
        <v>0</v>
      </c>
      <c r="AA378" s="79">
        <v>0</v>
      </c>
      <c r="AB378" s="79">
        <v>0</v>
      </c>
      <c r="AC378" s="79">
        <v>0</v>
      </c>
      <c r="AD378" s="79">
        <v>0</v>
      </c>
      <c r="AE378" s="79">
        <v>0</v>
      </c>
      <c r="AF378" s="79">
        <v>0</v>
      </c>
      <c r="AG378" s="79">
        <v>0</v>
      </c>
      <c r="AH378" s="79">
        <v>0</v>
      </c>
      <c r="AI378" s="79">
        <v>0</v>
      </c>
      <c r="AJ378" s="79">
        <v>0</v>
      </c>
      <c r="AK378" s="79">
        <v>0</v>
      </c>
      <c r="AL378" s="79">
        <v>0</v>
      </c>
      <c r="AM378" s="79">
        <f t="shared" si="5"/>
        <v>0</v>
      </c>
      <c r="AP378" s="45"/>
    </row>
    <row r="379" spans="1:42" ht="33" customHeight="1">
      <c r="A379" s="54">
        <v>1331</v>
      </c>
      <c r="B379" s="55" t="s">
        <v>358</v>
      </c>
      <c r="C379" s="80" t="s">
        <v>678</v>
      </c>
      <c r="D379" s="79">
        <v>0</v>
      </c>
      <c r="E379" s="79">
        <v>0</v>
      </c>
      <c r="F379" s="79">
        <v>0</v>
      </c>
      <c r="G379" s="79">
        <v>0</v>
      </c>
      <c r="H379" s="79">
        <v>0</v>
      </c>
      <c r="I379" s="79">
        <v>0</v>
      </c>
      <c r="J379" s="79">
        <v>0</v>
      </c>
      <c r="K379" s="79">
        <v>0</v>
      </c>
      <c r="L379" s="79">
        <v>0</v>
      </c>
      <c r="M379" s="79">
        <v>0</v>
      </c>
      <c r="N379" s="79">
        <v>0</v>
      </c>
      <c r="O379" s="79">
        <v>0</v>
      </c>
      <c r="P379" s="79">
        <v>0</v>
      </c>
      <c r="Q379" s="79">
        <v>0</v>
      </c>
      <c r="R379" s="79">
        <v>0</v>
      </c>
      <c r="S379" s="79">
        <v>0</v>
      </c>
      <c r="T379" s="79">
        <v>0</v>
      </c>
      <c r="U379" s="79">
        <v>0</v>
      </c>
      <c r="V379" s="79">
        <v>0</v>
      </c>
      <c r="W379" s="79">
        <v>0</v>
      </c>
      <c r="X379" s="79">
        <v>0</v>
      </c>
      <c r="Y379" s="79">
        <v>0</v>
      </c>
      <c r="Z379" s="79">
        <v>0</v>
      </c>
      <c r="AA379" s="79">
        <v>0</v>
      </c>
      <c r="AB379" s="79">
        <v>0</v>
      </c>
      <c r="AC379" s="79">
        <v>0</v>
      </c>
      <c r="AD379" s="79">
        <v>0</v>
      </c>
      <c r="AE379" s="79">
        <v>0</v>
      </c>
      <c r="AF379" s="79">
        <v>0</v>
      </c>
      <c r="AG379" s="79">
        <v>0</v>
      </c>
      <c r="AH379" s="79">
        <v>0</v>
      </c>
      <c r="AI379" s="79">
        <v>0</v>
      </c>
      <c r="AJ379" s="79">
        <v>0</v>
      </c>
      <c r="AK379" s="79">
        <v>0</v>
      </c>
      <c r="AL379" s="79">
        <v>0</v>
      </c>
      <c r="AM379" s="79">
        <f t="shared" si="5"/>
        <v>0</v>
      </c>
      <c r="AP379" s="45"/>
    </row>
    <row r="380" spans="1:42" ht="33" customHeight="1">
      <c r="A380" s="54">
        <v>1332</v>
      </c>
      <c r="B380" s="55" t="s">
        <v>359</v>
      </c>
      <c r="C380" s="80" t="s">
        <v>678</v>
      </c>
      <c r="D380" s="79">
        <v>0</v>
      </c>
      <c r="E380" s="79">
        <v>0</v>
      </c>
      <c r="F380" s="79">
        <v>0</v>
      </c>
      <c r="G380" s="79">
        <v>0</v>
      </c>
      <c r="H380" s="79">
        <v>0</v>
      </c>
      <c r="I380" s="79">
        <v>0</v>
      </c>
      <c r="J380" s="79">
        <v>0</v>
      </c>
      <c r="K380" s="79">
        <v>0</v>
      </c>
      <c r="L380" s="79">
        <v>0</v>
      </c>
      <c r="M380" s="79">
        <v>0</v>
      </c>
      <c r="N380" s="79">
        <v>0</v>
      </c>
      <c r="O380" s="79">
        <v>0</v>
      </c>
      <c r="P380" s="79">
        <v>0</v>
      </c>
      <c r="Q380" s="79">
        <v>0</v>
      </c>
      <c r="R380" s="79">
        <v>0</v>
      </c>
      <c r="S380" s="79">
        <v>0</v>
      </c>
      <c r="T380" s="79">
        <v>0</v>
      </c>
      <c r="U380" s="79">
        <v>0</v>
      </c>
      <c r="V380" s="79">
        <v>0</v>
      </c>
      <c r="W380" s="79">
        <v>0</v>
      </c>
      <c r="X380" s="79">
        <v>0</v>
      </c>
      <c r="Y380" s="79">
        <v>0</v>
      </c>
      <c r="Z380" s="79">
        <v>0</v>
      </c>
      <c r="AA380" s="79">
        <v>0</v>
      </c>
      <c r="AB380" s="79">
        <v>0</v>
      </c>
      <c r="AC380" s="79">
        <v>0</v>
      </c>
      <c r="AD380" s="79">
        <v>0</v>
      </c>
      <c r="AE380" s="79">
        <v>0</v>
      </c>
      <c r="AF380" s="79">
        <v>0</v>
      </c>
      <c r="AG380" s="79">
        <v>0</v>
      </c>
      <c r="AH380" s="79">
        <v>0</v>
      </c>
      <c r="AI380" s="79">
        <v>0</v>
      </c>
      <c r="AJ380" s="79">
        <v>0</v>
      </c>
      <c r="AK380" s="79">
        <v>0</v>
      </c>
      <c r="AL380" s="79">
        <v>0</v>
      </c>
      <c r="AM380" s="79">
        <f t="shared" si="5"/>
        <v>0</v>
      </c>
      <c r="AP380" s="45"/>
    </row>
    <row r="381" spans="1:42" ht="33" customHeight="1">
      <c r="A381" s="54">
        <v>1333</v>
      </c>
      <c r="B381" s="55" t="s">
        <v>360</v>
      </c>
      <c r="C381" s="80" t="s">
        <v>678</v>
      </c>
      <c r="D381" s="79">
        <v>0</v>
      </c>
      <c r="E381" s="79">
        <v>0</v>
      </c>
      <c r="F381" s="79">
        <v>0</v>
      </c>
      <c r="G381" s="79">
        <v>0</v>
      </c>
      <c r="H381" s="79">
        <v>0</v>
      </c>
      <c r="I381" s="79">
        <v>0</v>
      </c>
      <c r="J381" s="79">
        <v>0</v>
      </c>
      <c r="K381" s="79">
        <v>0</v>
      </c>
      <c r="L381" s="79">
        <v>0</v>
      </c>
      <c r="M381" s="79">
        <v>0</v>
      </c>
      <c r="N381" s="79">
        <v>0</v>
      </c>
      <c r="O381" s="79">
        <v>0</v>
      </c>
      <c r="P381" s="79">
        <v>0</v>
      </c>
      <c r="Q381" s="79">
        <v>0</v>
      </c>
      <c r="R381" s="79">
        <v>0</v>
      </c>
      <c r="S381" s="79">
        <v>0</v>
      </c>
      <c r="T381" s="79">
        <v>0</v>
      </c>
      <c r="U381" s="79">
        <v>0</v>
      </c>
      <c r="V381" s="79">
        <v>0</v>
      </c>
      <c r="W381" s="79">
        <v>0</v>
      </c>
      <c r="X381" s="79">
        <v>0</v>
      </c>
      <c r="Y381" s="79">
        <v>0</v>
      </c>
      <c r="Z381" s="79">
        <v>0</v>
      </c>
      <c r="AA381" s="79">
        <v>0</v>
      </c>
      <c r="AB381" s="79">
        <v>0</v>
      </c>
      <c r="AC381" s="79">
        <v>0</v>
      </c>
      <c r="AD381" s="79">
        <v>0</v>
      </c>
      <c r="AE381" s="79">
        <v>0</v>
      </c>
      <c r="AF381" s="79">
        <v>0</v>
      </c>
      <c r="AG381" s="79">
        <v>0</v>
      </c>
      <c r="AH381" s="79">
        <v>0</v>
      </c>
      <c r="AI381" s="79">
        <v>0</v>
      </c>
      <c r="AJ381" s="79">
        <v>0</v>
      </c>
      <c r="AK381" s="79">
        <v>0</v>
      </c>
      <c r="AL381" s="79">
        <v>0</v>
      </c>
      <c r="AM381" s="79">
        <f t="shared" si="5"/>
        <v>0</v>
      </c>
      <c r="AP381" s="45"/>
    </row>
    <row r="382" spans="1:42" ht="33" customHeight="1">
      <c r="A382" s="54">
        <v>1334</v>
      </c>
      <c r="B382" s="55" t="s">
        <v>361</v>
      </c>
      <c r="C382" s="80" t="s">
        <v>678</v>
      </c>
      <c r="D382" s="79">
        <v>0</v>
      </c>
      <c r="E382" s="79">
        <v>0</v>
      </c>
      <c r="F382" s="79">
        <v>0</v>
      </c>
      <c r="G382" s="79">
        <v>0</v>
      </c>
      <c r="H382" s="79">
        <v>0</v>
      </c>
      <c r="I382" s="79">
        <v>0</v>
      </c>
      <c r="J382" s="79">
        <v>0</v>
      </c>
      <c r="K382" s="79">
        <v>0</v>
      </c>
      <c r="L382" s="79">
        <v>0</v>
      </c>
      <c r="M382" s="79">
        <v>0</v>
      </c>
      <c r="N382" s="79">
        <v>0</v>
      </c>
      <c r="O382" s="79">
        <v>0</v>
      </c>
      <c r="P382" s="79">
        <v>0</v>
      </c>
      <c r="Q382" s="79">
        <v>0</v>
      </c>
      <c r="R382" s="79">
        <v>0</v>
      </c>
      <c r="S382" s="79">
        <v>0</v>
      </c>
      <c r="T382" s="79">
        <v>0</v>
      </c>
      <c r="U382" s="79">
        <v>0</v>
      </c>
      <c r="V382" s="79">
        <v>0</v>
      </c>
      <c r="W382" s="79">
        <v>0</v>
      </c>
      <c r="X382" s="79">
        <v>0</v>
      </c>
      <c r="Y382" s="79">
        <v>0</v>
      </c>
      <c r="Z382" s="79">
        <v>0</v>
      </c>
      <c r="AA382" s="79">
        <v>0</v>
      </c>
      <c r="AB382" s="79">
        <v>0</v>
      </c>
      <c r="AC382" s="79">
        <v>0</v>
      </c>
      <c r="AD382" s="79">
        <v>0</v>
      </c>
      <c r="AE382" s="79">
        <v>0</v>
      </c>
      <c r="AF382" s="79">
        <v>0</v>
      </c>
      <c r="AG382" s="79">
        <v>0</v>
      </c>
      <c r="AH382" s="79">
        <v>0</v>
      </c>
      <c r="AI382" s="79">
        <v>0</v>
      </c>
      <c r="AJ382" s="79">
        <v>0</v>
      </c>
      <c r="AK382" s="79">
        <v>0</v>
      </c>
      <c r="AL382" s="79">
        <v>0</v>
      </c>
      <c r="AM382" s="79">
        <f t="shared" si="5"/>
        <v>0</v>
      </c>
      <c r="AP382" s="45"/>
    </row>
    <row r="383" spans="1:42" ht="33" customHeight="1">
      <c r="A383" s="54">
        <v>1335</v>
      </c>
      <c r="B383" s="55" t="s">
        <v>362</v>
      </c>
      <c r="C383" s="80" t="s">
        <v>678</v>
      </c>
      <c r="D383" s="79">
        <v>0</v>
      </c>
      <c r="E383" s="79">
        <v>0</v>
      </c>
      <c r="F383" s="79">
        <v>0</v>
      </c>
      <c r="G383" s="79">
        <v>0</v>
      </c>
      <c r="H383" s="79">
        <v>0</v>
      </c>
      <c r="I383" s="79">
        <v>0</v>
      </c>
      <c r="J383" s="79">
        <v>0</v>
      </c>
      <c r="K383" s="79">
        <v>0</v>
      </c>
      <c r="L383" s="79">
        <v>0</v>
      </c>
      <c r="M383" s="79">
        <v>0</v>
      </c>
      <c r="N383" s="79">
        <v>0</v>
      </c>
      <c r="O383" s="79">
        <v>0</v>
      </c>
      <c r="P383" s="79">
        <v>0</v>
      </c>
      <c r="Q383" s="79">
        <v>0</v>
      </c>
      <c r="R383" s="79">
        <v>0</v>
      </c>
      <c r="S383" s="79">
        <v>0</v>
      </c>
      <c r="T383" s="79">
        <v>0</v>
      </c>
      <c r="U383" s="79">
        <v>0</v>
      </c>
      <c r="V383" s="79">
        <v>0</v>
      </c>
      <c r="W383" s="79">
        <v>0</v>
      </c>
      <c r="X383" s="79">
        <v>0</v>
      </c>
      <c r="Y383" s="79">
        <v>0</v>
      </c>
      <c r="Z383" s="79">
        <v>0</v>
      </c>
      <c r="AA383" s="79">
        <v>0</v>
      </c>
      <c r="AB383" s="79">
        <v>0</v>
      </c>
      <c r="AC383" s="79">
        <v>0</v>
      </c>
      <c r="AD383" s="79">
        <v>0</v>
      </c>
      <c r="AE383" s="79">
        <v>0</v>
      </c>
      <c r="AF383" s="79">
        <v>0</v>
      </c>
      <c r="AG383" s="79">
        <v>0</v>
      </c>
      <c r="AH383" s="79">
        <v>0</v>
      </c>
      <c r="AI383" s="79">
        <v>0</v>
      </c>
      <c r="AJ383" s="79">
        <v>0</v>
      </c>
      <c r="AK383" s="79">
        <v>0</v>
      </c>
      <c r="AL383" s="79">
        <v>0</v>
      </c>
      <c r="AM383" s="79">
        <f t="shared" si="5"/>
        <v>0</v>
      </c>
      <c r="AP383" s="45"/>
    </row>
    <row r="384" spans="1:42" ht="33" customHeight="1">
      <c r="A384" s="54">
        <v>1336</v>
      </c>
      <c r="B384" s="55" t="s">
        <v>363</v>
      </c>
      <c r="C384" s="80" t="s">
        <v>678</v>
      </c>
      <c r="D384" s="79">
        <v>0</v>
      </c>
      <c r="E384" s="79">
        <v>0</v>
      </c>
      <c r="F384" s="79">
        <v>0</v>
      </c>
      <c r="G384" s="79">
        <v>0</v>
      </c>
      <c r="H384" s="79">
        <v>0</v>
      </c>
      <c r="I384" s="79">
        <v>0</v>
      </c>
      <c r="J384" s="79">
        <v>0</v>
      </c>
      <c r="K384" s="79">
        <v>0</v>
      </c>
      <c r="L384" s="79">
        <v>0</v>
      </c>
      <c r="M384" s="79">
        <v>0</v>
      </c>
      <c r="N384" s="79">
        <v>0</v>
      </c>
      <c r="O384" s="79">
        <v>0</v>
      </c>
      <c r="P384" s="79">
        <v>0</v>
      </c>
      <c r="Q384" s="79">
        <v>0</v>
      </c>
      <c r="R384" s="79">
        <v>0</v>
      </c>
      <c r="S384" s="79">
        <v>0</v>
      </c>
      <c r="T384" s="79">
        <v>0</v>
      </c>
      <c r="U384" s="79">
        <v>0</v>
      </c>
      <c r="V384" s="79">
        <v>0</v>
      </c>
      <c r="W384" s="79">
        <v>0</v>
      </c>
      <c r="X384" s="79">
        <v>0</v>
      </c>
      <c r="Y384" s="79">
        <v>0</v>
      </c>
      <c r="Z384" s="79">
        <v>0</v>
      </c>
      <c r="AA384" s="79">
        <v>0</v>
      </c>
      <c r="AB384" s="79">
        <v>0</v>
      </c>
      <c r="AC384" s="79">
        <v>0</v>
      </c>
      <c r="AD384" s="79">
        <v>0</v>
      </c>
      <c r="AE384" s="79">
        <v>0</v>
      </c>
      <c r="AF384" s="79">
        <v>0</v>
      </c>
      <c r="AG384" s="79">
        <v>0</v>
      </c>
      <c r="AH384" s="79">
        <v>0</v>
      </c>
      <c r="AI384" s="79">
        <v>0</v>
      </c>
      <c r="AJ384" s="79">
        <v>0</v>
      </c>
      <c r="AK384" s="79">
        <v>0</v>
      </c>
      <c r="AL384" s="79">
        <v>0</v>
      </c>
      <c r="AM384" s="79">
        <f t="shared" si="5"/>
        <v>0</v>
      </c>
      <c r="AP384" s="45"/>
    </row>
    <row r="385" spans="1:42" ht="33" customHeight="1">
      <c r="A385" s="54">
        <v>1337</v>
      </c>
      <c r="B385" s="55" t="s">
        <v>364</v>
      </c>
      <c r="C385" s="80" t="s">
        <v>678</v>
      </c>
      <c r="D385" s="79">
        <v>0</v>
      </c>
      <c r="E385" s="79">
        <v>0</v>
      </c>
      <c r="F385" s="79">
        <v>0</v>
      </c>
      <c r="G385" s="79">
        <v>0</v>
      </c>
      <c r="H385" s="79">
        <v>0</v>
      </c>
      <c r="I385" s="79">
        <v>0</v>
      </c>
      <c r="J385" s="79">
        <v>0</v>
      </c>
      <c r="K385" s="79">
        <v>0</v>
      </c>
      <c r="L385" s="79">
        <v>0</v>
      </c>
      <c r="M385" s="79">
        <v>0</v>
      </c>
      <c r="N385" s="79">
        <v>0</v>
      </c>
      <c r="O385" s="79">
        <v>0</v>
      </c>
      <c r="P385" s="79">
        <v>0</v>
      </c>
      <c r="Q385" s="79">
        <v>0</v>
      </c>
      <c r="R385" s="79">
        <v>0</v>
      </c>
      <c r="S385" s="79">
        <v>0</v>
      </c>
      <c r="T385" s="79">
        <v>0</v>
      </c>
      <c r="U385" s="79">
        <v>0</v>
      </c>
      <c r="V385" s="79">
        <v>0</v>
      </c>
      <c r="W385" s="79">
        <v>0</v>
      </c>
      <c r="X385" s="79">
        <v>0</v>
      </c>
      <c r="Y385" s="79">
        <v>0</v>
      </c>
      <c r="Z385" s="79">
        <v>0</v>
      </c>
      <c r="AA385" s="79">
        <v>0</v>
      </c>
      <c r="AB385" s="79">
        <v>0</v>
      </c>
      <c r="AC385" s="79">
        <v>0</v>
      </c>
      <c r="AD385" s="79">
        <v>0</v>
      </c>
      <c r="AE385" s="79">
        <v>0</v>
      </c>
      <c r="AF385" s="79">
        <v>0</v>
      </c>
      <c r="AG385" s="79">
        <v>0</v>
      </c>
      <c r="AH385" s="79">
        <v>0</v>
      </c>
      <c r="AI385" s="79">
        <v>0</v>
      </c>
      <c r="AJ385" s="79">
        <v>0</v>
      </c>
      <c r="AK385" s="79">
        <v>0</v>
      </c>
      <c r="AL385" s="79">
        <v>0</v>
      </c>
      <c r="AM385" s="79">
        <f t="shared" si="5"/>
        <v>0</v>
      </c>
      <c r="AP385" s="45"/>
    </row>
    <row r="386" spans="1:42" ht="33" customHeight="1">
      <c r="A386" s="54">
        <v>1338</v>
      </c>
      <c r="B386" s="55" t="s">
        <v>365</v>
      </c>
      <c r="C386" s="80" t="s">
        <v>678</v>
      </c>
      <c r="D386" s="79">
        <v>0</v>
      </c>
      <c r="E386" s="79">
        <v>0</v>
      </c>
      <c r="F386" s="79">
        <v>0</v>
      </c>
      <c r="G386" s="79">
        <v>0</v>
      </c>
      <c r="H386" s="79">
        <v>0</v>
      </c>
      <c r="I386" s="79">
        <v>0</v>
      </c>
      <c r="J386" s="79">
        <v>0</v>
      </c>
      <c r="K386" s="79">
        <v>0</v>
      </c>
      <c r="L386" s="79">
        <v>0</v>
      </c>
      <c r="M386" s="79">
        <v>0</v>
      </c>
      <c r="N386" s="79">
        <v>0</v>
      </c>
      <c r="O386" s="79">
        <v>0</v>
      </c>
      <c r="P386" s="79">
        <v>0</v>
      </c>
      <c r="Q386" s="79">
        <v>0</v>
      </c>
      <c r="R386" s="79">
        <v>0</v>
      </c>
      <c r="S386" s="79">
        <v>0</v>
      </c>
      <c r="T386" s="79">
        <v>0</v>
      </c>
      <c r="U386" s="79">
        <v>0</v>
      </c>
      <c r="V386" s="79">
        <v>0</v>
      </c>
      <c r="W386" s="79">
        <v>0</v>
      </c>
      <c r="X386" s="79">
        <v>0</v>
      </c>
      <c r="Y386" s="79">
        <v>0</v>
      </c>
      <c r="Z386" s="79">
        <v>0</v>
      </c>
      <c r="AA386" s="79">
        <v>0</v>
      </c>
      <c r="AB386" s="79">
        <v>0</v>
      </c>
      <c r="AC386" s="79">
        <v>0</v>
      </c>
      <c r="AD386" s="79">
        <v>0</v>
      </c>
      <c r="AE386" s="79">
        <v>0</v>
      </c>
      <c r="AF386" s="79">
        <v>0</v>
      </c>
      <c r="AG386" s="79">
        <v>0</v>
      </c>
      <c r="AH386" s="79">
        <v>0</v>
      </c>
      <c r="AI386" s="79">
        <v>0</v>
      </c>
      <c r="AJ386" s="79">
        <v>0</v>
      </c>
      <c r="AK386" s="79">
        <v>0</v>
      </c>
      <c r="AL386" s="79">
        <v>0</v>
      </c>
      <c r="AM386" s="79">
        <f t="shared" si="5"/>
        <v>0</v>
      </c>
      <c r="AP386" s="45"/>
    </row>
    <row r="387" spans="1:42" ht="33" customHeight="1">
      <c r="A387" s="54">
        <v>1339</v>
      </c>
      <c r="B387" s="55" t="s">
        <v>366</v>
      </c>
      <c r="C387" s="80" t="s">
        <v>678</v>
      </c>
      <c r="D387" s="79">
        <v>0</v>
      </c>
      <c r="E387" s="79">
        <v>0</v>
      </c>
      <c r="F387" s="79">
        <v>0</v>
      </c>
      <c r="G387" s="79">
        <v>0</v>
      </c>
      <c r="H387" s="79">
        <v>0</v>
      </c>
      <c r="I387" s="79">
        <v>0</v>
      </c>
      <c r="J387" s="79">
        <v>0</v>
      </c>
      <c r="K387" s="79">
        <v>0</v>
      </c>
      <c r="L387" s="79">
        <v>0</v>
      </c>
      <c r="M387" s="79">
        <v>0</v>
      </c>
      <c r="N387" s="79">
        <v>0</v>
      </c>
      <c r="O387" s="79">
        <v>0</v>
      </c>
      <c r="P387" s="79">
        <v>0</v>
      </c>
      <c r="Q387" s="79">
        <v>0</v>
      </c>
      <c r="R387" s="79">
        <v>0</v>
      </c>
      <c r="S387" s="79">
        <v>0</v>
      </c>
      <c r="T387" s="79">
        <v>0</v>
      </c>
      <c r="U387" s="79">
        <v>0</v>
      </c>
      <c r="V387" s="79">
        <v>0</v>
      </c>
      <c r="W387" s="79">
        <v>0</v>
      </c>
      <c r="X387" s="79">
        <v>0</v>
      </c>
      <c r="Y387" s="79">
        <v>0</v>
      </c>
      <c r="Z387" s="79">
        <v>0</v>
      </c>
      <c r="AA387" s="79">
        <v>0</v>
      </c>
      <c r="AB387" s="79">
        <v>0</v>
      </c>
      <c r="AC387" s="79">
        <v>0</v>
      </c>
      <c r="AD387" s="79">
        <v>0</v>
      </c>
      <c r="AE387" s="79">
        <v>0</v>
      </c>
      <c r="AF387" s="79">
        <v>0</v>
      </c>
      <c r="AG387" s="79">
        <v>0</v>
      </c>
      <c r="AH387" s="79">
        <v>0</v>
      </c>
      <c r="AI387" s="79">
        <v>0</v>
      </c>
      <c r="AJ387" s="79">
        <v>0</v>
      </c>
      <c r="AK387" s="79">
        <v>0</v>
      </c>
      <c r="AL387" s="79">
        <v>0</v>
      </c>
      <c r="AM387" s="79">
        <f t="shared" si="5"/>
        <v>0</v>
      </c>
      <c r="AP387" s="45"/>
    </row>
    <row r="388" spans="1:42" ht="33" customHeight="1">
      <c r="A388" s="54">
        <v>1340</v>
      </c>
      <c r="B388" s="55" t="s">
        <v>367</v>
      </c>
      <c r="C388" s="80" t="s">
        <v>678</v>
      </c>
      <c r="D388" s="79">
        <v>0</v>
      </c>
      <c r="E388" s="79">
        <v>0</v>
      </c>
      <c r="F388" s="79">
        <v>0</v>
      </c>
      <c r="G388" s="79">
        <v>0</v>
      </c>
      <c r="H388" s="79">
        <v>0</v>
      </c>
      <c r="I388" s="79">
        <v>0</v>
      </c>
      <c r="J388" s="79">
        <v>0</v>
      </c>
      <c r="K388" s="79">
        <v>0</v>
      </c>
      <c r="L388" s="79">
        <v>0</v>
      </c>
      <c r="M388" s="79">
        <v>0</v>
      </c>
      <c r="N388" s="79">
        <v>0</v>
      </c>
      <c r="O388" s="79">
        <v>0</v>
      </c>
      <c r="P388" s="79">
        <v>0</v>
      </c>
      <c r="Q388" s="79">
        <v>0</v>
      </c>
      <c r="R388" s="79">
        <v>0</v>
      </c>
      <c r="S388" s="79">
        <v>0</v>
      </c>
      <c r="T388" s="79">
        <v>0</v>
      </c>
      <c r="U388" s="79">
        <v>0</v>
      </c>
      <c r="V388" s="79">
        <v>0</v>
      </c>
      <c r="W388" s="79">
        <v>0</v>
      </c>
      <c r="X388" s="79">
        <v>0</v>
      </c>
      <c r="Y388" s="79">
        <v>0</v>
      </c>
      <c r="Z388" s="79">
        <v>0</v>
      </c>
      <c r="AA388" s="79">
        <v>0</v>
      </c>
      <c r="AB388" s="79">
        <v>0</v>
      </c>
      <c r="AC388" s="79">
        <v>0</v>
      </c>
      <c r="AD388" s="79">
        <v>0</v>
      </c>
      <c r="AE388" s="79">
        <v>0</v>
      </c>
      <c r="AF388" s="79">
        <v>0</v>
      </c>
      <c r="AG388" s="79">
        <v>0</v>
      </c>
      <c r="AH388" s="79">
        <v>0</v>
      </c>
      <c r="AI388" s="79">
        <v>0</v>
      </c>
      <c r="AJ388" s="79">
        <v>0</v>
      </c>
      <c r="AK388" s="79">
        <v>0</v>
      </c>
      <c r="AL388" s="79">
        <v>0</v>
      </c>
      <c r="AM388" s="79">
        <f t="shared" si="5"/>
        <v>0</v>
      </c>
      <c r="AP388" s="45"/>
    </row>
    <row r="389" spans="1:42" ht="33" customHeight="1">
      <c r="A389" s="54">
        <v>1341</v>
      </c>
      <c r="B389" s="55" t="s">
        <v>368</v>
      </c>
      <c r="C389" s="80" t="s">
        <v>678</v>
      </c>
      <c r="D389" s="79">
        <v>0</v>
      </c>
      <c r="E389" s="79">
        <v>0</v>
      </c>
      <c r="F389" s="79">
        <v>0</v>
      </c>
      <c r="G389" s="79">
        <v>0</v>
      </c>
      <c r="H389" s="79">
        <v>0</v>
      </c>
      <c r="I389" s="79">
        <v>0</v>
      </c>
      <c r="J389" s="79">
        <v>0</v>
      </c>
      <c r="K389" s="79">
        <v>0</v>
      </c>
      <c r="L389" s="79">
        <v>0</v>
      </c>
      <c r="M389" s="79">
        <v>0</v>
      </c>
      <c r="N389" s="79">
        <v>0</v>
      </c>
      <c r="O389" s="79">
        <v>0</v>
      </c>
      <c r="P389" s="79">
        <v>0</v>
      </c>
      <c r="Q389" s="79">
        <v>0</v>
      </c>
      <c r="R389" s="79">
        <v>0</v>
      </c>
      <c r="S389" s="79">
        <v>0</v>
      </c>
      <c r="T389" s="79">
        <v>0</v>
      </c>
      <c r="U389" s="79">
        <v>0</v>
      </c>
      <c r="V389" s="79">
        <v>0</v>
      </c>
      <c r="W389" s="79">
        <v>0</v>
      </c>
      <c r="X389" s="79">
        <v>0</v>
      </c>
      <c r="Y389" s="79">
        <v>0</v>
      </c>
      <c r="Z389" s="79">
        <v>0</v>
      </c>
      <c r="AA389" s="79">
        <v>0</v>
      </c>
      <c r="AB389" s="79">
        <v>0</v>
      </c>
      <c r="AC389" s="79">
        <v>0</v>
      </c>
      <c r="AD389" s="79">
        <v>0</v>
      </c>
      <c r="AE389" s="79">
        <v>0</v>
      </c>
      <c r="AF389" s="79">
        <v>0</v>
      </c>
      <c r="AG389" s="79">
        <v>0</v>
      </c>
      <c r="AH389" s="79">
        <v>0</v>
      </c>
      <c r="AI389" s="79">
        <v>0</v>
      </c>
      <c r="AJ389" s="79">
        <v>0</v>
      </c>
      <c r="AK389" s="79">
        <v>0</v>
      </c>
      <c r="AL389" s="79">
        <v>0</v>
      </c>
      <c r="AM389" s="79">
        <f t="shared" si="5"/>
        <v>0</v>
      </c>
      <c r="AP389" s="45"/>
    </row>
    <row r="390" spans="1:42" ht="33" customHeight="1">
      <c r="A390" s="54">
        <v>1342</v>
      </c>
      <c r="B390" s="55" t="s">
        <v>369</v>
      </c>
      <c r="C390" s="80" t="s">
        <v>678</v>
      </c>
      <c r="D390" s="79">
        <v>0</v>
      </c>
      <c r="E390" s="79">
        <v>0</v>
      </c>
      <c r="F390" s="79">
        <v>0</v>
      </c>
      <c r="G390" s="79">
        <v>0</v>
      </c>
      <c r="H390" s="79">
        <v>0</v>
      </c>
      <c r="I390" s="79">
        <v>0</v>
      </c>
      <c r="J390" s="79">
        <v>0</v>
      </c>
      <c r="K390" s="79">
        <v>0</v>
      </c>
      <c r="L390" s="79">
        <v>0</v>
      </c>
      <c r="M390" s="79">
        <v>0</v>
      </c>
      <c r="N390" s="79">
        <v>0</v>
      </c>
      <c r="O390" s="79">
        <v>0</v>
      </c>
      <c r="P390" s="79">
        <v>0</v>
      </c>
      <c r="Q390" s="79">
        <v>0</v>
      </c>
      <c r="R390" s="79">
        <v>0</v>
      </c>
      <c r="S390" s="79">
        <v>0</v>
      </c>
      <c r="T390" s="79">
        <v>0</v>
      </c>
      <c r="U390" s="79">
        <v>0</v>
      </c>
      <c r="V390" s="79">
        <v>0</v>
      </c>
      <c r="W390" s="79">
        <v>0</v>
      </c>
      <c r="X390" s="79">
        <v>0</v>
      </c>
      <c r="Y390" s="79">
        <v>0</v>
      </c>
      <c r="Z390" s="79">
        <v>0</v>
      </c>
      <c r="AA390" s="79">
        <v>0</v>
      </c>
      <c r="AB390" s="79">
        <v>0</v>
      </c>
      <c r="AC390" s="79">
        <v>0</v>
      </c>
      <c r="AD390" s="79">
        <v>0</v>
      </c>
      <c r="AE390" s="79">
        <v>0</v>
      </c>
      <c r="AF390" s="79">
        <v>0</v>
      </c>
      <c r="AG390" s="79">
        <v>0</v>
      </c>
      <c r="AH390" s="79">
        <v>0</v>
      </c>
      <c r="AI390" s="79">
        <v>0</v>
      </c>
      <c r="AJ390" s="79">
        <v>0</v>
      </c>
      <c r="AK390" s="79">
        <v>0</v>
      </c>
      <c r="AL390" s="79">
        <v>0</v>
      </c>
      <c r="AM390" s="79">
        <f t="shared" si="5"/>
        <v>0</v>
      </c>
      <c r="AP390" s="45"/>
    </row>
    <row r="391" spans="1:42" ht="33" customHeight="1">
      <c r="A391" s="54">
        <v>1343</v>
      </c>
      <c r="B391" s="55" t="s">
        <v>370</v>
      </c>
      <c r="C391" s="80" t="s">
        <v>678</v>
      </c>
      <c r="D391" s="79">
        <v>0</v>
      </c>
      <c r="E391" s="79">
        <v>0</v>
      </c>
      <c r="F391" s="79">
        <v>0</v>
      </c>
      <c r="G391" s="79">
        <v>0</v>
      </c>
      <c r="H391" s="79">
        <v>0</v>
      </c>
      <c r="I391" s="79">
        <v>0</v>
      </c>
      <c r="J391" s="79">
        <v>0</v>
      </c>
      <c r="K391" s="79">
        <v>0</v>
      </c>
      <c r="L391" s="79">
        <v>0</v>
      </c>
      <c r="M391" s="79">
        <v>0</v>
      </c>
      <c r="N391" s="79">
        <v>0</v>
      </c>
      <c r="O391" s="79">
        <v>0</v>
      </c>
      <c r="P391" s="79">
        <v>0</v>
      </c>
      <c r="Q391" s="79">
        <v>0</v>
      </c>
      <c r="R391" s="79">
        <v>0</v>
      </c>
      <c r="S391" s="79">
        <v>0</v>
      </c>
      <c r="T391" s="79">
        <v>0</v>
      </c>
      <c r="U391" s="79">
        <v>0</v>
      </c>
      <c r="V391" s="79">
        <v>0</v>
      </c>
      <c r="W391" s="79">
        <v>0</v>
      </c>
      <c r="X391" s="79">
        <v>0</v>
      </c>
      <c r="Y391" s="79">
        <v>0</v>
      </c>
      <c r="Z391" s="79">
        <v>0</v>
      </c>
      <c r="AA391" s="79">
        <v>0</v>
      </c>
      <c r="AB391" s="79">
        <v>0</v>
      </c>
      <c r="AC391" s="79">
        <v>0</v>
      </c>
      <c r="AD391" s="79">
        <v>0</v>
      </c>
      <c r="AE391" s="79">
        <v>0</v>
      </c>
      <c r="AF391" s="79">
        <v>0</v>
      </c>
      <c r="AG391" s="79">
        <v>0</v>
      </c>
      <c r="AH391" s="79">
        <v>0</v>
      </c>
      <c r="AI391" s="79">
        <v>0</v>
      </c>
      <c r="AJ391" s="79">
        <v>0</v>
      </c>
      <c r="AK391" s="79">
        <v>0</v>
      </c>
      <c r="AL391" s="79">
        <v>0</v>
      </c>
      <c r="AM391" s="79">
        <f t="shared" si="5"/>
        <v>0</v>
      </c>
      <c r="AP391" s="45"/>
    </row>
    <row r="392" spans="1:42" ht="33" customHeight="1">
      <c r="A392" s="54">
        <v>1344</v>
      </c>
      <c r="B392" s="55" t="s">
        <v>371</v>
      </c>
      <c r="C392" s="80" t="s">
        <v>678</v>
      </c>
      <c r="D392" s="79">
        <v>0</v>
      </c>
      <c r="E392" s="79">
        <v>0</v>
      </c>
      <c r="F392" s="79">
        <v>0</v>
      </c>
      <c r="G392" s="79">
        <v>0</v>
      </c>
      <c r="H392" s="79">
        <v>0</v>
      </c>
      <c r="I392" s="79">
        <v>0</v>
      </c>
      <c r="J392" s="79">
        <v>0</v>
      </c>
      <c r="K392" s="79">
        <v>0</v>
      </c>
      <c r="L392" s="79">
        <v>0</v>
      </c>
      <c r="M392" s="79">
        <v>0</v>
      </c>
      <c r="N392" s="79">
        <v>0</v>
      </c>
      <c r="O392" s="79">
        <v>0</v>
      </c>
      <c r="P392" s="79">
        <v>0</v>
      </c>
      <c r="Q392" s="79">
        <v>0</v>
      </c>
      <c r="R392" s="79">
        <v>0</v>
      </c>
      <c r="S392" s="79">
        <v>0</v>
      </c>
      <c r="T392" s="79">
        <v>0</v>
      </c>
      <c r="U392" s="79">
        <v>0</v>
      </c>
      <c r="V392" s="79">
        <v>0</v>
      </c>
      <c r="W392" s="79">
        <v>0</v>
      </c>
      <c r="X392" s="79">
        <v>0</v>
      </c>
      <c r="Y392" s="79">
        <v>0</v>
      </c>
      <c r="Z392" s="79">
        <v>0</v>
      </c>
      <c r="AA392" s="79">
        <v>0</v>
      </c>
      <c r="AB392" s="79">
        <v>0</v>
      </c>
      <c r="AC392" s="79">
        <v>0</v>
      </c>
      <c r="AD392" s="79">
        <v>0</v>
      </c>
      <c r="AE392" s="79">
        <v>0</v>
      </c>
      <c r="AF392" s="79">
        <v>0</v>
      </c>
      <c r="AG392" s="79">
        <v>0</v>
      </c>
      <c r="AH392" s="79">
        <v>0</v>
      </c>
      <c r="AI392" s="79">
        <v>0</v>
      </c>
      <c r="AJ392" s="79">
        <v>0</v>
      </c>
      <c r="AK392" s="79">
        <v>0</v>
      </c>
      <c r="AL392" s="79">
        <v>0</v>
      </c>
      <c r="AM392" s="79">
        <f t="shared" si="5"/>
        <v>0</v>
      </c>
      <c r="AP392" s="45"/>
    </row>
    <row r="393" spans="1:42" ht="33" customHeight="1">
      <c r="A393" s="54">
        <v>1345</v>
      </c>
      <c r="B393" s="55" t="s">
        <v>372</v>
      </c>
      <c r="C393" s="80" t="s">
        <v>678</v>
      </c>
      <c r="D393" s="79">
        <v>0</v>
      </c>
      <c r="E393" s="79">
        <v>0</v>
      </c>
      <c r="F393" s="79">
        <v>0</v>
      </c>
      <c r="G393" s="79">
        <v>0</v>
      </c>
      <c r="H393" s="79">
        <v>0</v>
      </c>
      <c r="I393" s="79">
        <v>0</v>
      </c>
      <c r="J393" s="79">
        <v>0</v>
      </c>
      <c r="K393" s="79">
        <v>0</v>
      </c>
      <c r="L393" s="79">
        <v>0</v>
      </c>
      <c r="M393" s="79">
        <v>0</v>
      </c>
      <c r="N393" s="79">
        <v>0</v>
      </c>
      <c r="O393" s="79">
        <v>0</v>
      </c>
      <c r="P393" s="79">
        <v>0</v>
      </c>
      <c r="Q393" s="79">
        <v>0</v>
      </c>
      <c r="R393" s="79">
        <v>0</v>
      </c>
      <c r="S393" s="79">
        <v>0</v>
      </c>
      <c r="T393" s="79">
        <v>0</v>
      </c>
      <c r="U393" s="79">
        <v>0</v>
      </c>
      <c r="V393" s="79">
        <v>0</v>
      </c>
      <c r="W393" s="79">
        <v>0</v>
      </c>
      <c r="X393" s="79">
        <v>0</v>
      </c>
      <c r="Y393" s="79">
        <v>0</v>
      </c>
      <c r="Z393" s="79">
        <v>0</v>
      </c>
      <c r="AA393" s="79">
        <v>0</v>
      </c>
      <c r="AB393" s="79">
        <v>0</v>
      </c>
      <c r="AC393" s="79">
        <v>0</v>
      </c>
      <c r="AD393" s="79">
        <v>0</v>
      </c>
      <c r="AE393" s="79">
        <v>0</v>
      </c>
      <c r="AF393" s="79">
        <v>0</v>
      </c>
      <c r="AG393" s="79">
        <v>0</v>
      </c>
      <c r="AH393" s="79">
        <v>0</v>
      </c>
      <c r="AI393" s="79">
        <v>0</v>
      </c>
      <c r="AJ393" s="79">
        <v>0</v>
      </c>
      <c r="AK393" s="79">
        <v>0</v>
      </c>
      <c r="AL393" s="79">
        <v>0</v>
      </c>
      <c r="AM393" s="79">
        <f t="shared" si="5"/>
        <v>0</v>
      </c>
      <c r="AP393" s="45"/>
    </row>
    <row r="394" spans="1:42" ht="33" customHeight="1">
      <c r="A394" s="54">
        <v>1346</v>
      </c>
      <c r="B394" s="55" t="s">
        <v>373</v>
      </c>
      <c r="C394" s="80" t="s">
        <v>678</v>
      </c>
      <c r="D394" s="79">
        <v>0</v>
      </c>
      <c r="E394" s="79">
        <v>0</v>
      </c>
      <c r="F394" s="79">
        <v>0</v>
      </c>
      <c r="G394" s="79">
        <v>0</v>
      </c>
      <c r="H394" s="79">
        <v>0</v>
      </c>
      <c r="I394" s="79">
        <v>0</v>
      </c>
      <c r="J394" s="79">
        <v>0</v>
      </c>
      <c r="K394" s="79">
        <v>0</v>
      </c>
      <c r="L394" s="79">
        <v>0</v>
      </c>
      <c r="M394" s="79">
        <v>0</v>
      </c>
      <c r="N394" s="79">
        <v>0</v>
      </c>
      <c r="O394" s="79">
        <v>0</v>
      </c>
      <c r="P394" s="79">
        <v>0</v>
      </c>
      <c r="Q394" s="79">
        <v>0</v>
      </c>
      <c r="R394" s="79">
        <v>0</v>
      </c>
      <c r="S394" s="79">
        <v>0</v>
      </c>
      <c r="T394" s="79">
        <v>0</v>
      </c>
      <c r="U394" s="79">
        <v>0</v>
      </c>
      <c r="V394" s="79">
        <v>0</v>
      </c>
      <c r="W394" s="79">
        <v>0</v>
      </c>
      <c r="X394" s="79">
        <v>0</v>
      </c>
      <c r="Y394" s="79">
        <v>0</v>
      </c>
      <c r="Z394" s="79">
        <v>0</v>
      </c>
      <c r="AA394" s="79">
        <v>0</v>
      </c>
      <c r="AB394" s="79">
        <v>0</v>
      </c>
      <c r="AC394" s="79">
        <v>0</v>
      </c>
      <c r="AD394" s="79">
        <v>0</v>
      </c>
      <c r="AE394" s="79">
        <v>0</v>
      </c>
      <c r="AF394" s="79">
        <v>0</v>
      </c>
      <c r="AG394" s="79">
        <v>0</v>
      </c>
      <c r="AH394" s="79">
        <v>0</v>
      </c>
      <c r="AI394" s="79">
        <v>0</v>
      </c>
      <c r="AJ394" s="79">
        <v>0</v>
      </c>
      <c r="AK394" s="79">
        <v>0</v>
      </c>
      <c r="AL394" s="79">
        <v>0</v>
      </c>
      <c r="AM394" s="79">
        <f t="shared" si="5"/>
        <v>0</v>
      </c>
      <c r="AP394" s="45"/>
    </row>
    <row r="395" spans="1:42" ht="33" customHeight="1">
      <c r="A395" s="54">
        <v>1347</v>
      </c>
      <c r="B395" s="55" t="s">
        <v>374</v>
      </c>
      <c r="C395" s="80" t="s">
        <v>678</v>
      </c>
      <c r="D395" s="79">
        <v>0</v>
      </c>
      <c r="E395" s="79">
        <v>0</v>
      </c>
      <c r="F395" s="79">
        <v>0</v>
      </c>
      <c r="G395" s="79">
        <v>0</v>
      </c>
      <c r="H395" s="79">
        <v>0</v>
      </c>
      <c r="I395" s="79">
        <v>0</v>
      </c>
      <c r="J395" s="79">
        <v>0</v>
      </c>
      <c r="K395" s="79">
        <v>0</v>
      </c>
      <c r="L395" s="79">
        <v>0</v>
      </c>
      <c r="M395" s="79">
        <v>0</v>
      </c>
      <c r="N395" s="79">
        <v>0</v>
      </c>
      <c r="O395" s="79">
        <v>0</v>
      </c>
      <c r="P395" s="79">
        <v>0</v>
      </c>
      <c r="Q395" s="79">
        <v>0</v>
      </c>
      <c r="R395" s="79">
        <v>0</v>
      </c>
      <c r="S395" s="79">
        <v>0</v>
      </c>
      <c r="T395" s="79">
        <v>0</v>
      </c>
      <c r="U395" s="79">
        <v>0</v>
      </c>
      <c r="V395" s="79">
        <v>0</v>
      </c>
      <c r="W395" s="79">
        <v>0</v>
      </c>
      <c r="X395" s="79">
        <v>0</v>
      </c>
      <c r="Y395" s="79">
        <v>0</v>
      </c>
      <c r="Z395" s="79">
        <v>0</v>
      </c>
      <c r="AA395" s="79">
        <v>0</v>
      </c>
      <c r="AB395" s="79">
        <v>0</v>
      </c>
      <c r="AC395" s="79">
        <v>0</v>
      </c>
      <c r="AD395" s="79">
        <v>0</v>
      </c>
      <c r="AE395" s="79">
        <v>0</v>
      </c>
      <c r="AF395" s="79">
        <v>0</v>
      </c>
      <c r="AG395" s="79">
        <v>0</v>
      </c>
      <c r="AH395" s="79">
        <v>0</v>
      </c>
      <c r="AI395" s="79">
        <v>0</v>
      </c>
      <c r="AJ395" s="79">
        <v>0</v>
      </c>
      <c r="AK395" s="79">
        <v>0</v>
      </c>
      <c r="AL395" s="79">
        <v>0</v>
      </c>
      <c r="AM395" s="79">
        <f t="shared" ref="AM395:AM458" si="6">SUM(D395:AL395)</f>
        <v>0</v>
      </c>
      <c r="AP395" s="45"/>
    </row>
    <row r="396" spans="1:42" ht="33" customHeight="1">
      <c r="A396" s="54">
        <v>1401</v>
      </c>
      <c r="B396" s="55" t="s">
        <v>375</v>
      </c>
      <c r="C396" s="80" t="s">
        <v>678</v>
      </c>
      <c r="D396" s="79">
        <v>0</v>
      </c>
      <c r="E396" s="79">
        <v>0</v>
      </c>
      <c r="F396" s="79">
        <v>0</v>
      </c>
      <c r="G396" s="79">
        <v>0</v>
      </c>
      <c r="H396" s="79">
        <v>0</v>
      </c>
      <c r="I396" s="79">
        <v>0</v>
      </c>
      <c r="J396" s="79">
        <v>0</v>
      </c>
      <c r="K396" s="79">
        <v>0</v>
      </c>
      <c r="L396" s="79">
        <v>0</v>
      </c>
      <c r="M396" s="79">
        <v>0</v>
      </c>
      <c r="N396" s="79">
        <v>0</v>
      </c>
      <c r="O396" s="79">
        <v>0</v>
      </c>
      <c r="P396" s="79">
        <v>0</v>
      </c>
      <c r="Q396" s="79">
        <v>0</v>
      </c>
      <c r="R396" s="79">
        <v>0</v>
      </c>
      <c r="S396" s="79">
        <v>0</v>
      </c>
      <c r="T396" s="79">
        <v>0</v>
      </c>
      <c r="U396" s="79">
        <v>0</v>
      </c>
      <c r="V396" s="79">
        <v>0</v>
      </c>
      <c r="W396" s="79">
        <v>0</v>
      </c>
      <c r="X396" s="79">
        <v>0</v>
      </c>
      <c r="Y396" s="79">
        <v>0</v>
      </c>
      <c r="Z396" s="79">
        <v>0</v>
      </c>
      <c r="AA396" s="79">
        <v>0</v>
      </c>
      <c r="AB396" s="79">
        <v>0</v>
      </c>
      <c r="AC396" s="79">
        <v>0</v>
      </c>
      <c r="AD396" s="79">
        <v>0</v>
      </c>
      <c r="AE396" s="79">
        <v>0</v>
      </c>
      <c r="AF396" s="79">
        <v>0</v>
      </c>
      <c r="AG396" s="79">
        <v>0</v>
      </c>
      <c r="AH396" s="79">
        <v>0</v>
      </c>
      <c r="AI396" s="79">
        <v>0</v>
      </c>
      <c r="AJ396" s="79">
        <v>0</v>
      </c>
      <c r="AK396" s="79">
        <v>0</v>
      </c>
      <c r="AL396" s="79">
        <v>0</v>
      </c>
      <c r="AM396" s="79">
        <f t="shared" si="6"/>
        <v>0</v>
      </c>
      <c r="AP396" s="45"/>
    </row>
    <row r="397" spans="1:42" ht="33" customHeight="1">
      <c r="A397" s="54">
        <v>1402</v>
      </c>
      <c r="B397" s="55" t="s">
        <v>376</v>
      </c>
      <c r="C397" s="80" t="s">
        <v>678</v>
      </c>
      <c r="D397" s="79">
        <v>0</v>
      </c>
      <c r="E397" s="79">
        <v>0</v>
      </c>
      <c r="F397" s="79">
        <v>0</v>
      </c>
      <c r="G397" s="79">
        <v>0</v>
      </c>
      <c r="H397" s="79">
        <v>0</v>
      </c>
      <c r="I397" s="79">
        <v>0</v>
      </c>
      <c r="J397" s="79">
        <v>0</v>
      </c>
      <c r="K397" s="79">
        <v>0</v>
      </c>
      <c r="L397" s="79">
        <v>0</v>
      </c>
      <c r="M397" s="79">
        <v>0</v>
      </c>
      <c r="N397" s="79">
        <v>0</v>
      </c>
      <c r="O397" s="79">
        <v>0</v>
      </c>
      <c r="P397" s="79">
        <v>0</v>
      </c>
      <c r="Q397" s="79">
        <v>0</v>
      </c>
      <c r="R397" s="79">
        <v>0</v>
      </c>
      <c r="S397" s="79">
        <v>0</v>
      </c>
      <c r="T397" s="79">
        <v>0</v>
      </c>
      <c r="U397" s="79">
        <v>0</v>
      </c>
      <c r="V397" s="79">
        <v>0</v>
      </c>
      <c r="W397" s="79">
        <v>0</v>
      </c>
      <c r="X397" s="79">
        <v>0</v>
      </c>
      <c r="Y397" s="79">
        <v>0</v>
      </c>
      <c r="Z397" s="79">
        <v>0</v>
      </c>
      <c r="AA397" s="79">
        <v>0</v>
      </c>
      <c r="AB397" s="79">
        <v>0</v>
      </c>
      <c r="AC397" s="79">
        <v>0</v>
      </c>
      <c r="AD397" s="79">
        <v>0</v>
      </c>
      <c r="AE397" s="79">
        <v>0</v>
      </c>
      <c r="AF397" s="79">
        <v>0</v>
      </c>
      <c r="AG397" s="79">
        <v>0</v>
      </c>
      <c r="AH397" s="79">
        <v>0</v>
      </c>
      <c r="AI397" s="79">
        <v>0</v>
      </c>
      <c r="AJ397" s="79">
        <v>0</v>
      </c>
      <c r="AK397" s="79">
        <v>0</v>
      </c>
      <c r="AL397" s="79">
        <v>0</v>
      </c>
      <c r="AM397" s="79">
        <f t="shared" si="6"/>
        <v>0</v>
      </c>
      <c r="AP397" s="45"/>
    </row>
    <row r="398" spans="1:42" ht="33" customHeight="1">
      <c r="A398" s="54">
        <v>1403</v>
      </c>
      <c r="B398" s="55" t="s">
        <v>1374</v>
      </c>
      <c r="C398" s="80" t="s">
        <v>678</v>
      </c>
      <c r="D398" s="79">
        <v>0</v>
      </c>
      <c r="E398" s="79">
        <v>0</v>
      </c>
      <c r="F398" s="79">
        <v>0</v>
      </c>
      <c r="G398" s="79">
        <v>0</v>
      </c>
      <c r="H398" s="79">
        <v>0</v>
      </c>
      <c r="I398" s="79">
        <v>0</v>
      </c>
      <c r="J398" s="79">
        <v>0</v>
      </c>
      <c r="K398" s="79">
        <v>0</v>
      </c>
      <c r="L398" s="79">
        <v>0</v>
      </c>
      <c r="M398" s="79">
        <v>0</v>
      </c>
      <c r="N398" s="79">
        <v>0</v>
      </c>
      <c r="O398" s="79">
        <v>0</v>
      </c>
      <c r="P398" s="79">
        <v>0</v>
      </c>
      <c r="Q398" s="79">
        <v>0</v>
      </c>
      <c r="R398" s="79">
        <v>0</v>
      </c>
      <c r="S398" s="79">
        <v>0</v>
      </c>
      <c r="T398" s="79">
        <v>0</v>
      </c>
      <c r="U398" s="79">
        <v>0</v>
      </c>
      <c r="V398" s="79">
        <v>0</v>
      </c>
      <c r="W398" s="79">
        <v>0</v>
      </c>
      <c r="X398" s="79">
        <v>0</v>
      </c>
      <c r="Y398" s="79">
        <v>0</v>
      </c>
      <c r="Z398" s="79">
        <v>0</v>
      </c>
      <c r="AA398" s="79">
        <v>0</v>
      </c>
      <c r="AB398" s="79">
        <v>0</v>
      </c>
      <c r="AC398" s="79">
        <v>0</v>
      </c>
      <c r="AD398" s="79">
        <v>0</v>
      </c>
      <c r="AE398" s="79">
        <v>0</v>
      </c>
      <c r="AF398" s="79">
        <v>0</v>
      </c>
      <c r="AG398" s="79">
        <v>0</v>
      </c>
      <c r="AH398" s="79">
        <v>0</v>
      </c>
      <c r="AI398" s="79">
        <v>0</v>
      </c>
      <c r="AJ398" s="79">
        <v>0</v>
      </c>
      <c r="AK398" s="79">
        <v>0</v>
      </c>
      <c r="AL398" s="79">
        <v>0</v>
      </c>
      <c r="AM398" s="79">
        <f t="shared" si="6"/>
        <v>0</v>
      </c>
      <c r="AP398" s="45"/>
    </row>
    <row r="399" spans="1:42" ht="33" customHeight="1">
      <c r="A399" s="54">
        <v>1404</v>
      </c>
      <c r="B399" s="55" t="s">
        <v>377</v>
      </c>
      <c r="C399" s="80" t="s">
        <v>678</v>
      </c>
      <c r="D399" s="79">
        <v>0</v>
      </c>
      <c r="E399" s="79">
        <v>0</v>
      </c>
      <c r="F399" s="79">
        <v>0</v>
      </c>
      <c r="G399" s="79">
        <v>0</v>
      </c>
      <c r="H399" s="79">
        <v>0</v>
      </c>
      <c r="I399" s="79">
        <v>0</v>
      </c>
      <c r="J399" s="79">
        <v>0</v>
      </c>
      <c r="K399" s="79">
        <v>0</v>
      </c>
      <c r="L399" s="79">
        <v>0</v>
      </c>
      <c r="M399" s="79">
        <v>0</v>
      </c>
      <c r="N399" s="79">
        <v>0</v>
      </c>
      <c r="O399" s="79">
        <v>0</v>
      </c>
      <c r="P399" s="79">
        <v>0</v>
      </c>
      <c r="Q399" s="79">
        <v>0</v>
      </c>
      <c r="R399" s="79">
        <v>0</v>
      </c>
      <c r="S399" s="79">
        <v>0</v>
      </c>
      <c r="T399" s="79">
        <v>0</v>
      </c>
      <c r="U399" s="79">
        <v>0</v>
      </c>
      <c r="V399" s="79">
        <v>0</v>
      </c>
      <c r="W399" s="79">
        <v>0</v>
      </c>
      <c r="X399" s="79">
        <v>0</v>
      </c>
      <c r="Y399" s="79">
        <v>0</v>
      </c>
      <c r="Z399" s="79">
        <v>0</v>
      </c>
      <c r="AA399" s="79">
        <v>0</v>
      </c>
      <c r="AB399" s="79">
        <v>0</v>
      </c>
      <c r="AC399" s="79">
        <v>0</v>
      </c>
      <c r="AD399" s="79">
        <v>0</v>
      </c>
      <c r="AE399" s="79">
        <v>0</v>
      </c>
      <c r="AF399" s="79">
        <v>0</v>
      </c>
      <c r="AG399" s="79">
        <v>0</v>
      </c>
      <c r="AH399" s="79">
        <v>0</v>
      </c>
      <c r="AI399" s="79">
        <v>0</v>
      </c>
      <c r="AJ399" s="79">
        <v>0</v>
      </c>
      <c r="AK399" s="79">
        <v>0</v>
      </c>
      <c r="AL399" s="79">
        <v>0</v>
      </c>
      <c r="AM399" s="79">
        <f t="shared" si="6"/>
        <v>0</v>
      </c>
      <c r="AP399" s="45"/>
    </row>
    <row r="400" spans="1:42" ht="33" customHeight="1">
      <c r="A400" s="54">
        <v>1405</v>
      </c>
      <c r="B400" s="55" t="s">
        <v>378</v>
      </c>
      <c r="C400" s="80" t="s">
        <v>678</v>
      </c>
      <c r="D400" s="79">
        <v>0</v>
      </c>
      <c r="E400" s="79">
        <v>0</v>
      </c>
      <c r="F400" s="79">
        <v>0</v>
      </c>
      <c r="G400" s="79">
        <v>0</v>
      </c>
      <c r="H400" s="79">
        <v>0</v>
      </c>
      <c r="I400" s="79">
        <v>0</v>
      </c>
      <c r="J400" s="79">
        <v>0</v>
      </c>
      <c r="K400" s="79">
        <v>0</v>
      </c>
      <c r="L400" s="79">
        <v>0</v>
      </c>
      <c r="M400" s="79">
        <v>0</v>
      </c>
      <c r="N400" s="79">
        <v>0</v>
      </c>
      <c r="O400" s="79">
        <v>0</v>
      </c>
      <c r="P400" s="79">
        <v>0</v>
      </c>
      <c r="Q400" s="79">
        <v>0</v>
      </c>
      <c r="R400" s="79">
        <v>0</v>
      </c>
      <c r="S400" s="79">
        <v>0</v>
      </c>
      <c r="T400" s="79">
        <v>0</v>
      </c>
      <c r="U400" s="79">
        <v>0</v>
      </c>
      <c r="V400" s="79">
        <v>0</v>
      </c>
      <c r="W400" s="79">
        <v>0</v>
      </c>
      <c r="X400" s="79">
        <v>0</v>
      </c>
      <c r="Y400" s="79">
        <v>0</v>
      </c>
      <c r="Z400" s="79">
        <v>0</v>
      </c>
      <c r="AA400" s="79">
        <v>0</v>
      </c>
      <c r="AB400" s="79">
        <v>0</v>
      </c>
      <c r="AC400" s="79">
        <v>0</v>
      </c>
      <c r="AD400" s="79">
        <v>0</v>
      </c>
      <c r="AE400" s="79">
        <v>0</v>
      </c>
      <c r="AF400" s="79">
        <v>0</v>
      </c>
      <c r="AG400" s="79">
        <v>0</v>
      </c>
      <c r="AH400" s="79">
        <v>0</v>
      </c>
      <c r="AI400" s="79">
        <v>0</v>
      </c>
      <c r="AJ400" s="79">
        <v>0</v>
      </c>
      <c r="AK400" s="79">
        <v>0</v>
      </c>
      <c r="AL400" s="79">
        <v>0</v>
      </c>
      <c r="AM400" s="79">
        <f t="shared" si="6"/>
        <v>0</v>
      </c>
      <c r="AP400" s="45"/>
    </row>
    <row r="401" spans="1:42" ht="33" customHeight="1">
      <c r="A401" s="54">
        <v>1406</v>
      </c>
      <c r="B401" s="55" t="s">
        <v>379</v>
      </c>
      <c r="C401" s="80" t="s">
        <v>678</v>
      </c>
      <c r="D401" s="79">
        <v>0</v>
      </c>
      <c r="E401" s="79">
        <v>0</v>
      </c>
      <c r="F401" s="79">
        <v>0</v>
      </c>
      <c r="G401" s="79">
        <v>0</v>
      </c>
      <c r="H401" s="79">
        <v>0</v>
      </c>
      <c r="I401" s="79">
        <v>0</v>
      </c>
      <c r="J401" s="79">
        <v>0</v>
      </c>
      <c r="K401" s="79">
        <v>0</v>
      </c>
      <c r="L401" s="79">
        <v>0</v>
      </c>
      <c r="M401" s="79">
        <v>0</v>
      </c>
      <c r="N401" s="79">
        <v>0</v>
      </c>
      <c r="O401" s="79">
        <v>0</v>
      </c>
      <c r="P401" s="79">
        <v>0</v>
      </c>
      <c r="Q401" s="79">
        <v>0</v>
      </c>
      <c r="R401" s="79">
        <v>0</v>
      </c>
      <c r="S401" s="79">
        <v>0</v>
      </c>
      <c r="T401" s="79">
        <v>0</v>
      </c>
      <c r="U401" s="79">
        <v>0</v>
      </c>
      <c r="V401" s="79">
        <v>0</v>
      </c>
      <c r="W401" s="79">
        <v>0</v>
      </c>
      <c r="X401" s="79">
        <v>0</v>
      </c>
      <c r="Y401" s="79">
        <v>0</v>
      </c>
      <c r="Z401" s="79">
        <v>0</v>
      </c>
      <c r="AA401" s="79">
        <v>0</v>
      </c>
      <c r="AB401" s="79">
        <v>0</v>
      </c>
      <c r="AC401" s="79">
        <v>0</v>
      </c>
      <c r="AD401" s="79">
        <v>0</v>
      </c>
      <c r="AE401" s="79">
        <v>0</v>
      </c>
      <c r="AF401" s="79">
        <v>0</v>
      </c>
      <c r="AG401" s="79">
        <v>0</v>
      </c>
      <c r="AH401" s="79">
        <v>0</v>
      </c>
      <c r="AI401" s="79">
        <v>0</v>
      </c>
      <c r="AJ401" s="79">
        <v>0</v>
      </c>
      <c r="AK401" s="79">
        <v>0</v>
      </c>
      <c r="AL401" s="79">
        <v>0</v>
      </c>
      <c r="AM401" s="79">
        <f t="shared" si="6"/>
        <v>0</v>
      </c>
      <c r="AP401" s="45"/>
    </row>
    <row r="402" spans="1:42" ht="33" customHeight="1">
      <c r="A402" s="54">
        <v>1407</v>
      </c>
      <c r="B402" s="55" t="s">
        <v>380</v>
      </c>
      <c r="C402" s="80" t="s">
        <v>678</v>
      </c>
      <c r="D402" s="79">
        <v>0</v>
      </c>
      <c r="E402" s="79">
        <v>0</v>
      </c>
      <c r="F402" s="79">
        <v>0</v>
      </c>
      <c r="G402" s="79">
        <v>0</v>
      </c>
      <c r="H402" s="79">
        <v>0</v>
      </c>
      <c r="I402" s="79">
        <v>0</v>
      </c>
      <c r="J402" s="79">
        <v>0</v>
      </c>
      <c r="K402" s="79">
        <v>0</v>
      </c>
      <c r="L402" s="79">
        <v>0</v>
      </c>
      <c r="M402" s="79">
        <v>0</v>
      </c>
      <c r="N402" s="79">
        <v>0</v>
      </c>
      <c r="O402" s="79">
        <v>0</v>
      </c>
      <c r="P402" s="79">
        <v>0</v>
      </c>
      <c r="Q402" s="79">
        <v>0</v>
      </c>
      <c r="R402" s="79">
        <v>0</v>
      </c>
      <c r="S402" s="79">
        <v>0</v>
      </c>
      <c r="T402" s="79">
        <v>0</v>
      </c>
      <c r="U402" s="79">
        <v>0</v>
      </c>
      <c r="V402" s="79">
        <v>0</v>
      </c>
      <c r="W402" s="79">
        <v>0</v>
      </c>
      <c r="X402" s="79">
        <v>0</v>
      </c>
      <c r="Y402" s="79">
        <v>0</v>
      </c>
      <c r="Z402" s="79">
        <v>0</v>
      </c>
      <c r="AA402" s="79">
        <v>0</v>
      </c>
      <c r="AB402" s="79">
        <v>0</v>
      </c>
      <c r="AC402" s="79">
        <v>0</v>
      </c>
      <c r="AD402" s="79">
        <v>0</v>
      </c>
      <c r="AE402" s="79">
        <v>0</v>
      </c>
      <c r="AF402" s="79">
        <v>0</v>
      </c>
      <c r="AG402" s="79">
        <v>0</v>
      </c>
      <c r="AH402" s="79">
        <v>0</v>
      </c>
      <c r="AI402" s="79">
        <v>0</v>
      </c>
      <c r="AJ402" s="79">
        <v>0</v>
      </c>
      <c r="AK402" s="79">
        <v>0</v>
      </c>
      <c r="AL402" s="79">
        <v>0</v>
      </c>
      <c r="AM402" s="79">
        <f t="shared" si="6"/>
        <v>0</v>
      </c>
      <c r="AP402" s="45"/>
    </row>
    <row r="403" spans="1:42" ht="33" customHeight="1">
      <c r="A403" s="54">
        <v>1408</v>
      </c>
      <c r="B403" s="55" t="s">
        <v>381</v>
      </c>
      <c r="C403" s="80" t="s">
        <v>678</v>
      </c>
      <c r="D403" s="79">
        <v>0</v>
      </c>
      <c r="E403" s="79">
        <v>0</v>
      </c>
      <c r="F403" s="79">
        <v>0</v>
      </c>
      <c r="G403" s="79">
        <v>0</v>
      </c>
      <c r="H403" s="79">
        <v>0</v>
      </c>
      <c r="I403" s="79">
        <v>0</v>
      </c>
      <c r="J403" s="79">
        <v>0</v>
      </c>
      <c r="K403" s="79">
        <v>0</v>
      </c>
      <c r="L403" s="79">
        <v>0</v>
      </c>
      <c r="M403" s="79">
        <v>0</v>
      </c>
      <c r="N403" s="79">
        <v>0</v>
      </c>
      <c r="O403" s="79">
        <v>0</v>
      </c>
      <c r="P403" s="79">
        <v>0</v>
      </c>
      <c r="Q403" s="79">
        <v>0</v>
      </c>
      <c r="R403" s="79">
        <v>0</v>
      </c>
      <c r="S403" s="79">
        <v>0</v>
      </c>
      <c r="T403" s="79">
        <v>0</v>
      </c>
      <c r="U403" s="79">
        <v>0</v>
      </c>
      <c r="V403" s="79">
        <v>0</v>
      </c>
      <c r="W403" s="79">
        <v>0</v>
      </c>
      <c r="X403" s="79">
        <v>0</v>
      </c>
      <c r="Y403" s="79">
        <v>0</v>
      </c>
      <c r="Z403" s="79">
        <v>0</v>
      </c>
      <c r="AA403" s="79">
        <v>0</v>
      </c>
      <c r="AB403" s="79">
        <v>0</v>
      </c>
      <c r="AC403" s="79">
        <v>0</v>
      </c>
      <c r="AD403" s="79">
        <v>0</v>
      </c>
      <c r="AE403" s="79">
        <v>0</v>
      </c>
      <c r="AF403" s="79">
        <v>0</v>
      </c>
      <c r="AG403" s="79">
        <v>0</v>
      </c>
      <c r="AH403" s="79">
        <v>0</v>
      </c>
      <c r="AI403" s="79">
        <v>0</v>
      </c>
      <c r="AJ403" s="79">
        <v>0</v>
      </c>
      <c r="AK403" s="79">
        <v>0</v>
      </c>
      <c r="AL403" s="79">
        <v>0</v>
      </c>
      <c r="AM403" s="79">
        <f t="shared" si="6"/>
        <v>0</v>
      </c>
      <c r="AP403" s="45"/>
    </row>
    <row r="404" spans="1:42" ht="33" customHeight="1">
      <c r="A404" s="54">
        <v>1409</v>
      </c>
      <c r="B404" s="55" t="s">
        <v>382</v>
      </c>
      <c r="C404" s="80" t="s">
        <v>678</v>
      </c>
      <c r="D404" s="79">
        <v>0</v>
      </c>
      <c r="E404" s="79">
        <v>0</v>
      </c>
      <c r="F404" s="79">
        <v>0</v>
      </c>
      <c r="G404" s="79">
        <v>0</v>
      </c>
      <c r="H404" s="79">
        <v>0</v>
      </c>
      <c r="I404" s="79">
        <v>0</v>
      </c>
      <c r="J404" s="79">
        <v>0</v>
      </c>
      <c r="K404" s="79">
        <v>0</v>
      </c>
      <c r="L404" s="79">
        <v>0</v>
      </c>
      <c r="M404" s="79">
        <v>0</v>
      </c>
      <c r="N404" s="79">
        <v>0</v>
      </c>
      <c r="O404" s="79">
        <v>0</v>
      </c>
      <c r="P404" s="79">
        <v>0</v>
      </c>
      <c r="Q404" s="79">
        <v>0</v>
      </c>
      <c r="R404" s="79">
        <v>0</v>
      </c>
      <c r="S404" s="79">
        <v>0</v>
      </c>
      <c r="T404" s="79">
        <v>0</v>
      </c>
      <c r="U404" s="79">
        <v>0</v>
      </c>
      <c r="V404" s="79">
        <v>0</v>
      </c>
      <c r="W404" s="79">
        <v>0</v>
      </c>
      <c r="X404" s="79">
        <v>0</v>
      </c>
      <c r="Y404" s="79">
        <v>0</v>
      </c>
      <c r="Z404" s="79">
        <v>0</v>
      </c>
      <c r="AA404" s="79">
        <v>0</v>
      </c>
      <c r="AB404" s="79">
        <v>0</v>
      </c>
      <c r="AC404" s="79">
        <v>0</v>
      </c>
      <c r="AD404" s="79">
        <v>0</v>
      </c>
      <c r="AE404" s="79">
        <v>0</v>
      </c>
      <c r="AF404" s="79">
        <v>0</v>
      </c>
      <c r="AG404" s="79">
        <v>0</v>
      </c>
      <c r="AH404" s="79">
        <v>0</v>
      </c>
      <c r="AI404" s="79">
        <v>0</v>
      </c>
      <c r="AJ404" s="79">
        <v>0</v>
      </c>
      <c r="AK404" s="79">
        <v>0</v>
      </c>
      <c r="AL404" s="79">
        <v>0</v>
      </c>
      <c r="AM404" s="79">
        <f t="shared" si="6"/>
        <v>0</v>
      </c>
      <c r="AP404" s="45"/>
    </row>
    <row r="405" spans="1:42" ht="33" customHeight="1">
      <c r="A405" s="54">
        <v>1410</v>
      </c>
      <c r="B405" s="55" t="s">
        <v>383</v>
      </c>
      <c r="C405" s="80" t="s">
        <v>678</v>
      </c>
      <c r="D405" s="79">
        <v>0</v>
      </c>
      <c r="E405" s="79">
        <v>0</v>
      </c>
      <c r="F405" s="79">
        <v>0</v>
      </c>
      <c r="G405" s="79">
        <v>0</v>
      </c>
      <c r="H405" s="79">
        <v>0</v>
      </c>
      <c r="I405" s="79">
        <v>0</v>
      </c>
      <c r="J405" s="79">
        <v>0</v>
      </c>
      <c r="K405" s="79">
        <v>0</v>
      </c>
      <c r="L405" s="79">
        <v>0</v>
      </c>
      <c r="M405" s="79">
        <v>0</v>
      </c>
      <c r="N405" s="79">
        <v>0</v>
      </c>
      <c r="O405" s="79">
        <v>0</v>
      </c>
      <c r="P405" s="79">
        <v>0</v>
      </c>
      <c r="Q405" s="79">
        <v>0</v>
      </c>
      <c r="R405" s="79">
        <v>0</v>
      </c>
      <c r="S405" s="79">
        <v>0</v>
      </c>
      <c r="T405" s="79">
        <v>0</v>
      </c>
      <c r="U405" s="79">
        <v>0</v>
      </c>
      <c r="V405" s="79">
        <v>0</v>
      </c>
      <c r="W405" s="79">
        <v>0</v>
      </c>
      <c r="X405" s="79">
        <v>0</v>
      </c>
      <c r="Y405" s="79">
        <v>0</v>
      </c>
      <c r="Z405" s="79">
        <v>0</v>
      </c>
      <c r="AA405" s="79">
        <v>0</v>
      </c>
      <c r="AB405" s="79">
        <v>0</v>
      </c>
      <c r="AC405" s="79">
        <v>0</v>
      </c>
      <c r="AD405" s="79">
        <v>0</v>
      </c>
      <c r="AE405" s="79">
        <v>0</v>
      </c>
      <c r="AF405" s="79">
        <v>0</v>
      </c>
      <c r="AG405" s="79">
        <v>0</v>
      </c>
      <c r="AH405" s="79">
        <v>0</v>
      </c>
      <c r="AI405" s="79">
        <v>0</v>
      </c>
      <c r="AJ405" s="79">
        <v>0</v>
      </c>
      <c r="AK405" s="79">
        <v>0</v>
      </c>
      <c r="AL405" s="79">
        <v>0</v>
      </c>
      <c r="AM405" s="79">
        <f t="shared" si="6"/>
        <v>0</v>
      </c>
      <c r="AP405" s="45"/>
    </row>
    <row r="406" spans="1:42" ht="33" customHeight="1">
      <c r="A406" s="54">
        <v>1411</v>
      </c>
      <c r="B406" s="55" t="s">
        <v>384</v>
      </c>
      <c r="C406" s="80" t="s">
        <v>678</v>
      </c>
      <c r="D406" s="79">
        <v>0</v>
      </c>
      <c r="E406" s="79">
        <v>0</v>
      </c>
      <c r="F406" s="79">
        <v>0</v>
      </c>
      <c r="G406" s="79">
        <v>0</v>
      </c>
      <c r="H406" s="79">
        <v>0</v>
      </c>
      <c r="I406" s="79">
        <v>0</v>
      </c>
      <c r="J406" s="79">
        <v>0</v>
      </c>
      <c r="K406" s="79">
        <v>0</v>
      </c>
      <c r="L406" s="79">
        <v>0</v>
      </c>
      <c r="M406" s="79">
        <v>0</v>
      </c>
      <c r="N406" s="79">
        <v>0</v>
      </c>
      <c r="O406" s="79">
        <v>0</v>
      </c>
      <c r="P406" s="79">
        <v>0</v>
      </c>
      <c r="Q406" s="79">
        <v>0</v>
      </c>
      <c r="R406" s="79">
        <v>0</v>
      </c>
      <c r="S406" s="79">
        <v>0</v>
      </c>
      <c r="T406" s="79">
        <v>0</v>
      </c>
      <c r="U406" s="79">
        <v>0</v>
      </c>
      <c r="V406" s="79">
        <v>0</v>
      </c>
      <c r="W406" s="79">
        <v>0</v>
      </c>
      <c r="X406" s="79">
        <v>0</v>
      </c>
      <c r="Y406" s="79">
        <v>0</v>
      </c>
      <c r="Z406" s="79">
        <v>0</v>
      </c>
      <c r="AA406" s="79">
        <v>0</v>
      </c>
      <c r="AB406" s="79">
        <v>0</v>
      </c>
      <c r="AC406" s="79">
        <v>0</v>
      </c>
      <c r="AD406" s="79">
        <v>0</v>
      </c>
      <c r="AE406" s="79">
        <v>0</v>
      </c>
      <c r="AF406" s="79">
        <v>0</v>
      </c>
      <c r="AG406" s="79">
        <v>0</v>
      </c>
      <c r="AH406" s="79">
        <v>0</v>
      </c>
      <c r="AI406" s="79">
        <v>0</v>
      </c>
      <c r="AJ406" s="79">
        <v>0</v>
      </c>
      <c r="AK406" s="79">
        <v>0</v>
      </c>
      <c r="AL406" s="79">
        <v>0</v>
      </c>
      <c r="AM406" s="79">
        <f t="shared" si="6"/>
        <v>0</v>
      </c>
      <c r="AP406" s="45"/>
    </row>
    <row r="407" spans="1:42" ht="33" customHeight="1">
      <c r="A407" s="54">
        <v>1412</v>
      </c>
      <c r="B407" s="55" t="s">
        <v>385</v>
      </c>
      <c r="C407" s="80" t="s">
        <v>678</v>
      </c>
      <c r="D407" s="79">
        <v>0</v>
      </c>
      <c r="E407" s="79">
        <v>0</v>
      </c>
      <c r="F407" s="79">
        <v>0</v>
      </c>
      <c r="G407" s="79">
        <v>0</v>
      </c>
      <c r="H407" s="79">
        <v>0</v>
      </c>
      <c r="I407" s="79">
        <v>0</v>
      </c>
      <c r="J407" s="79">
        <v>0</v>
      </c>
      <c r="K407" s="79">
        <v>0</v>
      </c>
      <c r="L407" s="79">
        <v>0</v>
      </c>
      <c r="M407" s="79">
        <v>0</v>
      </c>
      <c r="N407" s="79">
        <v>0</v>
      </c>
      <c r="O407" s="79">
        <v>0</v>
      </c>
      <c r="P407" s="79">
        <v>0</v>
      </c>
      <c r="Q407" s="79">
        <v>0</v>
      </c>
      <c r="R407" s="79">
        <v>0</v>
      </c>
      <c r="S407" s="79">
        <v>0</v>
      </c>
      <c r="T407" s="79">
        <v>0</v>
      </c>
      <c r="U407" s="79">
        <v>0</v>
      </c>
      <c r="V407" s="79">
        <v>0</v>
      </c>
      <c r="W407" s="79">
        <v>0</v>
      </c>
      <c r="X407" s="79">
        <v>0</v>
      </c>
      <c r="Y407" s="79">
        <v>0</v>
      </c>
      <c r="Z407" s="79">
        <v>0</v>
      </c>
      <c r="AA407" s="79">
        <v>0</v>
      </c>
      <c r="AB407" s="79">
        <v>0</v>
      </c>
      <c r="AC407" s="79">
        <v>0</v>
      </c>
      <c r="AD407" s="79">
        <v>0</v>
      </c>
      <c r="AE407" s="79">
        <v>0</v>
      </c>
      <c r="AF407" s="79">
        <v>0</v>
      </c>
      <c r="AG407" s="79">
        <v>0</v>
      </c>
      <c r="AH407" s="79">
        <v>0</v>
      </c>
      <c r="AI407" s="79">
        <v>0</v>
      </c>
      <c r="AJ407" s="79">
        <v>0</v>
      </c>
      <c r="AK407" s="79">
        <v>0</v>
      </c>
      <c r="AL407" s="79">
        <v>0</v>
      </c>
      <c r="AM407" s="79">
        <f t="shared" si="6"/>
        <v>0</v>
      </c>
      <c r="AP407" s="45"/>
    </row>
    <row r="408" spans="1:42" ht="33" customHeight="1">
      <c r="A408" s="54">
        <v>1413</v>
      </c>
      <c r="B408" s="55" t="s">
        <v>358</v>
      </c>
      <c r="C408" s="80" t="s">
        <v>678</v>
      </c>
      <c r="D408" s="79">
        <v>0</v>
      </c>
      <c r="E408" s="79">
        <v>0</v>
      </c>
      <c r="F408" s="79">
        <v>0</v>
      </c>
      <c r="G408" s="79">
        <v>0</v>
      </c>
      <c r="H408" s="79">
        <v>0</v>
      </c>
      <c r="I408" s="79">
        <v>0</v>
      </c>
      <c r="J408" s="79">
        <v>0</v>
      </c>
      <c r="K408" s="79">
        <v>0</v>
      </c>
      <c r="L408" s="79">
        <v>0</v>
      </c>
      <c r="M408" s="79">
        <v>0</v>
      </c>
      <c r="N408" s="79">
        <v>0</v>
      </c>
      <c r="O408" s="79">
        <v>0</v>
      </c>
      <c r="P408" s="79">
        <v>0</v>
      </c>
      <c r="Q408" s="79">
        <v>0</v>
      </c>
      <c r="R408" s="79">
        <v>0</v>
      </c>
      <c r="S408" s="79">
        <v>0</v>
      </c>
      <c r="T408" s="79">
        <v>0</v>
      </c>
      <c r="U408" s="79">
        <v>0</v>
      </c>
      <c r="V408" s="79">
        <v>0</v>
      </c>
      <c r="W408" s="79">
        <v>0</v>
      </c>
      <c r="X408" s="79">
        <v>0</v>
      </c>
      <c r="Y408" s="79">
        <v>0</v>
      </c>
      <c r="Z408" s="79">
        <v>0</v>
      </c>
      <c r="AA408" s="79">
        <v>0</v>
      </c>
      <c r="AB408" s="79">
        <v>0</v>
      </c>
      <c r="AC408" s="79">
        <v>0</v>
      </c>
      <c r="AD408" s="79">
        <v>0</v>
      </c>
      <c r="AE408" s="79">
        <v>0</v>
      </c>
      <c r="AF408" s="79">
        <v>0</v>
      </c>
      <c r="AG408" s="79">
        <v>0</v>
      </c>
      <c r="AH408" s="79">
        <v>0</v>
      </c>
      <c r="AI408" s="79">
        <v>0</v>
      </c>
      <c r="AJ408" s="79">
        <v>0</v>
      </c>
      <c r="AK408" s="79">
        <v>0</v>
      </c>
      <c r="AL408" s="79">
        <v>0</v>
      </c>
      <c r="AM408" s="79">
        <f t="shared" si="6"/>
        <v>0</v>
      </c>
      <c r="AP408" s="45"/>
    </row>
    <row r="409" spans="1:42" ht="33" customHeight="1">
      <c r="A409" s="54">
        <v>1414</v>
      </c>
      <c r="B409" s="55" t="s">
        <v>386</v>
      </c>
      <c r="C409" s="80" t="s">
        <v>678</v>
      </c>
      <c r="D409" s="79">
        <v>0</v>
      </c>
      <c r="E409" s="79">
        <v>0</v>
      </c>
      <c r="F409" s="79">
        <v>0</v>
      </c>
      <c r="G409" s="79">
        <v>0</v>
      </c>
      <c r="H409" s="79">
        <v>0</v>
      </c>
      <c r="I409" s="79">
        <v>0</v>
      </c>
      <c r="J409" s="79">
        <v>0</v>
      </c>
      <c r="K409" s="79">
        <v>0</v>
      </c>
      <c r="L409" s="79">
        <v>0</v>
      </c>
      <c r="M409" s="79">
        <v>0</v>
      </c>
      <c r="N409" s="79">
        <v>0</v>
      </c>
      <c r="O409" s="79">
        <v>0</v>
      </c>
      <c r="P409" s="79">
        <v>0</v>
      </c>
      <c r="Q409" s="79">
        <v>0</v>
      </c>
      <c r="R409" s="79">
        <v>0</v>
      </c>
      <c r="S409" s="79">
        <v>0</v>
      </c>
      <c r="T409" s="79">
        <v>0</v>
      </c>
      <c r="U409" s="79">
        <v>0</v>
      </c>
      <c r="V409" s="79">
        <v>0</v>
      </c>
      <c r="W409" s="79">
        <v>0</v>
      </c>
      <c r="X409" s="79">
        <v>0</v>
      </c>
      <c r="Y409" s="79">
        <v>0</v>
      </c>
      <c r="Z409" s="79">
        <v>0</v>
      </c>
      <c r="AA409" s="79">
        <v>0</v>
      </c>
      <c r="AB409" s="79">
        <v>0</v>
      </c>
      <c r="AC409" s="79">
        <v>0</v>
      </c>
      <c r="AD409" s="79">
        <v>0</v>
      </c>
      <c r="AE409" s="79">
        <v>0</v>
      </c>
      <c r="AF409" s="79">
        <v>0</v>
      </c>
      <c r="AG409" s="79">
        <v>0</v>
      </c>
      <c r="AH409" s="79">
        <v>0</v>
      </c>
      <c r="AI409" s="79">
        <v>0</v>
      </c>
      <c r="AJ409" s="79">
        <v>0</v>
      </c>
      <c r="AK409" s="79">
        <v>0</v>
      </c>
      <c r="AL409" s="79">
        <v>0</v>
      </c>
      <c r="AM409" s="79">
        <f t="shared" si="6"/>
        <v>0</v>
      </c>
      <c r="AP409" s="45"/>
    </row>
    <row r="410" spans="1:42" ht="33" customHeight="1">
      <c r="A410" s="54">
        <v>1415</v>
      </c>
      <c r="B410" s="55" t="s">
        <v>387</v>
      </c>
      <c r="C410" s="80" t="s">
        <v>678</v>
      </c>
      <c r="D410" s="79">
        <v>0</v>
      </c>
      <c r="E410" s="79">
        <v>0</v>
      </c>
      <c r="F410" s="79">
        <v>0</v>
      </c>
      <c r="G410" s="79">
        <v>0</v>
      </c>
      <c r="H410" s="79">
        <v>0</v>
      </c>
      <c r="I410" s="79">
        <v>0</v>
      </c>
      <c r="J410" s="79">
        <v>0</v>
      </c>
      <c r="K410" s="79">
        <v>0</v>
      </c>
      <c r="L410" s="79">
        <v>0</v>
      </c>
      <c r="M410" s="79">
        <v>0</v>
      </c>
      <c r="N410" s="79">
        <v>0</v>
      </c>
      <c r="O410" s="79">
        <v>0</v>
      </c>
      <c r="P410" s="79">
        <v>0</v>
      </c>
      <c r="Q410" s="79">
        <v>0</v>
      </c>
      <c r="R410" s="79">
        <v>0</v>
      </c>
      <c r="S410" s="79">
        <v>0</v>
      </c>
      <c r="T410" s="79">
        <v>0</v>
      </c>
      <c r="U410" s="79">
        <v>0</v>
      </c>
      <c r="V410" s="79">
        <v>0</v>
      </c>
      <c r="W410" s="79">
        <v>0</v>
      </c>
      <c r="X410" s="79">
        <v>0</v>
      </c>
      <c r="Y410" s="79">
        <v>0</v>
      </c>
      <c r="Z410" s="79">
        <v>0</v>
      </c>
      <c r="AA410" s="79">
        <v>0</v>
      </c>
      <c r="AB410" s="79">
        <v>0</v>
      </c>
      <c r="AC410" s="79">
        <v>0</v>
      </c>
      <c r="AD410" s="79">
        <v>0</v>
      </c>
      <c r="AE410" s="79">
        <v>0</v>
      </c>
      <c r="AF410" s="79">
        <v>0</v>
      </c>
      <c r="AG410" s="79">
        <v>0</v>
      </c>
      <c r="AH410" s="79">
        <v>0</v>
      </c>
      <c r="AI410" s="79">
        <v>0</v>
      </c>
      <c r="AJ410" s="79">
        <v>0</v>
      </c>
      <c r="AK410" s="79">
        <v>0</v>
      </c>
      <c r="AL410" s="79">
        <v>0</v>
      </c>
      <c r="AM410" s="79">
        <f t="shared" si="6"/>
        <v>0</v>
      </c>
      <c r="AP410" s="45"/>
    </row>
    <row r="411" spans="1:42" ht="33" customHeight="1">
      <c r="A411" s="54">
        <v>1416</v>
      </c>
      <c r="B411" s="55" t="s">
        <v>388</v>
      </c>
      <c r="C411" s="80" t="s">
        <v>678</v>
      </c>
      <c r="D411" s="79">
        <v>0</v>
      </c>
      <c r="E411" s="79">
        <v>0</v>
      </c>
      <c r="F411" s="79">
        <v>0</v>
      </c>
      <c r="G411" s="79">
        <v>0</v>
      </c>
      <c r="H411" s="79">
        <v>0</v>
      </c>
      <c r="I411" s="79">
        <v>0</v>
      </c>
      <c r="J411" s="79">
        <v>0</v>
      </c>
      <c r="K411" s="79">
        <v>0</v>
      </c>
      <c r="L411" s="79">
        <v>0</v>
      </c>
      <c r="M411" s="79">
        <v>0</v>
      </c>
      <c r="N411" s="79">
        <v>0</v>
      </c>
      <c r="O411" s="79">
        <v>0</v>
      </c>
      <c r="P411" s="79">
        <v>0</v>
      </c>
      <c r="Q411" s="79">
        <v>0</v>
      </c>
      <c r="R411" s="79">
        <v>0</v>
      </c>
      <c r="S411" s="79">
        <v>0</v>
      </c>
      <c r="T411" s="79">
        <v>0</v>
      </c>
      <c r="U411" s="79">
        <v>0</v>
      </c>
      <c r="V411" s="79">
        <v>0</v>
      </c>
      <c r="W411" s="79">
        <v>0</v>
      </c>
      <c r="X411" s="79">
        <v>0</v>
      </c>
      <c r="Y411" s="79">
        <v>0</v>
      </c>
      <c r="Z411" s="79">
        <v>0</v>
      </c>
      <c r="AA411" s="79">
        <v>0</v>
      </c>
      <c r="AB411" s="79">
        <v>0</v>
      </c>
      <c r="AC411" s="79">
        <v>0</v>
      </c>
      <c r="AD411" s="79">
        <v>0</v>
      </c>
      <c r="AE411" s="79">
        <v>0</v>
      </c>
      <c r="AF411" s="79">
        <v>0</v>
      </c>
      <c r="AG411" s="79">
        <v>0</v>
      </c>
      <c r="AH411" s="79">
        <v>0</v>
      </c>
      <c r="AI411" s="79">
        <v>0</v>
      </c>
      <c r="AJ411" s="79">
        <v>0</v>
      </c>
      <c r="AK411" s="79">
        <v>0</v>
      </c>
      <c r="AL411" s="79">
        <v>0</v>
      </c>
      <c r="AM411" s="79">
        <f t="shared" si="6"/>
        <v>0</v>
      </c>
      <c r="AP411" s="45"/>
    </row>
    <row r="412" spans="1:42" ht="33" customHeight="1">
      <c r="A412" s="54">
        <v>1417</v>
      </c>
      <c r="B412" s="55" t="s">
        <v>389</v>
      </c>
      <c r="C412" s="80" t="s">
        <v>678</v>
      </c>
      <c r="D412" s="79">
        <v>0</v>
      </c>
      <c r="E412" s="79">
        <v>0</v>
      </c>
      <c r="F412" s="79">
        <v>0</v>
      </c>
      <c r="G412" s="79">
        <v>0</v>
      </c>
      <c r="H412" s="79">
        <v>0</v>
      </c>
      <c r="I412" s="79">
        <v>0</v>
      </c>
      <c r="J412" s="79">
        <v>0</v>
      </c>
      <c r="K412" s="79">
        <v>0</v>
      </c>
      <c r="L412" s="79">
        <v>0</v>
      </c>
      <c r="M412" s="79">
        <v>0</v>
      </c>
      <c r="N412" s="79">
        <v>0</v>
      </c>
      <c r="O412" s="79">
        <v>0</v>
      </c>
      <c r="P412" s="79">
        <v>0</v>
      </c>
      <c r="Q412" s="79">
        <v>0</v>
      </c>
      <c r="R412" s="79">
        <v>0</v>
      </c>
      <c r="S412" s="79">
        <v>0</v>
      </c>
      <c r="T412" s="79">
        <v>0</v>
      </c>
      <c r="U412" s="79">
        <v>0</v>
      </c>
      <c r="V412" s="79">
        <v>0</v>
      </c>
      <c r="W412" s="79">
        <v>0</v>
      </c>
      <c r="X412" s="79">
        <v>0</v>
      </c>
      <c r="Y412" s="79">
        <v>0</v>
      </c>
      <c r="Z412" s="79">
        <v>0</v>
      </c>
      <c r="AA412" s="79">
        <v>0</v>
      </c>
      <c r="AB412" s="79">
        <v>0</v>
      </c>
      <c r="AC412" s="79">
        <v>0</v>
      </c>
      <c r="AD412" s="79">
        <v>0</v>
      </c>
      <c r="AE412" s="79">
        <v>0</v>
      </c>
      <c r="AF412" s="79">
        <v>0</v>
      </c>
      <c r="AG412" s="79">
        <v>0</v>
      </c>
      <c r="AH412" s="79">
        <v>0</v>
      </c>
      <c r="AI412" s="79">
        <v>0</v>
      </c>
      <c r="AJ412" s="79">
        <v>0</v>
      </c>
      <c r="AK412" s="79">
        <v>0</v>
      </c>
      <c r="AL412" s="79">
        <v>0</v>
      </c>
      <c r="AM412" s="79">
        <f t="shared" si="6"/>
        <v>0</v>
      </c>
      <c r="AP412" s="45"/>
    </row>
    <row r="413" spans="1:42" ht="33" customHeight="1">
      <c r="A413" s="54">
        <v>1418</v>
      </c>
      <c r="B413" s="55" t="s">
        <v>390</v>
      </c>
      <c r="C413" s="80" t="s">
        <v>678</v>
      </c>
      <c r="D413" s="79">
        <v>0</v>
      </c>
      <c r="E413" s="79">
        <v>0</v>
      </c>
      <c r="F413" s="79">
        <v>0</v>
      </c>
      <c r="G413" s="79">
        <v>0</v>
      </c>
      <c r="H413" s="79">
        <v>0</v>
      </c>
      <c r="I413" s="79">
        <v>0</v>
      </c>
      <c r="J413" s="79">
        <v>0</v>
      </c>
      <c r="K413" s="79">
        <v>0</v>
      </c>
      <c r="L413" s="79">
        <v>0</v>
      </c>
      <c r="M413" s="79">
        <v>0</v>
      </c>
      <c r="N413" s="79">
        <v>0</v>
      </c>
      <c r="O413" s="79">
        <v>0</v>
      </c>
      <c r="P413" s="79">
        <v>0</v>
      </c>
      <c r="Q413" s="79">
        <v>0</v>
      </c>
      <c r="R413" s="79">
        <v>0</v>
      </c>
      <c r="S413" s="79">
        <v>0</v>
      </c>
      <c r="T413" s="79">
        <v>0</v>
      </c>
      <c r="U413" s="79">
        <v>0</v>
      </c>
      <c r="V413" s="79">
        <v>0</v>
      </c>
      <c r="W413" s="79">
        <v>0</v>
      </c>
      <c r="X413" s="79">
        <v>0</v>
      </c>
      <c r="Y413" s="79">
        <v>0</v>
      </c>
      <c r="Z413" s="79">
        <v>0</v>
      </c>
      <c r="AA413" s="79">
        <v>0</v>
      </c>
      <c r="AB413" s="79">
        <v>0</v>
      </c>
      <c r="AC413" s="79">
        <v>0</v>
      </c>
      <c r="AD413" s="79">
        <v>0</v>
      </c>
      <c r="AE413" s="79">
        <v>0</v>
      </c>
      <c r="AF413" s="79">
        <v>0</v>
      </c>
      <c r="AG413" s="79">
        <v>0</v>
      </c>
      <c r="AH413" s="79">
        <v>0</v>
      </c>
      <c r="AI413" s="79">
        <v>0</v>
      </c>
      <c r="AJ413" s="79">
        <v>0</v>
      </c>
      <c r="AK413" s="79">
        <v>0</v>
      </c>
      <c r="AL413" s="79">
        <v>0</v>
      </c>
      <c r="AM413" s="79">
        <f t="shared" si="6"/>
        <v>0</v>
      </c>
      <c r="AP413" s="45"/>
    </row>
    <row r="414" spans="1:42" ht="33" customHeight="1">
      <c r="A414" s="54">
        <v>1419</v>
      </c>
      <c r="B414" s="55" t="s">
        <v>391</v>
      </c>
      <c r="C414" s="80" t="s">
        <v>678</v>
      </c>
      <c r="D414" s="79">
        <v>0</v>
      </c>
      <c r="E414" s="79">
        <v>0</v>
      </c>
      <c r="F414" s="79">
        <v>0</v>
      </c>
      <c r="G414" s="79">
        <v>0</v>
      </c>
      <c r="H414" s="79">
        <v>0</v>
      </c>
      <c r="I414" s="79">
        <v>0</v>
      </c>
      <c r="J414" s="79">
        <v>0</v>
      </c>
      <c r="K414" s="79">
        <v>0</v>
      </c>
      <c r="L414" s="79">
        <v>0</v>
      </c>
      <c r="M414" s="79">
        <v>0</v>
      </c>
      <c r="N414" s="79">
        <v>0</v>
      </c>
      <c r="O414" s="79">
        <v>0</v>
      </c>
      <c r="P414" s="79">
        <v>0</v>
      </c>
      <c r="Q414" s="79">
        <v>0</v>
      </c>
      <c r="R414" s="79">
        <v>0</v>
      </c>
      <c r="S414" s="79">
        <v>0</v>
      </c>
      <c r="T414" s="79">
        <v>0</v>
      </c>
      <c r="U414" s="79">
        <v>0</v>
      </c>
      <c r="V414" s="79">
        <v>0</v>
      </c>
      <c r="W414" s="79">
        <v>0</v>
      </c>
      <c r="X414" s="79">
        <v>0</v>
      </c>
      <c r="Y414" s="79">
        <v>0</v>
      </c>
      <c r="Z414" s="79">
        <v>0</v>
      </c>
      <c r="AA414" s="79">
        <v>0</v>
      </c>
      <c r="AB414" s="79">
        <v>0</v>
      </c>
      <c r="AC414" s="79">
        <v>0</v>
      </c>
      <c r="AD414" s="79">
        <v>0</v>
      </c>
      <c r="AE414" s="79">
        <v>0</v>
      </c>
      <c r="AF414" s="79">
        <v>0</v>
      </c>
      <c r="AG414" s="79">
        <v>0</v>
      </c>
      <c r="AH414" s="79">
        <v>0</v>
      </c>
      <c r="AI414" s="79">
        <v>0</v>
      </c>
      <c r="AJ414" s="79">
        <v>0</v>
      </c>
      <c r="AK414" s="79">
        <v>0</v>
      </c>
      <c r="AL414" s="79">
        <v>0</v>
      </c>
      <c r="AM414" s="79">
        <f t="shared" si="6"/>
        <v>0</v>
      </c>
      <c r="AP414" s="45"/>
    </row>
    <row r="415" spans="1:42" ht="33" customHeight="1">
      <c r="A415" s="54">
        <v>1420</v>
      </c>
      <c r="B415" s="55" t="s">
        <v>392</v>
      </c>
      <c r="C415" s="80" t="s">
        <v>678</v>
      </c>
      <c r="D415" s="79">
        <v>0</v>
      </c>
      <c r="E415" s="79">
        <v>0</v>
      </c>
      <c r="F415" s="79">
        <v>0</v>
      </c>
      <c r="G415" s="79">
        <v>0</v>
      </c>
      <c r="H415" s="79">
        <v>0</v>
      </c>
      <c r="I415" s="79">
        <v>0</v>
      </c>
      <c r="J415" s="79">
        <v>0</v>
      </c>
      <c r="K415" s="79">
        <v>0</v>
      </c>
      <c r="L415" s="79">
        <v>0</v>
      </c>
      <c r="M415" s="79">
        <v>0</v>
      </c>
      <c r="N415" s="79">
        <v>0</v>
      </c>
      <c r="O415" s="79">
        <v>0</v>
      </c>
      <c r="P415" s="79">
        <v>0</v>
      </c>
      <c r="Q415" s="79">
        <v>0</v>
      </c>
      <c r="R415" s="79">
        <v>0</v>
      </c>
      <c r="S415" s="79">
        <v>0</v>
      </c>
      <c r="T415" s="79">
        <v>0</v>
      </c>
      <c r="U415" s="79">
        <v>0</v>
      </c>
      <c r="V415" s="79">
        <v>0</v>
      </c>
      <c r="W415" s="79">
        <v>0</v>
      </c>
      <c r="X415" s="79">
        <v>0</v>
      </c>
      <c r="Y415" s="79">
        <v>0</v>
      </c>
      <c r="Z415" s="79">
        <v>0</v>
      </c>
      <c r="AA415" s="79">
        <v>0</v>
      </c>
      <c r="AB415" s="79">
        <v>0</v>
      </c>
      <c r="AC415" s="79">
        <v>0</v>
      </c>
      <c r="AD415" s="79">
        <v>0</v>
      </c>
      <c r="AE415" s="79">
        <v>0</v>
      </c>
      <c r="AF415" s="79">
        <v>0</v>
      </c>
      <c r="AG415" s="79">
        <v>0</v>
      </c>
      <c r="AH415" s="79">
        <v>0</v>
      </c>
      <c r="AI415" s="79">
        <v>0</v>
      </c>
      <c r="AJ415" s="79">
        <v>0</v>
      </c>
      <c r="AK415" s="79">
        <v>0</v>
      </c>
      <c r="AL415" s="79">
        <v>0</v>
      </c>
      <c r="AM415" s="79">
        <f t="shared" si="6"/>
        <v>0</v>
      </c>
      <c r="AP415" s="45"/>
    </row>
    <row r="416" spans="1:42" ht="33" customHeight="1">
      <c r="A416" s="54">
        <v>1421</v>
      </c>
      <c r="B416" s="55" t="s">
        <v>393</v>
      </c>
      <c r="C416" s="80" t="s">
        <v>678</v>
      </c>
      <c r="D416" s="79">
        <v>0</v>
      </c>
      <c r="E416" s="79">
        <v>0</v>
      </c>
      <c r="F416" s="79">
        <v>0</v>
      </c>
      <c r="G416" s="79">
        <v>0</v>
      </c>
      <c r="H416" s="79">
        <v>0</v>
      </c>
      <c r="I416" s="79">
        <v>0</v>
      </c>
      <c r="J416" s="79">
        <v>0</v>
      </c>
      <c r="K416" s="79">
        <v>0</v>
      </c>
      <c r="L416" s="79">
        <v>0</v>
      </c>
      <c r="M416" s="79">
        <v>0</v>
      </c>
      <c r="N416" s="79">
        <v>0</v>
      </c>
      <c r="O416" s="79">
        <v>0</v>
      </c>
      <c r="P416" s="79">
        <v>0</v>
      </c>
      <c r="Q416" s="79">
        <v>0</v>
      </c>
      <c r="R416" s="79">
        <v>0</v>
      </c>
      <c r="S416" s="79">
        <v>0</v>
      </c>
      <c r="T416" s="79">
        <v>0</v>
      </c>
      <c r="U416" s="79">
        <v>0</v>
      </c>
      <c r="V416" s="79">
        <v>0</v>
      </c>
      <c r="W416" s="79">
        <v>0</v>
      </c>
      <c r="X416" s="79">
        <v>0</v>
      </c>
      <c r="Y416" s="79">
        <v>0</v>
      </c>
      <c r="Z416" s="79">
        <v>0</v>
      </c>
      <c r="AA416" s="79">
        <v>0</v>
      </c>
      <c r="AB416" s="79">
        <v>0</v>
      </c>
      <c r="AC416" s="79">
        <v>0</v>
      </c>
      <c r="AD416" s="79">
        <v>0</v>
      </c>
      <c r="AE416" s="79">
        <v>0</v>
      </c>
      <c r="AF416" s="79">
        <v>0</v>
      </c>
      <c r="AG416" s="79">
        <v>0</v>
      </c>
      <c r="AH416" s="79">
        <v>0</v>
      </c>
      <c r="AI416" s="79">
        <v>0</v>
      </c>
      <c r="AJ416" s="79">
        <v>0</v>
      </c>
      <c r="AK416" s="79">
        <v>0</v>
      </c>
      <c r="AL416" s="79">
        <v>0</v>
      </c>
      <c r="AM416" s="79">
        <f t="shared" si="6"/>
        <v>0</v>
      </c>
      <c r="AP416" s="45"/>
    </row>
    <row r="417" spans="1:42" ht="33" customHeight="1">
      <c r="A417" s="54">
        <v>1422</v>
      </c>
      <c r="B417" s="55" t="s">
        <v>394</v>
      </c>
      <c r="C417" s="80" t="s">
        <v>678</v>
      </c>
      <c r="D417" s="79">
        <v>0</v>
      </c>
      <c r="E417" s="79">
        <v>0</v>
      </c>
      <c r="F417" s="79">
        <v>0</v>
      </c>
      <c r="G417" s="79">
        <v>0</v>
      </c>
      <c r="H417" s="79">
        <v>0</v>
      </c>
      <c r="I417" s="79">
        <v>0</v>
      </c>
      <c r="J417" s="79">
        <v>0</v>
      </c>
      <c r="K417" s="79">
        <v>0</v>
      </c>
      <c r="L417" s="79">
        <v>0</v>
      </c>
      <c r="M417" s="79">
        <v>0</v>
      </c>
      <c r="N417" s="79">
        <v>0</v>
      </c>
      <c r="O417" s="79">
        <v>0</v>
      </c>
      <c r="P417" s="79">
        <v>0</v>
      </c>
      <c r="Q417" s="79">
        <v>0</v>
      </c>
      <c r="R417" s="79">
        <v>0</v>
      </c>
      <c r="S417" s="79">
        <v>0</v>
      </c>
      <c r="T417" s="79">
        <v>0</v>
      </c>
      <c r="U417" s="79">
        <v>0</v>
      </c>
      <c r="V417" s="79">
        <v>0</v>
      </c>
      <c r="W417" s="79">
        <v>0</v>
      </c>
      <c r="X417" s="79">
        <v>0</v>
      </c>
      <c r="Y417" s="79">
        <v>0</v>
      </c>
      <c r="Z417" s="79">
        <v>0</v>
      </c>
      <c r="AA417" s="79">
        <v>0</v>
      </c>
      <c r="AB417" s="79">
        <v>0</v>
      </c>
      <c r="AC417" s="79">
        <v>0</v>
      </c>
      <c r="AD417" s="79">
        <v>0</v>
      </c>
      <c r="AE417" s="79">
        <v>0</v>
      </c>
      <c r="AF417" s="79">
        <v>0</v>
      </c>
      <c r="AG417" s="79">
        <v>0</v>
      </c>
      <c r="AH417" s="79">
        <v>0</v>
      </c>
      <c r="AI417" s="79">
        <v>0</v>
      </c>
      <c r="AJ417" s="79">
        <v>0</v>
      </c>
      <c r="AK417" s="79">
        <v>0</v>
      </c>
      <c r="AL417" s="79">
        <v>0</v>
      </c>
      <c r="AM417" s="79">
        <f t="shared" si="6"/>
        <v>0</v>
      </c>
      <c r="AP417" s="45"/>
    </row>
    <row r="418" spans="1:42" ht="33" customHeight="1">
      <c r="A418" s="54">
        <v>1423</v>
      </c>
      <c r="B418" s="55" t="s">
        <v>395</v>
      </c>
      <c r="C418" s="80" t="s">
        <v>678</v>
      </c>
      <c r="D418" s="79">
        <v>0</v>
      </c>
      <c r="E418" s="79">
        <v>0</v>
      </c>
      <c r="F418" s="79">
        <v>0</v>
      </c>
      <c r="G418" s="79">
        <v>0</v>
      </c>
      <c r="H418" s="79">
        <v>0</v>
      </c>
      <c r="I418" s="79">
        <v>0</v>
      </c>
      <c r="J418" s="79">
        <v>0</v>
      </c>
      <c r="K418" s="79">
        <v>0</v>
      </c>
      <c r="L418" s="79">
        <v>0</v>
      </c>
      <c r="M418" s="79">
        <v>0</v>
      </c>
      <c r="N418" s="79">
        <v>0</v>
      </c>
      <c r="O418" s="79">
        <v>0</v>
      </c>
      <c r="P418" s="79">
        <v>0</v>
      </c>
      <c r="Q418" s="79">
        <v>0</v>
      </c>
      <c r="R418" s="79">
        <v>0</v>
      </c>
      <c r="S418" s="79">
        <v>0</v>
      </c>
      <c r="T418" s="79">
        <v>0</v>
      </c>
      <c r="U418" s="79">
        <v>0</v>
      </c>
      <c r="V418" s="79">
        <v>0</v>
      </c>
      <c r="W418" s="79">
        <v>0</v>
      </c>
      <c r="X418" s="79">
        <v>0</v>
      </c>
      <c r="Y418" s="79">
        <v>0</v>
      </c>
      <c r="Z418" s="79">
        <v>0</v>
      </c>
      <c r="AA418" s="79">
        <v>0</v>
      </c>
      <c r="AB418" s="79">
        <v>0</v>
      </c>
      <c r="AC418" s="79">
        <v>0</v>
      </c>
      <c r="AD418" s="79">
        <v>0</v>
      </c>
      <c r="AE418" s="79">
        <v>0</v>
      </c>
      <c r="AF418" s="79">
        <v>0</v>
      </c>
      <c r="AG418" s="79">
        <v>0</v>
      </c>
      <c r="AH418" s="79">
        <v>0</v>
      </c>
      <c r="AI418" s="79">
        <v>0</v>
      </c>
      <c r="AJ418" s="79">
        <v>0</v>
      </c>
      <c r="AK418" s="79">
        <v>0</v>
      </c>
      <c r="AL418" s="79">
        <v>0</v>
      </c>
      <c r="AM418" s="79">
        <f t="shared" si="6"/>
        <v>0</v>
      </c>
      <c r="AP418" s="45"/>
    </row>
    <row r="419" spans="1:42" ht="33" customHeight="1">
      <c r="A419" s="54">
        <v>1424</v>
      </c>
      <c r="B419" s="55" t="s">
        <v>396</v>
      </c>
      <c r="C419" s="80" t="s">
        <v>678</v>
      </c>
      <c r="D419" s="79">
        <v>0</v>
      </c>
      <c r="E419" s="79">
        <v>0</v>
      </c>
      <c r="F419" s="79">
        <v>0</v>
      </c>
      <c r="G419" s="79">
        <v>0</v>
      </c>
      <c r="H419" s="79">
        <v>0</v>
      </c>
      <c r="I419" s="79">
        <v>0</v>
      </c>
      <c r="J419" s="79">
        <v>0</v>
      </c>
      <c r="K419" s="79">
        <v>0</v>
      </c>
      <c r="L419" s="79">
        <v>0</v>
      </c>
      <c r="M419" s="79">
        <v>0</v>
      </c>
      <c r="N419" s="79">
        <v>0</v>
      </c>
      <c r="O419" s="79">
        <v>0</v>
      </c>
      <c r="P419" s="79">
        <v>0</v>
      </c>
      <c r="Q419" s="79">
        <v>0</v>
      </c>
      <c r="R419" s="79">
        <v>0</v>
      </c>
      <c r="S419" s="79">
        <v>0</v>
      </c>
      <c r="T419" s="79">
        <v>0</v>
      </c>
      <c r="U419" s="79">
        <v>0</v>
      </c>
      <c r="V419" s="79">
        <v>0</v>
      </c>
      <c r="W419" s="79">
        <v>0</v>
      </c>
      <c r="X419" s="79">
        <v>0</v>
      </c>
      <c r="Y419" s="79">
        <v>0</v>
      </c>
      <c r="Z419" s="79">
        <v>0</v>
      </c>
      <c r="AA419" s="79">
        <v>0</v>
      </c>
      <c r="AB419" s="79">
        <v>0</v>
      </c>
      <c r="AC419" s="79">
        <v>0</v>
      </c>
      <c r="AD419" s="79">
        <v>0</v>
      </c>
      <c r="AE419" s="79">
        <v>0</v>
      </c>
      <c r="AF419" s="79">
        <v>0</v>
      </c>
      <c r="AG419" s="79">
        <v>0</v>
      </c>
      <c r="AH419" s="79">
        <v>0</v>
      </c>
      <c r="AI419" s="79">
        <v>0</v>
      </c>
      <c r="AJ419" s="79">
        <v>0</v>
      </c>
      <c r="AK419" s="79">
        <v>0</v>
      </c>
      <c r="AL419" s="79">
        <v>0</v>
      </c>
      <c r="AM419" s="79">
        <f t="shared" si="6"/>
        <v>0</v>
      </c>
      <c r="AP419" s="45"/>
    </row>
    <row r="420" spans="1:42" ht="33" customHeight="1">
      <c r="A420" s="54">
        <v>1425</v>
      </c>
      <c r="B420" s="55" t="s">
        <v>397</v>
      </c>
      <c r="C420" s="80" t="s">
        <v>678</v>
      </c>
      <c r="D420" s="79">
        <v>0</v>
      </c>
      <c r="E420" s="79">
        <v>0</v>
      </c>
      <c r="F420" s="79">
        <v>0</v>
      </c>
      <c r="G420" s="79">
        <v>0</v>
      </c>
      <c r="H420" s="79">
        <v>0</v>
      </c>
      <c r="I420" s="79">
        <v>0</v>
      </c>
      <c r="J420" s="79">
        <v>0</v>
      </c>
      <c r="K420" s="79">
        <v>0</v>
      </c>
      <c r="L420" s="79">
        <v>0</v>
      </c>
      <c r="M420" s="79">
        <v>0</v>
      </c>
      <c r="N420" s="79">
        <v>0</v>
      </c>
      <c r="O420" s="79">
        <v>0</v>
      </c>
      <c r="P420" s="79">
        <v>0</v>
      </c>
      <c r="Q420" s="79">
        <v>0</v>
      </c>
      <c r="R420" s="79">
        <v>0</v>
      </c>
      <c r="S420" s="79">
        <v>0</v>
      </c>
      <c r="T420" s="79">
        <v>0</v>
      </c>
      <c r="U420" s="79">
        <v>0</v>
      </c>
      <c r="V420" s="79">
        <v>0</v>
      </c>
      <c r="W420" s="79">
        <v>0</v>
      </c>
      <c r="X420" s="79">
        <v>0</v>
      </c>
      <c r="Y420" s="79">
        <v>0</v>
      </c>
      <c r="Z420" s="79">
        <v>0</v>
      </c>
      <c r="AA420" s="79">
        <v>0</v>
      </c>
      <c r="AB420" s="79">
        <v>0</v>
      </c>
      <c r="AC420" s="79">
        <v>0</v>
      </c>
      <c r="AD420" s="79">
        <v>0</v>
      </c>
      <c r="AE420" s="79">
        <v>0</v>
      </c>
      <c r="AF420" s="79">
        <v>0</v>
      </c>
      <c r="AG420" s="79">
        <v>0</v>
      </c>
      <c r="AH420" s="79">
        <v>0</v>
      </c>
      <c r="AI420" s="79">
        <v>0</v>
      </c>
      <c r="AJ420" s="79">
        <v>0</v>
      </c>
      <c r="AK420" s="79">
        <v>0</v>
      </c>
      <c r="AL420" s="79">
        <v>0</v>
      </c>
      <c r="AM420" s="79">
        <f t="shared" si="6"/>
        <v>0</v>
      </c>
      <c r="AP420" s="45"/>
    </row>
    <row r="421" spans="1:42" ht="33" customHeight="1">
      <c r="A421" s="54">
        <v>1426</v>
      </c>
      <c r="B421" s="55" t="s">
        <v>398</v>
      </c>
      <c r="C421" s="80" t="s">
        <v>678</v>
      </c>
      <c r="D421" s="79">
        <v>0</v>
      </c>
      <c r="E421" s="79">
        <v>0</v>
      </c>
      <c r="F421" s="79">
        <v>0</v>
      </c>
      <c r="G421" s="79">
        <v>0</v>
      </c>
      <c r="H421" s="79">
        <v>0</v>
      </c>
      <c r="I421" s="79">
        <v>0</v>
      </c>
      <c r="J421" s="79">
        <v>0</v>
      </c>
      <c r="K421" s="79">
        <v>0</v>
      </c>
      <c r="L421" s="79">
        <v>0</v>
      </c>
      <c r="M421" s="79">
        <v>0</v>
      </c>
      <c r="N421" s="79">
        <v>0</v>
      </c>
      <c r="O421" s="79">
        <v>0</v>
      </c>
      <c r="P421" s="79">
        <v>0</v>
      </c>
      <c r="Q421" s="79">
        <v>0</v>
      </c>
      <c r="R421" s="79">
        <v>0</v>
      </c>
      <c r="S421" s="79">
        <v>0</v>
      </c>
      <c r="T421" s="79">
        <v>0</v>
      </c>
      <c r="U421" s="79">
        <v>0</v>
      </c>
      <c r="V421" s="79">
        <v>0</v>
      </c>
      <c r="W421" s="79">
        <v>0</v>
      </c>
      <c r="X421" s="79">
        <v>0</v>
      </c>
      <c r="Y421" s="79">
        <v>0</v>
      </c>
      <c r="Z421" s="79">
        <v>0</v>
      </c>
      <c r="AA421" s="79">
        <v>0</v>
      </c>
      <c r="AB421" s="79">
        <v>0</v>
      </c>
      <c r="AC421" s="79">
        <v>0</v>
      </c>
      <c r="AD421" s="79">
        <v>0</v>
      </c>
      <c r="AE421" s="79">
        <v>0</v>
      </c>
      <c r="AF421" s="79">
        <v>0</v>
      </c>
      <c r="AG421" s="79">
        <v>0</v>
      </c>
      <c r="AH421" s="79">
        <v>0</v>
      </c>
      <c r="AI421" s="79">
        <v>0</v>
      </c>
      <c r="AJ421" s="79">
        <v>0</v>
      </c>
      <c r="AK421" s="79">
        <v>0</v>
      </c>
      <c r="AL421" s="79">
        <v>0</v>
      </c>
      <c r="AM421" s="79">
        <f t="shared" si="6"/>
        <v>0</v>
      </c>
      <c r="AP421" s="45"/>
    </row>
    <row r="422" spans="1:42" ht="33" customHeight="1">
      <c r="A422" s="54">
        <v>1427</v>
      </c>
      <c r="B422" s="55" t="s">
        <v>399</v>
      </c>
      <c r="C422" s="80" t="s">
        <v>678</v>
      </c>
      <c r="D422" s="79">
        <v>0</v>
      </c>
      <c r="E422" s="79">
        <v>0</v>
      </c>
      <c r="F422" s="79">
        <v>0</v>
      </c>
      <c r="G422" s="79">
        <v>0</v>
      </c>
      <c r="H422" s="79">
        <v>0</v>
      </c>
      <c r="I422" s="79">
        <v>0</v>
      </c>
      <c r="J422" s="79">
        <v>0</v>
      </c>
      <c r="K422" s="79">
        <v>0</v>
      </c>
      <c r="L422" s="79">
        <v>0</v>
      </c>
      <c r="M422" s="79">
        <v>0</v>
      </c>
      <c r="N422" s="79">
        <v>0</v>
      </c>
      <c r="O422" s="79">
        <v>0</v>
      </c>
      <c r="P422" s="79">
        <v>0</v>
      </c>
      <c r="Q422" s="79">
        <v>0</v>
      </c>
      <c r="R422" s="79">
        <v>0</v>
      </c>
      <c r="S422" s="79">
        <v>0</v>
      </c>
      <c r="T422" s="79">
        <v>0</v>
      </c>
      <c r="U422" s="79">
        <v>0</v>
      </c>
      <c r="V422" s="79">
        <v>0</v>
      </c>
      <c r="W422" s="79">
        <v>0</v>
      </c>
      <c r="X422" s="79">
        <v>0</v>
      </c>
      <c r="Y422" s="79">
        <v>0</v>
      </c>
      <c r="Z422" s="79">
        <v>0</v>
      </c>
      <c r="AA422" s="79">
        <v>0</v>
      </c>
      <c r="AB422" s="79">
        <v>0</v>
      </c>
      <c r="AC422" s="79">
        <v>0</v>
      </c>
      <c r="AD422" s="79">
        <v>0</v>
      </c>
      <c r="AE422" s="79">
        <v>0</v>
      </c>
      <c r="AF422" s="79">
        <v>0</v>
      </c>
      <c r="AG422" s="79">
        <v>0</v>
      </c>
      <c r="AH422" s="79">
        <v>0</v>
      </c>
      <c r="AI422" s="79">
        <v>0</v>
      </c>
      <c r="AJ422" s="79">
        <v>0</v>
      </c>
      <c r="AK422" s="79">
        <v>0</v>
      </c>
      <c r="AL422" s="79">
        <v>0</v>
      </c>
      <c r="AM422" s="79">
        <f t="shared" si="6"/>
        <v>0</v>
      </c>
      <c r="AP422" s="45"/>
    </row>
    <row r="423" spans="1:42" ht="33" customHeight="1">
      <c r="A423" s="54">
        <v>1428</v>
      </c>
      <c r="B423" s="55" t="s">
        <v>1375</v>
      </c>
      <c r="C423" s="80" t="s">
        <v>678</v>
      </c>
      <c r="D423" s="79">
        <v>0</v>
      </c>
      <c r="E423" s="79">
        <v>0</v>
      </c>
      <c r="F423" s="79">
        <v>0</v>
      </c>
      <c r="G423" s="79">
        <v>0</v>
      </c>
      <c r="H423" s="79">
        <v>0</v>
      </c>
      <c r="I423" s="79">
        <v>0</v>
      </c>
      <c r="J423" s="79">
        <v>0</v>
      </c>
      <c r="K423" s="79">
        <v>0</v>
      </c>
      <c r="L423" s="79">
        <v>0</v>
      </c>
      <c r="M423" s="79">
        <v>0</v>
      </c>
      <c r="N423" s="79">
        <v>0</v>
      </c>
      <c r="O423" s="79">
        <v>0</v>
      </c>
      <c r="P423" s="79">
        <v>0</v>
      </c>
      <c r="Q423" s="79">
        <v>0</v>
      </c>
      <c r="R423" s="79">
        <v>0</v>
      </c>
      <c r="S423" s="79">
        <v>0</v>
      </c>
      <c r="T423" s="79">
        <v>0</v>
      </c>
      <c r="U423" s="79">
        <v>0</v>
      </c>
      <c r="V423" s="79">
        <v>0</v>
      </c>
      <c r="W423" s="79">
        <v>0</v>
      </c>
      <c r="X423" s="79">
        <v>0</v>
      </c>
      <c r="Y423" s="79">
        <v>0</v>
      </c>
      <c r="Z423" s="79">
        <v>0</v>
      </c>
      <c r="AA423" s="79">
        <v>0</v>
      </c>
      <c r="AB423" s="79">
        <v>0</v>
      </c>
      <c r="AC423" s="79">
        <v>0</v>
      </c>
      <c r="AD423" s="79">
        <v>0</v>
      </c>
      <c r="AE423" s="79">
        <v>0</v>
      </c>
      <c r="AF423" s="79">
        <v>0</v>
      </c>
      <c r="AG423" s="79">
        <v>0</v>
      </c>
      <c r="AH423" s="79">
        <v>0</v>
      </c>
      <c r="AI423" s="79">
        <v>0</v>
      </c>
      <c r="AJ423" s="79">
        <v>0</v>
      </c>
      <c r="AK423" s="79">
        <v>0</v>
      </c>
      <c r="AL423" s="79">
        <v>0</v>
      </c>
      <c r="AM423" s="79">
        <f t="shared" si="6"/>
        <v>0</v>
      </c>
      <c r="AP423" s="45"/>
    </row>
    <row r="424" spans="1:42" ht="33" customHeight="1">
      <c r="A424" s="54">
        <v>1429</v>
      </c>
      <c r="B424" s="55" t="s">
        <v>400</v>
      </c>
      <c r="C424" s="80" t="s">
        <v>678</v>
      </c>
      <c r="D424" s="79">
        <v>0</v>
      </c>
      <c r="E424" s="79">
        <v>0</v>
      </c>
      <c r="F424" s="79">
        <v>0</v>
      </c>
      <c r="G424" s="79">
        <v>0</v>
      </c>
      <c r="H424" s="79">
        <v>0</v>
      </c>
      <c r="I424" s="79">
        <v>0</v>
      </c>
      <c r="J424" s="79">
        <v>0</v>
      </c>
      <c r="K424" s="79">
        <v>0</v>
      </c>
      <c r="L424" s="79">
        <v>0</v>
      </c>
      <c r="M424" s="79">
        <v>0</v>
      </c>
      <c r="N424" s="79">
        <v>0</v>
      </c>
      <c r="O424" s="79">
        <v>0</v>
      </c>
      <c r="P424" s="79">
        <v>0</v>
      </c>
      <c r="Q424" s="79">
        <v>0</v>
      </c>
      <c r="R424" s="79">
        <v>0</v>
      </c>
      <c r="S424" s="79">
        <v>0</v>
      </c>
      <c r="T424" s="79">
        <v>0</v>
      </c>
      <c r="U424" s="79">
        <v>0</v>
      </c>
      <c r="V424" s="79">
        <v>0</v>
      </c>
      <c r="W424" s="79">
        <v>0</v>
      </c>
      <c r="X424" s="79">
        <v>0</v>
      </c>
      <c r="Y424" s="79">
        <v>0</v>
      </c>
      <c r="Z424" s="79">
        <v>0</v>
      </c>
      <c r="AA424" s="79">
        <v>0</v>
      </c>
      <c r="AB424" s="79">
        <v>0</v>
      </c>
      <c r="AC424" s="79">
        <v>0</v>
      </c>
      <c r="AD424" s="79">
        <v>0</v>
      </c>
      <c r="AE424" s="79">
        <v>0</v>
      </c>
      <c r="AF424" s="79">
        <v>0</v>
      </c>
      <c r="AG424" s="79">
        <v>0</v>
      </c>
      <c r="AH424" s="79">
        <v>0</v>
      </c>
      <c r="AI424" s="79">
        <v>0</v>
      </c>
      <c r="AJ424" s="79">
        <v>0</v>
      </c>
      <c r="AK424" s="79">
        <v>0</v>
      </c>
      <c r="AL424" s="79">
        <v>0</v>
      </c>
      <c r="AM424" s="79">
        <f t="shared" si="6"/>
        <v>0</v>
      </c>
      <c r="AP424" s="45"/>
    </row>
    <row r="425" spans="1:42" ht="33" customHeight="1">
      <c r="A425" s="54">
        <v>1430</v>
      </c>
      <c r="B425" s="55" t="s">
        <v>401</v>
      </c>
      <c r="C425" s="80" t="s">
        <v>678</v>
      </c>
      <c r="D425" s="79">
        <v>0</v>
      </c>
      <c r="E425" s="79">
        <v>0</v>
      </c>
      <c r="F425" s="79">
        <v>0</v>
      </c>
      <c r="G425" s="79">
        <v>0</v>
      </c>
      <c r="H425" s="79">
        <v>0</v>
      </c>
      <c r="I425" s="79">
        <v>0</v>
      </c>
      <c r="J425" s="79">
        <v>0</v>
      </c>
      <c r="K425" s="79">
        <v>0</v>
      </c>
      <c r="L425" s="79">
        <v>0</v>
      </c>
      <c r="M425" s="79">
        <v>0</v>
      </c>
      <c r="N425" s="79">
        <v>0</v>
      </c>
      <c r="O425" s="79">
        <v>0</v>
      </c>
      <c r="P425" s="79">
        <v>0</v>
      </c>
      <c r="Q425" s="79">
        <v>0</v>
      </c>
      <c r="R425" s="79">
        <v>0</v>
      </c>
      <c r="S425" s="79">
        <v>0</v>
      </c>
      <c r="T425" s="79">
        <v>0</v>
      </c>
      <c r="U425" s="79">
        <v>0</v>
      </c>
      <c r="V425" s="79">
        <v>0</v>
      </c>
      <c r="W425" s="79">
        <v>0</v>
      </c>
      <c r="X425" s="79">
        <v>0</v>
      </c>
      <c r="Y425" s="79">
        <v>0</v>
      </c>
      <c r="Z425" s="79">
        <v>0</v>
      </c>
      <c r="AA425" s="79">
        <v>0</v>
      </c>
      <c r="AB425" s="79">
        <v>0</v>
      </c>
      <c r="AC425" s="79">
        <v>0</v>
      </c>
      <c r="AD425" s="79">
        <v>0</v>
      </c>
      <c r="AE425" s="79">
        <v>0</v>
      </c>
      <c r="AF425" s="79">
        <v>0</v>
      </c>
      <c r="AG425" s="79">
        <v>0</v>
      </c>
      <c r="AH425" s="79">
        <v>0</v>
      </c>
      <c r="AI425" s="79">
        <v>0</v>
      </c>
      <c r="AJ425" s="79">
        <v>0</v>
      </c>
      <c r="AK425" s="79">
        <v>0</v>
      </c>
      <c r="AL425" s="79">
        <v>0</v>
      </c>
      <c r="AM425" s="79">
        <f t="shared" si="6"/>
        <v>0</v>
      </c>
      <c r="AP425" s="45"/>
    </row>
    <row r="426" spans="1:42" ht="33" customHeight="1">
      <c r="A426" s="54">
        <v>1431</v>
      </c>
      <c r="B426" s="55" t="s">
        <v>402</v>
      </c>
      <c r="C426" s="80" t="s">
        <v>678</v>
      </c>
      <c r="D426" s="79">
        <v>0</v>
      </c>
      <c r="E426" s="79">
        <v>0</v>
      </c>
      <c r="F426" s="79">
        <v>0</v>
      </c>
      <c r="G426" s="79">
        <v>0</v>
      </c>
      <c r="H426" s="79">
        <v>0</v>
      </c>
      <c r="I426" s="79">
        <v>0</v>
      </c>
      <c r="J426" s="79">
        <v>0</v>
      </c>
      <c r="K426" s="79">
        <v>0</v>
      </c>
      <c r="L426" s="79">
        <v>0</v>
      </c>
      <c r="M426" s="79">
        <v>0</v>
      </c>
      <c r="N426" s="79">
        <v>0</v>
      </c>
      <c r="O426" s="79">
        <v>0</v>
      </c>
      <c r="P426" s="79">
        <v>0</v>
      </c>
      <c r="Q426" s="79">
        <v>0</v>
      </c>
      <c r="R426" s="79">
        <v>0</v>
      </c>
      <c r="S426" s="79">
        <v>0</v>
      </c>
      <c r="T426" s="79">
        <v>0</v>
      </c>
      <c r="U426" s="79">
        <v>0</v>
      </c>
      <c r="V426" s="79">
        <v>0</v>
      </c>
      <c r="W426" s="79">
        <v>0</v>
      </c>
      <c r="X426" s="79">
        <v>0</v>
      </c>
      <c r="Y426" s="79">
        <v>0</v>
      </c>
      <c r="Z426" s="79">
        <v>0</v>
      </c>
      <c r="AA426" s="79">
        <v>0</v>
      </c>
      <c r="AB426" s="79">
        <v>0</v>
      </c>
      <c r="AC426" s="79">
        <v>0</v>
      </c>
      <c r="AD426" s="79">
        <v>0</v>
      </c>
      <c r="AE426" s="79">
        <v>0</v>
      </c>
      <c r="AF426" s="79">
        <v>0</v>
      </c>
      <c r="AG426" s="79">
        <v>0</v>
      </c>
      <c r="AH426" s="79">
        <v>0</v>
      </c>
      <c r="AI426" s="79">
        <v>0</v>
      </c>
      <c r="AJ426" s="79">
        <v>0</v>
      </c>
      <c r="AK426" s="79">
        <v>0</v>
      </c>
      <c r="AL426" s="79">
        <v>0</v>
      </c>
      <c r="AM426" s="79">
        <f t="shared" si="6"/>
        <v>0</v>
      </c>
      <c r="AP426" s="45"/>
    </row>
    <row r="427" spans="1:42" ht="33" customHeight="1">
      <c r="A427" s="54">
        <v>1432</v>
      </c>
      <c r="B427" s="55" t="s">
        <v>403</v>
      </c>
      <c r="C427" s="80" t="s">
        <v>678</v>
      </c>
      <c r="D427" s="79">
        <v>0</v>
      </c>
      <c r="E427" s="79">
        <v>0</v>
      </c>
      <c r="F427" s="79">
        <v>0</v>
      </c>
      <c r="G427" s="79">
        <v>0</v>
      </c>
      <c r="H427" s="79">
        <v>0</v>
      </c>
      <c r="I427" s="79">
        <v>0</v>
      </c>
      <c r="J427" s="79">
        <v>0</v>
      </c>
      <c r="K427" s="79">
        <v>0</v>
      </c>
      <c r="L427" s="79">
        <v>0</v>
      </c>
      <c r="M427" s="79">
        <v>0</v>
      </c>
      <c r="N427" s="79">
        <v>0</v>
      </c>
      <c r="O427" s="79">
        <v>0</v>
      </c>
      <c r="P427" s="79">
        <v>0</v>
      </c>
      <c r="Q427" s="79">
        <v>0</v>
      </c>
      <c r="R427" s="79">
        <v>0</v>
      </c>
      <c r="S427" s="79">
        <v>0</v>
      </c>
      <c r="T427" s="79">
        <v>0</v>
      </c>
      <c r="U427" s="79">
        <v>0</v>
      </c>
      <c r="V427" s="79">
        <v>0</v>
      </c>
      <c r="W427" s="79">
        <v>0</v>
      </c>
      <c r="X427" s="79">
        <v>0</v>
      </c>
      <c r="Y427" s="79">
        <v>0</v>
      </c>
      <c r="Z427" s="79">
        <v>0</v>
      </c>
      <c r="AA427" s="79">
        <v>0</v>
      </c>
      <c r="AB427" s="79">
        <v>0</v>
      </c>
      <c r="AC427" s="79">
        <v>0</v>
      </c>
      <c r="AD427" s="79">
        <v>0</v>
      </c>
      <c r="AE427" s="79">
        <v>0</v>
      </c>
      <c r="AF427" s="79">
        <v>0</v>
      </c>
      <c r="AG427" s="79">
        <v>0</v>
      </c>
      <c r="AH427" s="79">
        <v>0</v>
      </c>
      <c r="AI427" s="79">
        <v>0</v>
      </c>
      <c r="AJ427" s="79">
        <v>0</v>
      </c>
      <c r="AK427" s="79">
        <v>0</v>
      </c>
      <c r="AL427" s="79">
        <v>0</v>
      </c>
      <c r="AM427" s="79">
        <f t="shared" si="6"/>
        <v>0</v>
      </c>
      <c r="AP427" s="45"/>
    </row>
    <row r="428" spans="1:42" ht="33" customHeight="1">
      <c r="A428" s="54">
        <v>1433</v>
      </c>
      <c r="B428" s="55" t="s">
        <v>404</v>
      </c>
      <c r="C428" s="80" t="s">
        <v>678</v>
      </c>
      <c r="D428" s="79">
        <v>0</v>
      </c>
      <c r="E428" s="79">
        <v>0</v>
      </c>
      <c r="F428" s="79">
        <v>0</v>
      </c>
      <c r="G428" s="79">
        <v>0</v>
      </c>
      <c r="H428" s="79">
        <v>0</v>
      </c>
      <c r="I428" s="79">
        <v>0</v>
      </c>
      <c r="J428" s="79">
        <v>0</v>
      </c>
      <c r="K428" s="79">
        <v>0</v>
      </c>
      <c r="L428" s="79">
        <v>0</v>
      </c>
      <c r="M428" s="79">
        <v>0</v>
      </c>
      <c r="N428" s="79">
        <v>0</v>
      </c>
      <c r="O428" s="79">
        <v>0</v>
      </c>
      <c r="P428" s="79">
        <v>0</v>
      </c>
      <c r="Q428" s="79">
        <v>0</v>
      </c>
      <c r="R428" s="79">
        <v>0</v>
      </c>
      <c r="S428" s="79">
        <v>0</v>
      </c>
      <c r="T428" s="79">
        <v>0</v>
      </c>
      <c r="U428" s="79">
        <v>0</v>
      </c>
      <c r="V428" s="79">
        <v>0</v>
      </c>
      <c r="W428" s="79">
        <v>0</v>
      </c>
      <c r="X428" s="79">
        <v>0</v>
      </c>
      <c r="Y428" s="79">
        <v>0</v>
      </c>
      <c r="Z428" s="79">
        <v>0</v>
      </c>
      <c r="AA428" s="79">
        <v>0</v>
      </c>
      <c r="AB428" s="79">
        <v>0</v>
      </c>
      <c r="AC428" s="79">
        <v>0</v>
      </c>
      <c r="AD428" s="79">
        <v>0</v>
      </c>
      <c r="AE428" s="79">
        <v>0</v>
      </c>
      <c r="AF428" s="79">
        <v>0</v>
      </c>
      <c r="AG428" s="79">
        <v>0</v>
      </c>
      <c r="AH428" s="79">
        <v>0</v>
      </c>
      <c r="AI428" s="79">
        <v>0</v>
      </c>
      <c r="AJ428" s="79">
        <v>0</v>
      </c>
      <c r="AK428" s="79">
        <v>0</v>
      </c>
      <c r="AL428" s="79">
        <v>0</v>
      </c>
      <c r="AM428" s="79">
        <f t="shared" si="6"/>
        <v>0</v>
      </c>
      <c r="AP428" s="45"/>
    </row>
    <row r="429" spans="1:42" ht="33" customHeight="1">
      <c r="A429" s="54">
        <v>1434</v>
      </c>
      <c r="B429" s="55" t="s">
        <v>405</v>
      </c>
      <c r="C429" s="80" t="s">
        <v>678</v>
      </c>
      <c r="D429" s="79">
        <v>0</v>
      </c>
      <c r="E429" s="79">
        <v>0</v>
      </c>
      <c r="F429" s="79">
        <v>0</v>
      </c>
      <c r="G429" s="79">
        <v>0</v>
      </c>
      <c r="H429" s="79">
        <v>0</v>
      </c>
      <c r="I429" s="79">
        <v>0</v>
      </c>
      <c r="J429" s="79">
        <v>0</v>
      </c>
      <c r="K429" s="79">
        <v>0</v>
      </c>
      <c r="L429" s="79">
        <v>0</v>
      </c>
      <c r="M429" s="79">
        <v>0</v>
      </c>
      <c r="N429" s="79">
        <v>0</v>
      </c>
      <c r="O429" s="79">
        <v>0</v>
      </c>
      <c r="P429" s="79">
        <v>0</v>
      </c>
      <c r="Q429" s="79">
        <v>0</v>
      </c>
      <c r="R429" s="79">
        <v>0</v>
      </c>
      <c r="S429" s="79">
        <v>0</v>
      </c>
      <c r="T429" s="79">
        <v>0</v>
      </c>
      <c r="U429" s="79">
        <v>0</v>
      </c>
      <c r="V429" s="79">
        <v>0</v>
      </c>
      <c r="W429" s="79">
        <v>0</v>
      </c>
      <c r="X429" s="79">
        <v>0</v>
      </c>
      <c r="Y429" s="79">
        <v>0</v>
      </c>
      <c r="Z429" s="79">
        <v>0</v>
      </c>
      <c r="AA429" s="79">
        <v>0</v>
      </c>
      <c r="AB429" s="79">
        <v>0</v>
      </c>
      <c r="AC429" s="79">
        <v>0</v>
      </c>
      <c r="AD429" s="79">
        <v>0</v>
      </c>
      <c r="AE429" s="79">
        <v>0</v>
      </c>
      <c r="AF429" s="79">
        <v>0</v>
      </c>
      <c r="AG429" s="79">
        <v>0</v>
      </c>
      <c r="AH429" s="79">
        <v>0</v>
      </c>
      <c r="AI429" s="79">
        <v>0</v>
      </c>
      <c r="AJ429" s="79">
        <v>0</v>
      </c>
      <c r="AK429" s="79">
        <v>0</v>
      </c>
      <c r="AL429" s="79">
        <v>0</v>
      </c>
      <c r="AM429" s="79">
        <f t="shared" si="6"/>
        <v>0</v>
      </c>
      <c r="AP429" s="45"/>
    </row>
    <row r="430" spans="1:42" ht="33" customHeight="1">
      <c r="A430" s="54">
        <v>1435</v>
      </c>
      <c r="B430" s="55" t="s">
        <v>406</v>
      </c>
      <c r="C430" s="80" t="s">
        <v>678</v>
      </c>
      <c r="D430" s="79">
        <v>0</v>
      </c>
      <c r="E430" s="79">
        <v>0</v>
      </c>
      <c r="F430" s="79">
        <v>0</v>
      </c>
      <c r="G430" s="79">
        <v>0</v>
      </c>
      <c r="H430" s="79">
        <v>0</v>
      </c>
      <c r="I430" s="79">
        <v>0</v>
      </c>
      <c r="J430" s="79">
        <v>0</v>
      </c>
      <c r="K430" s="79">
        <v>0</v>
      </c>
      <c r="L430" s="79">
        <v>0</v>
      </c>
      <c r="M430" s="79">
        <v>0</v>
      </c>
      <c r="N430" s="79">
        <v>0</v>
      </c>
      <c r="O430" s="79">
        <v>0</v>
      </c>
      <c r="P430" s="79">
        <v>0</v>
      </c>
      <c r="Q430" s="79">
        <v>0</v>
      </c>
      <c r="R430" s="79">
        <v>0</v>
      </c>
      <c r="S430" s="79">
        <v>0</v>
      </c>
      <c r="T430" s="79">
        <v>0</v>
      </c>
      <c r="U430" s="79">
        <v>0</v>
      </c>
      <c r="V430" s="79">
        <v>0</v>
      </c>
      <c r="W430" s="79">
        <v>0</v>
      </c>
      <c r="X430" s="79">
        <v>0</v>
      </c>
      <c r="Y430" s="79">
        <v>0</v>
      </c>
      <c r="Z430" s="79">
        <v>0</v>
      </c>
      <c r="AA430" s="79">
        <v>0</v>
      </c>
      <c r="AB430" s="79">
        <v>0</v>
      </c>
      <c r="AC430" s="79">
        <v>0</v>
      </c>
      <c r="AD430" s="79">
        <v>0</v>
      </c>
      <c r="AE430" s="79">
        <v>0</v>
      </c>
      <c r="AF430" s="79">
        <v>0</v>
      </c>
      <c r="AG430" s="79">
        <v>0</v>
      </c>
      <c r="AH430" s="79">
        <v>0</v>
      </c>
      <c r="AI430" s="79">
        <v>0</v>
      </c>
      <c r="AJ430" s="79">
        <v>0</v>
      </c>
      <c r="AK430" s="79">
        <v>0</v>
      </c>
      <c r="AL430" s="79">
        <v>0</v>
      </c>
      <c r="AM430" s="79">
        <f t="shared" si="6"/>
        <v>0</v>
      </c>
      <c r="AP430" s="45"/>
    </row>
    <row r="431" spans="1:42" ht="33" customHeight="1">
      <c r="A431" s="54">
        <v>1501</v>
      </c>
      <c r="B431" s="55" t="s">
        <v>407</v>
      </c>
      <c r="C431" s="80" t="s">
        <v>678</v>
      </c>
      <c r="D431" s="79">
        <v>0</v>
      </c>
      <c r="E431" s="79">
        <v>0</v>
      </c>
      <c r="F431" s="79">
        <v>0</v>
      </c>
      <c r="G431" s="79">
        <v>0</v>
      </c>
      <c r="H431" s="79">
        <v>0</v>
      </c>
      <c r="I431" s="79">
        <v>0</v>
      </c>
      <c r="J431" s="79">
        <v>0</v>
      </c>
      <c r="K431" s="79">
        <v>0</v>
      </c>
      <c r="L431" s="79">
        <v>0</v>
      </c>
      <c r="M431" s="79">
        <v>0</v>
      </c>
      <c r="N431" s="79">
        <v>0</v>
      </c>
      <c r="O431" s="79">
        <v>0</v>
      </c>
      <c r="P431" s="79">
        <v>0</v>
      </c>
      <c r="Q431" s="79">
        <v>0</v>
      </c>
      <c r="R431" s="79">
        <v>0</v>
      </c>
      <c r="S431" s="79">
        <v>0</v>
      </c>
      <c r="T431" s="79">
        <v>0</v>
      </c>
      <c r="U431" s="79">
        <v>0</v>
      </c>
      <c r="V431" s="79">
        <v>0</v>
      </c>
      <c r="W431" s="79">
        <v>0</v>
      </c>
      <c r="X431" s="79">
        <v>0</v>
      </c>
      <c r="Y431" s="79">
        <v>0</v>
      </c>
      <c r="Z431" s="79">
        <v>0</v>
      </c>
      <c r="AA431" s="79">
        <v>0</v>
      </c>
      <c r="AB431" s="79">
        <v>0</v>
      </c>
      <c r="AC431" s="79">
        <v>0</v>
      </c>
      <c r="AD431" s="79">
        <v>0</v>
      </c>
      <c r="AE431" s="79">
        <v>0</v>
      </c>
      <c r="AF431" s="79">
        <v>0</v>
      </c>
      <c r="AG431" s="79">
        <v>0</v>
      </c>
      <c r="AH431" s="79">
        <v>0</v>
      </c>
      <c r="AI431" s="79">
        <v>0</v>
      </c>
      <c r="AJ431" s="79">
        <v>0</v>
      </c>
      <c r="AK431" s="79">
        <v>0</v>
      </c>
      <c r="AL431" s="79">
        <v>0</v>
      </c>
      <c r="AM431" s="79">
        <f t="shared" si="6"/>
        <v>0</v>
      </c>
      <c r="AP431" s="45"/>
    </row>
    <row r="432" spans="1:42" ht="33" customHeight="1">
      <c r="A432" s="54">
        <v>1502</v>
      </c>
      <c r="B432" s="55" t="s">
        <v>408</v>
      </c>
      <c r="C432" s="80" t="s">
        <v>678</v>
      </c>
      <c r="D432" s="79">
        <v>0</v>
      </c>
      <c r="E432" s="79">
        <v>0</v>
      </c>
      <c r="F432" s="79">
        <v>0</v>
      </c>
      <c r="G432" s="79">
        <v>0</v>
      </c>
      <c r="H432" s="79">
        <v>0</v>
      </c>
      <c r="I432" s="79">
        <v>0</v>
      </c>
      <c r="J432" s="79">
        <v>0</v>
      </c>
      <c r="K432" s="79">
        <v>0</v>
      </c>
      <c r="L432" s="79">
        <v>0</v>
      </c>
      <c r="M432" s="79">
        <v>0</v>
      </c>
      <c r="N432" s="79">
        <v>0</v>
      </c>
      <c r="O432" s="79">
        <v>0</v>
      </c>
      <c r="P432" s="79">
        <v>0</v>
      </c>
      <c r="Q432" s="79">
        <v>0</v>
      </c>
      <c r="R432" s="79">
        <v>0</v>
      </c>
      <c r="S432" s="79">
        <v>0</v>
      </c>
      <c r="T432" s="79">
        <v>0</v>
      </c>
      <c r="U432" s="79">
        <v>0</v>
      </c>
      <c r="V432" s="79">
        <v>0</v>
      </c>
      <c r="W432" s="79">
        <v>0</v>
      </c>
      <c r="X432" s="79">
        <v>0</v>
      </c>
      <c r="Y432" s="79">
        <v>0</v>
      </c>
      <c r="Z432" s="79">
        <v>0</v>
      </c>
      <c r="AA432" s="79">
        <v>0</v>
      </c>
      <c r="AB432" s="79">
        <v>0</v>
      </c>
      <c r="AC432" s="79">
        <v>0</v>
      </c>
      <c r="AD432" s="79">
        <v>0</v>
      </c>
      <c r="AE432" s="79">
        <v>0</v>
      </c>
      <c r="AF432" s="79">
        <v>0</v>
      </c>
      <c r="AG432" s="79">
        <v>0</v>
      </c>
      <c r="AH432" s="79">
        <v>0</v>
      </c>
      <c r="AI432" s="79">
        <v>0</v>
      </c>
      <c r="AJ432" s="79">
        <v>0</v>
      </c>
      <c r="AK432" s="79">
        <v>0</v>
      </c>
      <c r="AL432" s="79">
        <v>0</v>
      </c>
      <c r="AM432" s="79">
        <f t="shared" si="6"/>
        <v>0</v>
      </c>
      <c r="AP432" s="45"/>
    </row>
    <row r="433" spans="1:42" ht="33" customHeight="1">
      <c r="A433" s="54">
        <v>1503</v>
      </c>
      <c r="B433" s="55" t="s">
        <v>409</v>
      </c>
      <c r="C433" s="80" t="s">
        <v>678</v>
      </c>
      <c r="D433" s="79">
        <v>0</v>
      </c>
      <c r="E433" s="79">
        <v>0</v>
      </c>
      <c r="F433" s="79">
        <v>0</v>
      </c>
      <c r="G433" s="79">
        <v>0</v>
      </c>
      <c r="H433" s="79">
        <v>0</v>
      </c>
      <c r="I433" s="79">
        <v>0</v>
      </c>
      <c r="J433" s="79">
        <v>0</v>
      </c>
      <c r="K433" s="79">
        <v>0</v>
      </c>
      <c r="L433" s="79">
        <v>0</v>
      </c>
      <c r="M433" s="79">
        <v>0</v>
      </c>
      <c r="N433" s="79">
        <v>0</v>
      </c>
      <c r="O433" s="79">
        <v>0</v>
      </c>
      <c r="P433" s="79">
        <v>0</v>
      </c>
      <c r="Q433" s="79">
        <v>0</v>
      </c>
      <c r="R433" s="79">
        <v>0</v>
      </c>
      <c r="S433" s="79">
        <v>0</v>
      </c>
      <c r="T433" s="79">
        <v>0</v>
      </c>
      <c r="U433" s="79">
        <v>0</v>
      </c>
      <c r="V433" s="79">
        <v>0</v>
      </c>
      <c r="W433" s="79">
        <v>0</v>
      </c>
      <c r="X433" s="79">
        <v>0</v>
      </c>
      <c r="Y433" s="79">
        <v>0</v>
      </c>
      <c r="Z433" s="79">
        <v>0</v>
      </c>
      <c r="AA433" s="79">
        <v>0</v>
      </c>
      <c r="AB433" s="79">
        <v>0</v>
      </c>
      <c r="AC433" s="79">
        <v>0</v>
      </c>
      <c r="AD433" s="79">
        <v>0</v>
      </c>
      <c r="AE433" s="79">
        <v>0</v>
      </c>
      <c r="AF433" s="79">
        <v>0</v>
      </c>
      <c r="AG433" s="79">
        <v>0</v>
      </c>
      <c r="AH433" s="79">
        <v>0</v>
      </c>
      <c r="AI433" s="79">
        <v>0</v>
      </c>
      <c r="AJ433" s="79">
        <v>0</v>
      </c>
      <c r="AK433" s="79">
        <v>0</v>
      </c>
      <c r="AL433" s="79">
        <v>0</v>
      </c>
      <c r="AM433" s="79">
        <f t="shared" si="6"/>
        <v>0</v>
      </c>
      <c r="AP433" s="45"/>
    </row>
    <row r="434" spans="1:42" ht="33" customHeight="1">
      <c r="A434" s="54">
        <v>1504</v>
      </c>
      <c r="B434" s="55" t="s">
        <v>410</v>
      </c>
      <c r="C434" s="80" t="s">
        <v>678</v>
      </c>
      <c r="D434" s="79">
        <v>0</v>
      </c>
      <c r="E434" s="79">
        <v>0</v>
      </c>
      <c r="F434" s="79">
        <v>0</v>
      </c>
      <c r="G434" s="79">
        <v>0</v>
      </c>
      <c r="H434" s="79">
        <v>0</v>
      </c>
      <c r="I434" s="79">
        <v>0</v>
      </c>
      <c r="J434" s="79">
        <v>0</v>
      </c>
      <c r="K434" s="79">
        <v>0</v>
      </c>
      <c r="L434" s="79">
        <v>0</v>
      </c>
      <c r="M434" s="79">
        <v>0</v>
      </c>
      <c r="N434" s="79">
        <v>0</v>
      </c>
      <c r="O434" s="79">
        <v>0</v>
      </c>
      <c r="P434" s="79">
        <v>0</v>
      </c>
      <c r="Q434" s="79">
        <v>0</v>
      </c>
      <c r="R434" s="79">
        <v>0</v>
      </c>
      <c r="S434" s="79">
        <v>0</v>
      </c>
      <c r="T434" s="79">
        <v>0</v>
      </c>
      <c r="U434" s="79">
        <v>0</v>
      </c>
      <c r="V434" s="79">
        <v>0</v>
      </c>
      <c r="W434" s="79">
        <v>0</v>
      </c>
      <c r="X434" s="79">
        <v>0</v>
      </c>
      <c r="Y434" s="79">
        <v>0</v>
      </c>
      <c r="Z434" s="79">
        <v>0</v>
      </c>
      <c r="AA434" s="79">
        <v>0</v>
      </c>
      <c r="AB434" s="79">
        <v>0</v>
      </c>
      <c r="AC434" s="79">
        <v>0</v>
      </c>
      <c r="AD434" s="79">
        <v>0</v>
      </c>
      <c r="AE434" s="79">
        <v>0</v>
      </c>
      <c r="AF434" s="79">
        <v>0</v>
      </c>
      <c r="AG434" s="79">
        <v>0</v>
      </c>
      <c r="AH434" s="79">
        <v>0</v>
      </c>
      <c r="AI434" s="79">
        <v>0</v>
      </c>
      <c r="AJ434" s="79">
        <v>0</v>
      </c>
      <c r="AK434" s="79">
        <v>0</v>
      </c>
      <c r="AL434" s="79">
        <v>0</v>
      </c>
      <c r="AM434" s="79">
        <f t="shared" si="6"/>
        <v>0</v>
      </c>
      <c r="AP434" s="45"/>
    </row>
    <row r="435" spans="1:42" ht="33" customHeight="1">
      <c r="A435" s="54">
        <v>1505</v>
      </c>
      <c r="B435" s="55" t="s">
        <v>411</v>
      </c>
      <c r="C435" s="80" t="s">
        <v>678</v>
      </c>
      <c r="D435" s="79">
        <v>0</v>
      </c>
      <c r="E435" s="79">
        <v>0</v>
      </c>
      <c r="F435" s="79">
        <v>0</v>
      </c>
      <c r="G435" s="79">
        <v>0</v>
      </c>
      <c r="H435" s="79">
        <v>0</v>
      </c>
      <c r="I435" s="79">
        <v>0</v>
      </c>
      <c r="J435" s="79">
        <v>0</v>
      </c>
      <c r="K435" s="79">
        <v>0</v>
      </c>
      <c r="L435" s="79">
        <v>0</v>
      </c>
      <c r="M435" s="79">
        <v>0</v>
      </c>
      <c r="N435" s="79">
        <v>0</v>
      </c>
      <c r="O435" s="79">
        <v>0</v>
      </c>
      <c r="P435" s="79">
        <v>0</v>
      </c>
      <c r="Q435" s="79">
        <v>0</v>
      </c>
      <c r="R435" s="79">
        <v>0</v>
      </c>
      <c r="S435" s="79">
        <v>0</v>
      </c>
      <c r="T435" s="79">
        <v>0</v>
      </c>
      <c r="U435" s="79">
        <v>0</v>
      </c>
      <c r="V435" s="79">
        <v>0</v>
      </c>
      <c r="W435" s="79">
        <v>0</v>
      </c>
      <c r="X435" s="79">
        <v>0</v>
      </c>
      <c r="Y435" s="79">
        <v>0</v>
      </c>
      <c r="Z435" s="79">
        <v>0</v>
      </c>
      <c r="AA435" s="79">
        <v>0</v>
      </c>
      <c r="AB435" s="79">
        <v>0</v>
      </c>
      <c r="AC435" s="79">
        <v>0</v>
      </c>
      <c r="AD435" s="79">
        <v>0</v>
      </c>
      <c r="AE435" s="79">
        <v>0</v>
      </c>
      <c r="AF435" s="79">
        <v>0</v>
      </c>
      <c r="AG435" s="79">
        <v>0</v>
      </c>
      <c r="AH435" s="79">
        <v>0</v>
      </c>
      <c r="AI435" s="79">
        <v>0</v>
      </c>
      <c r="AJ435" s="79">
        <v>0</v>
      </c>
      <c r="AK435" s="79">
        <v>0</v>
      </c>
      <c r="AL435" s="79">
        <v>0</v>
      </c>
      <c r="AM435" s="79">
        <f t="shared" si="6"/>
        <v>0</v>
      </c>
      <c r="AP435" s="45"/>
    </row>
    <row r="436" spans="1:42" ht="33" customHeight="1">
      <c r="A436" s="54">
        <v>1506</v>
      </c>
      <c r="B436" s="55" t="s">
        <v>412</v>
      </c>
      <c r="C436" s="80" t="s">
        <v>678</v>
      </c>
      <c r="D436" s="79">
        <v>0</v>
      </c>
      <c r="E436" s="79">
        <v>0</v>
      </c>
      <c r="F436" s="79">
        <v>0</v>
      </c>
      <c r="G436" s="79">
        <v>0</v>
      </c>
      <c r="H436" s="79">
        <v>0</v>
      </c>
      <c r="I436" s="79">
        <v>0</v>
      </c>
      <c r="J436" s="79">
        <v>0</v>
      </c>
      <c r="K436" s="79">
        <v>0</v>
      </c>
      <c r="L436" s="79">
        <v>0</v>
      </c>
      <c r="M436" s="79">
        <v>0</v>
      </c>
      <c r="N436" s="79">
        <v>0</v>
      </c>
      <c r="O436" s="79">
        <v>0</v>
      </c>
      <c r="P436" s="79">
        <v>0</v>
      </c>
      <c r="Q436" s="79">
        <v>0</v>
      </c>
      <c r="R436" s="79">
        <v>0</v>
      </c>
      <c r="S436" s="79">
        <v>0</v>
      </c>
      <c r="T436" s="79">
        <v>0</v>
      </c>
      <c r="U436" s="79">
        <v>0</v>
      </c>
      <c r="V436" s="79">
        <v>0</v>
      </c>
      <c r="W436" s="79">
        <v>0</v>
      </c>
      <c r="X436" s="79">
        <v>0</v>
      </c>
      <c r="Y436" s="79">
        <v>0</v>
      </c>
      <c r="Z436" s="79">
        <v>0</v>
      </c>
      <c r="AA436" s="79">
        <v>0</v>
      </c>
      <c r="AB436" s="79">
        <v>0</v>
      </c>
      <c r="AC436" s="79">
        <v>0</v>
      </c>
      <c r="AD436" s="79">
        <v>0</v>
      </c>
      <c r="AE436" s="79">
        <v>0</v>
      </c>
      <c r="AF436" s="79">
        <v>0</v>
      </c>
      <c r="AG436" s="79">
        <v>0</v>
      </c>
      <c r="AH436" s="79">
        <v>0</v>
      </c>
      <c r="AI436" s="79">
        <v>0</v>
      </c>
      <c r="AJ436" s="79">
        <v>0</v>
      </c>
      <c r="AK436" s="79">
        <v>0</v>
      </c>
      <c r="AL436" s="79">
        <v>0</v>
      </c>
      <c r="AM436" s="79">
        <f t="shared" si="6"/>
        <v>0</v>
      </c>
      <c r="AP436" s="45"/>
    </row>
    <row r="437" spans="1:42" ht="33" customHeight="1">
      <c r="A437" s="54">
        <v>1507</v>
      </c>
      <c r="B437" s="55" t="s">
        <v>413</v>
      </c>
      <c r="C437" s="80" t="s">
        <v>678</v>
      </c>
      <c r="D437" s="79">
        <v>0</v>
      </c>
      <c r="E437" s="79">
        <v>0</v>
      </c>
      <c r="F437" s="79">
        <v>0</v>
      </c>
      <c r="G437" s="79">
        <v>0</v>
      </c>
      <c r="H437" s="79">
        <v>0</v>
      </c>
      <c r="I437" s="79">
        <v>0</v>
      </c>
      <c r="J437" s="79">
        <v>0</v>
      </c>
      <c r="K437" s="79">
        <v>0</v>
      </c>
      <c r="L437" s="79">
        <v>0</v>
      </c>
      <c r="M437" s="79">
        <v>0</v>
      </c>
      <c r="N437" s="79">
        <v>0</v>
      </c>
      <c r="O437" s="79">
        <v>0</v>
      </c>
      <c r="P437" s="79">
        <v>0</v>
      </c>
      <c r="Q437" s="79">
        <v>0</v>
      </c>
      <c r="R437" s="79">
        <v>0</v>
      </c>
      <c r="S437" s="79">
        <v>0</v>
      </c>
      <c r="T437" s="79">
        <v>0</v>
      </c>
      <c r="U437" s="79">
        <v>0</v>
      </c>
      <c r="V437" s="79">
        <v>0</v>
      </c>
      <c r="W437" s="79">
        <v>0</v>
      </c>
      <c r="X437" s="79">
        <v>0</v>
      </c>
      <c r="Y437" s="79">
        <v>0</v>
      </c>
      <c r="Z437" s="79">
        <v>0</v>
      </c>
      <c r="AA437" s="79">
        <v>0</v>
      </c>
      <c r="AB437" s="79">
        <v>0</v>
      </c>
      <c r="AC437" s="79">
        <v>0</v>
      </c>
      <c r="AD437" s="79">
        <v>0</v>
      </c>
      <c r="AE437" s="79">
        <v>0</v>
      </c>
      <c r="AF437" s="79">
        <v>0</v>
      </c>
      <c r="AG437" s="79">
        <v>0</v>
      </c>
      <c r="AH437" s="79">
        <v>0</v>
      </c>
      <c r="AI437" s="79">
        <v>0</v>
      </c>
      <c r="AJ437" s="79">
        <v>0</v>
      </c>
      <c r="AK437" s="79">
        <v>0</v>
      </c>
      <c r="AL437" s="79">
        <v>0</v>
      </c>
      <c r="AM437" s="79">
        <f t="shared" si="6"/>
        <v>0</v>
      </c>
      <c r="AP437" s="45"/>
    </row>
    <row r="438" spans="1:42" ht="33" customHeight="1">
      <c r="A438" s="54">
        <v>1508</v>
      </c>
      <c r="B438" s="55" t="s">
        <v>414</v>
      </c>
      <c r="C438" s="80" t="s">
        <v>678</v>
      </c>
      <c r="D438" s="79">
        <v>0</v>
      </c>
      <c r="E438" s="79">
        <v>0</v>
      </c>
      <c r="F438" s="79">
        <v>0</v>
      </c>
      <c r="G438" s="79">
        <v>0</v>
      </c>
      <c r="H438" s="79">
        <v>0</v>
      </c>
      <c r="I438" s="79">
        <v>0</v>
      </c>
      <c r="J438" s="79">
        <v>0</v>
      </c>
      <c r="K438" s="79">
        <v>0</v>
      </c>
      <c r="L438" s="79">
        <v>0</v>
      </c>
      <c r="M438" s="79">
        <v>0</v>
      </c>
      <c r="N438" s="79">
        <v>0</v>
      </c>
      <c r="O438" s="79">
        <v>0</v>
      </c>
      <c r="P438" s="79">
        <v>0</v>
      </c>
      <c r="Q438" s="79">
        <v>0</v>
      </c>
      <c r="R438" s="79">
        <v>0</v>
      </c>
      <c r="S438" s="79">
        <v>0</v>
      </c>
      <c r="T438" s="79">
        <v>0</v>
      </c>
      <c r="U438" s="79">
        <v>0</v>
      </c>
      <c r="V438" s="79">
        <v>0</v>
      </c>
      <c r="W438" s="79">
        <v>0</v>
      </c>
      <c r="X438" s="79">
        <v>0</v>
      </c>
      <c r="Y438" s="79">
        <v>0</v>
      </c>
      <c r="Z438" s="79">
        <v>0</v>
      </c>
      <c r="AA438" s="79">
        <v>0</v>
      </c>
      <c r="AB438" s="79">
        <v>0</v>
      </c>
      <c r="AC438" s="79">
        <v>0</v>
      </c>
      <c r="AD438" s="79">
        <v>0</v>
      </c>
      <c r="AE438" s="79">
        <v>0</v>
      </c>
      <c r="AF438" s="79">
        <v>0</v>
      </c>
      <c r="AG438" s="79">
        <v>0</v>
      </c>
      <c r="AH438" s="79">
        <v>0</v>
      </c>
      <c r="AI438" s="79">
        <v>0</v>
      </c>
      <c r="AJ438" s="79">
        <v>0</v>
      </c>
      <c r="AK438" s="79">
        <v>0</v>
      </c>
      <c r="AL438" s="79">
        <v>0</v>
      </c>
      <c r="AM438" s="79">
        <f t="shared" si="6"/>
        <v>0</v>
      </c>
      <c r="AP438" s="45"/>
    </row>
    <row r="439" spans="1:42" ht="33" customHeight="1">
      <c r="A439" s="54">
        <v>1509</v>
      </c>
      <c r="B439" s="55" t="s">
        <v>415</v>
      </c>
      <c r="C439" s="80" t="s">
        <v>678</v>
      </c>
      <c r="D439" s="79">
        <v>0</v>
      </c>
      <c r="E439" s="79">
        <v>0</v>
      </c>
      <c r="F439" s="79">
        <v>0</v>
      </c>
      <c r="G439" s="79">
        <v>0</v>
      </c>
      <c r="H439" s="79">
        <v>0</v>
      </c>
      <c r="I439" s="79">
        <v>0</v>
      </c>
      <c r="J439" s="79">
        <v>0</v>
      </c>
      <c r="K439" s="79">
        <v>0</v>
      </c>
      <c r="L439" s="79">
        <v>0</v>
      </c>
      <c r="M439" s="79">
        <v>0</v>
      </c>
      <c r="N439" s="79">
        <v>0</v>
      </c>
      <c r="O439" s="79">
        <v>0</v>
      </c>
      <c r="P439" s="79">
        <v>0</v>
      </c>
      <c r="Q439" s="79">
        <v>0</v>
      </c>
      <c r="R439" s="79">
        <v>0</v>
      </c>
      <c r="S439" s="79">
        <v>0</v>
      </c>
      <c r="T439" s="79">
        <v>0</v>
      </c>
      <c r="U439" s="79">
        <v>0</v>
      </c>
      <c r="V439" s="79">
        <v>0</v>
      </c>
      <c r="W439" s="79">
        <v>0</v>
      </c>
      <c r="X439" s="79">
        <v>0</v>
      </c>
      <c r="Y439" s="79">
        <v>0</v>
      </c>
      <c r="Z439" s="79">
        <v>0</v>
      </c>
      <c r="AA439" s="79">
        <v>0</v>
      </c>
      <c r="AB439" s="79">
        <v>0</v>
      </c>
      <c r="AC439" s="79">
        <v>0</v>
      </c>
      <c r="AD439" s="79">
        <v>0</v>
      </c>
      <c r="AE439" s="79">
        <v>0</v>
      </c>
      <c r="AF439" s="79">
        <v>0</v>
      </c>
      <c r="AG439" s="79">
        <v>0</v>
      </c>
      <c r="AH439" s="79">
        <v>0</v>
      </c>
      <c r="AI439" s="79">
        <v>0</v>
      </c>
      <c r="AJ439" s="79">
        <v>0</v>
      </c>
      <c r="AK439" s="79">
        <v>0</v>
      </c>
      <c r="AL439" s="79">
        <v>0</v>
      </c>
      <c r="AM439" s="79">
        <f t="shared" si="6"/>
        <v>0</v>
      </c>
      <c r="AP439" s="45"/>
    </row>
    <row r="440" spans="1:42" ht="33" customHeight="1">
      <c r="A440" s="54">
        <v>1510</v>
      </c>
      <c r="B440" s="55" t="s">
        <v>416</v>
      </c>
      <c r="C440" s="80" t="s">
        <v>678</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79">
        <v>0</v>
      </c>
      <c r="AA440" s="79">
        <v>0</v>
      </c>
      <c r="AB440" s="79">
        <v>0</v>
      </c>
      <c r="AC440" s="79">
        <v>0</v>
      </c>
      <c r="AD440" s="79">
        <v>0</v>
      </c>
      <c r="AE440" s="79">
        <v>0</v>
      </c>
      <c r="AF440" s="79">
        <v>0</v>
      </c>
      <c r="AG440" s="79">
        <v>0</v>
      </c>
      <c r="AH440" s="79">
        <v>0</v>
      </c>
      <c r="AI440" s="79">
        <v>0</v>
      </c>
      <c r="AJ440" s="79">
        <v>0</v>
      </c>
      <c r="AK440" s="79">
        <v>0</v>
      </c>
      <c r="AL440" s="79">
        <v>0</v>
      </c>
      <c r="AM440" s="79">
        <f t="shared" si="6"/>
        <v>0</v>
      </c>
      <c r="AP440" s="45"/>
    </row>
    <row r="441" spans="1:42" ht="33" customHeight="1">
      <c r="A441" s="54">
        <v>1511</v>
      </c>
      <c r="B441" s="55" t="s">
        <v>417</v>
      </c>
      <c r="C441" s="80" t="s">
        <v>678</v>
      </c>
      <c r="D441" s="79">
        <v>0</v>
      </c>
      <c r="E441" s="79">
        <v>0</v>
      </c>
      <c r="F441" s="79">
        <v>0</v>
      </c>
      <c r="G441" s="79">
        <v>0</v>
      </c>
      <c r="H441" s="79">
        <v>0</v>
      </c>
      <c r="I441" s="79">
        <v>0</v>
      </c>
      <c r="J441" s="79">
        <v>0</v>
      </c>
      <c r="K441" s="79">
        <v>0</v>
      </c>
      <c r="L441" s="79">
        <v>0</v>
      </c>
      <c r="M441" s="79">
        <v>0</v>
      </c>
      <c r="N441" s="79">
        <v>0</v>
      </c>
      <c r="O441" s="79">
        <v>0</v>
      </c>
      <c r="P441" s="79">
        <v>0</v>
      </c>
      <c r="Q441" s="79">
        <v>0</v>
      </c>
      <c r="R441" s="79">
        <v>0</v>
      </c>
      <c r="S441" s="79">
        <v>0</v>
      </c>
      <c r="T441" s="79">
        <v>0</v>
      </c>
      <c r="U441" s="79">
        <v>0</v>
      </c>
      <c r="V441" s="79">
        <v>0</v>
      </c>
      <c r="W441" s="79">
        <v>0</v>
      </c>
      <c r="X441" s="79">
        <v>0</v>
      </c>
      <c r="Y441" s="79">
        <v>0</v>
      </c>
      <c r="Z441" s="79">
        <v>0</v>
      </c>
      <c r="AA441" s="79">
        <v>0</v>
      </c>
      <c r="AB441" s="79">
        <v>0</v>
      </c>
      <c r="AC441" s="79">
        <v>0</v>
      </c>
      <c r="AD441" s="79">
        <v>0</v>
      </c>
      <c r="AE441" s="79">
        <v>0</v>
      </c>
      <c r="AF441" s="79">
        <v>0</v>
      </c>
      <c r="AG441" s="79">
        <v>0</v>
      </c>
      <c r="AH441" s="79">
        <v>0</v>
      </c>
      <c r="AI441" s="79">
        <v>0</v>
      </c>
      <c r="AJ441" s="79">
        <v>0</v>
      </c>
      <c r="AK441" s="79">
        <v>0</v>
      </c>
      <c r="AL441" s="79">
        <v>0</v>
      </c>
      <c r="AM441" s="79">
        <f t="shared" si="6"/>
        <v>0</v>
      </c>
      <c r="AP441" s="45"/>
    </row>
    <row r="442" spans="1:42" ht="33" customHeight="1">
      <c r="A442" s="54">
        <v>1512</v>
      </c>
      <c r="B442" s="55" t="s">
        <v>418</v>
      </c>
      <c r="C442" s="80" t="s">
        <v>678</v>
      </c>
      <c r="D442" s="79">
        <v>0</v>
      </c>
      <c r="E442" s="79">
        <v>0</v>
      </c>
      <c r="F442" s="79">
        <v>0</v>
      </c>
      <c r="G442" s="79">
        <v>0</v>
      </c>
      <c r="H442" s="79">
        <v>0</v>
      </c>
      <c r="I442" s="79">
        <v>0</v>
      </c>
      <c r="J442" s="79">
        <v>0</v>
      </c>
      <c r="K442" s="79">
        <v>0</v>
      </c>
      <c r="L442" s="79">
        <v>0</v>
      </c>
      <c r="M442" s="79">
        <v>0</v>
      </c>
      <c r="N442" s="79">
        <v>0</v>
      </c>
      <c r="O442" s="79">
        <v>0</v>
      </c>
      <c r="P442" s="79">
        <v>0</v>
      </c>
      <c r="Q442" s="79">
        <v>0</v>
      </c>
      <c r="R442" s="79">
        <v>0</v>
      </c>
      <c r="S442" s="79">
        <v>0</v>
      </c>
      <c r="T442" s="79">
        <v>0</v>
      </c>
      <c r="U442" s="79">
        <v>0</v>
      </c>
      <c r="V442" s="79">
        <v>0</v>
      </c>
      <c r="W442" s="79">
        <v>0</v>
      </c>
      <c r="X442" s="79">
        <v>0</v>
      </c>
      <c r="Y442" s="79">
        <v>0</v>
      </c>
      <c r="Z442" s="79">
        <v>0</v>
      </c>
      <c r="AA442" s="79">
        <v>0</v>
      </c>
      <c r="AB442" s="79">
        <v>0</v>
      </c>
      <c r="AC442" s="79">
        <v>0</v>
      </c>
      <c r="AD442" s="79">
        <v>0</v>
      </c>
      <c r="AE442" s="79">
        <v>0</v>
      </c>
      <c r="AF442" s="79">
        <v>0</v>
      </c>
      <c r="AG442" s="79">
        <v>0</v>
      </c>
      <c r="AH442" s="79">
        <v>0</v>
      </c>
      <c r="AI442" s="79">
        <v>0</v>
      </c>
      <c r="AJ442" s="79">
        <v>0</v>
      </c>
      <c r="AK442" s="79">
        <v>0</v>
      </c>
      <c r="AL442" s="79">
        <v>0</v>
      </c>
      <c r="AM442" s="79">
        <f t="shared" si="6"/>
        <v>0</v>
      </c>
      <c r="AP442" s="45"/>
    </row>
    <row r="443" spans="1:42" ht="33" customHeight="1">
      <c r="A443" s="54">
        <v>1513</v>
      </c>
      <c r="B443" s="55" t="s">
        <v>419</v>
      </c>
      <c r="C443" s="80" t="s">
        <v>678</v>
      </c>
      <c r="D443" s="79">
        <v>0</v>
      </c>
      <c r="E443" s="79">
        <v>0</v>
      </c>
      <c r="F443" s="79">
        <v>0</v>
      </c>
      <c r="G443" s="79">
        <v>0</v>
      </c>
      <c r="H443" s="79">
        <v>0</v>
      </c>
      <c r="I443" s="79">
        <v>0</v>
      </c>
      <c r="J443" s="79">
        <v>0</v>
      </c>
      <c r="K443" s="79">
        <v>0</v>
      </c>
      <c r="L443" s="79">
        <v>0</v>
      </c>
      <c r="M443" s="79">
        <v>0</v>
      </c>
      <c r="N443" s="79">
        <v>0</v>
      </c>
      <c r="O443" s="79">
        <v>0</v>
      </c>
      <c r="P443" s="79">
        <v>0</v>
      </c>
      <c r="Q443" s="79">
        <v>0</v>
      </c>
      <c r="R443" s="79">
        <v>0</v>
      </c>
      <c r="S443" s="79">
        <v>0</v>
      </c>
      <c r="T443" s="79">
        <v>0</v>
      </c>
      <c r="U443" s="79">
        <v>0</v>
      </c>
      <c r="V443" s="79">
        <v>0</v>
      </c>
      <c r="W443" s="79">
        <v>0</v>
      </c>
      <c r="X443" s="79">
        <v>0</v>
      </c>
      <c r="Y443" s="79">
        <v>0</v>
      </c>
      <c r="Z443" s="79">
        <v>0</v>
      </c>
      <c r="AA443" s="79">
        <v>0</v>
      </c>
      <c r="AB443" s="79">
        <v>0</v>
      </c>
      <c r="AC443" s="79">
        <v>0</v>
      </c>
      <c r="AD443" s="79">
        <v>0</v>
      </c>
      <c r="AE443" s="79">
        <v>0</v>
      </c>
      <c r="AF443" s="79">
        <v>0</v>
      </c>
      <c r="AG443" s="79">
        <v>0</v>
      </c>
      <c r="AH443" s="79">
        <v>0</v>
      </c>
      <c r="AI443" s="79">
        <v>0</v>
      </c>
      <c r="AJ443" s="79">
        <v>0</v>
      </c>
      <c r="AK443" s="79">
        <v>0</v>
      </c>
      <c r="AL443" s="79">
        <v>0</v>
      </c>
      <c r="AM443" s="79">
        <f t="shared" si="6"/>
        <v>0</v>
      </c>
      <c r="AP443" s="45"/>
    </row>
    <row r="444" spans="1:42" ht="33" customHeight="1">
      <c r="A444" s="54">
        <v>1514</v>
      </c>
      <c r="B444" s="55" t="s">
        <v>420</v>
      </c>
      <c r="C444" s="80" t="s">
        <v>678</v>
      </c>
      <c r="D444" s="79">
        <v>0</v>
      </c>
      <c r="E444" s="79">
        <v>0</v>
      </c>
      <c r="F444" s="79">
        <v>0</v>
      </c>
      <c r="G444" s="79">
        <v>0</v>
      </c>
      <c r="H444" s="79">
        <v>0</v>
      </c>
      <c r="I444" s="79">
        <v>0</v>
      </c>
      <c r="J444" s="79">
        <v>0</v>
      </c>
      <c r="K444" s="79">
        <v>0</v>
      </c>
      <c r="L444" s="79">
        <v>0</v>
      </c>
      <c r="M444" s="79">
        <v>0</v>
      </c>
      <c r="N444" s="79">
        <v>0</v>
      </c>
      <c r="O444" s="79">
        <v>0</v>
      </c>
      <c r="P444" s="79">
        <v>0</v>
      </c>
      <c r="Q444" s="79">
        <v>0</v>
      </c>
      <c r="R444" s="79">
        <v>0</v>
      </c>
      <c r="S444" s="79">
        <v>0</v>
      </c>
      <c r="T444" s="79">
        <v>0</v>
      </c>
      <c r="U444" s="79">
        <v>0</v>
      </c>
      <c r="V444" s="79">
        <v>0</v>
      </c>
      <c r="W444" s="79">
        <v>0</v>
      </c>
      <c r="X444" s="79">
        <v>0</v>
      </c>
      <c r="Y444" s="79">
        <v>0</v>
      </c>
      <c r="Z444" s="79">
        <v>0</v>
      </c>
      <c r="AA444" s="79">
        <v>0</v>
      </c>
      <c r="AB444" s="79">
        <v>0</v>
      </c>
      <c r="AC444" s="79">
        <v>0</v>
      </c>
      <c r="AD444" s="79">
        <v>0</v>
      </c>
      <c r="AE444" s="79">
        <v>0</v>
      </c>
      <c r="AF444" s="79">
        <v>0</v>
      </c>
      <c r="AG444" s="79">
        <v>0</v>
      </c>
      <c r="AH444" s="79">
        <v>0</v>
      </c>
      <c r="AI444" s="79">
        <v>0</v>
      </c>
      <c r="AJ444" s="79">
        <v>0</v>
      </c>
      <c r="AK444" s="79">
        <v>0</v>
      </c>
      <c r="AL444" s="79">
        <v>0</v>
      </c>
      <c r="AM444" s="79">
        <f t="shared" si="6"/>
        <v>0</v>
      </c>
      <c r="AP444" s="45"/>
    </row>
    <row r="445" spans="1:42" ht="33" customHeight="1">
      <c r="A445" s="54">
        <v>1515</v>
      </c>
      <c r="B445" s="55" t="s">
        <v>421</v>
      </c>
      <c r="C445" s="80" t="s">
        <v>678</v>
      </c>
      <c r="D445" s="79">
        <v>0</v>
      </c>
      <c r="E445" s="79">
        <v>0</v>
      </c>
      <c r="F445" s="79">
        <v>0</v>
      </c>
      <c r="G445" s="79">
        <v>0</v>
      </c>
      <c r="H445" s="79">
        <v>0</v>
      </c>
      <c r="I445" s="79">
        <v>0</v>
      </c>
      <c r="J445" s="79">
        <v>0</v>
      </c>
      <c r="K445" s="79">
        <v>0</v>
      </c>
      <c r="L445" s="79">
        <v>0</v>
      </c>
      <c r="M445" s="79">
        <v>0</v>
      </c>
      <c r="N445" s="79">
        <v>0</v>
      </c>
      <c r="O445" s="79">
        <v>0</v>
      </c>
      <c r="P445" s="79">
        <v>0</v>
      </c>
      <c r="Q445" s="79">
        <v>0</v>
      </c>
      <c r="R445" s="79">
        <v>0</v>
      </c>
      <c r="S445" s="79">
        <v>0</v>
      </c>
      <c r="T445" s="79">
        <v>0</v>
      </c>
      <c r="U445" s="79">
        <v>0</v>
      </c>
      <c r="V445" s="79">
        <v>0</v>
      </c>
      <c r="W445" s="79">
        <v>0</v>
      </c>
      <c r="X445" s="79">
        <v>0</v>
      </c>
      <c r="Y445" s="79">
        <v>0</v>
      </c>
      <c r="Z445" s="79">
        <v>0</v>
      </c>
      <c r="AA445" s="79">
        <v>0</v>
      </c>
      <c r="AB445" s="79">
        <v>0</v>
      </c>
      <c r="AC445" s="79">
        <v>0</v>
      </c>
      <c r="AD445" s="79">
        <v>0</v>
      </c>
      <c r="AE445" s="79">
        <v>0</v>
      </c>
      <c r="AF445" s="79">
        <v>0</v>
      </c>
      <c r="AG445" s="79">
        <v>0</v>
      </c>
      <c r="AH445" s="79">
        <v>0</v>
      </c>
      <c r="AI445" s="79">
        <v>0</v>
      </c>
      <c r="AJ445" s="79">
        <v>0</v>
      </c>
      <c r="AK445" s="79">
        <v>0</v>
      </c>
      <c r="AL445" s="79">
        <v>0</v>
      </c>
      <c r="AM445" s="79">
        <f t="shared" si="6"/>
        <v>0</v>
      </c>
      <c r="AP445" s="45"/>
    </row>
    <row r="446" spans="1:42" ht="33" customHeight="1">
      <c r="A446" s="54">
        <v>1516</v>
      </c>
      <c r="B446" s="55" t="s">
        <v>422</v>
      </c>
      <c r="C446" s="80" t="s">
        <v>678</v>
      </c>
      <c r="D446" s="79">
        <v>0</v>
      </c>
      <c r="E446" s="79">
        <v>0</v>
      </c>
      <c r="F446" s="79">
        <v>0</v>
      </c>
      <c r="G446" s="79">
        <v>0</v>
      </c>
      <c r="H446" s="79">
        <v>0</v>
      </c>
      <c r="I446" s="79">
        <v>0</v>
      </c>
      <c r="J446" s="79">
        <v>0</v>
      </c>
      <c r="K446" s="79">
        <v>0</v>
      </c>
      <c r="L446" s="79">
        <v>0</v>
      </c>
      <c r="M446" s="79">
        <v>0</v>
      </c>
      <c r="N446" s="79">
        <v>0</v>
      </c>
      <c r="O446" s="79">
        <v>0</v>
      </c>
      <c r="P446" s="79">
        <v>0</v>
      </c>
      <c r="Q446" s="79">
        <v>0</v>
      </c>
      <c r="R446" s="79">
        <v>0</v>
      </c>
      <c r="S446" s="79">
        <v>0</v>
      </c>
      <c r="T446" s="79">
        <v>0</v>
      </c>
      <c r="U446" s="79">
        <v>0</v>
      </c>
      <c r="V446" s="79">
        <v>0</v>
      </c>
      <c r="W446" s="79">
        <v>0</v>
      </c>
      <c r="X446" s="79">
        <v>0</v>
      </c>
      <c r="Y446" s="79">
        <v>0</v>
      </c>
      <c r="Z446" s="79">
        <v>0</v>
      </c>
      <c r="AA446" s="79">
        <v>0</v>
      </c>
      <c r="AB446" s="79">
        <v>0</v>
      </c>
      <c r="AC446" s="79">
        <v>0</v>
      </c>
      <c r="AD446" s="79">
        <v>0</v>
      </c>
      <c r="AE446" s="79">
        <v>0</v>
      </c>
      <c r="AF446" s="79">
        <v>0</v>
      </c>
      <c r="AG446" s="79">
        <v>0</v>
      </c>
      <c r="AH446" s="79">
        <v>0</v>
      </c>
      <c r="AI446" s="79">
        <v>0</v>
      </c>
      <c r="AJ446" s="79">
        <v>0</v>
      </c>
      <c r="AK446" s="79">
        <v>0</v>
      </c>
      <c r="AL446" s="79">
        <v>0</v>
      </c>
      <c r="AM446" s="79">
        <f t="shared" si="6"/>
        <v>0</v>
      </c>
      <c r="AP446" s="45"/>
    </row>
    <row r="447" spans="1:42" ht="33" customHeight="1">
      <c r="A447" s="54">
        <v>1517</v>
      </c>
      <c r="B447" s="55" t="s">
        <v>423</v>
      </c>
      <c r="C447" s="80" t="s">
        <v>678</v>
      </c>
      <c r="D447" s="79">
        <v>0</v>
      </c>
      <c r="E447" s="79">
        <v>0</v>
      </c>
      <c r="F447" s="79">
        <v>0</v>
      </c>
      <c r="G447" s="79">
        <v>0</v>
      </c>
      <c r="H447" s="79">
        <v>0</v>
      </c>
      <c r="I447" s="79">
        <v>0</v>
      </c>
      <c r="J447" s="79">
        <v>0</v>
      </c>
      <c r="K447" s="79">
        <v>0</v>
      </c>
      <c r="L447" s="79">
        <v>0</v>
      </c>
      <c r="M447" s="79">
        <v>0</v>
      </c>
      <c r="N447" s="79">
        <v>0</v>
      </c>
      <c r="O447" s="79">
        <v>0</v>
      </c>
      <c r="P447" s="79">
        <v>0</v>
      </c>
      <c r="Q447" s="79">
        <v>0</v>
      </c>
      <c r="R447" s="79">
        <v>0</v>
      </c>
      <c r="S447" s="79">
        <v>0</v>
      </c>
      <c r="T447" s="79">
        <v>0</v>
      </c>
      <c r="U447" s="79">
        <v>0</v>
      </c>
      <c r="V447" s="79">
        <v>0</v>
      </c>
      <c r="W447" s="79">
        <v>0</v>
      </c>
      <c r="X447" s="79">
        <v>0</v>
      </c>
      <c r="Y447" s="79">
        <v>0</v>
      </c>
      <c r="Z447" s="79">
        <v>0</v>
      </c>
      <c r="AA447" s="79">
        <v>0</v>
      </c>
      <c r="AB447" s="79">
        <v>0</v>
      </c>
      <c r="AC447" s="79">
        <v>0</v>
      </c>
      <c r="AD447" s="79">
        <v>0</v>
      </c>
      <c r="AE447" s="79">
        <v>0</v>
      </c>
      <c r="AF447" s="79">
        <v>0</v>
      </c>
      <c r="AG447" s="79">
        <v>0</v>
      </c>
      <c r="AH447" s="79">
        <v>0</v>
      </c>
      <c r="AI447" s="79">
        <v>0</v>
      </c>
      <c r="AJ447" s="79">
        <v>0</v>
      </c>
      <c r="AK447" s="79">
        <v>0</v>
      </c>
      <c r="AL447" s="79">
        <v>0</v>
      </c>
      <c r="AM447" s="79">
        <f t="shared" si="6"/>
        <v>0</v>
      </c>
      <c r="AP447" s="45"/>
    </row>
    <row r="448" spans="1:42" ht="33" customHeight="1">
      <c r="A448" s="54">
        <v>1518</v>
      </c>
      <c r="B448" s="55" t="s">
        <v>424</v>
      </c>
      <c r="C448" s="80" t="s">
        <v>678</v>
      </c>
      <c r="D448" s="79">
        <v>0</v>
      </c>
      <c r="E448" s="79">
        <v>0</v>
      </c>
      <c r="F448" s="79">
        <v>0</v>
      </c>
      <c r="G448" s="79">
        <v>0</v>
      </c>
      <c r="H448" s="79">
        <v>0</v>
      </c>
      <c r="I448" s="79">
        <v>0</v>
      </c>
      <c r="J448" s="79">
        <v>0</v>
      </c>
      <c r="K448" s="79">
        <v>0</v>
      </c>
      <c r="L448" s="79">
        <v>0</v>
      </c>
      <c r="M448" s="79">
        <v>0</v>
      </c>
      <c r="N448" s="79">
        <v>0</v>
      </c>
      <c r="O448" s="79">
        <v>0</v>
      </c>
      <c r="P448" s="79">
        <v>0</v>
      </c>
      <c r="Q448" s="79">
        <v>0</v>
      </c>
      <c r="R448" s="79">
        <v>0</v>
      </c>
      <c r="S448" s="79">
        <v>0</v>
      </c>
      <c r="T448" s="79">
        <v>0</v>
      </c>
      <c r="U448" s="79">
        <v>0</v>
      </c>
      <c r="V448" s="79">
        <v>0</v>
      </c>
      <c r="W448" s="79">
        <v>0</v>
      </c>
      <c r="X448" s="79">
        <v>0</v>
      </c>
      <c r="Y448" s="79">
        <v>0</v>
      </c>
      <c r="Z448" s="79">
        <v>0</v>
      </c>
      <c r="AA448" s="79">
        <v>0</v>
      </c>
      <c r="AB448" s="79">
        <v>0</v>
      </c>
      <c r="AC448" s="79">
        <v>0</v>
      </c>
      <c r="AD448" s="79">
        <v>0</v>
      </c>
      <c r="AE448" s="79">
        <v>0</v>
      </c>
      <c r="AF448" s="79">
        <v>0</v>
      </c>
      <c r="AG448" s="79">
        <v>0</v>
      </c>
      <c r="AH448" s="79">
        <v>0</v>
      </c>
      <c r="AI448" s="79">
        <v>0</v>
      </c>
      <c r="AJ448" s="79">
        <v>0</v>
      </c>
      <c r="AK448" s="79">
        <v>0</v>
      </c>
      <c r="AL448" s="79">
        <v>0</v>
      </c>
      <c r="AM448" s="79">
        <f t="shared" si="6"/>
        <v>0</v>
      </c>
      <c r="AP448" s="45"/>
    </row>
    <row r="449" spans="1:42" ht="33" customHeight="1">
      <c r="A449" s="54">
        <v>1519</v>
      </c>
      <c r="B449" s="55" t="s">
        <v>425</v>
      </c>
      <c r="C449" s="80" t="s">
        <v>678</v>
      </c>
      <c r="D449" s="79">
        <v>0</v>
      </c>
      <c r="E449" s="79">
        <v>0</v>
      </c>
      <c r="F449" s="79">
        <v>0</v>
      </c>
      <c r="G449" s="79">
        <v>0</v>
      </c>
      <c r="H449" s="79">
        <v>0</v>
      </c>
      <c r="I449" s="79">
        <v>0</v>
      </c>
      <c r="J449" s="79">
        <v>0</v>
      </c>
      <c r="K449" s="79">
        <v>0</v>
      </c>
      <c r="L449" s="79">
        <v>0</v>
      </c>
      <c r="M449" s="79">
        <v>0</v>
      </c>
      <c r="N449" s="79">
        <v>0</v>
      </c>
      <c r="O449" s="79">
        <v>0</v>
      </c>
      <c r="P449" s="79">
        <v>0</v>
      </c>
      <c r="Q449" s="79">
        <v>0</v>
      </c>
      <c r="R449" s="79">
        <v>0</v>
      </c>
      <c r="S449" s="79">
        <v>0</v>
      </c>
      <c r="T449" s="79">
        <v>0</v>
      </c>
      <c r="U449" s="79">
        <v>0</v>
      </c>
      <c r="V449" s="79">
        <v>0</v>
      </c>
      <c r="W449" s="79">
        <v>0</v>
      </c>
      <c r="X449" s="79">
        <v>0</v>
      </c>
      <c r="Y449" s="79">
        <v>0</v>
      </c>
      <c r="Z449" s="79">
        <v>0</v>
      </c>
      <c r="AA449" s="79">
        <v>0</v>
      </c>
      <c r="AB449" s="79">
        <v>0</v>
      </c>
      <c r="AC449" s="79">
        <v>0</v>
      </c>
      <c r="AD449" s="79">
        <v>0</v>
      </c>
      <c r="AE449" s="79">
        <v>0</v>
      </c>
      <c r="AF449" s="79">
        <v>0</v>
      </c>
      <c r="AG449" s="79">
        <v>0</v>
      </c>
      <c r="AH449" s="79">
        <v>0</v>
      </c>
      <c r="AI449" s="79">
        <v>0</v>
      </c>
      <c r="AJ449" s="79">
        <v>0</v>
      </c>
      <c r="AK449" s="79">
        <v>0</v>
      </c>
      <c r="AL449" s="79">
        <v>0</v>
      </c>
      <c r="AM449" s="79">
        <f t="shared" si="6"/>
        <v>0</v>
      </c>
      <c r="AP449" s="45"/>
    </row>
    <row r="450" spans="1:42" ht="33" customHeight="1">
      <c r="A450" s="54">
        <v>1520</v>
      </c>
      <c r="B450" s="55" t="s">
        <v>426</v>
      </c>
      <c r="C450" s="80" t="s">
        <v>678</v>
      </c>
      <c r="D450" s="79">
        <v>0</v>
      </c>
      <c r="E450" s="79">
        <v>0</v>
      </c>
      <c r="F450" s="79">
        <v>0</v>
      </c>
      <c r="G450" s="79">
        <v>0</v>
      </c>
      <c r="H450" s="79">
        <v>0</v>
      </c>
      <c r="I450" s="79">
        <v>0</v>
      </c>
      <c r="J450" s="79">
        <v>0</v>
      </c>
      <c r="K450" s="79">
        <v>0</v>
      </c>
      <c r="L450" s="79">
        <v>0</v>
      </c>
      <c r="M450" s="79">
        <v>0</v>
      </c>
      <c r="N450" s="79">
        <v>0</v>
      </c>
      <c r="O450" s="79">
        <v>0</v>
      </c>
      <c r="P450" s="79">
        <v>0</v>
      </c>
      <c r="Q450" s="79">
        <v>0</v>
      </c>
      <c r="R450" s="79">
        <v>0</v>
      </c>
      <c r="S450" s="79">
        <v>0</v>
      </c>
      <c r="T450" s="79">
        <v>0</v>
      </c>
      <c r="U450" s="79">
        <v>0</v>
      </c>
      <c r="V450" s="79">
        <v>0</v>
      </c>
      <c r="W450" s="79">
        <v>0</v>
      </c>
      <c r="X450" s="79">
        <v>0</v>
      </c>
      <c r="Y450" s="79">
        <v>0</v>
      </c>
      <c r="Z450" s="79">
        <v>0</v>
      </c>
      <c r="AA450" s="79">
        <v>0</v>
      </c>
      <c r="AB450" s="79">
        <v>0</v>
      </c>
      <c r="AC450" s="79">
        <v>0</v>
      </c>
      <c r="AD450" s="79">
        <v>0</v>
      </c>
      <c r="AE450" s="79">
        <v>0</v>
      </c>
      <c r="AF450" s="79">
        <v>0</v>
      </c>
      <c r="AG450" s="79">
        <v>0</v>
      </c>
      <c r="AH450" s="79">
        <v>0</v>
      </c>
      <c r="AI450" s="79">
        <v>0</v>
      </c>
      <c r="AJ450" s="79">
        <v>0</v>
      </c>
      <c r="AK450" s="79">
        <v>0</v>
      </c>
      <c r="AL450" s="79">
        <v>0</v>
      </c>
      <c r="AM450" s="79">
        <f t="shared" si="6"/>
        <v>0</v>
      </c>
      <c r="AP450" s="45"/>
    </row>
    <row r="451" spans="1:42" ht="33" customHeight="1">
      <c r="A451" s="54">
        <v>1521</v>
      </c>
      <c r="B451" s="55" t="s">
        <v>427</v>
      </c>
      <c r="C451" s="80" t="s">
        <v>678</v>
      </c>
      <c r="D451" s="79">
        <v>0</v>
      </c>
      <c r="E451" s="79">
        <v>0</v>
      </c>
      <c r="F451" s="79">
        <v>0</v>
      </c>
      <c r="G451" s="79">
        <v>0</v>
      </c>
      <c r="H451" s="79">
        <v>0</v>
      </c>
      <c r="I451" s="79">
        <v>0</v>
      </c>
      <c r="J451" s="79">
        <v>0</v>
      </c>
      <c r="K451" s="79">
        <v>0</v>
      </c>
      <c r="L451" s="79">
        <v>0</v>
      </c>
      <c r="M451" s="79">
        <v>0</v>
      </c>
      <c r="N451" s="79">
        <v>0</v>
      </c>
      <c r="O451" s="79">
        <v>0</v>
      </c>
      <c r="P451" s="79">
        <v>0</v>
      </c>
      <c r="Q451" s="79">
        <v>0</v>
      </c>
      <c r="R451" s="79">
        <v>0</v>
      </c>
      <c r="S451" s="79">
        <v>0</v>
      </c>
      <c r="T451" s="79">
        <v>0</v>
      </c>
      <c r="U451" s="79">
        <v>0</v>
      </c>
      <c r="V451" s="79">
        <v>0</v>
      </c>
      <c r="W451" s="79">
        <v>0</v>
      </c>
      <c r="X451" s="79">
        <v>0</v>
      </c>
      <c r="Y451" s="79">
        <v>0</v>
      </c>
      <c r="Z451" s="79">
        <v>0</v>
      </c>
      <c r="AA451" s="79">
        <v>0</v>
      </c>
      <c r="AB451" s="79">
        <v>0</v>
      </c>
      <c r="AC451" s="79">
        <v>0</v>
      </c>
      <c r="AD451" s="79">
        <v>0</v>
      </c>
      <c r="AE451" s="79">
        <v>0</v>
      </c>
      <c r="AF451" s="79">
        <v>0</v>
      </c>
      <c r="AG451" s="79">
        <v>0</v>
      </c>
      <c r="AH451" s="79">
        <v>0</v>
      </c>
      <c r="AI451" s="79">
        <v>0</v>
      </c>
      <c r="AJ451" s="79">
        <v>0</v>
      </c>
      <c r="AK451" s="79">
        <v>0</v>
      </c>
      <c r="AL451" s="79">
        <v>0</v>
      </c>
      <c r="AM451" s="79">
        <f t="shared" si="6"/>
        <v>0</v>
      </c>
      <c r="AP451" s="45"/>
    </row>
    <row r="452" spans="1:42" ht="33" customHeight="1">
      <c r="A452" s="54">
        <v>1522</v>
      </c>
      <c r="B452" s="55" t="s">
        <v>428</v>
      </c>
      <c r="C452" s="80" t="s">
        <v>678</v>
      </c>
      <c r="D452" s="79">
        <v>0</v>
      </c>
      <c r="E452" s="79">
        <v>0</v>
      </c>
      <c r="F452" s="79">
        <v>0</v>
      </c>
      <c r="G452" s="79">
        <v>0</v>
      </c>
      <c r="H452" s="79">
        <v>0</v>
      </c>
      <c r="I452" s="79">
        <v>0</v>
      </c>
      <c r="J452" s="79">
        <v>0</v>
      </c>
      <c r="K452" s="79">
        <v>0</v>
      </c>
      <c r="L452" s="79">
        <v>0</v>
      </c>
      <c r="M452" s="79">
        <v>0</v>
      </c>
      <c r="N452" s="79">
        <v>0</v>
      </c>
      <c r="O452" s="79">
        <v>0</v>
      </c>
      <c r="P452" s="79">
        <v>0</v>
      </c>
      <c r="Q452" s="79">
        <v>0</v>
      </c>
      <c r="R452" s="79">
        <v>0</v>
      </c>
      <c r="S452" s="79">
        <v>0</v>
      </c>
      <c r="T452" s="79">
        <v>0</v>
      </c>
      <c r="U452" s="79">
        <v>0</v>
      </c>
      <c r="V452" s="79">
        <v>0</v>
      </c>
      <c r="W452" s="79">
        <v>0</v>
      </c>
      <c r="X452" s="79">
        <v>0</v>
      </c>
      <c r="Y452" s="79">
        <v>0</v>
      </c>
      <c r="Z452" s="79">
        <v>0</v>
      </c>
      <c r="AA452" s="79">
        <v>0</v>
      </c>
      <c r="AB452" s="79">
        <v>0</v>
      </c>
      <c r="AC452" s="79">
        <v>0</v>
      </c>
      <c r="AD452" s="79">
        <v>0</v>
      </c>
      <c r="AE452" s="79">
        <v>0</v>
      </c>
      <c r="AF452" s="79">
        <v>0</v>
      </c>
      <c r="AG452" s="79">
        <v>0</v>
      </c>
      <c r="AH452" s="79">
        <v>0</v>
      </c>
      <c r="AI452" s="79">
        <v>0</v>
      </c>
      <c r="AJ452" s="79">
        <v>0</v>
      </c>
      <c r="AK452" s="79">
        <v>0</v>
      </c>
      <c r="AL452" s="79">
        <v>0</v>
      </c>
      <c r="AM452" s="79">
        <f t="shared" si="6"/>
        <v>0</v>
      </c>
      <c r="AP452" s="45"/>
    </row>
    <row r="453" spans="1:42" ht="33" customHeight="1">
      <c r="A453" s="54">
        <v>1523</v>
      </c>
      <c r="B453" s="55" t="s">
        <v>429</v>
      </c>
      <c r="C453" s="80" t="s">
        <v>678</v>
      </c>
      <c r="D453" s="79">
        <v>0</v>
      </c>
      <c r="E453" s="79">
        <v>0</v>
      </c>
      <c r="F453" s="79">
        <v>0</v>
      </c>
      <c r="G453" s="79">
        <v>0</v>
      </c>
      <c r="H453" s="79">
        <v>0</v>
      </c>
      <c r="I453" s="79">
        <v>0</v>
      </c>
      <c r="J453" s="79">
        <v>0</v>
      </c>
      <c r="K453" s="79">
        <v>0</v>
      </c>
      <c r="L453" s="79">
        <v>0</v>
      </c>
      <c r="M453" s="79">
        <v>0</v>
      </c>
      <c r="N453" s="79">
        <v>0</v>
      </c>
      <c r="O453" s="79">
        <v>0</v>
      </c>
      <c r="P453" s="79">
        <v>0</v>
      </c>
      <c r="Q453" s="79">
        <v>0</v>
      </c>
      <c r="R453" s="79">
        <v>0</v>
      </c>
      <c r="S453" s="79">
        <v>0</v>
      </c>
      <c r="T453" s="79">
        <v>0</v>
      </c>
      <c r="U453" s="79">
        <v>0</v>
      </c>
      <c r="V453" s="79">
        <v>0</v>
      </c>
      <c r="W453" s="79">
        <v>0</v>
      </c>
      <c r="X453" s="79">
        <v>0</v>
      </c>
      <c r="Y453" s="79">
        <v>0</v>
      </c>
      <c r="Z453" s="79">
        <v>0</v>
      </c>
      <c r="AA453" s="79">
        <v>0</v>
      </c>
      <c r="AB453" s="79">
        <v>0</v>
      </c>
      <c r="AC453" s="79">
        <v>0</v>
      </c>
      <c r="AD453" s="79">
        <v>0</v>
      </c>
      <c r="AE453" s="79">
        <v>0</v>
      </c>
      <c r="AF453" s="79">
        <v>0</v>
      </c>
      <c r="AG453" s="79">
        <v>0</v>
      </c>
      <c r="AH453" s="79">
        <v>0</v>
      </c>
      <c r="AI453" s="79">
        <v>0</v>
      </c>
      <c r="AJ453" s="79">
        <v>0</v>
      </c>
      <c r="AK453" s="79">
        <v>0</v>
      </c>
      <c r="AL453" s="79">
        <v>0</v>
      </c>
      <c r="AM453" s="79">
        <f t="shared" si="6"/>
        <v>0</v>
      </c>
      <c r="AP453" s="45"/>
    </row>
    <row r="454" spans="1:42" ht="33" customHeight="1">
      <c r="A454" s="54">
        <v>1524</v>
      </c>
      <c r="B454" s="55" t="s">
        <v>430</v>
      </c>
      <c r="C454" s="80" t="s">
        <v>678</v>
      </c>
      <c r="D454" s="79">
        <v>0</v>
      </c>
      <c r="E454" s="79">
        <v>0</v>
      </c>
      <c r="F454" s="79">
        <v>0</v>
      </c>
      <c r="G454" s="79">
        <v>0</v>
      </c>
      <c r="H454" s="79">
        <v>0</v>
      </c>
      <c r="I454" s="79">
        <v>0</v>
      </c>
      <c r="J454" s="79">
        <v>0</v>
      </c>
      <c r="K454" s="79">
        <v>0</v>
      </c>
      <c r="L454" s="79">
        <v>0</v>
      </c>
      <c r="M454" s="79">
        <v>0</v>
      </c>
      <c r="N454" s="79">
        <v>0</v>
      </c>
      <c r="O454" s="79">
        <v>0</v>
      </c>
      <c r="P454" s="79">
        <v>0</v>
      </c>
      <c r="Q454" s="79">
        <v>0</v>
      </c>
      <c r="R454" s="79">
        <v>0</v>
      </c>
      <c r="S454" s="79">
        <v>0</v>
      </c>
      <c r="T454" s="79">
        <v>0</v>
      </c>
      <c r="U454" s="79">
        <v>0</v>
      </c>
      <c r="V454" s="79">
        <v>0</v>
      </c>
      <c r="W454" s="79">
        <v>0</v>
      </c>
      <c r="X454" s="79">
        <v>0</v>
      </c>
      <c r="Y454" s="79">
        <v>0</v>
      </c>
      <c r="Z454" s="79">
        <v>0</v>
      </c>
      <c r="AA454" s="79">
        <v>0</v>
      </c>
      <c r="AB454" s="79">
        <v>0</v>
      </c>
      <c r="AC454" s="79">
        <v>0</v>
      </c>
      <c r="AD454" s="79">
        <v>0</v>
      </c>
      <c r="AE454" s="79">
        <v>0</v>
      </c>
      <c r="AF454" s="79">
        <v>0</v>
      </c>
      <c r="AG454" s="79">
        <v>0</v>
      </c>
      <c r="AH454" s="79">
        <v>0</v>
      </c>
      <c r="AI454" s="79">
        <v>0</v>
      </c>
      <c r="AJ454" s="79">
        <v>0</v>
      </c>
      <c r="AK454" s="79">
        <v>0</v>
      </c>
      <c r="AL454" s="79">
        <v>0</v>
      </c>
      <c r="AM454" s="79">
        <f t="shared" si="6"/>
        <v>0</v>
      </c>
      <c r="AP454" s="45"/>
    </row>
    <row r="455" spans="1:42" ht="33" customHeight="1">
      <c r="A455" s="54">
        <v>1525</v>
      </c>
      <c r="B455" s="55" t="s">
        <v>431</v>
      </c>
      <c r="C455" s="80" t="s">
        <v>678</v>
      </c>
      <c r="D455" s="79">
        <v>0</v>
      </c>
      <c r="E455" s="79">
        <v>0</v>
      </c>
      <c r="F455" s="79">
        <v>0</v>
      </c>
      <c r="G455" s="79">
        <v>0</v>
      </c>
      <c r="H455" s="79">
        <v>0</v>
      </c>
      <c r="I455" s="79">
        <v>0</v>
      </c>
      <c r="J455" s="79">
        <v>0</v>
      </c>
      <c r="K455" s="79">
        <v>0</v>
      </c>
      <c r="L455" s="79">
        <v>0</v>
      </c>
      <c r="M455" s="79">
        <v>0</v>
      </c>
      <c r="N455" s="79">
        <v>0</v>
      </c>
      <c r="O455" s="79">
        <v>0</v>
      </c>
      <c r="P455" s="79">
        <v>0</v>
      </c>
      <c r="Q455" s="79">
        <v>0</v>
      </c>
      <c r="R455" s="79">
        <v>0</v>
      </c>
      <c r="S455" s="79">
        <v>0</v>
      </c>
      <c r="T455" s="79">
        <v>0</v>
      </c>
      <c r="U455" s="79">
        <v>0</v>
      </c>
      <c r="V455" s="79">
        <v>0</v>
      </c>
      <c r="W455" s="79">
        <v>0</v>
      </c>
      <c r="X455" s="79">
        <v>0</v>
      </c>
      <c r="Y455" s="79">
        <v>0</v>
      </c>
      <c r="Z455" s="79">
        <v>0</v>
      </c>
      <c r="AA455" s="79">
        <v>0</v>
      </c>
      <c r="AB455" s="79">
        <v>0</v>
      </c>
      <c r="AC455" s="79">
        <v>0</v>
      </c>
      <c r="AD455" s="79">
        <v>0</v>
      </c>
      <c r="AE455" s="79">
        <v>0</v>
      </c>
      <c r="AF455" s="79">
        <v>0</v>
      </c>
      <c r="AG455" s="79">
        <v>0</v>
      </c>
      <c r="AH455" s="79">
        <v>0</v>
      </c>
      <c r="AI455" s="79">
        <v>0</v>
      </c>
      <c r="AJ455" s="79">
        <v>0</v>
      </c>
      <c r="AK455" s="79">
        <v>0</v>
      </c>
      <c r="AL455" s="79">
        <v>0</v>
      </c>
      <c r="AM455" s="79">
        <f t="shared" si="6"/>
        <v>0</v>
      </c>
      <c r="AP455" s="45"/>
    </row>
    <row r="456" spans="1:42" ht="33" customHeight="1">
      <c r="A456" s="54">
        <v>1526</v>
      </c>
      <c r="B456" s="55" t="s">
        <v>432</v>
      </c>
      <c r="C456" s="80" t="s">
        <v>678</v>
      </c>
      <c r="D456" s="79">
        <v>0</v>
      </c>
      <c r="E456" s="79">
        <v>0</v>
      </c>
      <c r="F456" s="79">
        <v>0</v>
      </c>
      <c r="G456" s="79">
        <v>0</v>
      </c>
      <c r="H456" s="79">
        <v>0</v>
      </c>
      <c r="I456" s="79">
        <v>0</v>
      </c>
      <c r="J456" s="79">
        <v>0</v>
      </c>
      <c r="K456" s="79">
        <v>0</v>
      </c>
      <c r="L456" s="79">
        <v>0</v>
      </c>
      <c r="M456" s="79">
        <v>0</v>
      </c>
      <c r="N456" s="79">
        <v>0</v>
      </c>
      <c r="O456" s="79">
        <v>0</v>
      </c>
      <c r="P456" s="79">
        <v>0</v>
      </c>
      <c r="Q456" s="79">
        <v>0</v>
      </c>
      <c r="R456" s="79">
        <v>0</v>
      </c>
      <c r="S456" s="79">
        <v>0</v>
      </c>
      <c r="T456" s="79">
        <v>0</v>
      </c>
      <c r="U456" s="79">
        <v>0</v>
      </c>
      <c r="V456" s="79">
        <v>0</v>
      </c>
      <c r="W456" s="79">
        <v>0</v>
      </c>
      <c r="X456" s="79">
        <v>0</v>
      </c>
      <c r="Y456" s="79">
        <v>0</v>
      </c>
      <c r="Z456" s="79">
        <v>0</v>
      </c>
      <c r="AA456" s="79">
        <v>0</v>
      </c>
      <c r="AB456" s="79">
        <v>0</v>
      </c>
      <c r="AC456" s="79">
        <v>0</v>
      </c>
      <c r="AD456" s="79">
        <v>0</v>
      </c>
      <c r="AE456" s="79">
        <v>0</v>
      </c>
      <c r="AF456" s="79">
        <v>0</v>
      </c>
      <c r="AG456" s="79">
        <v>0</v>
      </c>
      <c r="AH456" s="79">
        <v>0</v>
      </c>
      <c r="AI456" s="79">
        <v>0</v>
      </c>
      <c r="AJ456" s="79">
        <v>0</v>
      </c>
      <c r="AK456" s="79">
        <v>0</v>
      </c>
      <c r="AL456" s="79">
        <v>0</v>
      </c>
      <c r="AM456" s="79">
        <f t="shared" si="6"/>
        <v>0</v>
      </c>
      <c r="AP456" s="45"/>
    </row>
    <row r="457" spans="1:42" ht="33" customHeight="1">
      <c r="A457" s="54">
        <v>1527</v>
      </c>
      <c r="B457" s="55" t="s">
        <v>433</v>
      </c>
      <c r="C457" s="80" t="s">
        <v>678</v>
      </c>
      <c r="D457" s="79">
        <v>0</v>
      </c>
      <c r="E457" s="79">
        <v>0</v>
      </c>
      <c r="F457" s="79">
        <v>0</v>
      </c>
      <c r="G457" s="79">
        <v>0</v>
      </c>
      <c r="H457" s="79">
        <v>0</v>
      </c>
      <c r="I457" s="79">
        <v>0</v>
      </c>
      <c r="J457" s="79">
        <v>0</v>
      </c>
      <c r="K457" s="79">
        <v>0</v>
      </c>
      <c r="L457" s="79">
        <v>0</v>
      </c>
      <c r="M457" s="79">
        <v>0</v>
      </c>
      <c r="N457" s="79">
        <v>0</v>
      </c>
      <c r="O457" s="79">
        <v>0</v>
      </c>
      <c r="P457" s="79">
        <v>0</v>
      </c>
      <c r="Q457" s="79">
        <v>0</v>
      </c>
      <c r="R457" s="79">
        <v>0</v>
      </c>
      <c r="S457" s="79">
        <v>0</v>
      </c>
      <c r="T457" s="79">
        <v>0</v>
      </c>
      <c r="U457" s="79">
        <v>0</v>
      </c>
      <c r="V457" s="79">
        <v>0</v>
      </c>
      <c r="W457" s="79">
        <v>0</v>
      </c>
      <c r="X457" s="79">
        <v>0</v>
      </c>
      <c r="Y457" s="79">
        <v>0</v>
      </c>
      <c r="Z457" s="79">
        <v>0</v>
      </c>
      <c r="AA457" s="79">
        <v>0</v>
      </c>
      <c r="AB457" s="79">
        <v>0</v>
      </c>
      <c r="AC457" s="79">
        <v>0</v>
      </c>
      <c r="AD457" s="79">
        <v>0</v>
      </c>
      <c r="AE457" s="79">
        <v>0</v>
      </c>
      <c r="AF457" s="79">
        <v>0</v>
      </c>
      <c r="AG457" s="79">
        <v>0</v>
      </c>
      <c r="AH457" s="79">
        <v>0</v>
      </c>
      <c r="AI457" s="79">
        <v>0</v>
      </c>
      <c r="AJ457" s="79">
        <v>0</v>
      </c>
      <c r="AK457" s="79">
        <v>0</v>
      </c>
      <c r="AL457" s="79">
        <v>0</v>
      </c>
      <c r="AM457" s="79">
        <f t="shared" si="6"/>
        <v>0</v>
      </c>
      <c r="AP457" s="45"/>
    </row>
    <row r="458" spans="1:42" ht="33" customHeight="1">
      <c r="A458" s="54">
        <v>1528</v>
      </c>
      <c r="B458" s="55" t="s">
        <v>434</v>
      </c>
      <c r="C458" s="80" t="s">
        <v>678</v>
      </c>
      <c r="D458" s="79">
        <v>0</v>
      </c>
      <c r="E458" s="79">
        <v>0</v>
      </c>
      <c r="F458" s="79">
        <v>0</v>
      </c>
      <c r="G458" s="79">
        <v>0</v>
      </c>
      <c r="H458" s="79">
        <v>0</v>
      </c>
      <c r="I458" s="79">
        <v>0</v>
      </c>
      <c r="J458" s="79">
        <v>0</v>
      </c>
      <c r="K458" s="79">
        <v>0</v>
      </c>
      <c r="L458" s="79">
        <v>0</v>
      </c>
      <c r="M458" s="79">
        <v>0</v>
      </c>
      <c r="N458" s="79">
        <v>0</v>
      </c>
      <c r="O458" s="79">
        <v>0</v>
      </c>
      <c r="P458" s="79">
        <v>0</v>
      </c>
      <c r="Q458" s="79">
        <v>0</v>
      </c>
      <c r="R458" s="79">
        <v>0</v>
      </c>
      <c r="S458" s="79">
        <v>0</v>
      </c>
      <c r="T458" s="79">
        <v>0</v>
      </c>
      <c r="U458" s="79">
        <v>0</v>
      </c>
      <c r="V458" s="79">
        <v>0</v>
      </c>
      <c r="W458" s="79">
        <v>0</v>
      </c>
      <c r="X458" s="79">
        <v>0</v>
      </c>
      <c r="Y458" s="79">
        <v>0</v>
      </c>
      <c r="Z458" s="79">
        <v>0</v>
      </c>
      <c r="AA458" s="79">
        <v>0</v>
      </c>
      <c r="AB458" s="79">
        <v>0</v>
      </c>
      <c r="AC458" s="79">
        <v>0</v>
      </c>
      <c r="AD458" s="79">
        <v>0</v>
      </c>
      <c r="AE458" s="79">
        <v>0</v>
      </c>
      <c r="AF458" s="79">
        <v>0</v>
      </c>
      <c r="AG458" s="79">
        <v>0</v>
      </c>
      <c r="AH458" s="79">
        <v>0</v>
      </c>
      <c r="AI458" s="79">
        <v>0</v>
      </c>
      <c r="AJ458" s="79">
        <v>0</v>
      </c>
      <c r="AK458" s="79">
        <v>0</v>
      </c>
      <c r="AL458" s="79">
        <v>0</v>
      </c>
      <c r="AM458" s="79">
        <f t="shared" si="6"/>
        <v>0</v>
      </c>
      <c r="AP458" s="45"/>
    </row>
    <row r="459" spans="1:42" ht="33" customHeight="1">
      <c r="A459" s="54">
        <v>1529</v>
      </c>
      <c r="B459" s="55" t="s">
        <v>435</v>
      </c>
      <c r="C459" s="80" t="s">
        <v>678</v>
      </c>
      <c r="D459" s="79">
        <v>0</v>
      </c>
      <c r="E459" s="79">
        <v>0</v>
      </c>
      <c r="F459" s="79">
        <v>0</v>
      </c>
      <c r="G459" s="79">
        <v>0</v>
      </c>
      <c r="H459" s="79">
        <v>0</v>
      </c>
      <c r="I459" s="79">
        <v>0</v>
      </c>
      <c r="J459" s="79">
        <v>0</v>
      </c>
      <c r="K459" s="79">
        <v>0</v>
      </c>
      <c r="L459" s="79">
        <v>0</v>
      </c>
      <c r="M459" s="79">
        <v>0</v>
      </c>
      <c r="N459" s="79">
        <v>0</v>
      </c>
      <c r="O459" s="79">
        <v>0</v>
      </c>
      <c r="P459" s="79">
        <v>0</v>
      </c>
      <c r="Q459" s="79">
        <v>0</v>
      </c>
      <c r="R459" s="79">
        <v>0</v>
      </c>
      <c r="S459" s="79">
        <v>0</v>
      </c>
      <c r="T459" s="79">
        <v>0</v>
      </c>
      <c r="U459" s="79">
        <v>0</v>
      </c>
      <c r="V459" s="79">
        <v>0</v>
      </c>
      <c r="W459" s="79">
        <v>0</v>
      </c>
      <c r="X459" s="79">
        <v>0</v>
      </c>
      <c r="Y459" s="79">
        <v>0</v>
      </c>
      <c r="Z459" s="79">
        <v>0</v>
      </c>
      <c r="AA459" s="79">
        <v>0</v>
      </c>
      <c r="AB459" s="79">
        <v>0</v>
      </c>
      <c r="AC459" s="79">
        <v>0</v>
      </c>
      <c r="AD459" s="79">
        <v>0</v>
      </c>
      <c r="AE459" s="79">
        <v>0</v>
      </c>
      <c r="AF459" s="79">
        <v>0</v>
      </c>
      <c r="AG459" s="79">
        <v>0</v>
      </c>
      <c r="AH459" s="79">
        <v>0</v>
      </c>
      <c r="AI459" s="79">
        <v>0</v>
      </c>
      <c r="AJ459" s="79">
        <v>0</v>
      </c>
      <c r="AK459" s="79">
        <v>0</v>
      </c>
      <c r="AL459" s="79">
        <v>0</v>
      </c>
      <c r="AM459" s="79">
        <f t="shared" ref="AM459:AM522" si="7">SUM(D459:AL459)</f>
        <v>0</v>
      </c>
      <c r="AP459" s="45"/>
    </row>
    <row r="460" spans="1:42" ht="33" customHeight="1">
      <c r="A460" s="54">
        <v>1530</v>
      </c>
      <c r="B460" s="55" t="s">
        <v>436</v>
      </c>
      <c r="C460" s="80" t="s">
        <v>678</v>
      </c>
      <c r="D460" s="79">
        <v>0</v>
      </c>
      <c r="E460" s="79">
        <v>0</v>
      </c>
      <c r="F460" s="79">
        <v>0</v>
      </c>
      <c r="G460" s="79">
        <v>0</v>
      </c>
      <c r="H460" s="79">
        <v>0</v>
      </c>
      <c r="I460" s="79">
        <v>0</v>
      </c>
      <c r="J460" s="79">
        <v>0</v>
      </c>
      <c r="K460" s="79">
        <v>0</v>
      </c>
      <c r="L460" s="79">
        <v>0</v>
      </c>
      <c r="M460" s="79">
        <v>0</v>
      </c>
      <c r="N460" s="79">
        <v>0</v>
      </c>
      <c r="O460" s="79">
        <v>0</v>
      </c>
      <c r="P460" s="79">
        <v>0</v>
      </c>
      <c r="Q460" s="79">
        <v>0</v>
      </c>
      <c r="R460" s="79">
        <v>0</v>
      </c>
      <c r="S460" s="79">
        <v>0</v>
      </c>
      <c r="T460" s="79">
        <v>0</v>
      </c>
      <c r="U460" s="79">
        <v>0</v>
      </c>
      <c r="V460" s="79">
        <v>0</v>
      </c>
      <c r="W460" s="79">
        <v>0</v>
      </c>
      <c r="X460" s="79">
        <v>0</v>
      </c>
      <c r="Y460" s="79">
        <v>0</v>
      </c>
      <c r="Z460" s="79">
        <v>0</v>
      </c>
      <c r="AA460" s="79">
        <v>0</v>
      </c>
      <c r="AB460" s="79">
        <v>0</v>
      </c>
      <c r="AC460" s="79">
        <v>0</v>
      </c>
      <c r="AD460" s="79">
        <v>0</v>
      </c>
      <c r="AE460" s="79">
        <v>0</v>
      </c>
      <c r="AF460" s="79">
        <v>0</v>
      </c>
      <c r="AG460" s="79">
        <v>0</v>
      </c>
      <c r="AH460" s="79">
        <v>0</v>
      </c>
      <c r="AI460" s="79">
        <v>0</v>
      </c>
      <c r="AJ460" s="79">
        <v>0</v>
      </c>
      <c r="AK460" s="79">
        <v>0</v>
      </c>
      <c r="AL460" s="79">
        <v>0</v>
      </c>
      <c r="AM460" s="79">
        <f t="shared" si="7"/>
        <v>0</v>
      </c>
      <c r="AP460" s="45"/>
    </row>
    <row r="461" spans="1:42" ht="33" customHeight="1">
      <c r="A461" s="54">
        <v>1531</v>
      </c>
      <c r="B461" s="55" t="s">
        <v>437</v>
      </c>
      <c r="C461" s="80" t="s">
        <v>678</v>
      </c>
      <c r="D461" s="79">
        <v>0</v>
      </c>
      <c r="E461" s="79">
        <v>0</v>
      </c>
      <c r="F461" s="79">
        <v>0</v>
      </c>
      <c r="G461" s="79">
        <v>0</v>
      </c>
      <c r="H461" s="79">
        <v>0</v>
      </c>
      <c r="I461" s="79">
        <v>0</v>
      </c>
      <c r="J461" s="79">
        <v>0</v>
      </c>
      <c r="K461" s="79">
        <v>0</v>
      </c>
      <c r="L461" s="79">
        <v>0</v>
      </c>
      <c r="M461" s="79">
        <v>0</v>
      </c>
      <c r="N461" s="79">
        <v>0</v>
      </c>
      <c r="O461" s="79">
        <v>0</v>
      </c>
      <c r="P461" s="79">
        <v>0</v>
      </c>
      <c r="Q461" s="79">
        <v>0</v>
      </c>
      <c r="R461" s="79">
        <v>0</v>
      </c>
      <c r="S461" s="79">
        <v>0</v>
      </c>
      <c r="T461" s="79">
        <v>0</v>
      </c>
      <c r="U461" s="79">
        <v>0</v>
      </c>
      <c r="V461" s="79">
        <v>0</v>
      </c>
      <c r="W461" s="79">
        <v>0</v>
      </c>
      <c r="X461" s="79">
        <v>0</v>
      </c>
      <c r="Y461" s="79">
        <v>0</v>
      </c>
      <c r="Z461" s="79">
        <v>0</v>
      </c>
      <c r="AA461" s="79">
        <v>0</v>
      </c>
      <c r="AB461" s="79">
        <v>0</v>
      </c>
      <c r="AC461" s="79">
        <v>0</v>
      </c>
      <c r="AD461" s="79">
        <v>0</v>
      </c>
      <c r="AE461" s="79">
        <v>0</v>
      </c>
      <c r="AF461" s="79">
        <v>0</v>
      </c>
      <c r="AG461" s="79">
        <v>0</v>
      </c>
      <c r="AH461" s="79">
        <v>0</v>
      </c>
      <c r="AI461" s="79">
        <v>0</v>
      </c>
      <c r="AJ461" s="79">
        <v>0</v>
      </c>
      <c r="AK461" s="79">
        <v>0</v>
      </c>
      <c r="AL461" s="79">
        <v>0</v>
      </c>
      <c r="AM461" s="79">
        <f t="shared" si="7"/>
        <v>0</v>
      </c>
      <c r="AP461" s="45"/>
    </row>
    <row r="462" spans="1:42" ht="33" customHeight="1">
      <c r="A462" s="54">
        <v>1532</v>
      </c>
      <c r="B462" s="55" t="s">
        <v>438</v>
      </c>
      <c r="C462" s="80" t="s">
        <v>678</v>
      </c>
      <c r="D462" s="79">
        <v>0</v>
      </c>
      <c r="E462" s="79">
        <v>0</v>
      </c>
      <c r="F462" s="79">
        <v>0</v>
      </c>
      <c r="G462" s="79">
        <v>0</v>
      </c>
      <c r="H462" s="79">
        <v>0</v>
      </c>
      <c r="I462" s="79">
        <v>0</v>
      </c>
      <c r="J462" s="79">
        <v>0</v>
      </c>
      <c r="K462" s="79">
        <v>0</v>
      </c>
      <c r="L462" s="79">
        <v>0</v>
      </c>
      <c r="M462" s="79">
        <v>0</v>
      </c>
      <c r="N462" s="79">
        <v>0</v>
      </c>
      <c r="O462" s="79">
        <v>0</v>
      </c>
      <c r="P462" s="79">
        <v>0</v>
      </c>
      <c r="Q462" s="79">
        <v>0</v>
      </c>
      <c r="R462" s="79">
        <v>0</v>
      </c>
      <c r="S462" s="79">
        <v>0</v>
      </c>
      <c r="T462" s="79">
        <v>0</v>
      </c>
      <c r="U462" s="79">
        <v>0</v>
      </c>
      <c r="V462" s="79">
        <v>0</v>
      </c>
      <c r="W462" s="79">
        <v>0</v>
      </c>
      <c r="X462" s="79">
        <v>0</v>
      </c>
      <c r="Y462" s="79">
        <v>0</v>
      </c>
      <c r="Z462" s="79">
        <v>0</v>
      </c>
      <c r="AA462" s="79">
        <v>0</v>
      </c>
      <c r="AB462" s="79">
        <v>0</v>
      </c>
      <c r="AC462" s="79">
        <v>0</v>
      </c>
      <c r="AD462" s="79">
        <v>0</v>
      </c>
      <c r="AE462" s="79">
        <v>0</v>
      </c>
      <c r="AF462" s="79">
        <v>0</v>
      </c>
      <c r="AG462" s="79">
        <v>0</v>
      </c>
      <c r="AH462" s="79">
        <v>0</v>
      </c>
      <c r="AI462" s="79">
        <v>0</v>
      </c>
      <c r="AJ462" s="79">
        <v>0</v>
      </c>
      <c r="AK462" s="79">
        <v>0</v>
      </c>
      <c r="AL462" s="79">
        <v>0</v>
      </c>
      <c r="AM462" s="79">
        <f t="shared" si="7"/>
        <v>0</v>
      </c>
      <c r="AP462" s="45"/>
    </row>
    <row r="463" spans="1:42" ht="33" customHeight="1">
      <c r="A463" s="54">
        <v>1533</v>
      </c>
      <c r="B463" s="55" t="s">
        <v>439</v>
      </c>
      <c r="C463" s="80" t="s">
        <v>678</v>
      </c>
      <c r="D463" s="79">
        <v>0</v>
      </c>
      <c r="E463" s="79">
        <v>0</v>
      </c>
      <c r="F463" s="79">
        <v>0</v>
      </c>
      <c r="G463" s="79">
        <v>0</v>
      </c>
      <c r="H463" s="79">
        <v>0</v>
      </c>
      <c r="I463" s="79">
        <v>0</v>
      </c>
      <c r="J463" s="79">
        <v>0</v>
      </c>
      <c r="K463" s="79">
        <v>0</v>
      </c>
      <c r="L463" s="79">
        <v>0</v>
      </c>
      <c r="M463" s="79">
        <v>0</v>
      </c>
      <c r="N463" s="79">
        <v>0</v>
      </c>
      <c r="O463" s="79">
        <v>0</v>
      </c>
      <c r="P463" s="79">
        <v>0</v>
      </c>
      <c r="Q463" s="79">
        <v>0</v>
      </c>
      <c r="R463" s="79">
        <v>0</v>
      </c>
      <c r="S463" s="79">
        <v>0</v>
      </c>
      <c r="T463" s="79">
        <v>0</v>
      </c>
      <c r="U463" s="79">
        <v>0</v>
      </c>
      <c r="V463" s="79">
        <v>0</v>
      </c>
      <c r="W463" s="79">
        <v>0</v>
      </c>
      <c r="X463" s="79">
        <v>0</v>
      </c>
      <c r="Y463" s="79">
        <v>0</v>
      </c>
      <c r="Z463" s="79">
        <v>0</v>
      </c>
      <c r="AA463" s="79">
        <v>0</v>
      </c>
      <c r="AB463" s="79">
        <v>0</v>
      </c>
      <c r="AC463" s="79">
        <v>0</v>
      </c>
      <c r="AD463" s="79">
        <v>0</v>
      </c>
      <c r="AE463" s="79">
        <v>0</v>
      </c>
      <c r="AF463" s="79">
        <v>0</v>
      </c>
      <c r="AG463" s="79">
        <v>0</v>
      </c>
      <c r="AH463" s="79">
        <v>0</v>
      </c>
      <c r="AI463" s="79">
        <v>0</v>
      </c>
      <c r="AJ463" s="79">
        <v>0</v>
      </c>
      <c r="AK463" s="79">
        <v>0</v>
      </c>
      <c r="AL463" s="79">
        <v>0</v>
      </c>
      <c r="AM463" s="79">
        <f t="shared" si="7"/>
        <v>0</v>
      </c>
      <c r="AP463" s="45"/>
    </row>
    <row r="464" spans="1:42" ht="33" customHeight="1">
      <c r="A464" s="54">
        <v>1534</v>
      </c>
      <c r="B464" s="55" t="s">
        <v>440</v>
      </c>
      <c r="C464" s="80" t="s">
        <v>678</v>
      </c>
      <c r="D464" s="79">
        <v>0</v>
      </c>
      <c r="E464" s="79">
        <v>0</v>
      </c>
      <c r="F464" s="79">
        <v>0</v>
      </c>
      <c r="G464" s="79">
        <v>0</v>
      </c>
      <c r="H464" s="79">
        <v>0</v>
      </c>
      <c r="I464" s="79">
        <v>0</v>
      </c>
      <c r="J464" s="79">
        <v>0</v>
      </c>
      <c r="K464" s="79">
        <v>0</v>
      </c>
      <c r="L464" s="79">
        <v>0</v>
      </c>
      <c r="M464" s="79">
        <v>0</v>
      </c>
      <c r="N464" s="79">
        <v>0</v>
      </c>
      <c r="O464" s="79">
        <v>0</v>
      </c>
      <c r="P464" s="79">
        <v>0</v>
      </c>
      <c r="Q464" s="79">
        <v>0</v>
      </c>
      <c r="R464" s="79">
        <v>0</v>
      </c>
      <c r="S464" s="79">
        <v>0</v>
      </c>
      <c r="T464" s="79">
        <v>0</v>
      </c>
      <c r="U464" s="79">
        <v>0</v>
      </c>
      <c r="V464" s="79">
        <v>0</v>
      </c>
      <c r="W464" s="79">
        <v>0</v>
      </c>
      <c r="X464" s="79">
        <v>0</v>
      </c>
      <c r="Y464" s="79">
        <v>0</v>
      </c>
      <c r="Z464" s="79">
        <v>0</v>
      </c>
      <c r="AA464" s="79">
        <v>0</v>
      </c>
      <c r="AB464" s="79">
        <v>0</v>
      </c>
      <c r="AC464" s="79">
        <v>0</v>
      </c>
      <c r="AD464" s="79">
        <v>0</v>
      </c>
      <c r="AE464" s="79">
        <v>0</v>
      </c>
      <c r="AF464" s="79">
        <v>0</v>
      </c>
      <c r="AG464" s="79">
        <v>0</v>
      </c>
      <c r="AH464" s="79">
        <v>0</v>
      </c>
      <c r="AI464" s="79">
        <v>0</v>
      </c>
      <c r="AJ464" s="79">
        <v>0</v>
      </c>
      <c r="AK464" s="79">
        <v>0</v>
      </c>
      <c r="AL464" s="79">
        <v>0</v>
      </c>
      <c r="AM464" s="79">
        <f t="shared" si="7"/>
        <v>0</v>
      </c>
      <c r="AP464" s="45"/>
    </row>
    <row r="465" spans="1:42" ht="33" customHeight="1">
      <c r="A465" s="54">
        <v>1535</v>
      </c>
      <c r="B465" s="55" t="s">
        <v>441</v>
      </c>
      <c r="C465" s="80" t="s">
        <v>678</v>
      </c>
      <c r="D465" s="79">
        <v>0</v>
      </c>
      <c r="E465" s="79">
        <v>0</v>
      </c>
      <c r="F465" s="79">
        <v>0</v>
      </c>
      <c r="G465" s="79">
        <v>0</v>
      </c>
      <c r="H465" s="79">
        <v>0</v>
      </c>
      <c r="I465" s="79">
        <v>0</v>
      </c>
      <c r="J465" s="79">
        <v>0</v>
      </c>
      <c r="K465" s="79">
        <v>0</v>
      </c>
      <c r="L465" s="79">
        <v>0</v>
      </c>
      <c r="M465" s="79">
        <v>0</v>
      </c>
      <c r="N465" s="79">
        <v>0</v>
      </c>
      <c r="O465" s="79">
        <v>0</v>
      </c>
      <c r="P465" s="79">
        <v>0</v>
      </c>
      <c r="Q465" s="79">
        <v>0</v>
      </c>
      <c r="R465" s="79">
        <v>0</v>
      </c>
      <c r="S465" s="79">
        <v>0</v>
      </c>
      <c r="T465" s="79">
        <v>0</v>
      </c>
      <c r="U465" s="79">
        <v>0</v>
      </c>
      <c r="V465" s="79">
        <v>0</v>
      </c>
      <c r="W465" s="79">
        <v>0</v>
      </c>
      <c r="X465" s="79">
        <v>0</v>
      </c>
      <c r="Y465" s="79">
        <v>0</v>
      </c>
      <c r="Z465" s="79">
        <v>0</v>
      </c>
      <c r="AA465" s="79">
        <v>0</v>
      </c>
      <c r="AB465" s="79">
        <v>0</v>
      </c>
      <c r="AC465" s="79">
        <v>0</v>
      </c>
      <c r="AD465" s="79">
        <v>0</v>
      </c>
      <c r="AE465" s="79">
        <v>0</v>
      </c>
      <c r="AF465" s="79">
        <v>0</v>
      </c>
      <c r="AG465" s="79">
        <v>0</v>
      </c>
      <c r="AH465" s="79">
        <v>0</v>
      </c>
      <c r="AI465" s="79">
        <v>0</v>
      </c>
      <c r="AJ465" s="79">
        <v>0</v>
      </c>
      <c r="AK465" s="79">
        <v>0</v>
      </c>
      <c r="AL465" s="79">
        <v>0</v>
      </c>
      <c r="AM465" s="79">
        <f t="shared" si="7"/>
        <v>0</v>
      </c>
      <c r="AP465" s="45"/>
    </row>
    <row r="466" spans="1:42" ht="33" customHeight="1">
      <c r="A466" s="54">
        <v>1536</v>
      </c>
      <c r="B466" s="55" t="s">
        <v>442</v>
      </c>
      <c r="C466" s="80" t="s">
        <v>678</v>
      </c>
      <c r="D466" s="79">
        <v>0</v>
      </c>
      <c r="E466" s="79">
        <v>0</v>
      </c>
      <c r="F466" s="79">
        <v>0</v>
      </c>
      <c r="G466" s="79">
        <v>0</v>
      </c>
      <c r="H466" s="79">
        <v>0</v>
      </c>
      <c r="I466" s="79">
        <v>0</v>
      </c>
      <c r="J466" s="79">
        <v>0</v>
      </c>
      <c r="K466" s="79">
        <v>0</v>
      </c>
      <c r="L466" s="79">
        <v>0</v>
      </c>
      <c r="M466" s="79">
        <v>0</v>
      </c>
      <c r="N466" s="79">
        <v>0</v>
      </c>
      <c r="O466" s="79">
        <v>0</v>
      </c>
      <c r="P466" s="79">
        <v>0</v>
      </c>
      <c r="Q466" s="79">
        <v>0</v>
      </c>
      <c r="R466" s="79">
        <v>0</v>
      </c>
      <c r="S466" s="79">
        <v>0</v>
      </c>
      <c r="T466" s="79">
        <v>0</v>
      </c>
      <c r="U466" s="79">
        <v>0</v>
      </c>
      <c r="V466" s="79">
        <v>0</v>
      </c>
      <c r="W466" s="79">
        <v>0</v>
      </c>
      <c r="X466" s="79">
        <v>0</v>
      </c>
      <c r="Y466" s="79">
        <v>0</v>
      </c>
      <c r="Z466" s="79">
        <v>0</v>
      </c>
      <c r="AA466" s="79">
        <v>0</v>
      </c>
      <c r="AB466" s="79">
        <v>0</v>
      </c>
      <c r="AC466" s="79">
        <v>0</v>
      </c>
      <c r="AD466" s="79">
        <v>0</v>
      </c>
      <c r="AE466" s="79">
        <v>0</v>
      </c>
      <c r="AF466" s="79">
        <v>0</v>
      </c>
      <c r="AG466" s="79">
        <v>0</v>
      </c>
      <c r="AH466" s="79">
        <v>0</v>
      </c>
      <c r="AI466" s="79">
        <v>0</v>
      </c>
      <c r="AJ466" s="79">
        <v>0</v>
      </c>
      <c r="AK466" s="79">
        <v>0</v>
      </c>
      <c r="AL466" s="79">
        <v>0</v>
      </c>
      <c r="AM466" s="79">
        <f t="shared" si="7"/>
        <v>0</v>
      </c>
      <c r="AP466" s="45"/>
    </row>
    <row r="467" spans="1:42" ht="33" customHeight="1">
      <c r="A467" s="54">
        <v>1537</v>
      </c>
      <c r="B467" s="55" t="s">
        <v>443</v>
      </c>
      <c r="C467" s="80" t="s">
        <v>678</v>
      </c>
      <c r="D467" s="79">
        <v>0</v>
      </c>
      <c r="E467" s="79">
        <v>0</v>
      </c>
      <c r="F467" s="79">
        <v>0</v>
      </c>
      <c r="G467" s="79">
        <v>0</v>
      </c>
      <c r="H467" s="79">
        <v>0</v>
      </c>
      <c r="I467" s="79">
        <v>0</v>
      </c>
      <c r="J467" s="79">
        <v>0</v>
      </c>
      <c r="K467" s="79">
        <v>0</v>
      </c>
      <c r="L467" s="79">
        <v>0</v>
      </c>
      <c r="M467" s="79">
        <v>0</v>
      </c>
      <c r="N467" s="79">
        <v>0</v>
      </c>
      <c r="O467" s="79">
        <v>0</v>
      </c>
      <c r="P467" s="79">
        <v>0</v>
      </c>
      <c r="Q467" s="79">
        <v>0</v>
      </c>
      <c r="R467" s="79">
        <v>0</v>
      </c>
      <c r="S467" s="79">
        <v>0</v>
      </c>
      <c r="T467" s="79">
        <v>0</v>
      </c>
      <c r="U467" s="79">
        <v>0</v>
      </c>
      <c r="V467" s="79">
        <v>0</v>
      </c>
      <c r="W467" s="79">
        <v>0</v>
      </c>
      <c r="X467" s="79">
        <v>0</v>
      </c>
      <c r="Y467" s="79">
        <v>0</v>
      </c>
      <c r="Z467" s="79">
        <v>0</v>
      </c>
      <c r="AA467" s="79">
        <v>0</v>
      </c>
      <c r="AB467" s="79">
        <v>0</v>
      </c>
      <c r="AC467" s="79">
        <v>0</v>
      </c>
      <c r="AD467" s="79">
        <v>0</v>
      </c>
      <c r="AE467" s="79">
        <v>0</v>
      </c>
      <c r="AF467" s="79">
        <v>0</v>
      </c>
      <c r="AG467" s="79">
        <v>0</v>
      </c>
      <c r="AH467" s="79">
        <v>0</v>
      </c>
      <c r="AI467" s="79">
        <v>0</v>
      </c>
      <c r="AJ467" s="79">
        <v>0</v>
      </c>
      <c r="AK467" s="79">
        <v>0</v>
      </c>
      <c r="AL467" s="79">
        <v>0</v>
      </c>
      <c r="AM467" s="79">
        <f t="shared" si="7"/>
        <v>0</v>
      </c>
      <c r="AP467" s="45"/>
    </row>
    <row r="468" spans="1:42" ht="33" customHeight="1">
      <c r="A468" s="54">
        <v>1538</v>
      </c>
      <c r="B468" s="55" t="s">
        <v>444</v>
      </c>
      <c r="C468" s="80" t="s">
        <v>678</v>
      </c>
      <c r="D468" s="79">
        <v>0</v>
      </c>
      <c r="E468" s="79">
        <v>0</v>
      </c>
      <c r="F468" s="79">
        <v>0</v>
      </c>
      <c r="G468" s="79">
        <v>0</v>
      </c>
      <c r="H468" s="79">
        <v>0</v>
      </c>
      <c r="I468" s="79">
        <v>0</v>
      </c>
      <c r="J468" s="79">
        <v>0</v>
      </c>
      <c r="K468" s="79">
        <v>0</v>
      </c>
      <c r="L468" s="79">
        <v>0</v>
      </c>
      <c r="M468" s="79">
        <v>0</v>
      </c>
      <c r="N468" s="79">
        <v>0</v>
      </c>
      <c r="O468" s="79">
        <v>0</v>
      </c>
      <c r="P468" s="79">
        <v>0</v>
      </c>
      <c r="Q468" s="79">
        <v>0</v>
      </c>
      <c r="R468" s="79">
        <v>0</v>
      </c>
      <c r="S468" s="79">
        <v>0</v>
      </c>
      <c r="T468" s="79">
        <v>0</v>
      </c>
      <c r="U468" s="79">
        <v>0</v>
      </c>
      <c r="V468" s="79">
        <v>0</v>
      </c>
      <c r="W468" s="79">
        <v>0</v>
      </c>
      <c r="X468" s="79">
        <v>0</v>
      </c>
      <c r="Y468" s="79">
        <v>0</v>
      </c>
      <c r="Z468" s="79">
        <v>0</v>
      </c>
      <c r="AA468" s="79">
        <v>0</v>
      </c>
      <c r="AB468" s="79">
        <v>0</v>
      </c>
      <c r="AC468" s="79">
        <v>0</v>
      </c>
      <c r="AD468" s="79">
        <v>0</v>
      </c>
      <c r="AE468" s="79">
        <v>0</v>
      </c>
      <c r="AF468" s="79">
        <v>0</v>
      </c>
      <c r="AG468" s="79">
        <v>0</v>
      </c>
      <c r="AH468" s="79">
        <v>0</v>
      </c>
      <c r="AI468" s="79">
        <v>0</v>
      </c>
      <c r="AJ468" s="79">
        <v>0</v>
      </c>
      <c r="AK468" s="79">
        <v>0</v>
      </c>
      <c r="AL468" s="79">
        <v>0</v>
      </c>
      <c r="AM468" s="79">
        <f t="shared" si="7"/>
        <v>0</v>
      </c>
      <c r="AP468" s="45"/>
    </row>
    <row r="469" spans="1:42" ht="33" customHeight="1">
      <c r="A469" s="54">
        <v>1539</v>
      </c>
      <c r="B469" s="55" t="s">
        <v>445</v>
      </c>
      <c r="C469" s="80" t="s">
        <v>678</v>
      </c>
      <c r="D469" s="79">
        <v>0</v>
      </c>
      <c r="E469" s="79">
        <v>0</v>
      </c>
      <c r="F469" s="79">
        <v>0</v>
      </c>
      <c r="G469" s="79">
        <v>0</v>
      </c>
      <c r="H469" s="79">
        <v>0</v>
      </c>
      <c r="I469" s="79">
        <v>0</v>
      </c>
      <c r="J469" s="79">
        <v>0</v>
      </c>
      <c r="K469" s="79">
        <v>0</v>
      </c>
      <c r="L469" s="79">
        <v>0</v>
      </c>
      <c r="M469" s="79">
        <v>0</v>
      </c>
      <c r="N469" s="79">
        <v>0</v>
      </c>
      <c r="O469" s="79">
        <v>0</v>
      </c>
      <c r="P469" s="79">
        <v>0</v>
      </c>
      <c r="Q469" s="79">
        <v>0</v>
      </c>
      <c r="R469" s="79">
        <v>0</v>
      </c>
      <c r="S469" s="79">
        <v>0</v>
      </c>
      <c r="T469" s="79">
        <v>0</v>
      </c>
      <c r="U469" s="79">
        <v>0</v>
      </c>
      <c r="V469" s="79">
        <v>0</v>
      </c>
      <c r="W469" s="79">
        <v>0</v>
      </c>
      <c r="X469" s="79">
        <v>0</v>
      </c>
      <c r="Y469" s="79">
        <v>0</v>
      </c>
      <c r="Z469" s="79">
        <v>0</v>
      </c>
      <c r="AA469" s="79">
        <v>0</v>
      </c>
      <c r="AB469" s="79">
        <v>0</v>
      </c>
      <c r="AC469" s="79">
        <v>0</v>
      </c>
      <c r="AD469" s="79">
        <v>0</v>
      </c>
      <c r="AE469" s="79">
        <v>0</v>
      </c>
      <c r="AF469" s="79">
        <v>0</v>
      </c>
      <c r="AG469" s="79">
        <v>0</v>
      </c>
      <c r="AH469" s="79">
        <v>0</v>
      </c>
      <c r="AI469" s="79">
        <v>0</v>
      </c>
      <c r="AJ469" s="79">
        <v>0</v>
      </c>
      <c r="AK469" s="79">
        <v>0</v>
      </c>
      <c r="AL469" s="79">
        <v>0</v>
      </c>
      <c r="AM469" s="79">
        <f t="shared" si="7"/>
        <v>0</v>
      </c>
      <c r="AP469" s="45"/>
    </row>
    <row r="470" spans="1:42" ht="33" customHeight="1">
      <c r="A470" s="54">
        <v>1540</v>
      </c>
      <c r="B470" s="55" t="s">
        <v>1376</v>
      </c>
      <c r="C470" s="80" t="s">
        <v>678</v>
      </c>
      <c r="D470" s="79">
        <v>0</v>
      </c>
      <c r="E470" s="79">
        <v>0</v>
      </c>
      <c r="F470" s="79">
        <v>0</v>
      </c>
      <c r="G470" s="79">
        <v>0</v>
      </c>
      <c r="H470" s="79">
        <v>0</v>
      </c>
      <c r="I470" s="79">
        <v>0</v>
      </c>
      <c r="J470" s="79">
        <v>0</v>
      </c>
      <c r="K470" s="79">
        <v>0</v>
      </c>
      <c r="L470" s="79">
        <v>0</v>
      </c>
      <c r="M470" s="79">
        <v>0</v>
      </c>
      <c r="N470" s="79">
        <v>0</v>
      </c>
      <c r="O470" s="79">
        <v>0</v>
      </c>
      <c r="P470" s="79">
        <v>0</v>
      </c>
      <c r="Q470" s="79">
        <v>0</v>
      </c>
      <c r="R470" s="79">
        <v>0</v>
      </c>
      <c r="S470" s="79">
        <v>0</v>
      </c>
      <c r="T470" s="79">
        <v>0</v>
      </c>
      <c r="U470" s="79">
        <v>0</v>
      </c>
      <c r="V470" s="79">
        <v>0</v>
      </c>
      <c r="W470" s="79">
        <v>0</v>
      </c>
      <c r="X470" s="79">
        <v>0</v>
      </c>
      <c r="Y470" s="79">
        <v>0</v>
      </c>
      <c r="Z470" s="79">
        <v>0</v>
      </c>
      <c r="AA470" s="79">
        <v>0</v>
      </c>
      <c r="AB470" s="79">
        <v>0</v>
      </c>
      <c r="AC470" s="79">
        <v>0</v>
      </c>
      <c r="AD470" s="79">
        <v>0</v>
      </c>
      <c r="AE470" s="79">
        <v>0</v>
      </c>
      <c r="AF470" s="79">
        <v>0</v>
      </c>
      <c r="AG470" s="79">
        <v>0</v>
      </c>
      <c r="AH470" s="79">
        <v>0</v>
      </c>
      <c r="AI470" s="79">
        <v>0</v>
      </c>
      <c r="AJ470" s="79">
        <v>0</v>
      </c>
      <c r="AK470" s="79">
        <v>0</v>
      </c>
      <c r="AL470" s="79">
        <v>0</v>
      </c>
      <c r="AM470" s="79">
        <f t="shared" si="7"/>
        <v>0</v>
      </c>
      <c r="AP470" s="45"/>
    </row>
    <row r="471" spans="1:42" ht="33" customHeight="1">
      <c r="A471" s="54">
        <v>1601</v>
      </c>
      <c r="B471" s="55" t="s">
        <v>446</v>
      </c>
      <c r="C471" s="80" t="s">
        <v>678</v>
      </c>
      <c r="D471" s="79">
        <v>0</v>
      </c>
      <c r="E471" s="79">
        <v>0</v>
      </c>
      <c r="F471" s="79">
        <v>0</v>
      </c>
      <c r="G471" s="79">
        <v>0</v>
      </c>
      <c r="H471" s="79">
        <v>0</v>
      </c>
      <c r="I471" s="79">
        <v>0</v>
      </c>
      <c r="J471" s="79">
        <v>0</v>
      </c>
      <c r="K471" s="79">
        <v>0</v>
      </c>
      <c r="L471" s="79">
        <v>0</v>
      </c>
      <c r="M471" s="79">
        <v>0</v>
      </c>
      <c r="N471" s="79">
        <v>0</v>
      </c>
      <c r="O471" s="79">
        <v>0</v>
      </c>
      <c r="P471" s="79">
        <v>0</v>
      </c>
      <c r="Q471" s="79">
        <v>0</v>
      </c>
      <c r="R471" s="79">
        <v>0</v>
      </c>
      <c r="S471" s="79">
        <v>0</v>
      </c>
      <c r="T471" s="79">
        <v>0</v>
      </c>
      <c r="U471" s="79">
        <v>0</v>
      </c>
      <c r="V471" s="79">
        <v>0</v>
      </c>
      <c r="W471" s="79">
        <v>0</v>
      </c>
      <c r="X471" s="79">
        <v>0</v>
      </c>
      <c r="Y471" s="79">
        <v>0</v>
      </c>
      <c r="Z471" s="79">
        <v>0</v>
      </c>
      <c r="AA471" s="79">
        <v>0</v>
      </c>
      <c r="AB471" s="79">
        <v>0</v>
      </c>
      <c r="AC471" s="79">
        <v>0</v>
      </c>
      <c r="AD471" s="79">
        <v>0</v>
      </c>
      <c r="AE471" s="79">
        <v>0</v>
      </c>
      <c r="AF471" s="79">
        <v>0</v>
      </c>
      <c r="AG471" s="79">
        <v>0</v>
      </c>
      <c r="AH471" s="79">
        <v>0</v>
      </c>
      <c r="AI471" s="79">
        <v>0</v>
      </c>
      <c r="AJ471" s="79">
        <v>0</v>
      </c>
      <c r="AK471" s="79">
        <v>0</v>
      </c>
      <c r="AL471" s="79">
        <v>0</v>
      </c>
      <c r="AM471" s="79">
        <f t="shared" si="7"/>
        <v>0</v>
      </c>
      <c r="AP471" s="45"/>
    </row>
    <row r="472" spans="1:42" ht="33" customHeight="1">
      <c r="A472" s="54">
        <v>1602</v>
      </c>
      <c r="B472" s="55" t="s">
        <v>447</v>
      </c>
      <c r="C472" s="80" t="s">
        <v>678</v>
      </c>
      <c r="D472" s="79">
        <v>0</v>
      </c>
      <c r="E472" s="79">
        <v>0</v>
      </c>
      <c r="F472" s="79">
        <v>0</v>
      </c>
      <c r="G472" s="79">
        <v>0</v>
      </c>
      <c r="H472" s="79">
        <v>0</v>
      </c>
      <c r="I472" s="79">
        <v>0</v>
      </c>
      <c r="J472" s="79">
        <v>0</v>
      </c>
      <c r="K472" s="79">
        <v>0</v>
      </c>
      <c r="L472" s="79">
        <v>0</v>
      </c>
      <c r="M472" s="79">
        <v>0</v>
      </c>
      <c r="N472" s="79">
        <v>0</v>
      </c>
      <c r="O472" s="79">
        <v>0</v>
      </c>
      <c r="P472" s="79">
        <v>0</v>
      </c>
      <c r="Q472" s="79">
        <v>0</v>
      </c>
      <c r="R472" s="79">
        <v>0</v>
      </c>
      <c r="S472" s="79">
        <v>0</v>
      </c>
      <c r="T472" s="79">
        <v>0</v>
      </c>
      <c r="U472" s="79">
        <v>0</v>
      </c>
      <c r="V472" s="79">
        <v>0</v>
      </c>
      <c r="W472" s="79">
        <v>0</v>
      </c>
      <c r="X472" s="79">
        <v>0</v>
      </c>
      <c r="Y472" s="79">
        <v>0</v>
      </c>
      <c r="Z472" s="79">
        <v>0</v>
      </c>
      <c r="AA472" s="79">
        <v>0</v>
      </c>
      <c r="AB472" s="79">
        <v>0</v>
      </c>
      <c r="AC472" s="79">
        <v>0</v>
      </c>
      <c r="AD472" s="79">
        <v>0</v>
      </c>
      <c r="AE472" s="79">
        <v>0</v>
      </c>
      <c r="AF472" s="79">
        <v>0</v>
      </c>
      <c r="AG472" s="79">
        <v>0</v>
      </c>
      <c r="AH472" s="79">
        <v>0</v>
      </c>
      <c r="AI472" s="79">
        <v>0</v>
      </c>
      <c r="AJ472" s="79">
        <v>0</v>
      </c>
      <c r="AK472" s="79">
        <v>0</v>
      </c>
      <c r="AL472" s="79">
        <v>0</v>
      </c>
      <c r="AM472" s="79">
        <f t="shared" si="7"/>
        <v>0</v>
      </c>
      <c r="AP472" s="45"/>
    </row>
    <row r="473" spans="1:42" ht="33" customHeight="1">
      <c r="A473" s="54">
        <v>1603</v>
      </c>
      <c r="B473" s="55" t="s">
        <v>448</v>
      </c>
      <c r="C473" s="80" t="s">
        <v>678</v>
      </c>
      <c r="D473" s="79">
        <v>0</v>
      </c>
      <c r="E473" s="79">
        <v>0</v>
      </c>
      <c r="F473" s="79">
        <v>0</v>
      </c>
      <c r="G473" s="79">
        <v>0</v>
      </c>
      <c r="H473" s="79">
        <v>0</v>
      </c>
      <c r="I473" s="79">
        <v>0</v>
      </c>
      <c r="J473" s="79">
        <v>0</v>
      </c>
      <c r="K473" s="79">
        <v>0</v>
      </c>
      <c r="L473" s="79">
        <v>0</v>
      </c>
      <c r="M473" s="79">
        <v>0</v>
      </c>
      <c r="N473" s="79">
        <v>0</v>
      </c>
      <c r="O473" s="79">
        <v>0</v>
      </c>
      <c r="P473" s="79">
        <v>0</v>
      </c>
      <c r="Q473" s="79">
        <v>0</v>
      </c>
      <c r="R473" s="79">
        <v>0</v>
      </c>
      <c r="S473" s="79">
        <v>0</v>
      </c>
      <c r="T473" s="79">
        <v>0</v>
      </c>
      <c r="U473" s="79">
        <v>0</v>
      </c>
      <c r="V473" s="79">
        <v>0</v>
      </c>
      <c r="W473" s="79">
        <v>0</v>
      </c>
      <c r="X473" s="79">
        <v>0</v>
      </c>
      <c r="Y473" s="79">
        <v>0</v>
      </c>
      <c r="Z473" s="79">
        <v>0</v>
      </c>
      <c r="AA473" s="79">
        <v>0</v>
      </c>
      <c r="AB473" s="79">
        <v>0</v>
      </c>
      <c r="AC473" s="79">
        <v>0</v>
      </c>
      <c r="AD473" s="79">
        <v>0</v>
      </c>
      <c r="AE473" s="79">
        <v>0</v>
      </c>
      <c r="AF473" s="79">
        <v>0</v>
      </c>
      <c r="AG473" s="79">
        <v>0</v>
      </c>
      <c r="AH473" s="79">
        <v>0</v>
      </c>
      <c r="AI473" s="79">
        <v>0</v>
      </c>
      <c r="AJ473" s="79">
        <v>0</v>
      </c>
      <c r="AK473" s="79">
        <v>0</v>
      </c>
      <c r="AL473" s="79">
        <v>0</v>
      </c>
      <c r="AM473" s="79">
        <f t="shared" si="7"/>
        <v>0</v>
      </c>
      <c r="AP473" s="45"/>
    </row>
    <row r="474" spans="1:42" ht="33" customHeight="1">
      <c r="A474" s="54">
        <v>1604</v>
      </c>
      <c r="B474" s="55" t="s">
        <v>449</v>
      </c>
      <c r="C474" s="80" t="s">
        <v>678</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0</v>
      </c>
      <c r="W474" s="79">
        <v>0</v>
      </c>
      <c r="X474" s="79">
        <v>0</v>
      </c>
      <c r="Y474" s="79">
        <v>0</v>
      </c>
      <c r="Z474" s="79">
        <v>0</v>
      </c>
      <c r="AA474" s="79">
        <v>0</v>
      </c>
      <c r="AB474" s="79">
        <v>0</v>
      </c>
      <c r="AC474" s="79">
        <v>0</v>
      </c>
      <c r="AD474" s="79">
        <v>0</v>
      </c>
      <c r="AE474" s="79">
        <v>0</v>
      </c>
      <c r="AF474" s="79">
        <v>0</v>
      </c>
      <c r="AG474" s="79">
        <v>0</v>
      </c>
      <c r="AH474" s="79">
        <v>0</v>
      </c>
      <c r="AI474" s="79">
        <v>0</v>
      </c>
      <c r="AJ474" s="79">
        <v>0</v>
      </c>
      <c r="AK474" s="79">
        <v>0</v>
      </c>
      <c r="AL474" s="79">
        <v>0</v>
      </c>
      <c r="AM474" s="79">
        <f t="shared" si="7"/>
        <v>0</v>
      </c>
      <c r="AP474" s="45"/>
    </row>
    <row r="475" spans="1:42" ht="33" customHeight="1">
      <c r="A475" s="54">
        <v>1605</v>
      </c>
      <c r="B475" s="55" t="s">
        <v>450</v>
      </c>
      <c r="C475" s="80" t="s">
        <v>678</v>
      </c>
      <c r="D475" s="79">
        <v>0</v>
      </c>
      <c r="E475" s="79">
        <v>0</v>
      </c>
      <c r="F475" s="79">
        <v>0</v>
      </c>
      <c r="G475" s="79">
        <v>0</v>
      </c>
      <c r="H475" s="79">
        <v>0</v>
      </c>
      <c r="I475" s="79">
        <v>0</v>
      </c>
      <c r="J475" s="79">
        <v>0</v>
      </c>
      <c r="K475" s="79">
        <v>0</v>
      </c>
      <c r="L475" s="79">
        <v>0</v>
      </c>
      <c r="M475" s="79">
        <v>0</v>
      </c>
      <c r="N475" s="79">
        <v>0</v>
      </c>
      <c r="O475" s="79">
        <v>0</v>
      </c>
      <c r="P475" s="79">
        <v>0</v>
      </c>
      <c r="Q475" s="79">
        <v>0</v>
      </c>
      <c r="R475" s="79">
        <v>0</v>
      </c>
      <c r="S475" s="79">
        <v>0</v>
      </c>
      <c r="T475" s="79">
        <v>0</v>
      </c>
      <c r="U475" s="79">
        <v>0</v>
      </c>
      <c r="V475" s="79">
        <v>0</v>
      </c>
      <c r="W475" s="79">
        <v>0</v>
      </c>
      <c r="X475" s="79">
        <v>0</v>
      </c>
      <c r="Y475" s="79">
        <v>0</v>
      </c>
      <c r="Z475" s="79">
        <v>0</v>
      </c>
      <c r="AA475" s="79">
        <v>0</v>
      </c>
      <c r="AB475" s="79">
        <v>0</v>
      </c>
      <c r="AC475" s="79">
        <v>0</v>
      </c>
      <c r="AD475" s="79">
        <v>0</v>
      </c>
      <c r="AE475" s="79">
        <v>0</v>
      </c>
      <c r="AF475" s="79">
        <v>0</v>
      </c>
      <c r="AG475" s="79">
        <v>0</v>
      </c>
      <c r="AH475" s="79">
        <v>0</v>
      </c>
      <c r="AI475" s="79">
        <v>0</v>
      </c>
      <c r="AJ475" s="79">
        <v>0</v>
      </c>
      <c r="AK475" s="79">
        <v>0</v>
      </c>
      <c r="AL475" s="79">
        <v>0</v>
      </c>
      <c r="AM475" s="79">
        <f t="shared" si="7"/>
        <v>0</v>
      </c>
      <c r="AP475" s="45"/>
    </row>
    <row r="476" spans="1:42" ht="33" customHeight="1">
      <c r="A476" s="54">
        <v>1606</v>
      </c>
      <c r="B476" s="55" t="s">
        <v>451</v>
      </c>
      <c r="C476" s="80" t="s">
        <v>678</v>
      </c>
      <c r="D476" s="79">
        <v>0</v>
      </c>
      <c r="E476" s="79">
        <v>0</v>
      </c>
      <c r="F476" s="79">
        <v>0</v>
      </c>
      <c r="G476" s="79">
        <v>0</v>
      </c>
      <c r="H476" s="79">
        <v>0</v>
      </c>
      <c r="I476" s="79">
        <v>0</v>
      </c>
      <c r="J476" s="79">
        <v>0</v>
      </c>
      <c r="K476" s="79">
        <v>0</v>
      </c>
      <c r="L476" s="79">
        <v>0</v>
      </c>
      <c r="M476" s="79">
        <v>0</v>
      </c>
      <c r="N476" s="79">
        <v>0</v>
      </c>
      <c r="O476" s="79">
        <v>0</v>
      </c>
      <c r="P476" s="79">
        <v>0</v>
      </c>
      <c r="Q476" s="79">
        <v>0</v>
      </c>
      <c r="R476" s="79">
        <v>0</v>
      </c>
      <c r="S476" s="79">
        <v>0</v>
      </c>
      <c r="T476" s="79">
        <v>0</v>
      </c>
      <c r="U476" s="79">
        <v>0</v>
      </c>
      <c r="V476" s="79">
        <v>0</v>
      </c>
      <c r="W476" s="79">
        <v>0</v>
      </c>
      <c r="X476" s="79">
        <v>0</v>
      </c>
      <c r="Y476" s="79">
        <v>0</v>
      </c>
      <c r="Z476" s="79">
        <v>0</v>
      </c>
      <c r="AA476" s="79">
        <v>0</v>
      </c>
      <c r="AB476" s="79">
        <v>0</v>
      </c>
      <c r="AC476" s="79">
        <v>0</v>
      </c>
      <c r="AD476" s="79">
        <v>0</v>
      </c>
      <c r="AE476" s="79">
        <v>0</v>
      </c>
      <c r="AF476" s="79">
        <v>0</v>
      </c>
      <c r="AG476" s="79">
        <v>0</v>
      </c>
      <c r="AH476" s="79">
        <v>0</v>
      </c>
      <c r="AI476" s="79">
        <v>0</v>
      </c>
      <c r="AJ476" s="79">
        <v>0</v>
      </c>
      <c r="AK476" s="79">
        <v>0</v>
      </c>
      <c r="AL476" s="79">
        <v>0</v>
      </c>
      <c r="AM476" s="79">
        <f t="shared" si="7"/>
        <v>0</v>
      </c>
      <c r="AP476" s="45"/>
    </row>
    <row r="477" spans="1:42" ht="33" customHeight="1">
      <c r="A477" s="54">
        <v>1607</v>
      </c>
      <c r="B477" s="55" t="s">
        <v>452</v>
      </c>
      <c r="C477" s="80" t="s">
        <v>678</v>
      </c>
      <c r="D477" s="79">
        <v>0</v>
      </c>
      <c r="E477" s="79">
        <v>0</v>
      </c>
      <c r="F477" s="79">
        <v>0</v>
      </c>
      <c r="G477" s="79">
        <v>0</v>
      </c>
      <c r="H477" s="79">
        <v>0</v>
      </c>
      <c r="I477" s="79">
        <v>0</v>
      </c>
      <c r="J477" s="79">
        <v>0</v>
      </c>
      <c r="K477" s="79">
        <v>0</v>
      </c>
      <c r="L477" s="79">
        <v>0</v>
      </c>
      <c r="M477" s="79">
        <v>0</v>
      </c>
      <c r="N477" s="79">
        <v>0</v>
      </c>
      <c r="O477" s="79">
        <v>0</v>
      </c>
      <c r="P477" s="79">
        <v>0</v>
      </c>
      <c r="Q477" s="79">
        <v>0</v>
      </c>
      <c r="R477" s="79">
        <v>0</v>
      </c>
      <c r="S477" s="79">
        <v>0</v>
      </c>
      <c r="T477" s="79">
        <v>0</v>
      </c>
      <c r="U477" s="79">
        <v>0</v>
      </c>
      <c r="V477" s="79">
        <v>0</v>
      </c>
      <c r="W477" s="79">
        <v>0</v>
      </c>
      <c r="X477" s="79">
        <v>0</v>
      </c>
      <c r="Y477" s="79">
        <v>0</v>
      </c>
      <c r="Z477" s="79">
        <v>0</v>
      </c>
      <c r="AA477" s="79">
        <v>0</v>
      </c>
      <c r="AB477" s="79">
        <v>0</v>
      </c>
      <c r="AC477" s="79">
        <v>0</v>
      </c>
      <c r="AD477" s="79">
        <v>0</v>
      </c>
      <c r="AE477" s="79">
        <v>0</v>
      </c>
      <c r="AF477" s="79">
        <v>0</v>
      </c>
      <c r="AG477" s="79">
        <v>0</v>
      </c>
      <c r="AH477" s="79">
        <v>0</v>
      </c>
      <c r="AI477" s="79">
        <v>0</v>
      </c>
      <c r="AJ477" s="79">
        <v>0</v>
      </c>
      <c r="AK477" s="79">
        <v>0</v>
      </c>
      <c r="AL477" s="79">
        <v>0</v>
      </c>
      <c r="AM477" s="79">
        <f t="shared" si="7"/>
        <v>0</v>
      </c>
      <c r="AP477" s="45"/>
    </row>
    <row r="478" spans="1:42" ht="33" customHeight="1">
      <c r="A478" s="54">
        <v>1608</v>
      </c>
      <c r="B478" s="55" t="s">
        <v>453</v>
      </c>
      <c r="C478" s="80" t="s">
        <v>678</v>
      </c>
      <c r="D478" s="79">
        <v>0</v>
      </c>
      <c r="E478" s="79">
        <v>0</v>
      </c>
      <c r="F478" s="79">
        <v>0</v>
      </c>
      <c r="G478" s="79">
        <v>0</v>
      </c>
      <c r="H478" s="79">
        <v>0</v>
      </c>
      <c r="I478" s="79">
        <v>0</v>
      </c>
      <c r="J478" s="79">
        <v>0</v>
      </c>
      <c r="K478" s="79">
        <v>0</v>
      </c>
      <c r="L478" s="79">
        <v>0</v>
      </c>
      <c r="M478" s="79">
        <v>0</v>
      </c>
      <c r="N478" s="79">
        <v>0</v>
      </c>
      <c r="O478" s="79">
        <v>0</v>
      </c>
      <c r="P478" s="79">
        <v>0</v>
      </c>
      <c r="Q478" s="79">
        <v>0</v>
      </c>
      <c r="R478" s="79">
        <v>0</v>
      </c>
      <c r="S478" s="79">
        <v>0</v>
      </c>
      <c r="T478" s="79">
        <v>0</v>
      </c>
      <c r="U478" s="79">
        <v>0</v>
      </c>
      <c r="V478" s="79">
        <v>0</v>
      </c>
      <c r="W478" s="79">
        <v>0</v>
      </c>
      <c r="X478" s="79">
        <v>0</v>
      </c>
      <c r="Y478" s="79">
        <v>0</v>
      </c>
      <c r="Z478" s="79">
        <v>0</v>
      </c>
      <c r="AA478" s="79">
        <v>0</v>
      </c>
      <c r="AB478" s="79">
        <v>0</v>
      </c>
      <c r="AC478" s="79">
        <v>0</v>
      </c>
      <c r="AD478" s="79">
        <v>0</v>
      </c>
      <c r="AE478" s="79">
        <v>0</v>
      </c>
      <c r="AF478" s="79">
        <v>0</v>
      </c>
      <c r="AG478" s="79">
        <v>0</v>
      </c>
      <c r="AH478" s="79">
        <v>0</v>
      </c>
      <c r="AI478" s="79">
        <v>0</v>
      </c>
      <c r="AJ478" s="79">
        <v>0</v>
      </c>
      <c r="AK478" s="79">
        <v>0</v>
      </c>
      <c r="AL478" s="79">
        <v>0</v>
      </c>
      <c r="AM478" s="79">
        <f t="shared" si="7"/>
        <v>0</v>
      </c>
      <c r="AP478" s="45"/>
    </row>
    <row r="479" spans="1:42" ht="33" customHeight="1">
      <c r="A479" s="54">
        <v>1609</v>
      </c>
      <c r="B479" s="55" t="s">
        <v>454</v>
      </c>
      <c r="C479" s="80" t="s">
        <v>678</v>
      </c>
      <c r="D479" s="79">
        <v>0</v>
      </c>
      <c r="E479" s="79">
        <v>0</v>
      </c>
      <c r="F479" s="79">
        <v>0</v>
      </c>
      <c r="G479" s="79">
        <v>0</v>
      </c>
      <c r="H479" s="79">
        <v>0</v>
      </c>
      <c r="I479" s="79">
        <v>0</v>
      </c>
      <c r="J479" s="79">
        <v>0</v>
      </c>
      <c r="K479" s="79">
        <v>0</v>
      </c>
      <c r="L479" s="79">
        <v>0</v>
      </c>
      <c r="M479" s="79">
        <v>0</v>
      </c>
      <c r="N479" s="79">
        <v>0</v>
      </c>
      <c r="O479" s="79">
        <v>0</v>
      </c>
      <c r="P479" s="79">
        <v>0</v>
      </c>
      <c r="Q479" s="79">
        <v>0</v>
      </c>
      <c r="R479" s="79">
        <v>0</v>
      </c>
      <c r="S479" s="79">
        <v>0</v>
      </c>
      <c r="T479" s="79">
        <v>0</v>
      </c>
      <c r="U479" s="79">
        <v>0</v>
      </c>
      <c r="V479" s="79">
        <v>0</v>
      </c>
      <c r="W479" s="79">
        <v>0</v>
      </c>
      <c r="X479" s="79">
        <v>0</v>
      </c>
      <c r="Y479" s="79">
        <v>0</v>
      </c>
      <c r="Z479" s="79">
        <v>0</v>
      </c>
      <c r="AA479" s="79">
        <v>0</v>
      </c>
      <c r="AB479" s="79">
        <v>0</v>
      </c>
      <c r="AC479" s="79">
        <v>0</v>
      </c>
      <c r="AD479" s="79">
        <v>0</v>
      </c>
      <c r="AE479" s="79">
        <v>0</v>
      </c>
      <c r="AF479" s="79">
        <v>0</v>
      </c>
      <c r="AG479" s="79">
        <v>0</v>
      </c>
      <c r="AH479" s="79">
        <v>0</v>
      </c>
      <c r="AI479" s="79">
        <v>0</v>
      </c>
      <c r="AJ479" s="79">
        <v>0</v>
      </c>
      <c r="AK479" s="79">
        <v>0</v>
      </c>
      <c r="AL479" s="79">
        <v>0</v>
      </c>
      <c r="AM479" s="79">
        <f t="shared" si="7"/>
        <v>0</v>
      </c>
      <c r="AP479" s="45"/>
    </row>
    <row r="480" spans="1:42" ht="33" customHeight="1">
      <c r="A480" s="54">
        <v>1610</v>
      </c>
      <c r="B480" s="55" t="s">
        <v>1377</v>
      </c>
      <c r="C480" s="80" t="s">
        <v>678</v>
      </c>
      <c r="D480" s="79">
        <v>0</v>
      </c>
      <c r="E480" s="79">
        <v>0</v>
      </c>
      <c r="F480" s="79">
        <v>0</v>
      </c>
      <c r="G480" s="79">
        <v>0</v>
      </c>
      <c r="H480" s="79">
        <v>0</v>
      </c>
      <c r="I480" s="79">
        <v>0</v>
      </c>
      <c r="J480" s="79">
        <v>0</v>
      </c>
      <c r="K480" s="79">
        <v>0</v>
      </c>
      <c r="L480" s="79">
        <v>0</v>
      </c>
      <c r="M480" s="79">
        <v>0</v>
      </c>
      <c r="N480" s="79">
        <v>0</v>
      </c>
      <c r="O480" s="79">
        <v>0</v>
      </c>
      <c r="P480" s="79">
        <v>0</v>
      </c>
      <c r="Q480" s="79">
        <v>0</v>
      </c>
      <c r="R480" s="79">
        <v>0</v>
      </c>
      <c r="S480" s="79">
        <v>0</v>
      </c>
      <c r="T480" s="79">
        <v>0</v>
      </c>
      <c r="U480" s="79">
        <v>0</v>
      </c>
      <c r="V480" s="79">
        <v>0</v>
      </c>
      <c r="W480" s="79">
        <v>0</v>
      </c>
      <c r="X480" s="79">
        <v>0</v>
      </c>
      <c r="Y480" s="79">
        <v>0</v>
      </c>
      <c r="Z480" s="79">
        <v>0</v>
      </c>
      <c r="AA480" s="79">
        <v>0</v>
      </c>
      <c r="AB480" s="79">
        <v>0</v>
      </c>
      <c r="AC480" s="79">
        <v>0</v>
      </c>
      <c r="AD480" s="79">
        <v>0</v>
      </c>
      <c r="AE480" s="79">
        <v>0</v>
      </c>
      <c r="AF480" s="79">
        <v>0</v>
      </c>
      <c r="AG480" s="79">
        <v>0</v>
      </c>
      <c r="AH480" s="79">
        <v>0</v>
      </c>
      <c r="AI480" s="79">
        <v>0</v>
      </c>
      <c r="AJ480" s="79">
        <v>0</v>
      </c>
      <c r="AK480" s="79">
        <v>0</v>
      </c>
      <c r="AL480" s="79">
        <v>0</v>
      </c>
      <c r="AM480" s="79">
        <f t="shared" si="7"/>
        <v>0</v>
      </c>
      <c r="AP480" s="45"/>
    </row>
    <row r="481" spans="1:42" ht="33" customHeight="1">
      <c r="A481" s="54">
        <v>1611</v>
      </c>
      <c r="B481" s="55" t="s">
        <v>455</v>
      </c>
      <c r="C481" s="80" t="s">
        <v>678</v>
      </c>
      <c r="D481" s="79">
        <v>0</v>
      </c>
      <c r="E481" s="79">
        <v>0</v>
      </c>
      <c r="F481" s="79">
        <v>0</v>
      </c>
      <c r="G481" s="79">
        <v>0</v>
      </c>
      <c r="H481" s="79">
        <v>0</v>
      </c>
      <c r="I481" s="79">
        <v>0</v>
      </c>
      <c r="J481" s="79">
        <v>0</v>
      </c>
      <c r="K481" s="79">
        <v>0</v>
      </c>
      <c r="L481" s="79">
        <v>0</v>
      </c>
      <c r="M481" s="79">
        <v>0</v>
      </c>
      <c r="N481" s="79">
        <v>0</v>
      </c>
      <c r="O481" s="79">
        <v>0</v>
      </c>
      <c r="P481" s="79">
        <v>0</v>
      </c>
      <c r="Q481" s="79">
        <v>0</v>
      </c>
      <c r="R481" s="79">
        <v>0</v>
      </c>
      <c r="S481" s="79">
        <v>0</v>
      </c>
      <c r="T481" s="79">
        <v>0</v>
      </c>
      <c r="U481" s="79">
        <v>0</v>
      </c>
      <c r="V481" s="79">
        <v>0</v>
      </c>
      <c r="W481" s="79">
        <v>0</v>
      </c>
      <c r="X481" s="79">
        <v>0</v>
      </c>
      <c r="Y481" s="79">
        <v>0</v>
      </c>
      <c r="Z481" s="79">
        <v>0</v>
      </c>
      <c r="AA481" s="79">
        <v>0</v>
      </c>
      <c r="AB481" s="79">
        <v>0</v>
      </c>
      <c r="AC481" s="79">
        <v>0</v>
      </c>
      <c r="AD481" s="79">
        <v>0</v>
      </c>
      <c r="AE481" s="79">
        <v>0</v>
      </c>
      <c r="AF481" s="79">
        <v>0</v>
      </c>
      <c r="AG481" s="79">
        <v>0</v>
      </c>
      <c r="AH481" s="79">
        <v>0</v>
      </c>
      <c r="AI481" s="79">
        <v>0</v>
      </c>
      <c r="AJ481" s="79">
        <v>0</v>
      </c>
      <c r="AK481" s="79">
        <v>0</v>
      </c>
      <c r="AL481" s="79">
        <v>0</v>
      </c>
      <c r="AM481" s="79">
        <f t="shared" si="7"/>
        <v>0</v>
      </c>
      <c r="AP481" s="45"/>
    </row>
    <row r="482" spans="1:42" ht="33" customHeight="1">
      <c r="A482" s="54">
        <v>1701</v>
      </c>
      <c r="B482" s="55" t="s">
        <v>1378</v>
      </c>
      <c r="C482" s="80" t="s">
        <v>678</v>
      </c>
      <c r="D482" s="79">
        <v>0</v>
      </c>
      <c r="E482" s="79">
        <v>0</v>
      </c>
      <c r="F482" s="79">
        <v>0</v>
      </c>
      <c r="G482" s="79">
        <v>0</v>
      </c>
      <c r="H482" s="79">
        <v>0</v>
      </c>
      <c r="I482" s="79">
        <v>0</v>
      </c>
      <c r="J482" s="79">
        <v>0</v>
      </c>
      <c r="K482" s="79">
        <v>0</v>
      </c>
      <c r="L482" s="79">
        <v>0</v>
      </c>
      <c r="M482" s="79">
        <v>0</v>
      </c>
      <c r="N482" s="79">
        <v>0</v>
      </c>
      <c r="O482" s="79">
        <v>0</v>
      </c>
      <c r="P482" s="79">
        <v>0</v>
      </c>
      <c r="Q482" s="79">
        <v>0</v>
      </c>
      <c r="R482" s="79">
        <v>0</v>
      </c>
      <c r="S482" s="79">
        <v>0</v>
      </c>
      <c r="T482" s="79">
        <v>0</v>
      </c>
      <c r="U482" s="79">
        <v>0</v>
      </c>
      <c r="V482" s="79">
        <v>0</v>
      </c>
      <c r="W482" s="79">
        <v>0</v>
      </c>
      <c r="X482" s="79">
        <v>0</v>
      </c>
      <c r="Y482" s="79">
        <v>0</v>
      </c>
      <c r="Z482" s="79">
        <v>0</v>
      </c>
      <c r="AA482" s="79">
        <v>0</v>
      </c>
      <c r="AB482" s="79">
        <v>0</v>
      </c>
      <c r="AC482" s="79">
        <v>0</v>
      </c>
      <c r="AD482" s="79">
        <v>0</v>
      </c>
      <c r="AE482" s="79">
        <v>0</v>
      </c>
      <c r="AF482" s="79">
        <v>0</v>
      </c>
      <c r="AG482" s="79">
        <v>0</v>
      </c>
      <c r="AH482" s="79">
        <v>0</v>
      </c>
      <c r="AI482" s="79">
        <v>0</v>
      </c>
      <c r="AJ482" s="79">
        <v>0</v>
      </c>
      <c r="AK482" s="79">
        <v>0</v>
      </c>
      <c r="AL482" s="79">
        <v>0</v>
      </c>
      <c r="AM482" s="79">
        <f t="shared" si="7"/>
        <v>0</v>
      </c>
      <c r="AP482" s="45"/>
    </row>
    <row r="483" spans="1:42" ht="33" customHeight="1">
      <c r="A483" s="54">
        <v>1702</v>
      </c>
      <c r="B483" s="55" t="s">
        <v>456</v>
      </c>
      <c r="C483" s="80" t="s">
        <v>678</v>
      </c>
      <c r="D483" s="79">
        <v>0</v>
      </c>
      <c r="E483" s="79">
        <v>0</v>
      </c>
      <c r="F483" s="79">
        <v>0</v>
      </c>
      <c r="G483" s="79">
        <v>0</v>
      </c>
      <c r="H483" s="79">
        <v>0</v>
      </c>
      <c r="I483" s="79">
        <v>0</v>
      </c>
      <c r="J483" s="79">
        <v>0</v>
      </c>
      <c r="K483" s="79">
        <v>0</v>
      </c>
      <c r="L483" s="79">
        <v>0</v>
      </c>
      <c r="M483" s="79">
        <v>0</v>
      </c>
      <c r="N483" s="79">
        <v>0</v>
      </c>
      <c r="O483" s="79">
        <v>0</v>
      </c>
      <c r="P483" s="79">
        <v>0</v>
      </c>
      <c r="Q483" s="79">
        <v>0</v>
      </c>
      <c r="R483" s="79">
        <v>0</v>
      </c>
      <c r="S483" s="79">
        <v>0</v>
      </c>
      <c r="T483" s="79">
        <v>0</v>
      </c>
      <c r="U483" s="79">
        <v>0</v>
      </c>
      <c r="V483" s="79">
        <v>0</v>
      </c>
      <c r="W483" s="79">
        <v>0</v>
      </c>
      <c r="X483" s="79">
        <v>0</v>
      </c>
      <c r="Y483" s="79">
        <v>0</v>
      </c>
      <c r="Z483" s="79">
        <v>0</v>
      </c>
      <c r="AA483" s="79">
        <v>0</v>
      </c>
      <c r="AB483" s="79">
        <v>0</v>
      </c>
      <c r="AC483" s="79">
        <v>0</v>
      </c>
      <c r="AD483" s="79">
        <v>0</v>
      </c>
      <c r="AE483" s="79">
        <v>0</v>
      </c>
      <c r="AF483" s="79">
        <v>0</v>
      </c>
      <c r="AG483" s="79">
        <v>0</v>
      </c>
      <c r="AH483" s="79">
        <v>0</v>
      </c>
      <c r="AI483" s="79">
        <v>0</v>
      </c>
      <c r="AJ483" s="79">
        <v>0</v>
      </c>
      <c r="AK483" s="79">
        <v>0</v>
      </c>
      <c r="AL483" s="79">
        <v>0</v>
      </c>
      <c r="AM483" s="79">
        <f t="shared" si="7"/>
        <v>0</v>
      </c>
      <c r="AP483" s="45"/>
    </row>
    <row r="484" spans="1:42" ht="33" customHeight="1">
      <c r="A484" s="54">
        <v>1703</v>
      </c>
      <c r="B484" s="55" t="s">
        <v>457</v>
      </c>
      <c r="C484" s="80" t="s">
        <v>678</v>
      </c>
      <c r="D484" s="79">
        <v>0</v>
      </c>
      <c r="E484" s="79">
        <v>0</v>
      </c>
      <c r="F484" s="79">
        <v>0</v>
      </c>
      <c r="G484" s="79">
        <v>0</v>
      </c>
      <c r="H484" s="79">
        <v>0</v>
      </c>
      <c r="I484" s="79">
        <v>0</v>
      </c>
      <c r="J484" s="79">
        <v>0</v>
      </c>
      <c r="K484" s="79">
        <v>0</v>
      </c>
      <c r="L484" s="79">
        <v>0</v>
      </c>
      <c r="M484" s="79">
        <v>0</v>
      </c>
      <c r="N484" s="79">
        <v>0</v>
      </c>
      <c r="O484" s="79">
        <v>0</v>
      </c>
      <c r="P484" s="79">
        <v>0</v>
      </c>
      <c r="Q484" s="79">
        <v>0</v>
      </c>
      <c r="R484" s="79">
        <v>0</v>
      </c>
      <c r="S484" s="79">
        <v>0</v>
      </c>
      <c r="T484" s="79">
        <v>0</v>
      </c>
      <c r="U484" s="79">
        <v>0</v>
      </c>
      <c r="V484" s="79">
        <v>0</v>
      </c>
      <c r="W484" s="79">
        <v>0</v>
      </c>
      <c r="X484" s="79">
        <v>0</v>
      </c>
      <c r="Y484" s="79">
        <v>0</v>
      </c>
      <c r="Z484" s="79">
        <v>0</v>
      </c>
      <c r="AA484" s="79">
        <v>0</v>
      </c>
      <c r="AB484" s="79">
        <v>0</v>
      </c>
      <c r="AC484" s="79">
        <v>0</v>
      </c>
      <c r="AD484" s="79">
        <v>0</v>
      </c>
      <c r="AE484" s="79">
        <v>0</v>
      </c>
      <c r="AF484" s="79">
        <v>0</v>
      </c>
      <c r="AG484" s="79">
        <v>0</v>
      </c>
      <c r="AH484" s="79">
        <v>0</v>
      </c>
      <c r="AI484" s="79">
        <v>0</v>
      </c>
      <c r="AJ484" s="79">
        <v>0</v>
      </c>
      <c r="AK484" s="79">
        <v>0</v>
      </c>
      <c r="AL484" s="79">
        <v>0</v>
      </c>
      <c r="AM484" s="79">
        <f t="shared" si="7"/>
        <v>0</v>
      </c>
      <c r="AP484" s="45"/>
    </row>
    <row r="485" spans="1:42" ht="33" customHeight="1">
      <c r="A485" s="54">
        <v>1704</v>
      </c>
      <c r="B485" s="55" t="s">
        <v>1379</v>
      </c>
      <c r="C485" s="80" t="s">
        <v>678</v>
      </c>
      <c r="D485" s="79">
        <v>0</v>
      </c>
      <c r="E485" s="79">
        <v>0</v>
      </c>
      <c r="F485" s="79">
        <v>0</v>
      </c>
      <c r="G485" s="79">
        <v>0</v>
      </c>
      <c r="H485" s="79">
        <v>0</v>
      </c>
      <c r="I485" s="79">
        <v>0</v>
      </c>
      <c r="J485" s="79">
        <v>0</v>
      </c>
      <c r="K485" s="79">
        <v>0</v>
      </c>
      <c r="L485" s="79">
        <v>0</v>
      </c>
      <c r="M485" s="79">
        <v>0</v>
      </c>
      <c r="N485" s="79">
        <v>0</v>
      </c>
      <c r="O485" s="79">
        <v>0</v>
      </c>
      <c r="P485" s="79">
        <v>0</v>
      </c>
      <c r="Q485" s="79">
        <v>0</v>
      </c>
      <c r="R485" s="79">
        <v>0</v>
      </c>
      <c r="S485" s="79">
        <v>0</v>
      </c>
      <c r="T485" s="79">
        <v>0</v>
      </c>
      <c r="U485" s="79">
        <v>0</v>
      </c>
      <c r="V485" s="79">
        <v>0</v>
      </c>
      <c r="W485" s="79">
        <v>0</v>
      </c>
      <c r="X485" s="79">
        <v>0</v>
      </c>
      <c r="Y485" s="79">
        <v>0</v>
      </c>
      <c r="Z485" s="79">
        <v>0</v>
      </c>
      <c r="AA485" s="79">
        <v>0</v>
      </c>
      <c r="AB485" s="79">
        <v>0</v>
      </c>
      <c r="AC485" s="79">
        <v>0</v>
      </c>
      <c r="AD485" s="79">
        <v>0</v>
      </c>
      <c r="AE485" s="79">
        <v>0</v>
      </c>
      <c r="AF485" s="79">
        <v>0</v>
      </c>
      <c r="AG485" s="79">
        <v>0</v>
      </c>
      <c r="AH485" s="79">
        <v>0</v>
      </c>
      <c r="AI485" s="79">
        <v>0</v>
      </c>
      <c r="AJ485" s="79">
        <v>0</v>
      </c>
      <c r="AK485" s="79">
        <v>0</v>
      </c>
      <c r="AL485" s="79">
        <v>0</v>
      </c>
      <c r="AM485" s="79">
        <f t="shared" si="7"/>
        <v>0</v>
      </c>
      <c r="AP485" s="45"/>
    </row>
    <row r="486" spans="1:42" ht="33" customHeight="1">
      <c r="A486" s="54">
        <v>1705</v>
      </c>
      <c r="B486" s="55" t="s">
        <v>1380</v>
      </c>
      <c r="C486" s="80" t="s">
        <v>678</v>
      </c>
      <c r="D486" s="79">
        <v>0</v>
      </c>
      <c r="E486" s="79">
        <v>0</v>
      </c>
      <c r="F486" s="79">
        <v>0</v>
      </c>
      <c r="G486" s="79">
        <v>0</v>
      </c>
      <c r="H486" s="79">
        <v>0</v>
      </c>
      <c r="I486" s="79">
        <v>0</v>
      </c>
      <c r="J486" s="79">
        <v>0</v>
      </c>
      <c r="K486" s="79">
        <v>0</v>
      </c>
      <c r="L486" s="79">
        <v>0</v>
      </c>
      <c r="M486" s="79">
        <v>0</v>
      </c>
      <c r="N486" s="79">
        <v>0</v>
      </c>
      <c r="O486" s="79">
        <v>0</v>
      </c>
      <c r="P486" s="79">
        <v>0</v>
      </c>
      <c r="Q486" s="79">
        <v>0</v>
      </c>
      <c r="R486" s="79">
        <v>0</v>
      </c>
      <c r="S486" s="79">
        <v>0</v>
      </c>
      <c r="T486" s="79">
        <v>0</v>
      </c>
      <c r="U486" s="79">
        <v>0</v>
      </c>
      <c r="V486" s="79">
        <v>0</v>
      </c>
      <c r="W486" s="79">
        <v>0</v>
      </c>
      <c r="X486" s="79">
        <v>0</v>
      </c>
      <c r="Y486" s="79">
        <v>0</v>
      </c>
      <c r="Z486" s="79">
        <v>0</v>
      </c>
      <c r="AA486" s="79">
        <v>0</v>
      </c>
      <c r="AB486" s="79">
        <v>0</v>
      </c>
      <c r="AC486" s="79">
        <v>0</v>
      </c>
      <c r="AD486" s="79">
        <v>0</v>
      </c>
      <c r="AE486" s="79">
        <v>0</v>
      </c>
      <c r="AF486" s="79">
        <v>0</v>
      </c>
      <c r="AG486" s="79">
        <v>0</v>
      </c>
      <c r="AH486" s="79">
        <v>0</v>
      </c>
      <c r="AI486" s="79">
        <v>0</v>
      </c>
      <c r="AJ486" s="79">
        <v>0</v>
      </c>
      <c r="AK486" s="79">
        <v>0</v>
      </c>
      <c r="AL486" s="79">
        <v>0</v>
      </c>
      <c r="AM486" s="79">
        <f t="shared" si="7"/>
        <v>0</v>
      </c>
      <c r="AP486" s="45"/>
    </row>
    <row r="487" spans="1:42" ht="33" customHeight="1">
      <c r="A487" s="54">
        <v>1706</v>
      </c>
      <c r="B487" s="55" t="s">
        <v>458</v>
      </c>
      <c r="C487" s="80" t="s">
        <v>678</v>
      </c>
      <c r="D487" s="79">
        <v>0</v>
      </c>
      <c r="E487" s="79">
        <v>0</v>
      </c>
      <c r="F487" s="79">
        <v>0</v>
      </c>
      <c r="G487" s="79">
        <v>0</v>
      </c>
      <c r="H487" s="79">
        <v>0</v>
      </c>
      <c r="I487" s="79">
        <v>0</v>
      </c>
      <c r="J487" s="79">
        <v>0</v>
      </c>
      <c r="K487" s="79">
        <v>0</v>
      </c>
      <c r="L487" s="79">
        <v>0</v>
      </c>
      <c r="M487" s="79">
        <v>0</v>
      </c>
      <c r="N487" s="79">
        <v>0</v>
      </c>
      <c r="O487" s="79">
        <v>0</v>
      </c>
      <c r="P487" s="79">
        <v>0</v>
      </c>
      <c r="Q487" s="79">
        <v>0</v>
      </c>
      <c r="R487" s="79">
        <v>0</v>
      </c>
      <c r="S487" s="79">
        <v>0</v>
      </c>
      <c r="T487" s="79">
        <v>0</v>
      </c>
      <c r="U487" s="79">
        <v>0</v>
      </c>
      <c r="V487" s="79">
        <v>0</v>
      </c>
      <c r="W487" s="79">
        <v>0</v>
      </c>
      <c r="X487" s="79">
        <v>0</v>
      </c>
      <c r="Y487" s="79">
        <v>0</v>
      </c>
      <c r="Z487" s="79">
        <v>0</v>
      </c>
      <c r="AA487" s="79">
        <v>0</v>
      </c>
      <c r="AB487" s="79">
        <v>0</v>
      </c>
      <c r="AC487" s="79">
        <v>0</v>
      </c>
      <c r="AD487" s="79">
        <v>0</v>
      </c>
      <c r="AE487" s="79">
        <v>0</v>
      </c>
      <c r="AF487" s="79">
        <v>0</v>
      </c>
      <c r="AG487" s="79">
        <v>0</v>
      </c>
      <c r="AH487" s="79">
        <v>0</v>
      </c>
      <c r="AI487" s="79">
        <v>0</v>
      </c>
      <c r="AJ487" s="79">
        <v>0</v>
      </c>
      <c r="AK487" s="79">
        <v>0</v>
      </c>
      <c r="AL487" s="79">
        <v>0</v>
      </c>
      <c r="AM487" s="79">
        <f t="shared" si="7"/>
        <v>0</v>
      </c>
      <c r="AP487" s="45"/>
    </row>
    <row r="488" spans="1:42" ht="33" customHeight="1">
      <c r="A488" s="54">
        <v>1707</v>
      </c>
      <c r="B488" s="55" t="s">
        <v>459</v>
      </c>
      <c r="C488" s="80" t="s">
        <v>678</v>
      </c>
      <c r="D488" s="79">
        <v>0</v>
      </c>
      <c r="E488" s="79">
        <v>0</v>
      </c>
      <c r="F488" s="79">
        <v>0</v>
      </c>
      <c r="G488" s="79">
        <v>0</v>
      </c>
      <c r="H488" s="79">
        <v>0</v>
      </c>
      <c r="I488" s="79">
        <v>0</v>
      </c>
      <c r="J488" s="79">
        <v>0</v>
      </c>
      <c r="K488" s="79">
        <v>0</v>
      </c>
      <c r="L488" s="79">
        <v>0</v>
      </c>
      <c r="M488" s="79">
        <v>0</v>
      </c>
      <c r="N488" s="79">
        <v>0</v>
      </c>
      <c r="O488" s="79">
        <v>0</v>
      </c>
      <c r="P488" s="79">
        <v>0</v>
      </c>
      <c r="Q488" s="79">
        <v>0</v>
      </c>
      <c r="R488" s="79">
        <v>0</v>
      </c>
      <c r="S488" s="79">
        <v>0</v>
      </c>
      <c r="T488" s="79">
        <v>0</v>
      </c>
      <c r="U488" s="79">
        <v>0</v>
      </c>
      <c r="V488" s="79">
        <v>0</v>
      </c>
      <c r="W488" s="79">
        <v>0</v>
      </c>
      <c r="X488" s="79">
        <v>0</v>
      </c>
      <c r="Y488" s="79">
        <v>0</v>
      </c>
      <c r="Z488" s="79">
        <v>0</v>
      </c>
      <c r="AA488" s="79">
        <v>0</v>
      </c>
      <c r="AB488" s="79">
        <v>0</v>
      </c>
      <c r="AC488" s="79">
        <v>0</v>
      </c>
      <c r="AD488" s="79">
        <v>0</v>
      </c>
      <c r="AE488" s="79">
        <v>0</v>
      </c>
      <c r="AF488" s="79">
        <v>0</v>
      </c>
      <c r="AG488" s="79">
        <v>0</v>
      </c>
      <c r="AH488" s="79">
        <v>0</v>
      </c>
      <c r="AI488" s="79">
        <v>0</v>
      </c>
      <c r="AJ488" s="79">
        <v>0</v>
      </c>
      <c r="AK488" s="79">
        <v>0</v>
      </c>
      <c r="AL488" s="79">
        <v>0</v>
      </c>
      <c r="AM488" s="79">
        <f t="shared" si="7"/>
        <v>0</v>
      </c>
      <c r="AP488" s="45"/>
    </row>
    <row r="489" spans="1:42" ht="33" customHeight="1">
      <c r="A489" s="54">
        <v>1708</v>
      </c>
      <c r="B489" s="55" t="s">
        <v>460</v>
      </c>
      <c r="C489" s="80" t="s">
        <v>678</v>
      </c>
      <c r="D489" s="79">
        <v>0</v>
      </c>
      <c r="E489" s="79">
        <v>0</v>
      </c>
      <c r="F489" s="79">
        <v>0</v>
      </c>
      <c r="G489" s="79">
        <v>0</v>
      </c>
      <c r="H489" s="79">
        <v>0</v>
      </c>
      <c r="I489" s="79">
        <v>0</v>
      </c>
      <c r="J489" s="79">
        <v>0</v>
      </c>
      <c r="K489" s="79">
        <v>0</v>
      </c>
      <c r="L489" s="79">
        <v>0</v>
      </c>
      <c r="M489" s="79">
        <v>0</v>
      </c>
      <c r="N489" s="79">
        <v>0</v>
      </c>
      <c r="O489" s="79">
        <v>0</v>
      </c>
      <c r="P489" s="79">
        <v>0</v>
      </c>
      <c r="Q489" s="79">
        <v>0</v>
      </c>
      <c r="R489" s="79">
        <v>0</v>
      </c>
      <c r="S489" s="79">
        <v>0</v>
      </c>
      <c r="T489" s="79">
        <v>0</v>
      </c>
      <c r="U489" s="79">
        <v>0</v>
      </c>
      <c r="V489" s="79">
        <v>0</v>
      </c>
      <c r="W489" s="79">
        <v>0</v>
      </c>
      <c r="X489" s="79">
        <v>0</v>
      </c>
      <c r="Y489" s="79">
        <v>0</v>
      </c>
      <c r="Z489" s="79">
        <v>0</v>
      </c>
      <c r="AA489" s="79">
        <v>0</v>
      </c>
      <c r="AB489" s="79">
        <v>0</v>
      </c>
      <c r="AC489" s="79">
        <v>0</v>
      </c>
      <c r="AD489" s="79">
        <v>0</v>
      </c>
      <c r="AE489" s="79">
        <v>0</v>
      </c>
      <c r="AF489" s="79">
        <v>0</v>
      </c>
      <c r="AG489" s="79">
        <v>0</v>
      </c>
      <c r="AH489" s="79">
        <v>0</v>
      </c>
      <c r="AI489" s="79">
        <v>0</v>
      </c>
      <c r="AJ489" s="79">
        <v>0</v>
      </c>
      <c r="AK489" s="79">
        <v>0</v>
      </c>
      <c r="AL489" s="79">
        <v>0</v>
      </c>
      <c r="AM489" s="79">
        <f t="shared" si="7"/>
        <v>0</v>
      </c>
      <c r="AP489" s="45"/>
    </row>
    <row r="490" spans="1:42" ht="33" customHeight="1">
      <c r="A490" s="54">
        <v>1709</v>
      </c>
      <c r="B490" s="55" t="s">
        <v>461</v>
      </c>
      <c r="C490" s="80" t="s">
        <v>678</v>
      </c>
      <c r="D490" s="79">
        <v>0</v>
      </c>
      <c r="E490" s="79">
        <v>0</v>
      </c>
      <c r="F490" s="79">
        <v>0</v>
      </c>
      <c r="G490" s="79">
        <v>0</v>
      </c>
      <c r="H490" s="79">
        <v>0</v>
      </c>
      <c r="I490" s="79">
        <v>0</v>
      </c>
      <c r="J490" s="79">
        <v>0</v>
      </c>
      <c r="K490" s="79">
        <v>0</v>
      </c>
      <c r="L490" s="79">
        <v>0</v>
      </c>
      <c r="M490" s="79">
        <v>0</v>
      </c>
      <c r="N490" s="79">
        <v>0</v>
      </c>
      <c r="O490" s="79">
        <v>0</v>
      </c>
      <c r="P490" s="79">
        <v>0</v>
      </c>
      <c r="Q490" s="79">
        <v>0</v>
      </c>
      <c r="R490" s="79">
        <v>0</v>
      </c>
      <c r="S490" s="79">
        <v>0</v>
      </c>
      <c r="T490" s="79">
        <v>0</v>
      </c>
      <c r="U490" s="79">
        <v>0</v>
      </c>
      <c r="V490" s="79">
        <v>0</v>
      </c>
      <c r="W490" s="79">
        <v>0</v>
      </c>
      <c r="X490" s="79">
        <v>0</v>
      </c>
      <c r="Y490" s="79">
        <v>0</v>
      </c>
      <c r="Z490" s="79">
        <v>0</v>
      </c>
      <c r="AA490" s="79">
        <v>0</v>
      </c>
      <c r="AB490" s="79">
        <v>0</v>
      </c>
      <c r="AC490" s="79">
        <v>0</v>
      </c>
      <c r="AD490" s="79">
        <v>0</v>
      </c>
      <c r="AE490" s="79">
        <v>0</v>
      </c>
      <c r="AF490" s="79">
        <v>0</v>
      </c>
      <c r="AG490" s="79">
        <v>0</v>
      </c>
      <c r="AH490" s="79">
        <v>0</v>
      </c>
      <c r="AI490" s="79">
        <v>0</v>
      </c>
      <c r="AJ490" s="79">
        <v>0</v>
      </c>
      <c r="AK490" s="79">
        <v>0</v>
      </c>
      <c r="AL490" s="79">
        <v>0</v>
      </c>
      <c r="AM490" s="79">
        <f t="shared" si="7"/>
        <v>0</v>
      </c>
      <c r="AP490" s="45"/>
    </row>
    <row r="491" spans="1:42" ht="33" customHeight="1">
      <c r="A491" s="54">
        <v>1710</v>
      </c>
      <c r="B491" s="55" t="s">
        <v>462</v>
      </c>
      <c r="C491" s="80" t="s">
        <v>678</v>
      </c>
      <c r="D491" s="79">
        <v>0</v>
      </c>
      <c r="E491" s="79">
        <v>0</v>
      </c>
      <c r="F491" s="79">
        <v>0</v>
      </c>
      <c r="G491" s="79">
        <v>0</v>
      </c>
      <c r="H491" s="79">
        <v>0</v>
      </c>
      <c r="I491" s="79">
        <v>0</v>
      </c>
      <c r="J491" s="79">
        <v>0</v>
      </c>
      <c r="K491" s="79">
        <v>0</v>
      </c>
      <c r="L491" s="79">
        <v>0</v>
      </c>
      <c r="M491" s="79">
        <v>0</v>
      </c>
      <c r="N491" s="79">
        <v>0</v>
      </c>
      <c r="O491" s="79">
        <v>0</v>
      </c>
      <c r="P491" s="79">
        <v>0</v>
      </c>
      <c r="Q491" s="79">
        <v>0</v>
      </c>
      <c r="R491" s="79">
        <v>0</v>
      </c>
      <c r="S491" s="79">
        <v>0</v>
      </c>
      <c r="T491" s="79">
        <v>0</v>
      </c>
      <c r="U491" s="79">
        <v>0</v>
      </c>
      <c r="V491" s="79">
        <v>0</v>
      </c>
      <c r="W491" s="79">
        <v>0</v>
      </c>
      <c r="X491" s="79">
        <v>0</v>
      </c>
      <c r="Y491" s="79">
        <v>0</v>
      </c>
      <c r="Z491" s="79">
        <v>0</v>
      </c>
      <c r="AA491" s="79">
        <v>0</v>
      </c>
      <c r="AB491" s="79">
        <v>0</v>
      </c>
      <c r="AC491" s="79">
        <v>0</v>
      </c>
      <c r="AD491" s="79">
        <v>0</v>
      </c>
      <c r="AE491" s="79">
        <v>0</v>
      </c>
      <c r="AF491" s="79">
        <v>0</v>
      </c>
      <c r="AG491" s="79">
        <v>0</v>
      </c>
      <c r="AH491" s="79">
        <v>0</v>
      </c>
      <c r="AI491" s="79">
        <v>0</v>
      </c>
      <c r="AJ491" s="79">
        <v>0</v>
      </c>
      <c r="AK491" s="79">
        <v>0</v>
      </c>
      <c r="AL491" s="79">
        <v>0</v>
      </c>
      <c r="AM491" s="79">
        <f t="shared" si="7"/>
        <v>0</v>
      </c>
      <c r="AP491" s="45"/>
    </row>
    <row r="492" spans="1:42" ht="33" customHeight="1">
      <c r="A492" s="54">
        <v>1711</v>
      </c>
      <c r="B492" s="55" t="s">
        <v>463</v>
      </c>
      <c r="C492" s="80" t="s">
        <v>678</v>
      </c>
      <c r="D492" s="79">
        <v>0</v>
      </c>
      <c r="E492" s="79">
        <v>0</v>
      </c>
      <c r="F492" s="79">
        <v>0</v>
      </c>
      <c r="G492" s="79">
        <v>0</v>
      </c>
      <c r="H492" s="79">
        <v>0</v>
      </c>
      <c r="I492" s="79">
        <v>0</v>
      </c>
      <c r="J492" s="79">
        <v>0</v>
      </c>
      <c r="K492" s="79">
        <v>0</v>
      </c>
      <c r="L492" s="79">
        <v>0</v>
      </c>
      <c r="M492" s="79">
        <v>0</v>
      </c>
      <c r="N492" s="79">
        <v>0</v>
      </c>
      <c r="O492" s="79">
        <v>0</v>
      </c>
      <c r="P492" s="79">
        <v>0</v>
      </c>
      <c r="Q492" s="79">
        <v>0</v>
      </c>
      <c r="R492" s="79">
        <v>0</v>
      </c>
      <c r="S492" s="79">
        <v>0</v>
      </c>
      <c r="T492" s="79">
        <v>0</v>
      </c>
      <c r="U492" s="79">
        <v>0</v>
      </c>
      <c r="V492" s="79">
        <v>0</v>
      </c>
      <c r="W492" s="79">
        <v>0</v>
      </c>
      <c r="X492" s="79">
        <v>0</v>
      </c>
      <c r="Y492" s="79">
        <v>0</v>
      </c>
      <c r="Z492" s="79">
        <v>0</v>
      </c>
      <c r="AA492" s="79">
        <v>0</v>
      </c>
      <c r="AB492" s="79">
        <v>0</v>
      </c>
      <c r="AC492" s="79">
        <v>0</v>
      </c>
      <c r="AD492" s="79">
        <v>0</v>
      </c>
      <c r="AE492" s="79">
        <v>0</v>
      </c>
      <c r="AF492" s="79">
        <v>0</v>
      </c>
      <c r="AG492" s="79">
        <v>0</v>
      </c>
      <c r="AH492" s="79">
        <v>0</v>
      </c>
      <c r="AI492" s="79">
        <v>0</v>
      </c>
      <c r="AJ492" s="79">
        <v>0</v>
      </c>
      <c r="AK492" s="79">
        <v>0</v>
      </c>
      <c r="AL492" s="79">
        <v>0</v>
      </c>
      <c r="AM492" s="79">
        <f t="shared" si="7"/>
        <v>0</v>
      </c>
      <c r="AP492" s="45"/>
    </row>
    <row r="493" spans="1:42" ht="33" customHeight="1">
      <c r="A493" s="54">
        <v>1712</v>
      </c>
      <c r="B493" s="55" t="s">
        <v>464</v>
      </c>
      <c r="C493" s="80" t="s">
        <v>678</v>
      </c>
      <c r="D493" s="79">
        <v>0</v>
      </c>
      <c r="E493" s="79">
        <v>0</v>
      </c>
      <c r="F493" s="79">
        <v>0</v>
      </c>
      <c r="G493" s="79">
        <v>0</v>
      </c>
      <c r="H493" s="79">
        <v>0</v>
      </c>
      <c r="I493" s="79">
        <v>0</v>
      </c>
      <c r="J493" s="79">
        <v>0</v>
      </c>
      <c r="K493" s="79">
        <v>0</v>
      </c>
      <c r="L493" s="79">
        <v>0</v>
      </c>
      <c r="M493" s="79">
        <v>0</v>
      </c>
      <c r="N493" s="79">
        <v>0</v>
      </c>
      <c r="O493" s="79">
        <v>0</v>
      </c>
      <c r="P493" s="79">
        <v>0</v>
      </c>
      <c r="Q493" s="79">
        <v>0</v>
      </c>
      <c r="R493" s="79">
        <v>0</v>
      </c>
      <c r="S493" s="79">
        <v>0</v>
      </c>
      <c r="T493" s="79">
        <v>0</v>
      </c>
      <c r="U493" s="79">
        <v>0</v>
      </c>
      <c r="V493" s="79">
        <v>0</v>
      </c>
      <c r="W493" s="79">
        <v>0</v>
      </c>
      <c r="X493" s="79">
        <v>0</v>
      </c>
      <c r="Y493" s="79">
        <v>0</v>
      </c>
      <c r="Z493" s="79">
        <v>0</v>
      </c>
      <c r="AA493" s="79">
        <v>0</v>
      </c>
      <c r="AB493" s="79">
        <v>0</v>
      </c>
      <c r="AC493" s="79">
        <v>0</v>
      </c>
      <c r="AD493" s="79">
        <v>0</v>
      </c>
      <c r="AE493" s="79">
        <v>0</v>
      </c>
      <c r="AF493" s="79">
        <v>0</v>
      </c>
      <c r="AG493" s="79">
        <v>0</v>
      </c>
      <c r="AH493" s="79">
        <v>0</v>
      </c>
      <c r="AI493" s="79">
        <v>0</v>
      </c>
      <c r="AJ493" s="79">
        <v>0</v>
      </c>
      <c r="AK493" s="79">
        <v>0</v>
      </c>
      <c r="AL493" s="79">
        <v>0</v>
      </c>
      <c r="AM493" s="79">
        <f t="shared" si="7"/>
        <v>0</v>
      </c>
      <c r="AP493" s="45"/>
    </row>
    <row r="494" spans="1:42" ht="33" customHeight="1">
      <c r="A494" s="54">
        <v>1713</v>
      </c>
      <c r="B494" s="55" t="s">
        <v>465</v>
      </c>
      <c r="C494" s="80" t="s">
        <v>678</v>
      </c>
      <c r="D494" s="79">
        <v>0</v>
      </c>
      <c r="E494" s="79">
        <v>0</v>
      </c>
      <c r="F494" s="79">
        <v>0</v>
      </c>
      <c r="G494" s="79">
        <v>0</v>
      </c>
      <c r="H494" s="79">
        <v>0</v>
      </c>
      <c r="I494" s="79">
        <v>0</v>
      </c>
      <c r="J494" s="79">
        <v>0</v>
      </c>
      <c r="K494" s="79">
        <v>0</v>
      </c>
      <c r="L494" s="79">
        <v>0</v>
      </c>
      <c r="M494" s="79">
        <v>0</v>
      </c>
      <c r="N494" s="79">
        <v>0</v>
      </c>
      <c r="O494" s="79">
        <v>0</v>
      </c>
      <c r="P494" s="79">
        <v>0</v>
      </c>
      <c r="Q494" s="79">
        <v>0</v>
      </c>
      <c r="R494" s="79">
        <v>0</v>
      </c>
      <c r="S494" s="79">
        <v>0</v>
      </c>
      <c r="T494" s="79">
        <v>0</v>
      </c>
      <c r="U494" s="79">
        <v>0</v>
      </c>
      <c r="V494" s="79">
        <v>0</v>
      </c>
      <c r="W494" s="79">
        <v>0</v>
      </c>
      <c r="X494" s="79">
        <v>0</v>
      </c>
      <c r="Y494" s="79">
        <v>0</v>
      </c>
      <c r="Z494" s="79">
        <v>0</v>
      </c>
      <c r="AA494" s="79">
        <v>0</v>
      </c>
      <c r="AB494" s="79">
        <v>0</v>
      </c>
      <c r="AC494" s="79">
        <v>0</v>
      </c>
      <c r="AD494" s="79">
        <v>0</v>
      </c>
      <c r="AE494" s="79">
        <v>0</v>
      </c>
      <c r="AF494" s="79">
        <v>0</v>
      </c>
      <c r="AG494" s="79">
        <v>0</v>
      </c>
      <c r="AH494" s="79">
        <v>0</v>
      </c>
      <c r="AI494" s="79">
        <v>0</v>
      </c>
      <c r="AJ494" s="79">
        <v>0</v>
      </c>
      <c r="AK494" s="79">
        <v>0</v>
      </c>
      <c r="AL494" s="79">
        <v>0</v>
      </c>
      <c r="AM494" s="79">
        <f t="shared" si="7"/>
        <v>0</v>
      </c>
      <c r="AP494" s="45"/>
    </row>
    <row r="495" spans="1:42" ht="33" customHeight="1">
      <c r="A495" s="54">
        <v>1714</v>
      </c>
      <c r="B495" s="55" t="s">
        <v>466</v>
      </c>
      <c r="C495" s="80" t="s">
        <v>678</v>
      </c>
      <c r="D495" s="79">
        <v>0</v>
      </c>
      <c r="E495" s="79">
        <v>0</v>
      </c>
      <c r="F495" s="79">
        <v>0</v>
      </c>
      <c r="G495" s="79">
        <v>0</v>
      </c>
      <c r="H495" s="79">
        <v>0</v>
      </c>
      <c r="I495" s="79">
        <v>0</v>
      </c>
      <c r="J495" s="79">
        <v>0</v>
      </c>
      <c r="K495" s="79">
        <v>0</v>
      </c>
      <c r="L495" s="79">
        <v>0</v>
      </c>
      <c r="M495" s="79">
        <v>0</v>
      </c>
      <c r="N495" s="79">
        <v>0</v>
      </c>
      <c r="O495" s="79">
        <v>0</v>
      </c>
      <c r="P495" s="79">
        <v>0</v>
      </c>
      <c r="Q495" s="79">
        <v>0</v>
      </c>
      <c r="R495" s="79">
        <v>0</v>
      </c>
      <c r="S495" s="79">
        <v>0</v>
      </c>
      <c r="T495" s="79">
        <v>0</v>
      </c>
      <c r="U495" s="79">
        <v>0</v>
      </c>
      <c r="V495" s="79">
        <v>0</v>
      </c>
      <c r="W495" s="79">
        <v>0</v>
      </c>
      <c r="X495" s="79">
        <v>0</v>
      </c>
      <c r="Y495" s="79">
        <v>0</v>
      </c>
      <c r="Z495" s="79">
        <v>0</v>
      </c>
      <c r="AA495" s="79">
        <v>0</v>
      </c>
      <c r="AB495" s="79">
        <v>0</v>
      </c>
      <c r="AC495" s="79">
        <v>0</v>
      </c>
      <c r="AD495" s="79">
        <v>0</v>
      </c>
      <c r="AE495" s="79">
        <v>0</v>
      </c>
      <c r="AF495" s="79">
        <v>0</v>
      </c>
      <c r="AG495" s="79">
        <v>0</v>
      </c>
      <c r="AH495" s="79">
        <v>0</v>
      </c>
      <c r="AI495" s="79">
        <v>0</v>
      </c>
      <c r="AJ495" s="79">
        <v>0</v>
      </c>
      <c r="AK495" s="79">
        <v>0</v>
      </c>
      <c r="AL495" s="79">
        <v>0</v>
      </c>
      <c r="AM495" s="79">
        <f t="shared" si="7"/>
        <v>0</v>
      </c>
      <c r="AP495" s="45"/>
    </row>
    <row r="496" spans="1:42" ht="33" customHeight="1">
      <c r="A496" s="54">
        <v>1715</v>
      </c>
      <c r="B496" s="55" t="s">
        <v>467</v>
      </c>
      <c r="C496" s="80" t="s">
        <v>678</v>
      </c>
      <c r="D496" s="79">
        <v>0</v>
      </c>
      <c r="E496" s="79">
        <v>0</v>
      </c>
      <c r="F496" s="79">
        <v>0</v>
      </c>
      <c r="G496" s="79">
        <v>0</v>
      </c>
      <c r="H496" s="79">
        <v>0</v>
      </c>
      <c r="I496" s="79">
        <v>0</v>
      </c>
      <c r="J496" s="79">
        <v>0</v>
      </c>
      <c r="K496" s="79">
        <v>0</v>
      </c>
      <c r="L496" s="79">
        <v>0</v>
      </c>
      <c r="M496" s="79">
        <v>0</v>
      </c>
      <c r="N496" s="79">
        <v>0</v>
      </c>
      <c r="O496" s="79">
        <v>0</v>
      </c>
      <c r="P496" s="79">
        <v>0</v>
      </c>
      <c r="Q496" s="79">
        <v>0</v>
      </c>
      <c r="R496" s="79">
        <v>0</v>
      </c>
      <c r="S496" s="79">
        <v>0</v>
      </c>
      <c r="T496" s="79">
        <v>0</v>
      </c>
      <c r="U496" s="79">
        <v>0</v>
      </c>
      <c r="V496" s="79">
        <v>0</v>
      </c>
      <c r="W496" s="79">
        <v>0</v>
      </c>
      <c r="X496" s="79">
        <v>0</v>
      </c>
      <c r="Y496" s="79">
        <v>0</v>
      </c>
      <c r="Z496" s="79">
        <v>0</v>
      </c>
      <c r="AA496" s="79">
        <v>0</v>
      </c>
      <c r="AB496" s="79">
        <v>0</v>
      </c>
      <c r="AC496" s="79">
        <v>0</v>
      </c>
      <c r="AD496" s="79">
        <v>0</v>
      </c>
      <c r="AE496" s="79">
        <v>0</v>
      </c>
      <c r="AF496" s="79">
        <v>0</v>
      </c>
      <c r="AG496" s="79">
        <v>0</v>
      </c>
      <c r="AH496" s="79">
        <v>0</v>
      </c>
      <c r="AI496" s="79">
        <v>0</v>
      </c>
      <c r="AJ496" s="79">
        <v>0</v>
      </c>
      <c r="AK496" s="79">
        <v>0</v>
      </c>
      <c r="AL496" s="79">
        <v>0</v>
      </c>
      <c r="AM496" s="79">
        <f t="shared" si="7"/>
        <v>0</v>
      </c>
      <c r="AP496" s="45"/>
    </row>
    <row r="497" spans="1:42" ht="33" customHeight="1">
      <c r="A497" s="54">
        <v>1716</v>
      </c>
      <c r="B497" s="55" t="s">
        <v>468</v>
      </c>
      <c r="C497" s="80" t="s">
        <v>678</v>
      </c>
      <c r="D497" s="79">
        <v>0</v>
      </c>
      <c r="E497" s="79">
        <v>0</v>
      </c>
      <c r="F497" s="79">
        <v>0</v>
      </c>
      <c r="G497" s="79">
        <v>0</v>
      </c>
      <c r="H497" s="79">
        <v>0</v>
      </c>
      <c r="I497" s="79">
        <v>0</v>
      </c>
      <c r="J497" s="79">
        <v>0</v>
      </c>
      <c r="K497" s="79">
        <v>0</v>
      </c>
      <c r="L497" s="79">
        <v>0</v>
      </c>
      <c r="M497" s="79">
        <v>0</v>
      </c>
      <c r="N497" s="79">
        <v>0</v>
      </c>
      <c r="O497" s="79">
        <v>0</v>
      </c>
      <c r="P497" s="79">
        <v>0</v>
      </c>
      <c r="Q497" s="79">
        <v>0</v>
      </c>
      <c r="R497" s="79">
        <v>0</v>
      </c>
      <c r="S497" s="79">
        <v>0</v>
      </c>
      <c r="T497" s="79">
        <v>0</v>
      </c>
      <c r="U497" s="79">
        <v>0</v>
      </c>
      <c r="V497" s="79">
        <v>0</v>
      </c>
      <c r="W497" s="79">
        <v>0</v>
      </c>
      <c r="X497" s="79">
        <v>0</v>
      </c>
      <c r="Y497" s="79">
        <v>0</v>
      </c>
      <c r="Z497" s="79">
        <v>0</v>
      </c>
      <c r="AA497" s="79">
        <v>0</v>
      </c>
      <c r="AB497" s="79">
        <v>0</v>
      </c>
      <c r="AC497" s="79">
        <v>0</v>
      </c>
      <c r="AD497" s="79">
        <v>0</v>
      </c>
      <c r="AE497" s="79">
        <v>0</v>
      </c>
      <c r="AF497" s="79">
        <v>0</v>
      </c>
      <c r="AG497" s="79">
        <v>0</v>
      </c>
      <c r="AH497" s="79">
        <v>0</v>
      </c>
      <c r="AI497" s="79">
        <v>0</v>
      </c>
      <c r="AJ497" s="79">
        <v>0</v>
      </c>
      <c r="AK497" s="79">
        <v>0</v>
      </c>
      <c r="AL497" s="79">
        <v>0</v>
      </c>
      <c r="AM497" s="79">
        <f t="shared" si="7"/>
        <v>0</v>
      </c>
      <c r="AP497" s="45"/>
    </row>
    <row r="498" spans="1:42" ht="33" customHeight="1">
      <c r="A498" s="54">
        <v>1717</v>
      </c>
      <c r="B498" s="55" t="s">
        <v>469</v>
      </c>
      <c r="C498" s="80" t="s">
        <v>678</v>
      </c>
      <c r="D498" s="79">
        <v>0</v>
      </c>
      <c r="E498" s="79">
        <v>0</v>
      </c>
      <c r="F498" s="79">
        <v>0</v>
      </c>
      <c r="G498" s="79">
        <v>0</v>
      </c>
      <c r="H498" s="79">
        <v>0</v>
      </c>
      <c r="I498" s="79">
        <v>0</v>
      </c>
      <c r="J498" s="79">
        <v>0</v>
      </c>
      <c r="K498" s="79">
        <v>0</v>
      </c>
      <c r="L498" s="79">
        <v>0</v>
      </c>
      <c r="M498" s="79">
        <v>0</v>
      </c>
      <c r="N498" s="79">
        <v>0</v>
      </c>
      <c r="O498" s="79">
        <v>0</v>
      </c>
      <c r="P498" s="79">
        <v>0</v>
      </c>
      <c r="Q498" s="79">
        <v>0</v>
      </c>
      <c r="R498" s="79">
        <v>0</v>
      </c>
      <c r="S498" s="79">
        <v>0</v>
      </c>
      <c r="T498" s="79">
        <v>0</v>
      </c>
      <c r="U498" s="79">
        <v>0</v>
      </c>
      <c r="V498" s="79">
        <v>0</v>
      </c>
      <c r="W498" s="79">
        <v>0</v>
      </c>
      <c r="X498" s="79">
        <v>0</v>
      </c>
      <c r="Y498" s="79">
        <v>0</v>
      </c>
      <c r="Z498" s="79">
        <v>0</v>
      </c>
      <c r="AA498" s="79">
        <v>0</v>
      </c>
      <c r="AB498" s="79">
        <v>0</v>
      </c>
      <c r="AC498" s="79">
        <v>0</v>
      </c>
      <c r="AD498" s="79">
        <v>0</v>
      </c>
      <c r="AE498" s="79">
        <v>0</v>
      </c>
      <c r="AF498" s="79">
        <v>0</v>
      </c>
      <c r="AG498" s="79">
        <v>0</v>
      </c>
      <c r="AH498" s="79">
        <v>0</v>
      </c>
      <c r="AI498" s="79">
        <v>0</v>
      </c>
      <c r="AJ498" s="79">
        <v>0</v>
      </c>
      <c r="AK498" s="79">
        <v>0</v>
      </c>
      <c r="AL498" s="79">
        <v>0</v>
      </c>
      <c r="AM498" s="79">
        <f t="shared" si="7"/>
        <v>0</v>
      </c>
      <c r="AP498" s="45"/>
    </row>
    <row r="499" spans="1:42" ht="33" customHeight="1">
      <c r="A499" s="54">
        <v>1718</v>
      </c>
      <c r="B499" s="55" t="s">
        <v>470</v>
      </c>
      <c r="C499" s="80" t="s">
        <v>678</v>
      </c>
      <c r="D499" s="79">
        <v>0</v>
      </c>
      <c r="E499" s="79">
        <v>0</v>
      </c>
      <c r="F499" s="79">
        <v>0</v>
      </c>
      <c r="G499" s="79">
        <v>0</v>
      </c>
      <c r="H499" s="79">
        <v>0</v>
      </c>
      <c r="I499" s="79">
        <v>0</v>
      </c>
      <c r="J499" s="79">
        <v>0</v>
      </c>
      <c r="K499" s="79">
        <v>0</v>
      </c>
      <c r="L499" s="79">
        <v>0</v>
      </c>
      <c r="M499" s="79">
        <v>0</v>
      </c>
      <c r="N499" s="79">
        <v>0</v>
      </c>
      <c r="O499" s="79">
        <v>0</v>
      </c>
      <c r="P499" s="79">
        <v>0</v>
      </c>
      <c r="Q499" s="79">
        <v>0</v>
      </c>
      <c r="R499" s="79">
        <v>0</v>
      </c>
      <c r="S499" s="79">
        <v>0</v>
      </c>
      <c r="T499" s="79">
        <v>0</v>
      </c>
      <c r="U499" s="79">
        <v>0</v>
      </c>
      <c r="V499" s="79">
        <v>0</v>
      </c>
      <c r="W499" s="79">
        <v>0</v>
      </c>
      <c r="X499" s="79">
        <v>0</v>
      </c>
      <c r="Y499" s="79">
        <v>0</v>
      </c>
      <c r="Z499" s="79">
        <v>0</v>
      </c>
      <c r="AA499" s="79">
        <v>0</v>
      </c>
      <c r="AB499" s="79">
        <v>0</v>
      </c>
      <c r="AC499" s="79">
        <v>0</v>
      </c>
      <c r="AD499" s="79">
        <v>0</v>
      </c>
      <c r="AE499" s="79">
        <v>0</v>
      </c>
      <c r="AF499" s="79">
        <v>0</v>
      </c>
      <c r="AG499" s="79">
        <v>0</v>
      </c>
      <c r="AH499" s="79">
        <v>0</v>
      </c>
      <c r="AI499" s="79">
        <v>0</v>
      </c>
      <c r="AJ499" s="79">
        <v>0</v>
      </c>
      <c r="AK499" s="79">
        <v>0</v>
      </c>
      <c r="AL499" s="79">
        <v>0</v>
      </c>
      <c r="AM499" s="79">
        <f t="shared" si="7"/>
        <v>0</v>
      </c>
      <c r="AP499" s="45"/>
    </row>
    <row r="500" spans="1:42" ht="33" customHeight="1">
      <c r="A500" s="54">
        <v>1720</v>
      </c>
      <c r="B500" s="55" t="s">
        <v>471</v>
      </c>
      <c r="C500" s="80" t="s">
        <v>678</v>
      </c>
      <c r="D500" s="79">
        <v>0</v>
      </c>
      <c r="E500" s="79">
        <v>0</v>
      </c>
      <c r="F500" s="79">
        <v>0</v>
      </c>
      <c r="G500" s="79">
        <v>0</v>
      </c>
      <c r="H500" s="79">
        <v>0</v>
      </c>
      <c r="I500" s="79">
        <v>0</v>
      </c>
      <c r="J500" s="79">
        <v>0</v>
      </c>
      <c r="K500" s="79">
        <v>0</v>
      </c>
      <c r="L500" s="79">
        <v>0</v>
      </c>
      <c r="M500" s="79">
        <v>0</v>
      </c>
      <c r="N500" s="79">
        <v>0</v>
      </c>
      <c r="O500" s="79">
        <v>0</v>
      </c>
      <c r="P500" s="79">
        <v>0</v>
      </c>
      <c r="Q500" s="79">
        <v>0</v>
      </c>
      <c r="R500" s="79">
        <v>0</v>
      </c>
      <c r="S500" s="79">
        <v>0</v>
      </c>
      <c r="T500" s="79">
        <v>0</v>
      </c>
      <c r="U500" s="79">
        <v>0</v>
      </c>
      <c r="V500" s="79">
        <v>0</v>
      </c>
      <c r="W500" s="79">
        <v>0</v>
      </c>
      <c r="X500" s="79">
        <v>0</v>
      </c>
      <c r="Y500" s="79">
        <v>0</v>
      </c>
      <c r="Z500" s="79">
        <v>0</v>
      </c>
      <c r="AA500" s="79">
        <v>0</v>
      </c>
      <c r="AB500" s="79">
        <v>0</v>
      </c>
      <c r="AC500" s="79">
        <v>0</v>
      </c>
      <c r="AD500" s="79">
        <v>0</v>
      </c>
      <c r="AE500" s="79">
        <v>0</v>
      </c>
      <c r="AF500" s="79">
        <v>0</v>
      </c>
      <c r="AG500" s="79">
        <v>0</v>
      </c>
      <c r="AH500" s="79">
        <v>0</v>
      </c>
      <c r="AI500" s="79">
        <v>0</v>
      </c>
      <c r="AJ500" s="79">
        <v>0</v>
      </c>
      <c r="AK500" s="79">
        <v>0</v>
      </c>
      <c r="AL500" s="79">
        <v>0</v>
      </c>
      <c r="AM500" s="79">
        <f t="shared" si="7"/>
        <v>0</v>
      </c>
      <c r="AP500" s="45"/>
    </row>
    <row r="501" spans="1:42" ht="33" customHeight="1">
      <c r="A501" s="54">
        <v>1721</v>
      </c>
      <c r="B501" s="55" t="s">
        <v>472</v>
      </c>
      <c r="C501" s="80" t="s">
        <v>678</v>
      </c>
      <c r="D501" s="79">
        <v>0</v>
      </c>
      <c r="E501" s="79">
        <v>0</v>
      </c>
      <c r="F501" s="79">
        <v>0</v>
      </c>
      <c r="G501" s="79">
        <v>0</v>
      </c>
      <c r="H501" s="79">
        <v>0</v>
      </c>
      <c r="I501" s="79">
        <v>0</v>
      </c>
      <c r="J501" s="79">
        <v>0</v>
      </c>
      <c r="K501" s="79">
        <v>0</v>
      </c>
      <c r="L501" s="79">
        <v>0</v>
      </c>
      <c r="M501" s="79">
        <v>0</v>
      </c>
      <c r="N501" s="79">
        <v>0</v>
      </c>
      <c r="O501" s="79">
        <v>0</v>
      </c>
      <c r="P501" s="79">
        <v>0</v>
      </c>
      <c r="Q501" s="79">
        <v>0</v>
      </c>
      <c r="R501" s="79">
        <v>0</v>
      </c>
      <c r="S501" s="79">
        <v>0</v>
      </c>
      <c r="T501" s="79">
        <v>0</v>
      </c>
      <c r="U501" s="79">
        <v>0</v>
      </c>
      <c r="V501" s="79">
        <v>0</v>
      </c>
      <c r="W501" s="79">
        <v>0</v>
      </c>
      <c r="X501" s="79">
        <v>0</v>
      </c>
      <c r="Y501" s="79">
        <v>0</v>
      </c>
      <c r="Z501" s="79">
        <v>0</v>
      </c>
      <c r="AA501" s="79">
        <v>0</v>
      </c>
      <c r="AB501" s="79">
        <v>0</v>
      </c>
      <c r="AC501" s="79">
        <v>0</v>
      </c>
      <c r="AD501" s="79">
        <v>0</v>
      </c>
      <c r="AE501" s="79">
        <v>0</v>
      </c>
      <c r="AF501" s="79">
        <v>0</v>
      </c>
      <c r="AG501" s="79">
        <v>0</v>
      </c>
      <c r="AH501" s="79">
        <v>0</v>
      </c>
      <c r="AI501" s="79">
        <v>0</v>
      </c>
      <c r="AJ501" s="79">
        <v>0</v>
      </c>
      <c r="AK501" s="79">
        <v>0</v>
      </c>
      <c r="AL501" s="79">
        <v>0</v>
      </c>
      <c r="AM501" s="79">
        <f t="shared" si="7"/>
        <v>0</v>
      </c>
      <c r="AP501" s="45"/>
    </row>
    <row r="502" spans="1:42" ht="33" customHeight="1">
      <c r="A502" s="54">
        <v>1722</v>
      </c>
      <c r="B502" s="55" t="s">
        <v>473</v>
      </c>
      <c r="C502" s="80" t="s">
        <v>678</v>
      </c>
      <c r="D502" s="79">
        <v>0</v>
      </c>
      <c r="E502" s="79">
        <v>0</v>
      </c>
      <c r="F502" s="79">
        <v>0</v>
      </c>
      <c r="G502" s="79">
        <v>0</v>
      </c>
      <c r="H502" s="79">
        <v>0</v>
      </c>
      <c r="I502" s="79">
        <v>0</v>
      </c>
      <c r="J502" s="79">
        <v>0</v>
      </c>
      <c r="K502" s="79">
        <v>0</v>
      </c>
      <c r="L502" s="79">
        <v>0</v>
      </c>
      <c r="M502" s="79">
        <v>0</v>
      </c>
      <c r="N502" s="79">
        <v>0</v>
      </c>
      <c r="O502" s="79">
        <v>0</v>
      </c>
      <c r="P502" s="79">
        <v>0</v>
      </c>
      <c r="Q502" s="79">
        <v>0</v>
      </c>
      <c r="R502" s="79">
        <v>0</v>
      </c>
      <c r="S502" s="79">
        <v>0</v>
      </c>
      <c r="T502" s="79">
        <v>0</v>
      </c>
      <c r="U502" s="79">
        <v>0</v>
      </c>
      <c r="V502" s="79">
        <v>0</v>
      </c>
      <c r="W502" s="79">
        <v>0</v>
      </c>
      <c r="X502" s="79">
        <v>0</v>
      </c>
      <c r="Y502" s="79">
        <v>0</v>
      </c>
      <c r="Z502" s="79">
        <v>0</v>
      </c>
      <c r="AA502" s="79">
        <v>0</v>
      </c>
      <c r="AB502" s="79">
        <v>0</v>
      </c>
      <c r="AC502" s="79">
        <v>0</v>
      </c>
      <c r="AD502" s="79">
        <v>0</v>
      </c>
      <c r="AE502" s="79">
        <v>0</v>
      </c>
      <c r="AF502" s="79">
        <v>0</v>
      </c>
      <c r="AG502" s="79">
        <v>0</v>
      </c>
      <c r="AH502" s="79">
        <v>0</v>
      </c>
      <c r="AI502" s="79">
        <v>0</v>
      </c>
      <c r="AJ502" s="79">
        <v>0</v>
      </c>
      <c r="AK502" s="79">
        <v>0</v>
      </c>
      <c r="AL502" s="79">
        <v>0</v>
      </c>
      <c r="AM502" s="79">
        <f t="shared" si="7"/>
        <v>0</v>
      </c>
      <c r="AP502" s="45"/>
    </row>
    <row r="503" spans="1:42" ht="33" customHeight="1">
      <c r="A503" s="54">
        <v>1723</v>
      </c>
      <c r="B503" s="55" t="s">
        <v>474</v>
      </c>
      <c r="C503" s="80" t="s">
        <v>678</v>
      </c>
      <c r="D503" s="79">
        <v>0</v>
      </c>
      <c r="E503" s="79">
        <v>0</v>
      </c>
      <c r="F503" s="79">
        <v>0</v>
      </c>
      <c r="G503" s="79">
        <v>0</v>
      </c>
      <c r="H503" s="79">
        <v>0</v>
      </c>
      <c r="I503" s="79">
        <v>0</v>
      </c>
      <c r="J503" s="79">
        <v>0</v>
      </c>
      <c r="K503" s="79">
        <v>0</v>
      </c>
      <c r="L503" s="79">
        <v>0</v>
      </c>
      <c r="M503" s="79">
        <v>0</v>
      </c>
      <c r="N503" s="79">
        <v>0</v>
      </c>
      <c r="O503" s="79">
        <v>0</v>
      </c>
      <c r="P503" s="79">
        <v>0</v>
      </c>
      <c r="Q503" s="79">
        <v>0</v>
      </c>
      <c r="R503" s="79">
        <v>0</v>
      </c>
      <c r="S503" s="79">
        <v>0</v>
      </c>
      <c r="T503" s="79">
        <v>0</v>
      </c>
      <c r="U503" s="79">
        <v>0</v>
      </c>
      <c r="V503" s="79">
        <v>0</v>
      </c>
      <c r="W503" s="79">
        <v>0</v>
      </c>
      <c r="X503" s="79">
        <v>0</v>
      </c>
      <c r="Y503" s="79">
        <v>0</v>
      </c>
      <c r="Z503" s="79">
        <v>0</v>
      </c>
      <c r="AA503" s="79">
        <v>0</v>
      </c>
      <c r="AB503" s="79">
        <v>0</v>
      </c>
      <c r="AC503" s="79">
        <v>0</v>
      </c>
      <c r="AD503" s="79">
        <v>0</v>
      </c>
      <c r="AE503" s="79">
        <v>0</v>
      </c>
      <c r="AF503" s="79">
        <v>0</v>
      </c>
      <c r="AG503" s="79">
        <v>0</v>
      </c>
      <c r="AH503" s="79">
        <v>0</v>
      </c>
      <c r="AI503" s="79">
        <v>0</v>
      </c>
      <c r="AJ503" s="79">
        <v>0</v>
      </c>
      <c r="AK503" s="79">
        <v>0</v>
      </c>
      <c r="AL503" s="79">
        <v>0</v>
      </c>
      <c r="AM503" s="79">
        <f t="shared" si="7"/>
        <v>0</v>
      </c>
      <c r="AP503" s="45"/>
    </row>
    <row r="504" spans="1:42" ht="33" customHeight="1">
      <c r="A504" s="54">
        <v>1724</v>
      </c>
      <c r="B504" s="55" t="s">
        <v>475</v>
      </c>
      <c r="C504" s="80" t="s">
        <v>678</v>
      </c>
      <c r="D504" s="79">
        <v>0</v>
      </c>
      <c r="E504" s="79">
        <v>0</v>
      </c>
      <c r="F504" s="79">
        <v>0</v>
      </c>
      <c r="G504" s="79">
        <v>0</v>
      </c>
      <c r="H504" s="79">
        <v>0</v>
      </c>
      <c r="I504" s="79">
        <v>0</v>
      </c>
      <c r="J504" s="79">
        <v>0</v>
      </c>
      <c r="K504" s="79">
        <v>0</v>
      </c>
      <c r="L504" s="79">
        <v>0</v>
      </c>
      <c r="M504" s="79">
        <v>0</v>
      </c>
      <c r="N504" s="79">
        <v>0</v>
      </c>
      <c r="O504" s="79">
        <v>0</v>
      </c>
      <c r="P504" s="79">
        <v>0</v>
      </c>
      <c r="Q504" s="79">
        <v>0</v>
      </c>
      <c r="R504" s="79">
        <v>0</v>
      </c>
      <c r="S504" s="79">
        <v>0</v>
      </c>
      <c r="T504" s="79">
        <v>0</v>
      </c>
      <c r="U504" s="79">
        <v>0</v>
      </c>
      <c r="V504" s="79">
        <v>0</v>
      </c>
      <c r="W504" s="79">
        <v>0</v>
      </c>
      <c r="X504" s="79">
        <v>0</v>
      </c>
      <c r="Y504" s="79">
        <v>0</v>
      </c>
      <c r="Z504" s="79">
        <v>0</v>
      </c>
      <c r="AA504" s="79">
        <v>0</v>
      </c>
      <c r="AB504" s="79">
        <v>0</v>
      </c>
      <c r="AC504" s="79">
        <v>0</v>
      </c>
      <c r="AD504" s="79">
        <v>0</v>
      </c>
      <c r="AE504" s="79">
        <v>0</v>
      </c>
      <c r="AF504" s="79">
        <v>0</v>
      </c>
      <c r="AG504" s="79">
        <v>0</v>
      </c>
      <c r="AH504" s="79">
        <v>0</v>
      </c>
      <c r="AI504" s="79">
        <v>0</v>
      </c>
      <c r="AJ504" s="79">
        <v>0</v>
      </c>
      <c r="AK504" s="79">
        <v>0</v>
      </c>
      <c r="AL504" s="79">
        <v>0</v>
      </c>
      <c r="AM504" s="79">
        <f t="shared" si="7"/>
        <v>0</v>
      </c>
      <c r="AP504" s="45"/>
    </row>
    <row r="505" spans="1:42" ht="33" customHeight="1">
      <c r="A505" s="54">
        <v>1725</v>
      </c>
      <c r="B505" s="55" t="s">
        <v>476</v>
      </c>
      <c r="C505" s="80" t="s">
        <v>678</v>
      </c>
      <c r="D505" s="79">
        <v>0</v>
      </c>
      <c r="E505" s="79">
        <v>0</v>
      </c>
      <c r="F505" s="79">
        <v>0</v>
      </c>
      <c r="G505" s="79">
        <v>0</v>
      </c>
      <c r="H505" s="79">
        <v>0</v>
      </c>
      <c r="I505" s="79">
        <v>0</v>
      </c>
      <c r="J505" s="79">
        <v>0</v>
      </c>
      <c r="K505" s="79">
        <v>0</v>
      </c>
      <c r="L505" s="79">
        <v>0</v>
      </c>
      <c r="M505" s="79">
        <v>0</v>
      </c>
      <c r="N505" s="79">
        <v>0</v>
      </c>
      <c r="O505" s="79">
        <v>0</v>
      </c>
      <c r="P505" s="79">
        <v>0</v>
      </c>
      <c r="Q505" s="79">
        <v>0</v>
      </c>
      <c r="R505" s="79">
        <v>0</v>
      </c>
      <c r="S505" s="79">
        <v>0</v>
      </c>
      <c r="T505" s="79">
        <v>0</v>
      </c>
      <c r="U505" s="79">
        <v>0</v>
      </c>
      <c r="V505" s="79">
        <v>0</v>
      </c>
      <c r="W505" s="79">
        <v>0</v>
      </c>
      <c r="X505" s="79">
        <v>0</v>
      </c>
      <c r="Y505" s="79">
        <v>0</v>
      </c>
      <c r="Z505" s="79">
        <v>0</v>
      </c>
      <c r="AA505" s="79">
        <v>0</v>
      </c>
      <c r="AB505" s="79">
        <v>0</v>
      </c>
      <c r="AC505" s="79">
        <v>0</v>
      </c>
      <c r="AD505" s="79">
        <v>0</v>
      </c>
      <c r="AE505" s="79">
        <v>0</v>
      </c>
      <c r="AF505" s="79">
        <v>0</v>
      </c>
      <c r="AG505" s="79">
        <v>0</v>
      </c>
      <c r="AH505" s="79">
        <v>0</v>
      </c>
      <c r="AI505" s="79">
        <v>0</v>
      </c>
      <c r="AJ505" s="79">
        <v>0</v>
      </c>
      <c r="AK505" s="79">
        <v>0</v>
      </c>
      <c r="AL505" s="79">
        <v>0</v>
      </c>
      <c r="AM505" s="79">
        <f t="shared" si="7"/>
        <v>0</v>
      </c>
      <c r="AP505" s="45"/>
    </row>
    <row r="506" spans="1:42" ht="33" customHeight="1">
      <c r="A506" s="54">
        <v>1726</v>
      </c>
      <c r="B506" s="55" t="s">
        <v>477</v>
      </c>
      <c r="C506" s="80" t="s">
        <v>678</v>
      </c>
      <c r="D506" s="79">
        <v>0</v>
      </c>
      <c r="E506" s="79">
        <v>0</v>
      </c>
      <c r="F506" s="79">
        <v>0</v>
      </c>
      <c r="G506" s="79">
        <v>0</v>
      </c>
      <c r="H506" s="79">
        <v>0</v>
      </c>
      <c r="I506" s="79">
        <v>0</v>
      </c>
      <c r="J506" s="79">
        <v>0</v>
      </c>
      <c r="K506" s="79">
        <v>0</v>
      </c>
      <c r="L506" s="79">
        <v>0</v>
      </c>
      <c r="M506" s="79">
        <v>0</v>
      </c>
      <c r="N506" s="79">
        <v>0</v>
      </c>
      <c r="O506" s="79">
        <v>0</v>
      </c>
      <c r="P506" s="79">
        <v>0</v>
      </c>
      <c r="Q506" s="79">
        <v>0</v>
      </c>
      <c r="R506" s="79">
        <v>0</v>
      </c>
      <c r="S506" s="79">
        <v>0</v>
      </c>
      <c r="T506" s="79">
        <v>0</v>
      </c>
      <c r="U506" s="79">
        <v>0</v>
      </c>
      <c r="V506" s="79">
        <v>0</v>
      </c>
      <c r="W506" s="79">
        <v>0</v>
      </c>
      <c r="X506" s="79">
        <v>0</v>
      </c>
      <c r="Y506" s="79">
        <v>0</v>
      </c>
      <c r="Z506" s="79">
        <v>0</v>
      </c>
      <c r="AA506" s="79">
        <v>0</v>
      </c>
      <c r="AB506" s="79">
        <v>0</v>
      </c>
      <c r="AC506" s="79">
        <v>0</v>
      </c>
      <c r="AD506" s="79">
        <v>0</v>
      </c>
      <c r="AE506" s="79">
        <v>0</v>
      </c>
      <c r="AF506" s="79">
        <v>0</v>
      </c>
      <c r="AG506" s="79">
        <v>0</v>
      </c>
      <c r="AH506" s="79">
        <v>0</v>
      </c>
      <c r="AI506" s="79">
        <v>0</v>
      </c>
      <c r="AJ506" s="79">
        <v>0</v>
      </c>
      <c r="AK506" s="79">
        <v>0</v>
      </c>
      <c r="AL506" s="79">
        <v>0</v>
      </c>
      <c r="AM506" s="79">
        <f t="shared" si="7"/>
        <v>0</v>
      </c>
      <c r="AP506" s="45"/>
    </row>
    <row r="507" spans="1:42" ht="33" customHeight="1">
      <c r="A507" s="54">
        <v>1727</v>
      </c>
      <c r="B507" s="55" t="s">
        <v>478</v>
      </c>
      <c r="C507" s="80" t="s">
        <v>678</v>
      </c>
      <c r="D507" s="79">
        <v>0</v>
      </c>
      <c r="E507" s="79">
        <v>0</v>
      </c>
      <c r="F507" s="79">
        <v>0</v>
      </c>
      <c r="G507" s="79">
        <v>0</v>
      </c>
      <c r="H507" s="79">
        <v>0</v>
      </c>
      <c r="I507" s="79">
        <v>0</v>
      </c>
      <c r="J507" s="79">
        <v>0</v>
      </c>
      <c r="K507" s="79">
        <v>0</v>
      </c>
      <c r="L507" s="79">
        <v>0</v>
      </c>
      <c r="M507" s="79">
        <v>0</v>
      </c>
      <c r="N507" s="79">
        <v>0</v>
      </c>
      <c r="O507" s="79">
        <v>0</v>
      </c>
      <c r="P507" s="79">
        <v>0</v>
      </c>
      <c r="Q507" s="79">
        <v>0</v>
      </c>
      <c r="R507" s="79">
        <v>0</v>
      </c>
      <c r="S507" s="79">
        <v>0</v>
      </c>
      <c r="T507" s="79">
        <v>0</v>
      </c>
      <c r="U507" s="79">
        <v>0</v>
      </c>
      <c r="V507" s="79">
        <v>0</v>
      </c>
      <c r="W507" s="79">
        <v>0</v>
      </c>
      <c r="X507" s="79">
        <v>0</v>
      </c>
      <c r="Y507" s="79">
        <v>0</v>
      </c>
      <c r="Z507" s="79">
        <v>0</v>
      </c>
      <c r="AA507" s="79">
        <v>0</v>
      </c>
      <c r="AB507" s="79">
        <v>0</v>
      </c>
      <c r="AC507" s="79">
        <v>0</v>
      </c>
      <c r="AD507" s="79">
        <v>0</v>
      </c>
      <c r="AE507" s="79">
        <v>0</v>
      </c>
      <c r="AF507" s="79">
        <v>0</v>
      </c>
      <c r="AG507" s="79">
        <v>0</v>
      </c>
      <c r="AH507" s="79">
        <v>0</v>
      </c>
      <c r="AI507" s="79">
        <v>0</v>
      </c>
      <c r="AJ507" s="79">
        <v>0</v>
      </c>
      <c r="AK507" s="79">
        <v>0</v>
      </c>
      <c r="AL507" s="79">
        <v>0</v>
      </c>
      <c r="AM507" s="79">
        <f t="shared" si="7"/>
        <v>0</v>
      </c>
      <c r="AP507" s="45"/>
    </row>
    <row r="508" spans="1:42" ht="33" customHeight="1">
      <c r="A508" s="54">
        <v>1728</v>
      </c>
      <c r="B508" s="55" t="s">
        <v>479</v>
      </c>
      <c r="C508" s="80" t="s">
        <v>678</v>
      </c>
      <c r="D508" s="79">
        <v>0</v>
      </c>
      <c r="E508" s="79">
        <v>0</v>
      </c>
      <c r="F508" s="79">
        <v>0</v>
      </c>
      <c r="G508" s="79">
        <v>0</v>
      </c>
      <c r="H508" s="79">
        <v>0</v>
      </c>
      <c r="I508" s="79">
        <v>0</v>
      </c>
      <c r="J508" s="79">
        <v>0</v>
      </c>
      <c r="K508" s="79">
        <v>0</v>
      </c>
      <c r="L508" s="79">
        <v>0</v>
      </c>
      <c r="M508" s="79">
        <v>0</v>
      </c>
      <c r="N508" s="79">
        <v>0</v>
      </c>
      <c r="O508" s="79">
        <v>0</v>
      </c>
      <c r="P508" s="79">
        <v>0</v>
      </c>
      <c r="Q508" s="79">
        <v>0</v>
      </c>
      <c r="R508" s="79">
        <v>0</v>
      </c>
      <c r="S508" s="79">
        <v>0</v>
      </c>
      <c r="T508" s="79">
        <v>0</v>
      </c>
      <c r="U508" s="79">
        <v>0</v>
      </c>
      <c r="V508" s="79">
        <v>0</v>
      </c>
      <c r="W508" s="79">
        <v>0</v>
      </c>
      <c r="X508" s="79">
        <v>0</v>
      </c>
      <c r="Y508" s="79">
        <v>0</v>
      </c>
      <c r="Z508" s="79">
        <v>0</v>
      </c>
      <c r="AA508" s="79">
        <v>0</v>
      </c>
      <c r="AB508" s="79">
        <v>0</v>
      </c>
      <c r="AC508" s="79">
        <v>0</v>
      </c>
      <c r="AD508" s="79">
        <v>0</v>
      </c>
      <c r="AE508" s="79">
        <v>0</v>
      </c>
      <c r="AF508" s="79">
        <v>0</v>
      </c>
      <c r="AG508" s="79">
        <v>0</v>
      </c>
      <c r="AH508" s="79">
        <v>0</v>
      </c>
      <c r="AI508" s="79">
        <v>0</v>
      </c>
      <c r="AJ508" s="79">
        <v>0</v>
      </c>
      <c r="AK508" s="79">
        <v>0</v>
      </c>
      <c r="AL508" s="79">
        <v>0</v>
      </c>
      <c r="AM508" s="79">
        <f t="shared" si="7"/>
        <v>0</v>
      </c>
      <c r="AP508" s="45"/>
    </row>
    <row r="509" spans="1:42" ht="33" customHeight="1">
      <c r="A509" s="54">
        <v>1729</v>
      </c>
      <c r="B509" s="55" t="s">
        <v>480</v>
      </c>
      <c r="C509" s="80" t="s">
        <v>678</v>
      </c>
      <c r="D509" s="79">
        <v>0</v>
      </c>
      <c r="E509" s="79">
        <v>0</v>
      </c>
      <c r="F509" s="79">
        <v>0</v>
      </c>
      <c r="G509" s="79">
        <v>0</v>
      </c>
      <c r="H509" s="79">
        <v>0</v>
      </c>
      <c r="I509" s="79">
        <v>0</v>
      </c>
      <c r="J509" s="79">
        <v>0</v>
      </c>
      <c r="K509" s="79">
        <v>0</v>
      </c>
      <c r="L509" s="79">
        <v>0</v>
      </c>
      <c r="M509" s="79">
        <v>0</v>
      </c>
      <c r="N509" s="79">
        <v>0</v>
      </c>
      <c r="O509" s="79">
        <v>0</v>
      </c>
      <c r="P509" s="79">
        <v>0</v>
      </c>
      <c r="Q509" s="79">
        <v>0</v>
      </c>
      <c r="R509" s="79">
        <v>0</v>
      </c>
      <c r="S509" s="79">
        <v>0</v>
      </c>
      <c r="T509" s="79">
        <v>0</v>
      </c>
      <c r="U509" s="79">
        <v>0</v>
      </c>
      <c r="V509" s="79">
        <v>0</v>
      </c>
      <c r="W509" s="79">
        <v>0</v>
      </c>
      <c r="X509" s="79">
        <v>0</v>
      </c>
      <c r="Y509" s="79">
        <v>0</v>
      </c>
      <c r="Z509" s="79">
        <v>0</v>
      </c>
      <c r="AA509" s="79">
        <v>0</v>
      </c>
      <c r="AB509" s="79">
        <v>0</v>
      </c>
      <c r="AC509" s="79">
        <v>0</v>
      </c>
      <c r="AD509" s="79">
        <v>0</v>
      </c>
      <c r="AE509" s="79">
        <v>0</v>
      </c>
      <c r="AF509" s="79">
        <v>0</v>
      </c>
      <c r="AG509" s="79">
        <v>0</v>
      </c>
      <c r="AH509" s="79">
        <v>0</v>
      </c>
      <c r="AI509" s="79">
        <v>0</v>
      </c>
      <c r="AJ509" s="79">
        <v>0</v>
      </c>
      <c r="AK509" s="79">
        <v>0</v>
      </c>
      <c r="AL509" s="79">
        <v>0</v>
      </c>
      <c r="AM509" s="79">
        <f t="shared" si="7"/>
        <v>0</v>
      </c>
      <c r="AP509" s="45"/>
    </row>
    <row r="510" spans="1:42" ht="33" customHeight="1">
      <c r="A510" s="54">
        <v>1730</v>
      </c>
      <c r="B510" s="55" t="s">
        <v>481</v>
      </c>
      <c r="C510" s="80" t="s">
        <v>678</v>
      </c>
      <c r="D510" s="79">
        <v>0</v>
      </c>
      <c r="E510" s="79">
        <v>0</v>
      </c>
      <c r="F510" s="79">
        <v>0</v>
      </c>
      <c r="G510" s="79">
        <v>0</v>
      </c>
      <c r="H510" s="79">
        <v>0</v>
      </c>
      <c r="I510" s="79">
        <v>0</v>
      </c>
      <c r="J510" s="79">
        <v>0</v>
      </c>
      <c r="K510" s="79">
        <v>0</v>
      </c>
      <c r="L510" s="79">
        <v>0</v>
      </c>
      <c r="M510" s="79">
        <v>0</v>
      </c>
      <c r="N510" s="79">
        <v>0</v>
      </c>
      <c r="O510" s="79">
        <v>0</v>
      </c>
      <c r="P510" s="79">
        <v>0</v>
      </c>
      <c r="Q510" s="79">
        <v>0</v>
      </c>
      <c r="R510" s="79">
        <v>0</v>
      </c>
      <c r="S510" s="79">
        <v>0</v>
      </c>
      <c r="T510" s="79">
        <v>0</v>
      </c>
      <c r="U510" s="79">
        <v>0</v>
      </c>
      <c r="V510" s="79">
        <v>0</v>
      </c>
      <c r="W510" s="79">
        <v>0</v>
      </c>
      <c r="X510" s="79">
        <v>0</v>
      </c>
      <c r="Y510" s="79">
        <v>0</v>
      </c>
      <c r="Z510" s="79">
        <v>0</v>
      </c>
      <c r="AA510" s="79">
        <v>0</v>
      </c>
      <c r="AB510" s="79">
        <v>0</v>
      </c>
      <c r="AC510" s="79">
        <v>0</v>
      </c>
      <c r="AD510" s="79">
        <v>0</v>
      </c>
      <c r="AE510" s="79">
        <v>0</v>
      </c>
      <c r="AF510" s="79">
        <v>0</v>
      </c>
      <c r="AG510" s="79">
        <v>0</v>
      </c>
      <c r="AH510" s="79">
        <v>0</v>
      </c>
      <c r="AI510" s="79">
        <v>0</v>
      </c>
      <c r="AJ510" s="79">
        <v>0</v>
      </c>
      <c r="AK510" s="79">
        <v>0</v>
      </c>
      <c r="AL510" s="79">
        <v>0</v>
      </c>
      <c r="AM510" s="79">
        <f t="shared" si="7"/>
        <v>0</v>
      </c>
      <c r="AP510" s="45"/>
    </row>
    <row r="511" spans="1:42" ht="33" customHeight="1">
      <c r="A511" s="54">
        <v>1731</v>
      </c>
      <c r="B511" s="55" t="s">
        <v>482</v>
      </c>
      <c r="C511" s="80" t="s">
        <v>678</v>
      </c>
      <c r="D511" s="79">
        <v>0</v>
      </c>
      <c r="E511" s="79">
        <v>0</v>
      </c>
      <c r="F511" s="79">
        <v>0</v>
      </c>
      <c r="G511" s="79">
        <v>0</v>
      </c>
      <c r="H511" s="79">
        <v>0</v>
      </c>
      <c r="I511" s="79">
        <v>0</v>
      </c>
      <c r="J511" s="79">
        <v>0</v>
      </c>
      <c r="K511" s="79">
        <v>0</v>
      </c>
      <c r="L511" s="79">
        <v>0</v>
      </c>
      <c r="M511" s="79">
        <v>0</v>
      </c>
      <c r="N511" s="79">
        <v>0</v>
      </c>
      <c r="O511" s="79">
        <v>0</v>
      </c>
      <c r="P511" s="79">
        <v>0</v>
      </c>
      <c r="Q511" s="79">
        <v>0</v>
      </c>
      <c r="R511" s="79">
        <v>0</v>
      </c>
      <c r="S511" s="79">
        <v>0</v>
      </c>
      <c r="T511" s="79">
        <v>0</v>
      </c>
      <c r="U511" s="79">
        <v>0</v>
      </c>
      <c r="V511" s="79">
        <v>0</v>
      </c>
      <c r="W511" s="79">
        <v>0</v>
      </c>
      <c r="X511" s="79">
        <v>0</v>
      </c>
      <c r="Y511" s="79">
        <v>0</v>
      </c>
      <c r="Z511" s="79">
        <v>0</v>
      </c>
      <c r="AA511" s="79">
        <v>0</v>
      </c>
      <c r="AB511" s="79">
        <v>0</v>
      </c>
      <c r="AC511" s="79">
        <v>0</v>
      </c>
      <c r="AD511" s="79">
        <v>0</v>
      </c>
      <c r="AE511" s="79">
        <v>0</v>
      </c>
      <c r="AF511" s="79">
        <v>0</v>
      </c>
      <c r="AG511" s="79">
        <v>0</v>
      </c>
      <c r="AH511" s="79">
        <v>0</v>
      </c>
      <c r="AI511" s="79">
        <v>0</v>
      </c>
      <c r="AJ511" s="79">
        <v>0</v>
      </c>
      <c r="AK511" s="79">
        <v>0</v>
      </c>
      <c r="AL511" s="79">
        <v>0</v>
      </c>
      <c r="AM511" s="79">
        <f t="shared" si="7"/>
        <v>0</v>
      </c>
      <c r="AP511" s="45"/>
    </row>
    <row r="512" spans="1:42" ht="33" customHeight="1">
      <c r="A512" s="54">
        <v>1732</v>
      </c>
      <c r="B512" s="55" t="s">
        <v>483</v>
      </c>
      <c r="C512" s="80" t="s">
        <v>678</v>
      </c>
      <c r="D512" s="79">
        <v>0</v>
      </c>
      <c r="E512" s="79">
        <v>0</v>
      </c>
      <c r="F512" s="79">
        <v>0</v>
      </c>
      <c r="G512" s="79">
        <v>0</v>
      </c>
      <c r="H512" s="79">
        <v>0</v>
      </c>
      <c r="I512" s="79">
        <v>0</v>
      </c>
      <c r="J512" s="79">
        <v>0</v>
      </c>
      <c r="K512" s="79">
        <v>0</v>
      </c>
      <c r="L512" s="79">
        <v>0</v>
      </c>
      <c r="M512" s="79">
        <v>0</v>
      </c>
      <c r="N512" s="79">
        <v>0</v>
      </c>
      <c r="O512" s="79">
        <v>0</v>
      </c>
      <c r="P512" s="79">
        <v>0</v>
      </c>
      <c r="Q512" s="79">
        <v>0</v>
      </c>
      <c r="R512" s="79">
        <v>0</v>
      </c>
      <c r="S512" s="79">
        <v>0</v>
      </c>
      <c r="T512" s="79">
        <v>0</v>
      </c>
      <c r="U512" s="79">
        <v>0</v>
      </c>
      <c r="V512" s="79">
        <v>0</v>
      </c>
      <c r="W512" s="79">
        <v>0</v>
      </c>
      <c r="X512" s="79">
        <v>0</v>
      </c>
      <c r="Y512" s="79">
        <v>0</v>
      </c>
      <c r="Z512" s="79">
        <v>0</v>
      </c>
      <c r="AA512" s="79">
        <v>0</v>
      </c>
      <c r="AB512" s="79">
        <v>0</v>
      </c>
      <c r="AC512" s="79">
        <v>0</v>
      </c>
      <c r="AD512" s="79">
        <v>0</v>
      </c>
      <c r="AE512" s="79">
        <v>0</v>
      </c>
      <c r="AF512" s="79">
        <v>0</v>
      </c>
      <c r="AG512" s="79">
        <v>0</v>
      </c>
      <c r="AH512" s="79">
        <v>0</v>
      </c>
      <c r="AI512" s="79">
        <v>0</v>
      </c>
      <c r="AJ512" s="79">
        <v>0</v>
      </c>
      <c r="AK512" s="79">
        <v>0</v>
      </c>
      <c r="AL512" s="79">
        <v>0</v>
      </c>
      <c r="AM512" s="79">
        <f t="shared" si="7"/>
        <v>0</v>
      </c>
      <c r="AP512" s="45"/>
    </row>
    <row r="513" spans="1:42" ht="33" customHeight="1">
      <c r="A513" s="54">
        <v>1733</v>
      </c>
      <c r="B513" s="55" t="s">
        <v>484</v>
      </c>
      <c r="C513" s="80" t="s">
        <v>678</v>
      </c>
      <c r="D513" s="79">
        <v>0</v>
      </c>
      <c r="E513" s="79">
        <v>0</v>
      </c>
      <c r="F513" s="79">
        <v>0</v>
      </c>
      <c r="G513" s="79">
        <v>0</v>
      </c>
      <c r="H513" s="79">
        <v>0</v>
      </c>
      <c r="I513" s="79">
        <v>0</v>
      </c>
      <c r="J513" s="79">
        <v>0</v>
      </c>
      <c r="K513" s="79">
        <v>0</v>
      </c>
      <c r="L513" s="79">
        <v>0</v>
      </c>
      <c r="M513" s="79">
        <v>0</v>
      </c>
      <c r="N513" s="79">
        <v>0</v>
      </c>
      <c r="O513" s="79">
        <v>0</v>
      </c>
      <c r="P513" s="79">
        <v>0</v>
      </c>
      <c r="Q513" s="79">
        <v>0</v>
      </c>
      <c r="R513" s="79">
        <v>0</v>
      </c>
      <c r="S513" s="79">
        <v>0</v>
      </c>
      <c r="T513" s="79">
        <v>0</v>
      </c>
      <c r="U513" s="79">
        <v>0</v>
      </c>
      <c r="V513" s="79">
        <v>0</v>
      </c>
      <c r="W513" s="79">
        <v>0</v>
      </c>
      <c r="X513" s="79">
        <v>0</v>
      </c>
      <c r="Y513" s="79">
        <v>0</v>
      </c>
      <c r="Z513" s="79">
        <v>0</v>
      </c>
      <c r="AA513" s="79">
        <v>0</v>
      </c>
      <c r="AB513" s="79">
        <v>0</v>
      </c>
      <c r="AC513" s="79">
        <v>0</v>
      </c>
      <c r="AD513" s="79">
        <v>0</v>
      </c>
      <c r="AE513" s="79">
        <v>0</v>
      </c>
      <c r="AF513" s="79">
        <v>0</v>
      </c>
      <c r="AG513" s="79">
        <v>0</v>
      </c>
      <c r="AH513" s="79">
        <v>0</v>
      </c>
      <c r="AI513" s="79">
        <v>0</v>
      </c>
      <c r="AJ513" s="79">
        <v>0</v>
      </c>
      <c r="AK513" s="79">
        <v>0</v>
      </c>
      <c r="AL513" s="79">
        <v>0</v>
      </c>
      <c r="AM513" s="79">
        <f t="shared" si="7"/>
        <v>0</v>
      </c>
      <c r="AP513" s="45"/>
    </row>
    <row r="514" spans="1:42" ht="33" customHeight="1">
      <c r="A514" s="54">
        <v>1734</v>
      </c>
      <c r="B514" s="55" t="s">
        <v>485</v>
      </c>
      <c r="C514" s="80" t="s">
        <v>678</v>
      </c>
      <c r="D514" s="79">
        <v>0</v>
      </c>
      <c r="E514" s="79">
        <v>0</v>
      </c>
      <c r="F514" s="79">
        <v>0</v>
      </c>
      <c r="G514" s="79">
        <v>0</v>
      </c>
      <c r="H514" s="79">
        <v>0</v>
      </c>
      <c r="I514" s="79">
        <v>0</v>
      </c>
      <c r="J514" s="79">
        <v>0</v>
      </c>
      <c r="K514" s="79">
        <v>0</v>
      </c>
      <c r="L514" s="79">
        <v>0</v>
      </c>
      <c r="M514" s="79">
        <v>0</v>
      </c>
      <c r="N514" s="79">
        <v>0</v>
      </c>
      <c r="O514" s="79">
        <v>0</v>
      </c>
      <c r="P514" s="79">
        <v>0</v>
      </c>
      <c r="Q514" s="79">
        <v>0</v>
      </c>
      <c r="R514" s="79">
        <v>0</v>
      </c>
      <c r="S514" s="79">
        <v>0</v>
      </c>
      <c r="T514" s="79">
        <v>0</v>
      </c>
      <c r="U514" s="79">
        <v>0</v>
      </c>
      <c r="V514" s="79">
        <v>0</v>
      </c>
      <c r="W514" s="79">
        <v>0</v>
      </c>
      <c r="X514" s="79">
        <v>0</v>
      </c>
      <c r="Y514" s="79">
        <v>0</v>
      </c>
      <c r="Z514" s="79">
        <v>0</v>
      </c>
      <c r="AA514" s="79">
        <v>0</v>
      </c>
      <c r="AB514" s="79">
        <v>0</v>
      </c>
      <c r="AC514" s="79">
        <v>0</v>
      </c>
      <c r="AD514" s="79">
        <v>0</v>
      </c>
      <c r="AE514" s="79">
        <v>0</v>
      </c>
      <c r="AF514" s="79">
        <v>0</v>
      </c>
      <c r="AG514" s="79">
        <v>0</v>
      </c>
      <c r="AH514" s="79">
        <v>0</v>
      </c>
      <c r="AI514" s="79">
        <v>0</v>
      </c>
      <c r="AJ514" s="79">
        <v>0</v>
      </c>
      <c r="AK514" s="79">
        <v>0</v>
      </c>
      <c r="AL514" s="79">
        <v>0</v>
      </c>
      <c r="AM514" s="79">
        <f t="shared" si="7"/>
        <v>0</v>
      </c>
      <c r="AP514" s="45"/>
    </row>
    <row r="515" spans="1:42" ht="33" customHeight="1">
      <c r="A515" s="54">
        <v>1735</v>
      </c>
      <c r="B515" s="55" t="s">
        <v>486</v>
      </c>
      <c r="C515" s="80" t="s">
        <v>678</v>
      </c>
      <c r="D515" s="79">
        <v>0</v>
      </c>
      <c r="E515" s="79">
        <v>0</v>
      </c>
      <c r="F515" s="79">
        <v>0</v>
      </c>
      <c r="G515" s="79">
        <v>0</v>
      </c>
      <c r="H515" s="79">
        <v>0</v>
      </c>
      <c r="I515" s="79">
        <v>0</v>
      </c>
      <c r="J515" s="79">
        <v>0</v>
      </c>
      <c r="K515" s="79">
        <v>0</v>
      </c>
      <c r="L515" s="79">
        <v>0</v>
      </c>
      <c r="M515" s="79">
        <v>0</v>
      </c>
      <c r="N515" s="79">
        <v>0</v>
      </c>
      <c r="O515" s="79">
        <v>0</v>
      </c>
      <c r="P515" s="79">
        <v>0</v>
      </c>
      <c r="Q515" s="79">
        <v>0</v>
      </c>
      <c r="R515" s="79">
        <v>0</v>
      </c>
      <c r="S515" s="79">
        <v>0</v>
      </c>
      <c r="T515" s="79">
        <v>0</v>
      </c>
      <c r="U515" s="79">
        <v>0</v>
      </c>
      <c r="V515" s="79">
        <v>0</v>
      </c>
      <c r="W515" s="79">
        <v>0</v>
      </c>
      <c r="X515" s="79">
        <v>0</v>
      </c>
      <c r="Y515" s="79">
        <v>0</v>
      </c>
      <c r="Z515" s="79">
        <v>0</v>
      </c>
      <c r="AA515" s="79">
        <v>0</v>
      </c>
      <c r="AB515" s="79">
        <v>0</v>
      </c>
      <c r="AC515" s="79">
        <v>0</v>
      </c>
      <c r="AD515" s="79">
        <v>0</v>
      </c>
      <c r="AE515" s="79">
        <v>0</v>
      </c>
      <c r="AF515" s="79">
        <v>0</v>
      </c>
      <c r="AG515" s="79">
        <v>0</v>
      </c>
      <c r="AH515" s="79">
        <v>0</v>
      </c>
      <c r="AI515" s="79">
        <v>0</v>
      </c>
      <c r="AJ515" s="79">
        <v>0</v>
      </c>
      <c r="AK515" s="79">
        <v>0</v>
      </c>
      <c r="AL515" s="79">
        <v>0</v>
      </c>
      <c r="AM515" s="79">
        <f t="shared" si="7"/>
        <v>0</v>
      </c>
      <c r="AP515" s="45"/>
    </row>
    <row r="516" spans="1:42" ht="33" customHeight="1">
      <c r="A516" s="54">
        <v>1736</v>
      </c>
      <c r="B516" s="55" t="s">
        <v>487</v>
      </c>
      <c r="C516" s="80" t="s">
        <v>678</v>
      </c>
      <c r="D516" s="79">
        <v>0</v>
      </c>
      <c r="E516" s="79">
        <v>0</v>
      </c>
      <c r="F516" s="79">
        <v>0</v>
      </c>
      <c r="G516" s="79">
        <v>0</v>
      </c>
      <c r="H516" s="79">
        <v>0</v>
      </c>
      <c r="I516" s="79">
        <v>0</v>
      </c>
      <c r="J516" s="79">
        <v>0</v>
      </c>
      <c r="K516" s="79">
        <v>0</v>
      </c>
      <c r="L516" s="79">
        <v>0</v>
      </c>
      <c r="M516" s="79">
        <v>0</v>
      </c>
      <c r="N516" s="79">
        <v>0</v>
      </c>
      <c r="O516" s="79">
        <v>0</v>
      </c>
      <c r="P516" s="79">
        <v>0</v>
      </c>
      <c r="Q516" s="79">
        <v>0</v>
      </c>
      <c r="R516" s="79">
        <v>0</v>
      </c>
      <c r="S516" s="79">
        <v>0</v>
      </c>
      <c r="T516" s="79">
        <v>0</v>
      </c>
      <c r="U516" s="79">
        <v>0</v>
      </c>
      <c r="V516" s="79">
        <v>0</v>
      </c>
      <c r="W516" s="79">
        <v>0</v>
      </c>
      <c r="X516" s="79">
        <v>0</v>
      </c>
      <c r="Y516" s="79">
        <v>0</v>
      </c>
      <c r="Z516" s="79">
        <v>0</v>
      </c>
      <c r="AA516" s="79">
        <v>0</v>
      </c>
      <c r="AB516" s="79">
        <v>0</v>
      </c>
      <c r="AC516" s="79">
        <v>0</v>
      </c>
      <c r="AD516" s="79">
        <v>0</v>
      </c>
      <c r="AE516" s="79">
        <v>0</v>
      </c>
      <c r="AF516" s="79">
        <v>0</v>
      </c>
      <c r="AG516" s="79">
        <v>0</v>
      </c>
      <c r="AH516" s="79">
        <v>0</v>
      </c>
      <c r="AI516" s="79">
        <v>0</v>
      </c>
      <c r="AJ516" s="79">
        <v>0</v>
      </c>
      <c r="AK516" s="79">
        <v>0</v>
      </c>
      <c r="AL516" s="79">
        <v>0</v>
      </c>
      <c r="AM516" s="79">
        <f t="shared" si="7"/>
        <v>0</v>
      </c>
      <c r="AP516" s="45"/>
    </row>
    <row r="517" spans="1:42" ht="33" customHeight="1">
      <c r="A517" s="54">
        <v>1737</v>
      </c>
      <c r="B517" s="55" t="s">
        <v>488</v>
      </c>
      <c r="C517" s="80" t="s">
        <v>678</v>
      </c>
      <c r="D517" s="79">
        <v>0</v>
      </c>
      <c r="E517" s="79">
        <v>0</v>
      </c>
      <c r="F517" s="79">
        <v>0</v>
      </c>
      <c r="G517" s="79">
        <v>0</v>
      </c>
      <c r="H517" s="79">
        <v>0</v>
      </c>
      <c r="I517" s="79">
        <v>0</v>
      </c>
      <c r="J517" s="79">
        <v>0</v>
      </c>
      <c r="K517" s="79">
        <v>0</v>
      </c>
      <c r="L517" s="79">
        <v>0</v>
      </c>
      <c r="M517" s="79">
        <v>0</v>
      </c>
      <c r="N517" s="79">
        <v>0</v>
      </c>
      <c r="O517" s="79">
        <v>0</v>
      </c>
      <c r="P517" s="79">
        <v>0</v>
      </c>
      <c r="Q517" s="79">
        <v>0</v>
      </c>
      <c r="R517" s="79">
        <v>0</v>
      </c>
      <c r="S517" s="79">
        <v>0</v>
      </c>
      <c r="T517" s="79">
        <v>0</v>
      </c>
      <c r="U517" s="79">
        <v>0</v>
      </c>
      <c r="V517" s="79">
        <v>0</v>
      </c>
      <c r="W517" s="79">
        <v>0</v>
      </c>
      <c r="X517" s="79">
        <v>0</v>
      </c>
      <c r="Y517" s="79">
        <v>0</v>
      </c>
      <c r="Z517" s="79">
        <v>0</v>
      </c>
      <c r="AA517" s="79">
        <v>0</v>
      </c>
      <c r="AB517" s="79">
        <v>0</v>
      </c>
      <c r="AC517" s="79">
        <v>0</v>
      </c>
      <c r="AD517" s="79">
        <v>0</v>
      </c>
      <c r="AE517" s="79">
        <v>0</v>
      </c>
      <c r="AF517" s="79">
        <v>0</v>
      </c>
      <c r="AG517" s="79">
        <v>0</v>
      </c>
      <c r="AH517" s="79">
        <v>0</v>
      </c>
      <c r="AI517" s="79">
        <v>0</v>
      </c>
      <c r="AJ517" s="79">
        <v>0</v>
      </c>
      <c r="AK517" s="79">
        <v>0</v>
      </c>
      <c r="AL517" s="79">
        <v>0</v>
      </c>
      <c r="AM517" s="79">
        <f t="shared" si="7"/>
        <v>0</v>
      </c>
      <c r="AP517" s="45"/>
    </row>
    <row r="518" spans="1:42" ht="33" customHeight="1">
      <c r="A518" s="54">
        <v>1738</v>
      </c>
      <c r="B518" s="55" t="s">
        <v>489</v>
      </c>
      <c r="C518" s="80" t="s">
        <v>678</v>
      </c>
      <c r="D518" s="79">
        <v>0</v>
      </c>
      <c r="E518" s="79">
        <v>0</v>
      </c>
      <c r="F518" s="79">
        <v>0</v>
      </c>
      <c r="G518" s="79">
        <v>0</v>
      </c>
      <c r="H518" s="79">
        <v>0</v>
      </c>
      <c r="I518" s="79">
        <v>0</v>
      </c>
      <c r="J518" s="79">
        <v>0</v>
      </c>
      <c r="K518" s="79">
        <v>0</v>
      </c>
      <c r="L518" s="79">
        <v>0</v>
      </c>
      <c r="M518" s="79">
        <v>0</v>
      </c>
      <c r="N518" s="79">
        <v>0</v>
      </c>
      <c r="O518" s="79">
        <v>0</v>
      </c>
      <c r="P518" s="79">
        <v>0</v>
      </c>
      <c r="Q518" s="79">
        <v>0</v>
      </c>
      <c r="R518" s="79">
        <v>0</v>
      </c>
      <c r="S518" s="79">
        <v>0</v>
      </c>
      <c r="T518" s="79">
        <v>0</v>
      </c>
      <c r="U518" s="79">
        <v>0</v>
      </c>
      <c r="V518" s="79">
        <v>0</v>
      </c>
      <c r="W518" s="79">
        <v>0</v>
      </c>
      <c r="X518" s="79">
        <v>0</v>
      </c>
      <c r="Y518" s="79">
        <v>0</v>
      </c>
      <c r="Z518" s="79">
        <v>0</v>
      </c>
      <c r="AA518" s="79">
        <v>0</v>
      </c>
      <c r="AB518" s="79">
        <v>0</v>
      </c>
      <c r="AC518" s="79">
        <v>0</v>
      </c>
      <c r="AD518" s="79">
        <v>0</v>
      </c>
      <c r="AE518" s="79">
        <v>0</v>
      </c>
      <c r="AF518" s="79">
        <v>0</v>
      </c>
      <c r="AG518" s="79">
        <v>0</v>
      </c>
      <c r="AH518" s="79">
        <v>0</v>
      </c>
      <c r="AI518" s="79">
        <v>0</v>
      </c>
      <c r="AJ518" s="79">
        <v>0</v>
      </c>
      <c r="AK518" s="79">
        <v>0</v>
      </c>
      <c r="AL518" s="79">
        <v>0</v>
      </c>
      <c r="AM518" s="79">
        <f t="shared" si="7"/>
        <v>0</v>
      </c>
      <c r="AP518" s="45"/>
    </row>
    <row r="519" spans="1:42" ht="33" customHeight="1">
      <c r="A519" s="54">
        <v>1739</v>
      </c>
      <c r="B519" s="55" t="s">
        <v>490</v>
      </c>
      <c r="C519" s="80" t="s">
        <v>678</v>
      </c>
      <c r="D519" s="79">
        <v>0</v>
      </c>
      <c r="E519" s="79">
        <v>0</v>
      </c>
      <c r="F519" s="79">
        <v>0</v>
      </c>
      <c r="G519" s="79">
        <v>0</v>
      </c>
      <c r="H519" s="79">
        <v>0</v>
      </c>
      <c r="I519" s="79">
        <v>0</v>
      </c>
      <c r="J519" s="79">
        <v>0</v>
      </c>
      <c r="K519" s="79">
        <v>0</v>
      </c>
      <c r="L519" s="79">
        <v>0</v>
      </c>
      <c r="M519" s="79">
        <v>0</v>
      </c>
      <c r="N519" s="79">
        <v>0</v>
      </c>
      <c r="O519" s="79">
        <v>0</v>
      </c>
      <c r="P519" s="79">
        <v>0</v>
      </c>
      <c r="Q519" s="79">
        <v>0</v>
      </c>
      <c r="R519" s="79">
        <v>0</v>
      </c>
      <c r="S519" s="79">
        <v>0</v>
      </c>
      <c r="T519" s="79">
        <v>0</v>
      </c>
      <c r="U519" s="79">
        <v>0</v>
      </c>
      <c r="V519" s="79">
        <v>0</v>
      </c>
      <c r="W519" s="79">
        <v>0</v>
      </c>
      <c r="X519" s="79">
        <v>0</v>
      </c>
      <c r="Y519" s="79">
        <v>0</v>
      </c>
      <c r="Z519" s="79">
        <v>0</v>
      </c>
      <c r="AA519" s="79">
        <v>0</v>
      </c>
      <c r="AB519" s="79">
        <v>0</v>
      </c>
      <c r="AC519" s="79">
        <v>0</v>
      </c>
      <c r="AD519" s="79">
        <v>0</v>
      </c>
      <c r="AE519" s="79">
        <v>0</v>
      </c>
      <c r="AF519" s="79">
        <v>0</v>
      </c>
      <c r="AG519" s="79">
        <v>0</v>
      </c>
      <c r="AH519" s="79">
        <v>0</v>
      </c>
      <c r="AI519" s="79">
        <v>0</v>
      </c>
      <c r="AJ519" s="79">
        <v>0</v>
      </c>
      <c r="AK519" s="79">
        <v>0</v>
      </c>
      <c r="AL519" s="79">
        <v>0</v>
      </c>
      <c r="AM519" s="79">
        <f t="shared" si="7"/>
        <v>0</v>
      </c>
      <c r="AP519" s="45"/>
    </row>
    <row r="520" spans="1:42" ht="33" customHeight="1">
      <c r="A520" s="54">
        <v>1740</v>
      </c>
      <c r="B520" s="55" t="s">
        <v>491</v>
      </c>
      <c r="C520" s="80" t="s">
        <v>678</v>
      </c>
      <c r="D520" s="79">
        <v>0</v>
      </c>
      <c r="E520" s="79">
        <v>0</v>
      </c>
      <c r="F520" s="79">
        <v>0</v>
      </c>
      <c r="G520" s="79">
        <v>0</v>
      </c>
      <c r="H520" s="79">
        <v>0</v>
      </c>
      <c r="I520" s="79">
        <v>0</v>
      </c>
      <c r="J520" s="79">
        <v>0</v>
      </c>
      <c r="K520" s="79">
        <v>0</v>
      </c>
      <c r="L520" s="79">
        <v>0</v>
      </c>
      <c r="M520" s="79">
        <v>0</v>
      </c>
      <c r="N520" s="79">
        <v>0</v>
      </c>
      <c r="O520" s="79">
        <v>0</v>
      </c>
      <c r="P520" s="79">
        <v>0</v>
      </c>
      <c r="Q520" s="79">
        <v>0</v>
      </c>
      <c r="R520" s="79">
        <v>0</v>
      </c>
      <c r="S520" s="79">
        <v>0</v>
      </c>
      <c r="T520" s="79">
        <v>0</v>
      </c>
      <c r="U520" s="79">
        <v>0</v>
      </c>
      <c r="V520" s="79">
        <v>0</v>
      </c>
      <c r="W520" s="79">
        <v>0</v>
      </c>
      <c r="X520" s="79">
        <v>0</v>
      </c>
      <c r="Y520" s="79">
        <v>0</v>
      </c>
      <c r="Z520" s="79">
        <v>0</v>
      </c>
      <c r="AA520" s="79">
        <v>0</v>
      </c>
      <c r="AB520" s="79">
        <v>0</v>
      </c>
      <c r="AC520" s="79">
        <v>0</v>
      </c>
      <c r="AD520" s="79">
        <v>0</v>
      </c>
      <c r="AE520" s="79">
        <v>0</v>
      </c>
      <c r="AF520" s="79">
        <v>0</v>
      </c>
      <c r="AG520" s="79">
        <v>0</v>
      </c>
      <c r="AH520" s="79">
        <v>0</v>
      </c>
      <c r="AI520" s="79">
        <v>0</v>
      </c>
      <c r="AJ520" s="79">
        <v>0</v>
      </c>
      <c r="AK520" s="79">
        <v>0</v>
      </c>
      <c r="AL520" s="79">
        <v>0</v>
      </c>
      <c r="AM520" s="79">
        <f t="shared" si="7"/>
        <v>0</v>
      </c>
      <c r="AP520" s="45"/>
    </row>
    <row r="521" spans="1:42" ht="33" customHeight="1">
      <c r="A521" s="54">
        <v>1741</v>
      </c>
      <c r="B521" s="55" t="s">
        <v>492</v>
      </c>
      <c r="C521" s="80" t="s">
        <v>678</v>
      </c>
      <c r="D521" s="79">
        <v>0</v>
      </c>
      <c r="E521" s="79">
        <v>0</v>
      </c>
      <c r="F521" s="79">
        <v>0</v>
      </c>
      <c r="G521" s="79">
        <v>0</v>
      </c>
      <c r="H521" s="79">
        <v>0</v>
      </c>
      <c r="I521" s="79">
        <v>0</v>
      </c>
      <c r="J521" s="79">
        <v>0</v>
      </c>
      <c r="K521" s="79">
        <v>0</v>
      </c>
      <c r="L521" s="79">
        <v>0</v>
      </c>
      <c r="M521" s="79">
        <v>0</v>
      </c>
      <c r="N521" s="79">
        <v>0</v>
      </c>
      <c r="O521" s="79">
        <v>0</v>
      </c>
      <c r="P521" s="79">
        <v>0</v>
      </c>
      <c r="Q521" s="79">
        <v>0</v>
      </c>
      <c r="R521" s="79">
        <v>0</v>
      </c>
      <c r="S521" s="79">
        <v>0</v>
      </c>
      <c r="T521" s="79">
        <v>0</v>
      </c>
      <c r="U521" s="79">
        <v>0</v>
      </c>
      <c r="V521" s="79">
        <v>0</v>
      </c>
      <c r="W521" s="79">
        <v>0</v>
      </c>
      <c r="X521" s="79">
        <v>0</v>
      </c>
      <c r="Y521" s="79">
        <v>0</v>
      </c>
      <c r="Z521" s="79">
        <v>0</v>
      </c>
      <c r="AA521" s="79">
        <v>0</v>
      </c>
      <c r="AB521" s="79">
        <v>0</v>
      </c>
      <c r="AC521" s="79">
        <v>0</v>
      </c>
      <c r="AD521" s="79">
        <v>0</v>
      </c>
      <c r="AE521" s="79">
        <v>0</v>
      </c>
      <c r="AF521" s="79">
        <v>0</v>
      </c>
      <c r="AG521" s="79">
        <v>0</v>
      </c>
      <c r="AH521" s="79">
        <v>0</v>
      </c>
      <c r="AI521" s="79">
        <v>0</v>
      </c>
      <c r="AJ521" s="79">
        <v>0</v>
      </c>
      <c r="AK521" s="79">
        <v>0</v>
      </c>
      <c r="AL521" s="79">
        <v>0</v>
      </c>
      <c r="AM521" s="79">
        <f t="shared" si="7"/>
        <v>0</v>
      </c>
      <c r="AP521" s="45"/>
    </row>
    <row r="522" spans="1:42" ht="33" customHeight="1">
      <c r="A522" s="54">
        <v>1742</v>
      </c>
      <c r="B522" s="55" t="s">
        <v>493</v>
      </c>
      <c r="C522" s="80" t="s">
        <v>678</v>
      </c>
      <c r="D522" s="79">
        <v>0</v>
      </c>
      <c r="E522" s="79">
        <v>0</v>
      </c>
      <c r="F522" s="79">
        <v>0</v>
      </c>
      <c r="G522" s="79">
        <v>0</v>
      </c>
      <c r="H522" s="79">
        <v>0</v>
      </c>
      <c r="I522" s="79">
        <v>0</v>
      </c>
      <c r="J522" s="79">
        <v>0</v>
      </c>
      <c r="K522" s="79">
        <v>0</v>
      </c>
      <c r="L522" s="79">
        <v>0</v>
      </c>
      <c r="M522" s="79">
        <v>0</v>
      </c>
      <c r="N522" s="79">
        <v>0</v>
      </c>
      <c r="O522" s="79">
        <v>0</v>
      </c>
      <c r="P522" s="79">
        <v>0</v>
      </c>
      <c r="Q522" s="79">
        <v>0</v>
      </c>
      <c r="R522" s="79">
        <v>0</v>
      </c>
      <c r="S522" s="79">
        <v>0</v>
      </c>
      <c r="T522" s="79">
        <v>0</v>
      </c>
      <c r="U522" s="79">
        <v>0</v>
      </c>
      <c r="V522" s="79">
        <v>0</v>
      </c>
      <c r="W522" s="79">
        <v>0</v>
      </c>
      <c r="X522" s="79">
        <v>0</v>
      </c>
      <c r="Y522" s="79">
        <v>0</v>
      </c>
      <c r="Z522" s="79">
        <v>0</v>
      </c>
      <c r="AA522" s="79">
        <v>0</v>
      </c>
      <c r="AB522" s="79">
        <v>0</v>
      </c>
      <c r="AC522" s="79">
        <v>0</v>
      </c>
      <c r="AD522" s="79">
        <v>0</v>
      </c>
      <c r="AE522" s="79">
        <v>0</v>
      </c>
      <c r="AF522" s="79">
        <v>0</v>
      </c>
      <c r="AG522" s="79">
        <v>0</v>
      </c>
      <c r="AH522" s="79">
        <v>0</v>
      </c>
      <c r="AI522" s="79">
        <v>0</v>
      </c>
      <c r="AJ522" s="79">
        <v>0</v>
      </c>
      <c r="AK522" s="79">
        <v>0</v>
      </c>
      <c r="AL522" s="79">
        <v>0</v>
      </c>
      <c r="AM522" s="79">
        <f t="shared" si="7"/>
        <v>0</v>
      </c>
      <c r="AP522" s="45"/>
    </row>
    <row r="523" spans="1:42" ht="33" customHeight="1">
      <c r="A523" s="54">
        <v>1743</v>
      </c>
      <c r="B523" s="55" t="s">
        <v>494</v>
      </c>
      <c r="C523" s="80" t="s">
        <v>678</v>
      </c>
      <c r="D523" s="79">
        <v>0</v>
      </c>
      <c r="E523" s="79">
        <v>0</v>
      </c>
      <c r="F523" s="79">
        <v>0</v>
      </c>
      <c r="G523" s="79">
        <v>0</v>
      </c>
      <c r="H523" s="79">
        <v>0</v>
      </c>
      <c r="I523" s="79">
        <v>0</v>
      </c>
      <c r="J523" s="79">
        <v>0</v>
      </c>
      <c r="K523" s="79">
        <v>0</v>
      </c>
      <c r="L523" s="79">
        <v>0</v>
      </c>
      <c r="M523" s="79">
        <v>0</v>
      </c>
      <c r="N523" s="79">
        <v>0</v>
      </c>
      <c r="O523" s="79">
        <v>0</v>
      </c>
      <c r="P523" s="79">
        <v>0</v>
      </c>
      <c r="Q523" s="79">
        <v>0</v>
      </c>
      <c r="R523" s="79">
        <v>0</v>
      </c>
      <c r="S523" s="79">
        <v>0</v>
      </c>
      <c r="T523" s="79">
        <v>0</v>
      </c>
      <c r="U523" s="79">
        <v>0</v>
      </c>
      <c r="V523" s="79">
        <v>0</v>
      </c>
      <c r="W523" s="79">
        <v>0</v>
      </c>
      <c r="X523" s="79">
        <v>0</v>
      </c>
      <c r="Y523" s="79">
        <v>0</v>
      </c>
      <c r="Z523" s="79">
        <v>0</v>
      </c>
      <c r="AA523" s="79">
        <v>0</v>
      </c>
      <c r="AB523" s="79">
        <v>0</v>
      </c>
      <c r="AC523" s="79">
        <v>0</v>
      </c>
      <c r="AD523" s="79">
        <v>0</v>
      </c>
      <c r="AE523" s="79">
        <v>0</v>
      </c>
      <c r="AF523" s="79">
        <v>0</v>
      </c>
      <c r="AG523" s="79">
        <v>0</v>
      </c>
      <c r="AH523" s="79">
        <v>0</v>
      </c>
      <c r="AI523" s="79">
        <v>0</v>
      </c>
      <c r="AJ523" s="79">
        <v>0</v>
      </c>
      <c r="AK523" s="79">
        <v>0</v>
      </c>
      <c r="AL523" s="79">
        <v>0</v>
      </c>
      <c r="AM523" s="79">
        <f t="shared" ref="AM523:AM586" si="8">SUM(D523:AL523)</f>
        <v>0</v>
      </c>
      <c r="AP523" s="45"/>
    </row>
    <row r="524" spans="1:42" ht="33" customHeight="1">
      <c r="A524" s="54">
        <v>1744</v>
      </c>
      <c r="B524" s="55" t="s">
        <v>495</v>
      </c>
      <c r="C524" s="80" t="s">
        <v>678</v>
      </c>
      <c r="D524" s="79">
        <v>0</v>
      </c>
      <c r="E524" s="79">
        <v>0</v>
      </c>
      <c r="F524" s="79">
        <v>0</v>
      </c>
      <c r="G524" s="79">
        <v>0</v>
      </c>
      <c r="H524" s="79">
        <v>0</v>
      </c>
      <c r="I524" s="79">
        <v>0</v>
      </c>
      <c r="J524" s="79">
        <v>0</v>
      </c>
      <c r="K524" s="79">
        <v>0</v>
      </c>
      <c r="L524" s="79">
        <v>0</v>
      </c>
      <c r="M524" s="79">
        <v>0</v>
      </c>
      <c r="N524" s="79">
        <v>0</v>
      </c>
      <c r="O524" s="79">
        <v>0</v>
      </c>
      <c r="P524" s="79">
        <v>0</v>
      </c>
      <c r="Q524" s="79">
        <v>0</v>
      </c>
      <c r="R524" s="79">
        <v>0</v>
      </c>
      <c r="S524" s="79">
        <v>0</v>
      </c>
      <c r="T524" s="79">
        <v>0</v>
      </c>
      <c r="U524" s="79">
        <v>0</v>
      </c>
      <c r="V524" s="79">
        <v>0</v>
      </c>
      <c r="W524" s="79">
        <v>0</v>
      </c>
      <c r="X524" s="79">
        <v>0</v>
      </c>
      <c r="Y524" s="79">
        <v>0</v>
      </c>
      <c r="Z524" s="79">
        <v>0</v>
      </c>
      <c r="AA524" s="79">
        <v>0</v>
      </c>
      <c r="AB524" s="79">
        <v>0</v>
      </c>
      <c r="AC524" s="79">
        <v>0</v>
      </c>
      <c r="AD524" s="79">
        <v>0</v>
      </c>
      <c r="AE524" s="79">
        <v>0</v>
      </c>
      <c r="AF524" s="79">
        <v>0</v>
      </c>
      <c r="AG524" s="79">
        <v>0</v>
      </c>
      <c r="AH524" s="79">
        <v>0</v>
      </c>
      <c r="AI524" s="79">
        <v>0</v>
      </c>
      <c r="AJ524" s="79">
        <v>0</v>
      </c>
      <c r="AK524" s="79">
        <v>0</v>
      </c>
      <c r="AL524" s="79">
        <v>0</v>
      </c>
      <c r="AM524" s="79">
        <f t="shared" si="8"/>
        <v>0</v>
      </c>
      <c r="AP524" s="45"/>
    </row>
    <row r="525" spans="1:42" ht="33" customHeight="1">
      <c r="A525" s="54">
        <v>1745</v>
      </c>
      <c r="B525" s="55" t="s">
        <v>496</v>
      </c>
      <c r="C525" s="80" t="s">
        <v>678</v>
      </c>
      <c r="D525" s="79">
        <v>0</v>
      </c>
      <c r="E525" s="79">
        <v>0</v>
      </c>
      <c r="F525" s="79">
        <v>0</v>
      </c>
      <c r="G525" s="79">
        <v>0</v>
      </c>
      <c r="H525" s="79">
        <v>0</v>
      </c>
      <c r="I525" s="79">
        <v>0</v>
      </c>
      <c r="J525" s="79">
        <v>0</v>
      </c>
      <c r="K525" s="79">
        <v>0</v>
      </c>
      <c r="L525" s="79">
        <v>0</v>
      </c>
      <c r="M525" s="79">
        <v>0</v>
      </c>
      <c r="N525" s="79">
        <v>0</v>
      </c>
      <c r="O525" s="79">
        <v>0</v>
      </c>
      <c r="P525" s="79">
        <v>0</v>
      </c>
      <c r="Q525" s="79">
        <v>0</v>
      </c>
      <c r="R525" s="79">
        <v>0</v>
      </c>
      <c r="S525" s="79">
        <v>0</v>
      </c>
      <c r="T525" s="79">
        <v>0</v>
      </c>
      <c r="U525" s="79">
        <v>0</v>
      </c>
      <c r="V525" s="79">
        <v>0</v>
      </c>
      <c r="W525" s="79">
        <v>0</v>
      </c>
      <c r="X525" s="79">
        <v>0</v>
      </c>
      <c r="Y525" s="79">
        <v>0</v>
      </c>
      <c r="Z525" s="79">
        <v>0</v>
      </c>
      <c r="AA525" s="79">
        <v>0</v>
      </c>
      <c r="AB525" s="79">
        <v>0</v>
      </c>
      <c r="AC525" s="79">
        <v>0</v>
      </c>
      <c r="AD525" s="79">
        <v>0</v>
      </c>
      <c r="AE525" s="79">
        <v>0</v>
      </c>
      <c r="AF525" s="79">
        <v>0</v>
      </c>
      <c r="AG525" s="79">
        <v>0</v>
      </c>
      <c r="AH525" s="79">
        <v>0</v>
      </c>
      <c r="AI525" s="79">
        <v>0</v>
      </c>
      <c r="AJ525" s="79">
        <v>0</v>
      </c>
      <c r="AK525" s="79">
        <v>0</v>
      </c>
      <c r="AL525" s="79">
        <v>0</v>
      </c>
      <c r="AM525" s="79">
        <f t="shared" si="8"/>
        <v>0</v>
      </c>
      <c r="AP525" s="45"/>
    </row>
    <row r="526" spans="1:42" ht="33" customHeight="1">
      <c r="A526" s="54">
        <v>1746</v>
      </c>
      <c r="B526" s="55" t="s">
        <v>497</v>
      </c>
      <c r="C526" s="80" t="s">
        <v>678</v>
      </c>
      <c r="D526" s="79">
        <v>0</v>
      </c>
      <c r="E526" s="79">
        <v>0</v>
      </c>
      <c r="F526" s="79">
        <v>0</v>
      </c>
      <c r="G526" s="79">
        <v>0</v>
      </c>
      <c r="H526" s="79">
        <v>0</v>
      </c>
      <c r="I526" s="79">
        <v>0</v>
      </c>
      <c r="J526" s="79">
        <v>0</v>
      </c>
      <c r="K526" s="79">
        <v>0</v>
      </c>
      <c r="L526" s="79">
        <v>0</v>
      </c>
      <c r="M526" s="79">
        <v>0</v>
      </c>
      <c r="N526" s="79">
        <v>0</v>
      </c>
      <c r="O526" s="79">
        <v>0</v>
      </c>
      <c r="P526" s="79">
        <v>0</v>
      </c>
      <c r="Q526" s="79">
        <v>0</v>
      </c>
      <c r="R526" s="79">
        <v>0</v>
      </c>
      <c r="S526" s="79">
        <v>0</v>
      </c>
      <c r="T526" s="79">
        <v>0</v>
      </c>
      <c r="U526" s="79">
        <v>0</v>
      </c>
      <c r="V526" s="79">
        <v>0</v>
      </c>
      <c r="W526" s="79">
        <v>0</v>
      </c>
      <c r="X526" s="79">
        <v>0</v>
      </c>
      <c r="Y526" s="79">
        <v>0</v>
      </c>
      <c r="Z526" s="79">
        <v>0</v>
      </c>
      <c r="AA526" s="79">
        <v>0</v>
      </c>
      <c r="AB526" s="79">
        <v>0</v>
      </c>
      <c r="AC526" s="79">
        <v>0</v>
      </c>
      <c r="AD526" s="79">
        <v>0</v>
      </c>
      <c r="AE526" s="79">
        <v>0</v>
      </c>
      <c r="AF526" s="79">
        <v>0</v>
      </c>
      <c r="AG526" s="79">
        <v>0</v>
      </c>
      <c r="AH526" s="79">
        <v>0</v>
      </c>
      <c r="AI526" s="79">
        <v>0</v>
      </c>
      <c r="AJ526" s="79">
        <v>0</v>
      </c>
      <c r="AK526" s="79">
        <v>0</v>
      </c>
      <c r="AL526" s="79">
        <v>0</v>
      </c>
      <c r="AM526" s="79">
        <f t="shared" si="8"/>
        <v>0</v>
      </c>
      <c r="AP526" s="45"/>
    </row>
    <row r="527" spans="1:42" ht="33" customHeight="1">
      <c r="A527" s="54">
        <v>1747</v>
      </c>
      <c r="B527" s="55" t="s">
        <v>1377</v>
      </c>
      <c r="C527" s="80" t="s">
        <v>678</v>
      </c>
      <c r="D527" s="79">
        <v>0</v>
      </c>
      <c r="E527" s="79">
        <v>0</v>
      </c>
      <c r="F527" s="79">
        <v>0</v>
      </c>
      <c r="G527" s="79">
        <v>0</v>
      </c>
      <c r="H527" s="79">
        <v>0</v>
      </c>
      <c r="I527" s="79">
        <v>0</v>
      </c>
      <c r="J527" s="79">
        <v>0</v>
      </c>
      <c r="K527" s="79">
        <v>0</v>
      </c>
      <c r="L527" s="79">
        <v>0</v>
      </c>
      <c r="M527" s="79">
        <v>0</v>
      </c>
      <c r="N527" s="79">
        <v>0</v>
      </c>
      <c r="O527" s="79">
        <v>0</v>
      </c>
      <c r="P527" s="79">
        <v>0</v>
      </c>
      <c r="Q527" s="79">
        <v>0</v>
      </c>
      <c r="R527" s="79">
        <v>0</v>
      </c>
      <c r="S527" s="79">
        <v>0</v>
      </c>
      <c r="T527" s="79">
        <v>0</v>
      </c>
      <c r="U527" s="79">
        <v>0</v>
      </c>
      <c r="V527" s="79">
        <v>0</v>
      </c>
      <c r="W527" s="79">
        <v>0</v>
      </c>
      <c r="X527" s="79">
        <v>0</v>
      </c>
      <c r="Y527" s="79">
        <v>0</v>
      </c>
      <c r="Z527" s="79">
        <v>0</v>
      </c>
      <c r="AA527" s="79">
        <v>0</v>
      </c>
      <c r="AB527" s="79">
        <v>0</v>
      </c>
      <c r="AC527" s="79">
        <v>0</v>
      </c>
      <c r="AD527" s="79">
        <v>0</v>
      </c>
      <c r="AE527" s="79">
        <v>0</v>
      </c>
      <c r="AF527" s="79">
        <v>0</v>
      </c>
      <c r="AG527" s="79">
        <v>0</v>
      </c>
      <c r="AH527" s="79">
        <v>0</v>
      </c>
      <c r="AI527" s="79">
        <v>0</v>
      </c>
      <c r="AJ527" s="79">
        <v>0</v>
      </c>
      <c r="AK527" s="79">
        <v>0</v>
      </c>
      <c r="AL527" s="79">
        <v>0</v>
      </c>
      <c r="AM527" s="79">
        <f t="shared" si="8"/>
        <v>0</v>
      </c>
      <c r="AP527" s="45"/>
    </row>
    <row r="528" spans="1:42" ht="33" customHeight="1">
      <c r="A528" s="54">
        <v>1748</v>
      </c>
      <c r="B528" s="55" t="s">
        <v>498</v>
      </c>
      <c r="C528" s="80" t="s">
        <v>678</v>
      </c>
      <c r="D528" s="79">
        <v>0</v>
      </c>
      <c r="E528" s="79">
        <v>0</v>
      </c>
      <c r="F528" s="79">
        <v>0</v>
      </c>
      <c r="G528" s="79">
        <v>0</v>
      </c>
      <c r="H528" s="79">
        <v>0</v>
      </c>
      <c r="I528" s="79">
        <v>0</v>
      </c>
      <c r="J528" s="79">
        <v>0</v>
      </c>
      <c r="K528" s="79">
        <v>0</v>
      </c>
      <c r="L528" s="79">
        <v>0</v>
      </c>
      <c r="M528" s="79">
        <v>0</v>
      </c>
      <c r="N528" s="79">
        <v>0</v>
      </c>
      <c r="O528" s="79">
        <v>0</v>
      </c>
      <c r="P528" s="79">
        <v>0</v>
      </c>
      <c r="Q528" s="79">
        <v>0</v>
      </c>
      <c r="R528" s="79">
        <v>0</v>
      </c>
      <c r="S528" s="79">
        <v>0</v>
      </c>
      <c r="T528" s="79">
        <v>0</v>
      </c>
      <c r="U528" s="79">
        <v>0</v>
      </c>
      <c r="V528" s="79">
        <v>0</v>
      </c>
      <c r="W528" s="79">
        <v>0</v>
      </c>
      <c r="X528" s="79">
        <v>0</v>
      </c>
      <c r="Y528" s="79">
        <v>0</v>
      </c>
      <c r="Z528" s="79">
        <v>0</v>
      </c>
      <c r="AA528" s="79">
        <v>0</v>
      </c>
      <c r="AB528" s="79">
        <v>0</v>
      </c>
      <c r="AC528" s="79">
        <v>0</v>
      </c>
      <c r="AD528" s="79">
        <v>0</v>
      </c>
      <c r="AE528" s="79">
        <v>0</v>
      </c>
      <c r="AF528" s="79">
        <v>0</v>
      </c>
      <c r="AG528" s="79">
        <v>0</v>
      </c>
      <c r="AH528" s="79">
        <v>0</v>
      </c>
      <c r="AI528" s="79">
        <v>0</v>
      </c>
      <c r="AJ528" s="79">
        <v>0</v>
      </c>
      <c r="AK528" s="79">
        <v>0</v>
      </c>
      <c r="AL528" s="79">
        <v>0</v>
      </c>
      <c r="AM528" s="79">
        <f t="shared" si="8"/>
        <v>0</v>
      </c>
      <c r="AP528" s="45"/>
    </row>
    <row r="529" spans="1:42" ht="33" customHeight="1">
      <c r="A529" s="54">
        <v>1749</v>
      </c>
      <c r="B529" s="55" t="s">
        <v>499</v>
      </c>
      <c r="C529" s="80" t="s">
        <v>678</v>
      </c>
      <c r="D529" s="79">
        <v>0</v>
      </c>
      <c r="E529" s="79">
        <v>0</v>
      </c>
      <c r="F529" s="79">
        <v>0</v>
      </c>
      <c r="G529" s="79">
        <v>0</v>
      </c>
      <c r="H529" s="79">
        <v>0</v>
      </c>
      <c r="I529" s="79">
        <v>0</v>
      </c>
      <c r="J529" s="79">
        <v>0</v>
      </c>
      <c r="K529" s="79">
        <v>0</v>
      </c>
      <c r="L529" s="79">
        <v>0</v>
      </c>
      <c r="M529" s="79">
        <v>0</v>
      </c>
      <c r="N529" s="79">
        <v>0</v>
      </c>
      <c r="O529" s="79">
        <v>0</v>
      </c>
      <c r="P529" s="79">
        <v>0</v>
      </c>
      <c r="Q529" s="79">
        <v>0</v>
      </c>
      <c r="R529" s="79">
        <v>0</v>
      </c>
      <c r="S529" s="79">
        <v>0</v>
      </c>
      <c r="T529" s="79">
        <v>0</v>
      </c>
      <c r="U529" s="79">
        <v>0</v>
      </c>
      <c r="V529" s="79">
        <v>0</v>
      </c>
      <c r="W529" s="79">
        <v>0</v>
      </c>
      <c r="X529" s="79">
        <v>0</v>
      </c>
      <c r="Y529" s="79">
        <v>0</v>
      </c>
      <c r="Z529" s="79">
        <v>0</v>
      </c>
      <c r="AA529" s="79">
        <v>0</v>
      </c>
      <c r="AB529" s="79">
        <v>0</v>
      </c>
      <c r="AC529" s="79">
        <v>0</v>
      </c>
      <c r="AD529" s="79">
        <v>0</v>
      </c>
      <c r="AE529" s="79">
        <v>0</v>
      </c>
      <c r="AF529" s="79">
        <v>0</v>
      </c>
      <c r="AG529" s="79">
        <v>0</v>
      </c>
      <c r="AH529" s="79">
        <v>0</v>
      </c>
      <c r="AI529" s="79">
        <v>0</v>
      </c>
      <c r="AJ529" s="79">
        <v>0</v>
      </c>
      <c r="AK529" s="79">
        <v>0</v>
      </c>
      <c r="AL529" s="79">
        <v>0</v>
      </c>
      <c r="AM529" s="79">
        <f t="shared" si="8"/>
        <v>0</v>
      </c>
      <c r="AP529" s="45"/>
    </row>
    <row r="530" spans="1:42" ht="33" customHeight="1">
      <c r="A530" s="54">
        <v>1750</v>
      </c>
      <c r="B530" s="55" t="s">
        <v>500</v>
      </c>
      <c r="C530" s="80" t="s">
        <v>678</v>
      </c>
      <c r="D530" s="79">
        <v>0</v>
      </c>
      <c r="E530" s="79">
        <v>0</v>
      </c>
      <c r="F530" s="79">
        <v>0</v>
      </c>
      <c r="G530" s="79">
        <v>0</v>
      </c>
      <c r="H530" s="79">
        <v>0</v>
      </c>
      <c r="I530" s="79">
        <v>0</v>
      </c>
      <c r="J530" s="79">
        <v>0</v>
      </c>
      <c r="K530" s="79">
        <v>0</v>
      </c>
      <c r="L530" s="79">
        <v>0</v>
      </c>
      <c r="M530" s="79">
        <v>0</v>
      </c>
      <c r="N530" s="79">
        <v>0</v>
      </c>
      <c r="O530" s="79">
        <v>0</v>
      </c>
      <c r="P530" s="79">
        <v>0</v>
      </c>
      <c r="Q530" s="79">
        <v>0</v>
      </c>
      <c r="R530" s="79">
        <v>0</v>
      </c>
      <c r="S530" s="79">
        <v>0</v>
      </c>
      <c r="T530" s="79">
        <v>0</v>
      </c>
      <c r="U530" s="79">
        <v>0</v>
      </c>
      <c r="V530" s="79">
        <v>0</v>
      </c>
      <c r="W530" s="79">
        <v>0</v>
      </c>
      <c r="X530" s="79">
        <v>0</v>
      </c>
      <c r="Y530" s="79">
        <v>0</v>
      </c>
      <c r="Z530" s="79">
        <v>0</v>
      </c>
      <c r="AA530" s="79">
        <v>0</v>
      </c>
      <c r="AB530" s="79">
        <v>0</v>
      </c>
      <c r="AC530" s="79">
        <v>0</v>
      </c>
      <c r="AD530" s="79">
        <v>0</v>
      </c>
      <c r="AE530" s="79">
        <v>0</v>
      </c>
      <c r="AF530" s="79">
        <v>0</v>
      </c>
      <c r="AG530" s="79">
        <v>0</v>
      </c>
      <c r="AH530" s="79">
        <v>0</v>
      </c>
      <c r="AI530" s="79">
        <v>0</v>
      </c>
      <c r="AJ530" s="79">
        <v>0</v>
      </c>
      <c r="AK530" s="79">
        <v>0</v>
      </c>
      <c r="AL530" s="79">
        <v>0</v>
      </c>
      <c r="AM530" s="79">
        <f t="shared" si="8"/>
        <v>0</v>
      </c>
      <c r="AP530" s="45"/>
    </row>
    <row r="531" spans="1:42" ht="33" customHeight="1">
      <c r="A531" s="54">
        <v>1751</v>
      </c>
      <c r="B531" s="55" t="s">
        <v>501</v>
      </c>
      <c r="C531" s="80" t="s">
        <v>678</v>
      </c>
      <c r="D531" s="79">
        <v>0</v>
      </c>
      <c r="E531" s="79">
        <v>0</v>
      </c>
      <c r="F531" s="79">
        <v>0</v>
      </c>
      <c r="G531" s="79">
        <v>0</v>
      </c>
      <c r="H531" s="79">
        <v>0</v>
      </c>
      <c r="I531" s="79">
        <v>0</v>
      </c>
      <c r="J531" s="79">
        <v>0</v>
      </c>
      <c r="K531" s="79">
        <v>0</v>
      </c>
      <c r="L531" s="79">
        <v>0</v>
      </c>
      <c r="M531" s="79">
        <v>0</v>
      </c>
      <c r="N531" s="79">
        <v>0</v>
      </c>
      <c r="O531" s="79">
        <v>0</v>
      </c>
      <c r="P531" s="79">
        <v>0</v>
      </c>
      <c r="Q531" s="79">
        <v>0</v>
      </c>
      <c r="R531" s="79">
        <v>0</v>
      </c>
      <c r="S531" s="79">
        <v>0</v>
      </c>
      <c r="T531" s="79">
        <v>0</v>
      </c>
      <c r="U531" s="79">
        <v>0</v>
      </c>
      <c r="V531" s="79">
        <v>0</v>
      </c>
      <c r="W531" s="79">
        <v>0</v>
      </c>
      <c r="X531" s="79">
        <v>0</v>
      </c>
      <c r="Y531" s="79">
        <v>0</v>
      </c>
      <c r="Z531" s="79">
        <v>0</v>
      </c>
      <c r="AA531" s="79">
        <v>0</v>
      </c>
      <c r="AB531" s="79">
        <v>0</v>
      </c>
      <c r="AC531" s="79">
        <v>0</v>
      </c>
      <c r="AD531" s="79">
        <v>0</v>
      </c>
      <c r="AE531" s="79">
        <v>0</v>
      </c>
      <c r="AF531" s="79">
        <v>0</v>
      </c>
      <c r="AG531" s="79">
        <v>0</v>
      </c>
      <c r="AH531" s="79">
        <v>0</v>
      </c>
      <c r="AI531" s="79">
        <v>0</v>
      </c>
      <c r="AJ531" s="79">
        <v>0</v>
      </c>
      <c r="AK531" s="79">
        <v>0</v>
      </c>
      <c r="AL531" s="79">
        <v>0</v>
      </c>
      <c r="AM531" s="79">
        <f t="shared" si="8"/>
        <v>0</v>
      </c>
      <c r="AP531" s="45"/>
    </row>
    <row r="532" spans="1:42" ht="33" customHeight="1">
      <c r="A532" s="54">
        <v>1752</v>
      </c>
      <c r="B532" s="55" t="s">
        <v>502</v>
      </c>
      <c r="C532" s="80" t="s">
        <v>678</v>
      </c>
      <c r="D532" s="79">
        <v>0</v>
      </c>
      <c r="E532" s="79">
        <v>0</v>
      </c>
      <c r="F532" s="79">
        <v>0</v>
      </c>
      <c r="G532" s="79">
        <v>0</v>
      </c>
      <c r="H532" s="79">
        <v>0</v>
      </c>
      <c r="I532" s="79">
        <v>0</v>
      </c>
      <c r="J532" s="79">
        <v>0</v>
      </c>
      <c r="K532" s="79">
        <v>0</v>
      </c>
      <c r="L532" s="79">
        <v>0</v>
      </c>
      <c r="M532" s="79">
        <v>0</v>
      </c>
      <c r="N532" s="79">
        <v>0</v>
      </c>
      <c r="O532" s="79">
        <v>0</v>
      </c>
      <c r="P532" s="79">
        <v>0</v>
      </c>
      <c r="Q532" s="79">
        <v>0</v>
      </c>
      <c r="R532" s="79">
        <v>0</v>
      </c>
      <c r="S532" s="79">
        <v>0</v>
      </c>
      <c r="T532" s="79">
        <v>0</v>
      </c>
      <c r="U532" s="79">
        <v>0</v>
      </c>
      <c r="V532" s="79">
        <v>0</v>
      </c>
      <c r="W532" s="79">
        <v>0</v>
      </c>
      <c r="X532" s="79">
        <v>0</v>
      </c>
      <c r="Y532" s="79">
        <v>0</v>
      </c>
      <c r="Z532" s="79">
        <v>0</v>
      </c>
      <c r="AA532" s="79">
        <v>0</v>
      </c>
      <c r="AB532" s="79">
        <v>0</v>
      </c>
      <c r="AC532" s="79">
        <v>0</v>
      </c>
      <c r="AD532" s="79">
        <v>0</v>
      </c>
      <c r="AE532" s="79">
        <v>0</v>
      </c>
      <c r="AF532" s="79">
        <v>0</v>
      </c>
      <c r="AG532" s="79">
        <v>0</v>
      </c>
      <c r="AH532" s="79">
        <v>0</v>
      </c>
      <c r="AI532" s="79">
        <v>0</v>
      </c>
      <c r="AJ532" s="79">
        <v>0</v>
      </c>
      <c r="AK532" s="79">
        <v>0</v>
      </c>
      <c r="AL532" s="79">
        <v>0</v>
      </c>
      <c r="AM532" s="79">
        <f t="shared" si="8"/>
        <v>0</v>
      </c>
      <c r="AP532" s="45"/>
    </row>
    <row r="533" spans="1:42" ht="33" customHeight="1">
      <c r="A533" s="54">
        <v>1753</v>
      </c>
      <c r="B533" s="55" t="s">
        <v>503</v>
      </c>
      <c r="C533" s="80" t="s">
        <v>678</v>
      </c>
      <c r="D533" s="79">
        <v>0</v>
      </c>
      <c r="E533" s="79">
        <v>0</v>
      </c>
      <c r="F533" s="79">
        <v>0</v>
      </c>
      <c r="G533" s="79">
        <v>0</v>
      </c>
      <c r="H533" s="79">
        <v>0</v>
      </c>
      <c r="I533" s="79">
        <v>0</v>
      </c>
      <c r="J533" s="79">
        <v>0</v>
      </c>
      <c r="K533" s="79">
        <v>0</v>
      </c>
      <c r="L533" s="79">
        <v>0</v>
      </c>
      <c r="M533" s="79">
        <v>0</v>
      </c>
      <c r="N533" s="79">
        <v>0</v>
      </c>
      <c r="O533" s="79">
        <v>0</v>
      </c>
      <c r="P533" s="79">
        <v>0</v>
      </c>
      <c r="Q533" s="79">
        <v>0</v>
      </c>
      <c r="R533" s="79">
        <v>0</v>
      </c>
      <c r="S533" s="79">
        <v>0</v>
      </c>
      <c r="T533" s="79">
        <v>0</v>
      </c>
      <c r="U533" s="79">
        <v>0</v>
      </c>
      <c r="V533" s="79">
        <v>0</v>
      </c>
      <c r="W533" s="79">
        <v>0</v>
      </c>
      <c r="X533" s="79">
        <v>0</v>
      </c>
      <c r="Y533" s="79">
        <v>0</v>
      </c>
      <c r="Z533" s="79">
        <v>0</v>
      </c>
      <c r="AA533" s="79">
        <v>0</v>
      </c>
      <c r="AB533" s="79">
        <v>0</v>
      </c>
      <c r="AC533" s="79">
        <v>0</v>
      </c>
      <c r="AD533" s="79">
        <v>0</v>
      </c>
      <c r="AE533" s="79">
        <v>0</v>
      </c>
      <c r="AF533" s="79">
        <v>0</v>
      </c>
      <c r="AG533" s="79">
        <v>0</v>
      </c>
      <c r="AH533" s="79">
        <v>0</v>
      </c>
      <c r="AI533" s="79">
        <v>0</v>
      </c>
      <c r="AJ533" s="79">
        <v>0</v>
      </c>
      <c r="AK533" s="79">
        <v>0</v>
      </c>
      <c r="AL533" s="79">
        <v>0</v>
      </c>
      <c r="AM533" s="79">
        <f t="shared" si="8"/>
        <v>0</v>
      </c>
      <c r="AP533" s="45"/>
    </row>
    <row r="534" spans="1:42" ht="33" customHeight="1">
      <c r="A534" s="54">
        <v>1754</v>
      </c>
      <c r="B534" s="55" t="s">
        <v>504</v>
      </c>
      <c r="C534" s="80" t="s">
        <v>678</v>
      </c>
      <c r="D534" s="79">
        <v>0</v>
      </c>
      <c r="E534" s="79">
        <v>0</v>
      </c>
      <c r="F534" s="79">
        <v>0</v>
      </c>
      <c r="G534" s="79">
        <v>0</v>
      </c>
      <c r="H534" s="79">
        <v>0</v>
      </c>
      <c r="I534" s="79">
        <v>0</v>
      </c>
      <c r="J534" s="79">
        <v>0</v>
      </c>
      <c r="K534" s="79">
        <v>0</v>
      </c>
      <c r="L534" s="79">
        <v>0</v>
      </c>
      <c r="M534" s="79">
        <v>0</v>
      </c>
      <c r="N534" s="79">
        <v>0</v>
      </c>
      <c r="O534" s="79">
        <v>0</v>
      </c>
      <c r="P534" s="79">
        <v>0</v>
      </c>
      <c r="Q534" s="79">
        <v>0</v>
      </c>
      <c r="R534" s="79">
        <v>0</v>
      </c>
      <c r="S534" s="79">
        <v>0</v>
      </c>
      <c r="T534" s="79">
        <v>0</v>
      </c>
      <c r="U534" s="79">
        <v>0</v>
      </c>
      <c r="V534" s="79">
        <v>0</v>
      </c>
      <c r="W534" s="79">
        <v>0</v>
      </c>
      <c r="X534" s="79">
        <v>0</v>
      </c>
      <c r="Y534" s="79">
        <v>0</v>
      </c>
      <c r="Z534" s="79">
        <v>0</v>
      </c>
      <c r="AA534" s="79">
        <v>0</v>
      </c>
      <c r="AB534" s="79">
        <v>0</v>
      </c>
      <c r="AC534" s="79">
        <v>0</v>
      </c>
      <c r="AD534" s="79">
        <v>0</v>
      </c>
      <c r="AE534" s="79">
        <v>0</v>
      </c>
      <c r="AF534" s="79">
        <v>0</v>
      </c>
      <c r="AG534" s="79">
        <v>0</v>
      </c>
      <c r="AH534" s="79">
        <v>0</v>
      </c>
      <c r="AI534" s="79">
        <v>0</v>
      </c>
      <c r="AJ534" s="79">
        <v>0</v>
      </c>
      <c r="AK534" s="79">
        <v>0</v>
      </c>
      <c r="AL534" s="79">
        <v>0</v>
      </c>
      <c r="AM534" s="79">
        <f t="shared" si="8"/>
        <v>0</v>
      </c>
      <c r="AP534" s="45"/>
    </row>
    <row r="535" spans="1:42" ht="33" customHeight="1">
      <c r="A535" s="54">
        <v>1755</v>
      </c>
      <c r="B535" s="55" t="s">
        <v>505</v>
      </c>
      <c r="C535" s="80" t="s">
        <v>678</v>
      </c>
      <c r="D535" s="79">
        <v>0</v>
      </c>
      <c r="E535" s="79">
        <v>0</v>
      </c>
      <c r="F535" s="79">
        <v>0</v>
      </c>
      <c r="G535" s="79">
        <v>0</v>
      </c>
      <c r="H535" s="79">
        <v>0</v>
      </c>
      <c r="I535" s="79">
        <v>0</v>
      </c>
      <c r="J535" s="79">
        <v>0</v>
      </c>
      <c r="K535" s="79">
        <v>0</v>
      </c>
      <c r="L535" s="79">
        <v>0</v>
      </c>
      <c r="M535" s="79">
        <v>0</v>
      </c>
      <c r="N535" s="79">
        <v>0</v>
      </c>
      <c r="O535" s="79">
        <v>0</v>
      </c>
      <c r="P535" s="79">
        <v>0</v>
      </c>
      <c r="Q535" s="79">
        <v>0</v>
      </c>
      <c r="R535" s="79">
        <v>0</v>
      </c>
      <c r="S535" s="79">
        <v>0</v>
      </c>
      <c r="T535" s="79">
        <v>0</v>
      </c>
      <c r="U535" s="79">
        <v>0</v>
      </c>
      <c r="V535" s="79">
        <v>0</v>
      </c>
      <c r="W535" s="79">
        <v>0</v>
      </c>
      <c r="X535" s="79">
        <v>0</v>
      </c>
      <c r="Y535" s="79">
        <v>0</v>
      </c>
      <c r="Z535" s="79">
        <v>0</v>
      </c>
      <c r="AA535" s="79">
        <v>0</v>
      </c>
      <c r="AB535" s="79">
        <v>0</v>
      </c>
      <c r="AC535" s="79">
        <v>0</v>
      </c>
      <c r="AD535" s="79">
        <v>0</v>
      </c>
      <c r="AE535" s="79">
        <v>0</v>
      </c>
      <c r="AF535" s="79">
        <v>0</v>
      </c>
      <c r="AG535" s="79">
        <v>0</v>
      </c>
      <c r="AH535" s="79">
        <v>0</v>
      </c>
      <c r="AI535" s="79">
        <v>0</v>
      </c>
      <c r="AJ535" s="79">
        <v>0</v>
      </c>
      <c r="AK535" s="79">
        <v>0</v>
      </c>
      <c r="AL535" s="79">
        <v>0</v>
      </c>
      <c r="AM535" s="79">
        <f t="shared" si="8"/>
        <v>0</v>
      </c>
      <c r="AP535" s="45"/>
    </row>
    <row r="536" spans="1:42" ht="33" customHeight="1">
      <c r="A536" s="54">
        <v>1756</v>
      </c>
      <c r="B536" s="55" t="s">
        <v>506</v>
      </c>
      <c r="C536" s="80" t="s">
        <v>678</v>
      </c>
      <c r="D536" s="79">
        <v>0</v>
      </c>
      <c r="E536" s="79">
        <v>0</v>
      </c>
      <c r="F536" s="79">
        <v>0</v>
      </c>
      <c r="G536" s="79">
        <v>0</v>
      </c>
      <c r="H536" s="79">
        <v>0</v>
      </c>
      <c r="I536" s="79">
        <v>0</v>
      </c>
      <c r="J536" s="79">
        <v>0</v>
      </c>
      <c r="K536" s="79">
        <v>0</v>
      </c>
      <c r="L536" s="79">
        <v>0</v>
      </c>
      <c r="M536" s="79">
        <v>0</v>
      </c>
      <c r="N536" s="79">
        <v>0</v>
      </c>
      <c r="O536" s="79">
        <v>0</v>
      </c>
      <c r="P536" s="79">
        <v>0</v>
      </c>
      <c r="Q536" s="79">
        <v>0</v>
      </c>
      <c r="R536" s="79">
        <v>0</v>
      </c>
      <c r="S536" s="79">
        <v>0</v>
      </c>
      <c r="T536" s="79">
        <v>0</v>
      </c>
      <c r="U536" s="79">
        <v>0</v>
      </c>
      <c r="V536" s="79">
        <v>0</v>
      </c>
      <c r="W536" s="79">
        <v>0</v>
      </c>
      <c r="X536" s="79">
        <v>0</v>
      </c>
      <c r="Y536" s="79">
        <v>0</v>
      </c>
      <c r="Z536" s="79">
        <v>0</v>
      </c>
      <c r="AA536" s="79">
        <v>0</v>
      </c>
      <c r="AB536" s="79">
        <v>0</v>
      </c>
      <c r="AC536" s="79">
        <v>0</v>
      </c>
      <c r="AD536" s="79">
        <v>0</v>
      </c>
      <c r="AE536" s="79">
        <v>0</v>
      </c>
      <c r="AF536" s="79">
        <v>0</v>
      </c>
      <c r="AG536" s="79">
        <v>0</v>
      </c>
      <c r="AH536" s="79">
        <v>0</v>
      </c>
      <c r="AI536" s="79">
        <v>0</v>
      </c>
      <c r="AJ536" s="79">
        <v>0</v>
      </c>
      <c r="AK536" s="79">
        <v>0</v>
      </c>
      <c r="AL536" s="79">
        <v>0</v>
      </c>
      <c r="AM536" s="79">
        <f t="shared" si="8"/>
        <v>0</v>
      </c>
      <c r="AP536" s="45"/>
    </row>
    <row r="537" spans="1:42" ht="33" customHeight="1">
      <c r="A537" s="54">
        <v>1801</v>
      </c>
      <c r="B537" s="55" t="s">
        <v>507</v>
      </c>
      <c r="C537" s="80" t="s">
        <v>678</v>
      </c>
      <c r="D537" s="79">
        <v>0</v>
      </c>
      <c r="E537" s="79">
        <v>0</v>
      </c>
      <c r="F537" s="79">
        <v>0</v>
      </c>
      <c r="G537" s="79">
        <v>0</v>
      </c>
      <c r="H537" s="79">
        <v>0</v>
      </c>
      <c r="I537" s="79">
        <v>0</v>
      </c>
      <c r="J537" s="79">
        <v>0</v>
      </c>
      <c r="K537" s="79">
        <v>0</v>
      </c>
      <c r="L537" s="79">
        <v>0</v>
      </c>
      <c r="M537" s="79">
        <v>0</v>
      </c>
      <c r="N537" s="79">
        <v>0</v>
      </c>
      <c r="O537" s="79">
        <v>0</v>
      </c>
      <c r="P537" s="79">
        <v>0</v>
      </c>
      <c r="Q537" s="79">
        <v>0</v>
      </c>
      <c r="R537" s="79">
        <v>0</v>
      </c>
      <c r="S537" s="79">
        <v>0</v>
      </c>
      <c r="T537" s="79">
        <v>0</v>
      </c>
      <c r="U537" s="79">
        <v>0</v>
      </c>
      <c r="V537" s="79">
        <v>0</v>
      </c>
      <c r="W537" s="79">
        <v>0</v>
      </c>
      <c r="X537" s="79">
        <v>0</v>
      </c>
      <c r="Y537" s="79">
        <v>0</v>
      </c>
      <c r="Z537" s="79">
        <v>0</v>
      </c>
      <c r="AA537" s="79">
        <v>0</v>
      </c>
      <c r="AB537" s="79">
        <v>0</v>
      </c>
      <c r="AC537" s="79">
        <v>0</v>
      </c>
      <c r="AD537" s="79">
        <v>0</v>
      </c>
      <c r="AE537" s="79">
        <v>0</v>
      </c>
      <c r="AF537" s="79">
        <v>0</v>
      </c>
      <c r="AG537" s="79">
        <v>0</v>
      </c>
      <c r="AH537" s="79">
        <v>0</v>
      </c>
      <c r="AI537" s="79">
        <v>0</v>
      </c>
      <c r="AJ537" s="79">
        <v>0</v>
      </c>
      <c r="AK537" s="79">
        <v>0</v>
      </c>
      <c r="AL537" s="79">
        <v>0</v>
      </c>
      <c r="AM537" s="79">
        <f t="shared" si="8"/>
        <v>0</v>
      </c>
      <c r="AP537" s="45"/>
    </row>
    <row r="538" spans="1:42" ht="33" customHeight="1">
      <c r="A538" s="54">
        <v>1802</v>
      </c>
      <c r="B538" s="55" t="s">
        <v>489</v>
      </c>
      <c r="C538" s="80" t="s">
        <v>678</v>
      </c>
      <c r="D538" s="79">
        <v>0</v>
      </c>
      <c r="E538" s="79">
        <v>0</v>
      </c>
      <c r="F538" s="79">
        <v>0</v>
      </c>
      <c r="G538" s="79">
        <v>0</v>
      </c>
      <c r="H538" s="79">
        <v>0</v>
      </c>
      <c r="I538" s="79">
        <v>0</v>
      </c>
      <c r="J538" s="79">
        <v>0</v>
      </c>
      <c r="K538" s="79">
        <v>0</v>
      </c>
      <c r="L538" s="79">
        <v>0</v>
      </c>
      <c r="M538" s="79">
        <v>0</v>
      </c>
      <c r="N538" s="79">
        <v>0</v>
      </c>
      <c r="O538" s="79">
        <v>0</v>
      </c>
      <c r="P538" s="79">
        <v>0</v>
      </c>
      <c r="Q538" s="79">
        <v>0</v>
      </c>
      <c r="R538" s="79">
        <v>0</v>
      </c>
      <c r="S538" s="79">
        <v>0</v>
      </c>
      <c r="T538" s="79">
        <v>0</v>
      </c>
      <c r="U538" s="79">
        <v>0</v>
      </c>
      <c r="V538" s="79">
        <v>0</v>
      </c>
      <c r="W538" s="79">
        <v>0</v>
      </c>
      <c r="X538" s="79">
        <v>0</v>
      </c>
      <c r="Y538" s="79">
        <v>0</v>
      </c>
      <c r="Z538" s="79">
        <v>0</v>
      </c>
      <c r="AA538" s="79">
        <v>0</v>
      </c>
      <c r="AB538" s="79">
        <v>0</v>
      </c>
      <c r="AC538" s="79">
        <v>0</v>
      </c>
      <c r="AD538" s="79">
        <v>0</v>
      </c>
      <c r="AE538" s="79">
        <v>0</v>
      </c>
      <c r="AF538" s="79">
        <v>0</v>
      </c>
      <c r="AG538" s="79">
        <v>0</v>
      </c>
      <c r="AH538" s="79">
        <v>0</v>
      </c>
      <c r="AI538" s="79">
        <v>0</v>
      </c>
      <c r="AJ538" s="79">
        <v>0</v>
      </c>
      <c r="AK538" s="79">
        <v>0</v>
      </c>
      <c r="AL538" s="79">
        <v>0</v>
      </c>
      <c r="AM538" s="79">
        <f t="shared" si="8"/>
        <v>0</v>
      </c>
      <c r="AP538" s="45"/>
    </row>
    <row r="539" spans="1:42" ht="33" customHeight="1">
      <c r="A539" s="54">
        <v>1803</v>
      </c>
      <c r="B539" s="55" t="s">
        <v>508</v>
      </c>
      <c r="C539" s="80" t="s">
        <v>678</v>
      </c>
      <c r="D539" s="79">
        <v>0</v>
      </c>
      <c r="E539" s="79">
        <v>0</v>
      </c>
      <c r="F539" s="79">
        <v>0</v>
      </c>
      <c r="G539" s="79">
        <v>0</v>
      </c>
      <c r="H539" s="79">
        <v>0</v>
      </c>
      <c r="I539" s="79">
        <v>0</v>
      </c>
      <c r="J539" s="79">
        <v>0</v>
      </c>
      <c r="K539" s="79">
        <v>0</v>
      </c>
      <c r="L539" s="79">
        <v>0</v>
      </c>
      <c r="M539" s="79">
        <v>0</v>
      </c>
      <c r="N539" s="79">
        <v>0</v>
      </c>
      <c r="O539" s="79">
        <v>0</v>
      </c>
      <c r="P539" s="79">
        <v>0</v>
      </c>
      <c r="Q539" s="79">
        <v>0</v>
      </c>
      <c r="R539" s="79">
        <v>0</v>
      </c>
      <c r="S539" s="79">
        <v>0</v>
      </c>
      <c r="T539" s="79">
        <v>0</v>
      </c>
      <c r="U539" s="79">
        <v>0</v>
      </c>
      <c r="V539" s="79">
        <v>0</v>
      </c>
      <c r="W539" s="79">
        <v>0</v>
      </c>
      <c r="X539" s="79">
        <v>0</v>
      </c>
      <c r="Y539" s="79">
        <v>0</v>
      </c>
      <c r="Z539" s="79">
        <v>0</v>
      </c>
      <c r="AA539" s="79">
        <v>0</v>
      </c>
      <c r="AB539" s="79">
        <v>0</v>
      </c>
      <c r="AC539" s="79">
        <v>0</v>
      </c>
      <c r="AD539" s="79">
        <v>0</v>
      </c>
      <c r="AE539" s="79">
        <v>0</v>
      </c>
      <c r="AF539" s="79">
        <v>0</v>
      </c>
      <c r="AG539" s="79">
        <v>0</v>
      </c>
      <c r="AH539" s="79">
        <v>0</v>
      </c>
      <c r="AI539" s="79">
        <v>0</v>
      </c>
      <c r="AJ539" s="79">
        <v>0</v>
      </c>
      <c r="AK539" s="79">
        <v>0</v>
      </c>
      <c r="AL539" s="79">
        <v>0</v>
      </c>
      <c r="AM539" s="79">
        <f t="shared" si="8"/>
        <v>0</v>
      </c>
      <c r="AP539" s="45"/>
    </row>
    <row r="540" spans="1:42" ht="33" customHeight="1">
      <c r="A540" s="54">
        <v>1805</v>
      </c>
      <c r="B540" s="55" t="s">
        <v>509</v>
      </c>
      <c r="C540" s="80" t="s">
        <v>678</v>
      </c>
      <c r="D540" s="79">
        <v>0</v>
      </c>
      <c r="E540" s="79">
        <v>0</v>
      </c>
      <c r="F540" s="79">
        <v>0</v>
      </c>
      <c r="G540" s="79">
        <v>0</v>
      </c>
      <c r="H540" s="79">
        <v>0</v>
      </c>
      <c r="I540" s="79">
        <v>0</v>
      </c>
      <c r="J540" s="79">
        <v>0</v>
      </c>
      <c r="K540" s="79">
        <v>0</v>
      </c>
      <c r="L540" s="79">
        <v>0</v>
      </c>
      <c r="M540" s="79">
        <v>0</v>
      </c>
      <c r="N540" s="79">
        <v>0</v>
      </c>
      <c r="O540" s="79">
        <v>0</v>
      </c>
      <c r="P540" s="79">
        <v>0</v>
      </c>
      <c r="Q540" s="79">
        <v>0</v>
      </c>
      <c r="R540" s="79">
        <v>0</v>
      </c>
      <c r="S540" s="79">
        <v>0</v>
      </c>
      <c r="T540" s="79">
        <v>0</v>
      </c>
      <c r="U540" s="79">
        <v>0</v>
      </c>
      <c r="V540" s="79">
        <v>0</v>
      </c>
      <c r="W540" s="79">
        <v>0</v>
      </c>
      <c r="X540" s="79">
        <v>0</v>
      </c>
      <c r="Y540" s="79">
        <v>0</v>
      </c>
      <c r="Z540" s="79">
        <v>0</v>
      </c>
      <c r="AA540" s="79">
        <v>0</v>
      </c>
      <c r="AB540" s="79">
        <v>0</v>
      </c>
      <c r="AC540" s="79">
        <v>0</v>
      </c>
      <c r="AD540" s="79">
        <v>0</v>
      </c>
      <c r="AE540" s="79">
        <v>0</v>
      </c>
      <c r="AF540" s="79">
        <v>0</v>
      </c>
      <c r="AG540" s="79">
        <v>0</v>
      </c>
      <c r="AH540" s="79">
        <v>0</v>
      </c>
      <c r="AI540" s="79">
        <v>0</v>
      </c>
      <c r="AJ540" s="79">
        <v>0</v>
      </c>
      <c r="AK540" s="79">
        <v>0</v>
      </c>
      <c r="AL540" s="79">
        <v>0</v>
      </c>
      <c r="AM540" s="79">
        <f t="shared" si="8"/>
        <v>0</v>
      </c>
      <c r="AP540" s="45"/>
    </row>
    <row r="541" spans="1:42" ht="33" customHeight="1">
      <c r="A541" s="54">
        <v>1806</v>
      </c>
      <c r="B541" s="55" t="s">
        <v>510</v>
      </c>
      <c r="C541" s="80" t="s">
        <v>678</v>
      </c>
      <c r="D541" s="79">
        <v>0</v>
      </c>
      <c r="E541" s="79">
        <v>0</v>
      </c>
      <c r="F541" s="79">
        <v>0</v>
      </c>
      <c r="G541" s="79">
        <v>0</v>
      </c>
      <c r="H541" s="79">
        <v>0</v>
      </c>
      <c r="I541" s="79">
        <v>0</v>
      </c>
      <c r="J541" s="79">
        <v>0</v>
      </c>
      <c r="K541" s="79">
        <v>0</v>
      </c>
      <c r="L541" s="79">
        <v>0</v>
      </c>
      <c r="M541" s="79">
        <v>0</v>
      </c>
      <c r="N541" s="79">
        <v>0</v>
      </c>
      <c r="O541" s="79">
        <v>0</v>
      </c>
      <c r="P541" s="79">
        <v>0</v>
      </c>
      <c r="Q541" s="79">
        <v>0</v>
      </c>
      <c r="R541" s="79">
        <v>0</v>
      </c>
      <c r="S541" s="79">
        <v>0</v>
      </c>
      <c r="T541" s="79">
        <v>0</v>
      </c>
      <c r="U541" s="79">
        <v>0</v>
      </c>
      <c r="V541" s="79">
        <v>0</v>
      </c>
      <c r="W541" s="79">
        <v>0</v>
      </c>
      <c r="X541" s="79">
        <v>0</v>
      </c>
      <c r="Y541" s="79">
        <v>0</v>
      </c>
      <c r="Z541" s="79">
        <v>0</v>
      </c>
      <c r="AA541" s="79">
        <v>0</v>
      </c>
      <c r="AB541" s="79">
        <v>0</v>
      </c>
      <c r="AC541" s="79">
        <v>0</v>
      </c>
      <c r="AD541" s="79">
        <v>0</v>
      </c>
      <c r="AE541" s="79">
        <v>0</v>
      </c>
      <c r="AF541" s="79">
        <v>0</v>
      </c>
      <c r="AG541" s="79">
        <v>0</v>
      </c>
      <c r="AH541" s="79">
        <v>0</v>
      </c>
      <c r="AI541" s="79">
        <v>0</v>
      </c>
      <c r="AJ541" s="79">
        <v>0</v>
      </c>
      <c r="AK541" s="79">
        <v>0</v>
      </c>
      <c r="AL541" s="79">
        <v>0</v>
      </c>
      <c r="AM541" s="79">
        <f t="shared" si="8"/>
        <v>0</v>
      </c>
      <c r="AP541" s="45"/>
    </row>
    <row r="542" spans="1:42" ht="33" customHeight="1">
      <c r="A542" s="54">
        <v>1807</v>
      </c>
      <c r="B542" s="55" t="s">
        <v>511</v>
      </c>
      <c r="C542" s="80" t="s">
        <v>678</v>
      </c>
      <c r="D542" s="79">
        <v>0</v>
      </c>
      <c r="E542" s="79">
        <v>0</v>
      </c>
      <c r="F542" s="79">
        <v>0</v>
      </c>
      <c r="G542" s="79">
        <v>0</v>
      </c>
      <c r="H542" s="79">
        <v>0</v>
      </c>
      <c r="I542" s="79">
        <v>0</v>
      </c>
      <c r="J542" s="79">
        <v>0</v>
      </c>
      <c r="K542" s="79">
        <v>0</v>
      </c>
      <c r="L542" s="79">
        <v>0</v>
      </c>
      <c r="M542" s="79">
        <v>0</v>
      </c>
      <c r="N542" s="79">
        <v>0</v>
      </c>
      <c r="O542" s="79">
        <v>0</v>
      </c>
      <c r="P542" s="79">
        <v>0</v>
      </c>
      <c r="Q542" s="79">
        <v>0</v>
      </c>
      <c r="R542" s="79">
        <v>0</v>
      </c>
      <c r="S542" s="79">
        <v>0</v>
      </c>
      <c r="T542" s="79">
        <v>0</v>
      </c>
      <c r="U542" s="79">
        <v>0</v>
      </c>
      <c r="V542" s="79">
        <v>0</v>
      </c>
      <c r="W542" s="79">
        <v>0</v>
      </c>
      <c r="X542" s="79">
        <v>0</v>
      </c>
      <c r="Y542" s="79">
        <v>0</v>
      </c>
      <c r="Z542" s="79">
        <v>0</v>
      </c>
      <c r="AA542" s="79">
        <v>0</v>
      </c>
      <c r="AB542" s="79">
        <v>0</v>
      </c>
      <c r="AC542" s="79">
        <v>0</v>
      </c>
      <c r="AD542" s="79">
        <v>0</v>
      </c>
      <c r="AE542" s="79">
        <v>0</v>
      </c>
      <c r="AF542" s="79">
        <v>0</v>
      </c>
      <c r="AG542" s="79">
        <v>0</v>
      </c>
      <c r="AH542" s="79">
        <v>0</v>
      </c>
      <c r="AI542" s="79">
        <v>0</v>
      </c>
      <c r="AJ542" s="79">
        <v>0</v>
      </c>
      <c r="AK542" s="79">
        <v>0</v>
      </c>
      <c r="AL542" s="79">
        <v>0</v>
      </c>
      <c r="AM542" s="79">
        <f t="shared" si="8"/>
        <v>0</v>
      </c>
      <c r="AP542" s="45"/>
    </row>
    <row r="543" spans="1:42" ht="33" customHeight="1">
      <c r="A543" s="54">
        <v>1808</v>
      </c>
      <c r="B543" s="55" t="s">
        <v>512</v>
      </c>
      <c r="C543" s="80" t="s">
        <v>678</v>
      </c>
      <c r="D543" s="79">
        <v>0</v>
      </c>
      <c r="E543" s="79">
        <v>0</v>
      </c>
      <c r="F543" s="79">
        <v>0</v>
      </c>
      <c r="G543" s="79">
        <v>0</v>
      </c>
      <c r="H543" s="79">
        <v>0</v>
      </c>
      <c r="I543" s="79">
        <v>0</v>
      </c>
      <c r="J543" s="79">
        <v>0</v>
      </c>
      <c r="K543" s="79">
        <v>0</v>
      </c>
      <c r="L543" s="79">
        <v>0</v>
      </c>
      <c r="M543" s="79">
        <v>0</v>
      </c>
      <c r="N543" s="79">
        <v>0</v>
      </c>
      <c r="O543" s="79">
        <v>0</v>
      </c>
      <c r="P543" s="79">
        <v>0</v>
      </c>
      <c r="Q543" s="79">
        <v>0</v>
      </c>
      <c r="R543" s="79">
        <v>0</v>
      </c>
      <c r="S543" s="79">
        <v>0</v>
      </c>
      <c r="T543" s="79">
        <v>0</v>
      </c>
      <c r="U543" s="79">
        <v>0</v>
      </c>
      <c r="V543" s="79">
        <v>0</v>
      </c>
      <c r="W543" s="79">
        <v>0</v>
      </c>
      <c r="X543" s="79">
        <v>0</v>
      </c>
      <c r="Y543" s="79">
        <v>0</v>
      </c>
      <c r="Z543" s="79">
        <v>0</v>
      </c>
      <c r="AA543" s="79">
        <v>0</v>
      </c>
      <c r="AB543" s="79">
        <v>0</v>
      </c>
      <c r="AC543" s="79">
        <v>0</v>
      </c>
      <c r="AD543" s="79">
        <v>0</v>
      </c>
      <c r="AE543" s="79">
        <v>0</v>
      </c>
      <c r="AF543" s="79">
        <v>0</v>
      </c>
      <c r="AG543" s="79">
        <v>0</v>
      </c>
      <c r="AH543" s="79">
        <v>0</v>
      </c>
      <c r="AI543" s="79">
        <v>0</v>
      </c>
      <c r="AJ543" s="79">
        <v>0</v>
      </c>
      <c r="AK543" s="79">
        <v>0</v>
      </c>
      <c r="AL543" s="79">
        <v>0</v>
      </c>
      <c r="AM543" s="79">
        <f t="shared" si="8"/>
        <v>0</v>
      </c>
      <c r="AP543" s="45"/>
    </row>
    <row r="544" spans="1:42" ht="33" customHeight="1">
      <c r="A544" s="54">
        <v>1809</v>
      </c>
      <c r="B544" s="55" t="s">
        <v>513</v>
      </c>
      <c r="C544" s="80" t="s">
        <v>678</v>
      </c>
      <c r="D544" s="79">
        <v>0</v>
      </c>
      <c r="E544" s="79">
        <v>0</v>
      </c>
      <c r="F544" s="79">
        <v>0</v>
      </c>
      <c r="G544" s="79">
        <v>0</v>
      </c>
      <c r="H544" s="79">
        <v>0</v>
      </c>
      <c r="I544" s="79">
        <v>0</v>
      </c>
      <c r="J544" s="79">
        <v>0</v>
      </c>
      <c r="K544" s="79">
        <v>0</v>
      </c>
      <c r="L544" s="79">
        <v>0</v>
      </c>
      <c r="M544" s="79">
        <v>0</v>
      </c>
      <c r="N544" s="79">
        <v>0</v>
      </c>
      <c r="O544" s="79">
        <v>0</v>
      </c>
      <c r="P544" s="79">
        <v>0</v>
      </c>
      <c r="Q544" s="79">
        <v>0</v>
      </c>
      <c r="R544" s="79">
        <v>0</v>
      </c>
      <c r="S544" s="79">
        <v>0</v>
      </c>
      <c r="T544" s="79">
        <v>0</v>
      </c>
      <c r="U544" s="79">
        <v>0</v>
      </c>
      <c r="V544" s="79">
        <v>0</v>
      </c>
      <c r="W544" s="79">
        <v>0</v>
      </c>
      <c r="X544" s="79">
        <v>0</v>
      </c>
      <c r="Y544" s="79">
        <v>0</v>
      </c>
      <c r="Z544" s="79">
        <v>0</v>
      </c>
      <c r="AA544" s="79">
        <v>0</v>
      </c>
      <c r="AB544" s="79">
        <v>0</v>
      </c>
      <c r="AC544" s="79">
        <v>0</v>
      </c>
      <c r="AD544" s="79">
        <v>0</v>
      </c>
      <c r="AE544" s="79">
        <v>0</v>
      </c>
      <c r="AF544" s="79">
        <v>0</v>
      </c>
      <c r="AG544" s="79">
        <v>0</v>
      </c>
      <c r="AH544" s="79">
        <v>0</v>
      </c>
      <c r="AI544" s="79">
        <v>0</v>
      </c>
      <c r="AJ544" s="79">
        <v>0</v>
      </c>
      <c r="AK544" s="79">
        <v>0</v>
      </c>
      <c r="AL544" s="79">
        <v>0</v>
      </c>
      <c r="AM544" s="79">
        <f t="shared" si="8"/>
        <v>0</v>
      </c>
      <c r="AP544" s="45"/>
    </row>
    <row r="545" spans="1:42" ht="33" customHeight="1">
      <c r="A545" s="54">
        <v>1810</v>
      </c>
      <c r="B545" s="55" t="s">
        <v>514</v>
      </c>
      <c r="C545" s="80" t="s">
        <v>678</v>
      </c>
      <c r="D545" s="79">
        <v>0</v>
      </c>
      <c r="E545" s="79">
        <v>0</v>
      </c>
      <c r="F545" s="79">
        <v>0</v>
      </c>
      <c r="G545" s="79">
        <v>0</v>
      </c>
      <c r="H545" s="79">
        <v>0</v>
      </c>
      <c r="I545" s="79">
        <v>0</v>
      </c>
      <c r="J545" s="79">
        <v>0</v>
      </c>
      <c r="K545" s="79">
        <v>0</v>
      </c>
      <c r="L545" s="79">
        <v>0</v>
      </c>
      <c r="M545" s="79">
        <v>0</v>
      </c>
      <c r="N545" s="79">
        <v>0</v>
      </c>
      <c r="O545" s="79">
        <v>0</v>
      </c>
      <c r="P545" s="79">
        <v>0</v>
      </c>
      <c r="Q545" s="79">
        <v>0</v>
      </c>
      <c r="R545" s="79">
        <v>0</v>
      </c>
      <c r="S545" s="79">
        <v>0</v>
      </c>
      <c r="T545" s="79">
        <v>0</v>
      </c>
      <c r="U545" s="79">
        <v>0</v>
      </c>
      <c r="V545" s="79">
        <v>0</v>
      </c>
      <c r="W545" s="79">
        <v>0</v>
      </c>
      <c r="X545" s="79">
        <v>0</v>
      </c>
      <c r="Y545" s="79">
        <v>0</v>
      </c>
      <c r="Z545" s="79">
        <v>0</v>
      </c>
      <c r="AA545" s="79">
        <v>0</v>
      </c>
      <c r="AB545" s="79">
        <v>0</v>
      </c>
      <c r="AC545" s="79">
        <v>0</v>
      </c>
      <c r="AD545" s="79">
        <v>0</v>
      </c>
      <c r="AE545" s="79">
        <v>0</v>
      </c>
      <c r="AF545" s="79">
        <v>0</v>
      </c>
      <c r="AG545" s="79">
        <v>0</v>
      </c>
      <c r="AH545" s="79">
        <v>0</v>
      </c>
      <c r="AI545" s="79">
        <v>0</v>
      </c>
      <c r="AJ545" s="79">
        <v>0</v>
      </c>
      <c r="AK545" s="79">
        <v>0</v>
      </c>
      <c r="AL545" s="79">
        <v>0</v>
      </c>
      <c r="AM545" s="79">
        <f t="shared" si="8"/>
        <v>0</v>
      </c>
      <c r="AP545" s="45"/>
    </row>
    <row r="546" spans="1:42" ht="33" customHeight="1">
      <c r="A546" s="54">
        <v>1811</v>
      </c>
      <c r="B546" s="55" t="s">
        <v>515</v>
      </c>
      <c r="C546" s="80" t="s">
        <v>678</v>
      </c>
      <c r="D546" s="79">
        <v>0</v>
      </c>
      <c r="E546" s="79">
        <v>0</v>
      </c>
      <c r="F546" s="79">
        <v>0</v>
      </c>
      <c r="G546" s="79">
        <v>0</v>
      </c>
      <c r="H546" s="79">
        <v>0</v>
      </c>
      <c r="I546" s="79">
        <v>0</v>
      </c>
      <c r="J546" s="79">
        <v>0</v>
      </c>
      <c r="K546" s="79">
        <v>0</v>
      </c>
      <c r="L546" s="79">
        <v>0</v>
      </c>
      <c r="M546" s="79">
        <v>0</v>
      </c>
      <c r="N546" s="79">
        <v>0</v>
      </c>
      <c r="O546" s="79">
        <v>0</v>
      </c>
      <c r="P546" s="79">
        <v>0</v>
      </c>
      <c r="Q546" s="79">
        <v>0</v>
      </c>
      <c r="R546" s="79">
        <v>0</v>
      </c>
      <c r="S546" s="79">
        <v>0</v>
      </c>
      <c r="T546" s="79">
        <v>0</v>
      </c>
      <c r="U546" s="79">
        <v>0</v>
      </c>
      <c r="V546" s="79">
        <v>0</v>
      </c>
      <c r="W546" s="79">
        <v>0</v>
      </c>
      <c r="X546" s="79">
        <v>0</v>
      </c>
      <c r="Y546" s="79">
        <v>0</v>
      </c>
      <c r="Z546" s="79">
        <v>0</v>
      </c>
      <c r="AA546" s="79">
        <v>0</v>
      </c>
      <c r="AB546" s="79">
        <v>0</v>
      </c>
      <c r="AC546" s="79">
        <v>0</v>
      </c>
      <c r="AD546" s="79">
        <v>0</v>
      </c>
      <c r="AE546" s="79">
        <v>0</v>
      </c>
      <c r="AF546" s="79">
        <v>0</v>
      </c>
      <c r="AG546" s="79">
        <v>0</v>
      </c>
      <c r="AH546" s="79">
        <v>0</v>
      </c>
      <c r="AI546" s="79">
        <v>0</v>
      </c>
      <c r="AJ546" s="79">
        <v>0</v>
      </c>
      <c r="AK546" s="79">
        <v>0</v>
      </c>
      <c r="AL546" s="79">
        <v>0</v>
      </c>
      <c r="AM546" s="79">
        <f t="shared" si="8"/>
        <v>0</v>
      </c>
      <c r="AP546" s="45"/>
    </row>
    <row r="547" spans="1:42" ht="33" customHeight="1">
      <c r="A547" s="54">
        <v>1812</v>
      </c>
      <c r="B547" s="55" t="s">
        <v>516</v>
      </c>
      <c r="C547" s="80" t="s">
        <v>678</v>
      </c>
      <c r="D547" s="79">
        <v>0</v>
      </c>
      <c r="E547" s="79">
        <v>0</v>
      </c>
      <c r="F547" s="79">
        <v>0</v>
      </c>
      <c r="G547" s="79">
        <v>0</v>
      </c>
      <c r="H547" s="79">
        <v>0</v>
      </c>
      <c r="I547" s="79">
        <v>0</v>
      </c>
      <c r="J547" s="79">
        <v>0</v>
      </c>
      <c r="K547" s="79">
        <v>0</v>
      </c>
      <c r="L547" s="79">
        <v>0</v>
      </c>
      <c r="M547" s="79">
        <v>0</v>
      </c>
      <c r="N547" s="79">
        <v>0</v>
      </c>
      <c r="O547" s="79">
        <v>0</v>
      </c>
      <c r="P547" s="79">
        <v>0</v>
      </c>
      <c r="Q547" s="79">
        <v>0</v>
      </c>
      <c r="R547" s="79">
        <v>0</v>
      </c>
      <c r="S547" s="79">
        <v>0</v>
      </c>
      <c r="T547" s="79">
        <v>0</v>
      </c>
      <c r="U547" s="79">
        <v>0</v>
      </c>
      <c r="V547" s="79">
        <v>0</v>
      </c>
      <c r="W547" s="79">
        <v>0</v>
      </c>
      <c r="X547" s="79">
        <v>0</v>
      </c>
      <c r="Y547" s="79">
        <v>0</v>
      </c>
      <c r="Z547" s="79">
        <v>0</v>
      </c>
      <c r="AA547" s="79">
        <v>0</v>
      </c>
      <c r="AB547" s="79">
        <v>0</v>
      </c>
      <c r="AC547" s="79">
        <v>0</v>
      </c>
      <c r="AD547" s="79">
        <v>0</v>
      </c>
      <c r="AE547" s="79">
        <v>0</v>
      </c>
      <c r="AF547" s="79">
        <v>0</v>
      </c>
      <c r="AG547" s="79">
        <v>0</v>
      </c>
      <c r="AH547" s="79">
        <v>0</v>
      </c>
      <c r="AI547" s="79">
        <v>0</v>
      </c>
      <c r="AJ547" s="79">
        <v>0</v>
      </c>
      <c r="AK547" s="79">
        <v>0</v>
      </c>
      <c r="AL547" s="79">
        <v>0</v>
      </c>
      <c r="AM547" s="79">
        <f t="shared" si="8"/>
        <v>0</v>
      </c>
      <c r="AP547" s="45"/>
    </row>
    <row r="548" spans="1:42" ht="33" customHeight="1">
      <c r="A548" s="54">
        <v>1813</v>
      </c>
      <c r="B548" s="55" t="s">
        <v>517</v>
      </c>
      <c r="C548" s="80" t="s">
        <v>678</v>
      </c>
      <c r="D548" s="79">
        <v>0</v>
      </c>
      <c r="E548" s="79">
        <v>0</v>
      </c>
      <c r="F548" s="79">
        <v>0</v>
      </c>
      <c r="G548" s="79">
        <v>0</v>
      </c>
      <c r="H548" s="79">
        <v>0</v>
      </c>
      <c r="I548" s="79">
        <v>0</v>
      </c>
      <c r="J548" s="79">
        <v>0</v>
      </c>
      <c r="K548" s="79">
        <v>0</v>
      </c>
      <c r="L548" s="79">
        <v>0</v>
      </c>
      <c r="M548" s="79">
        <v>0</v>
      </c>
      <c r="N548" s="79">
        <v>0</v>
      </c>
      <c r="O548" s="79">
        <v>0</v>
      </c>
      <c r="P548" s="79">
        <v>0</v>
      </c>
      <c r="Q548" s="79">
        <v>0</v>
      </c>
      <c r="R548" s="79">
        <v>0</v>
      </c>
      <c r="S548" s="79">
        <v>0</v>
      </c>
      <c r="T548" s="79">
        <v>0</v>
      </c>
      <c r="U548" s="79">
        <v>0</v>
      </c>
      <c r="V548" s="79">
        <v>0</v>
      </c>
      <c r="W548" s="79">
        <v>0</v>
      </c>
      <c r="X548" s="79">
        <v>0</v>
      </c>
      <c r="Y548" s="79">
        <v>0</v>
      </c>
      <c r="Z548" s="79">
        <v>0</v>
      </c>
      <c r="AA548" s="79">
        <v>0</v>
      </c>
      <c r="AB548" s="79">
        <v>0</v>
      </c>
      <c r="AC548" s="79">
        <v>0</v>
      </c>
      <c r="AD548" s="79">
        <v>0</v>
      </c>
      <c r="AE548" s="79">
        <v>0</v>
      </c>
      <c r="AF548" s="79">
        <v>0</v>
      </c>
      <c r="AG548" s="79">
        <v>0</v>
      </c>
      <c r="AH548" s="79">
        <v>0</v>
      </c>
      <c r="AI548" s="79">
        <v>0</v>
      </c>
      <c r="AJ548" s="79">
        <v>0</v>
      </c>
      <c r="AK548" s="79">
        <v>0</v>
      </c>
      <c r="AL548" s="79">
        <v>0</v>
      </c>
      <c r="AM548" s="79">
        <f t="shared" si="8"/>
        <v>0</v>
      </c>
      <c r="AP548" s="45"/>
    </row>
    <row r="549" spans="1:42" ht="33" customHeight="1">
      <c r="A549" s="54">
        <v>1814</v>
      </c>
      <c r="B549" s="55" t="s">
        <v>518</v>
      </c>
      <c r="C549" s="80" t="s">
        <v>678</v>
      </c>
      <c r="D549" s="79">
        <v>0</v>
      </c>
      <c r="E549" s="79">
        <v>0</v>
      </c>
      <c r="F549" s="79">
        <v>0</v>
      </c>
      <c r="G549" s="79">
        <v>0</v>
      </c>
      <c r="H549" s="79">
        <v>0</v>
      </c>
      <c r="I549" s="79">
        <v>0</v>
      </c>
      <c r="J549" s="79">
        <v>0</v>
      </c>
      <c r="K549" s="79">
        <v>0</v>
      </c>
      <c r="L549" s="79">
        <v>0</v>
      </c>
      <c r="M549" s="79">
        <v>0</v>
      </c>
      <c r="N549" s="79">
        <v>0</v>
      </c>
      <c r="O549" s="79">
        <v>0</v>
      </c>
      <c r="P549" s="79">
        <v>0</v>
      </c>
      <c r="Q549" s="79">
        <v>0</v>
      </c>
      <c r="R549" s="79">
        <v>0</v>
      </c>
      <c r="S549" s="79">
        <v>0</v>
      </c>
      <c r="T549" s="79">
        <v>0</v>
      </c>
      <c r="U549" s="79">
        <v>0</v>
      </c>
      <c r="V549" s="79">
        <v>0</v>
      </c>
      <c r="W549" s="79">
        <v>0</v>
      </c>
      <c r="X549" s="79">
        <v>0</v>
      </c>
      <c r="Y549" s="79">
        <v>0</v>
      </c>
      <c r="Z549" s="79">
        <v>0</v>
      </c>
      <c r="AA549" s="79">
        <v>0</v>
      </c>
      <c r="AB549" s="79">
        <v>0</v>
      </c>
      <c r="AC549" s="79">
        <v>0</v>
      </c>
      <c r="AD549" s="79">
        <v>0</v>
      </c>
      <c r="AE549" s="79">
        <v>0</v>
      </c>
      <c r="AF549" s="79">
        <v>0</v>
      </c>
      <c r="AG549" s="79">
        <v>0</v>
      </c>
      <c r="AH549" s="79">
        <v>0</v>
      </c>
      <c r="AI549" s="79">
        <v>0</v>
      </c>
      <c r="AJ549" s="79">
        <v>0</v>
      </c>
      <c r="AK549" s="79">
        <v>0</v>
      </c>
      <c r="AL549" s="79">
        <v>0</v>
      </c>
      <c r="AM549" s="79">
        <f t="shared" si="8"/>
        <v>0</v>
      </c>
      <c r="AP549" s="45"/>
    </row>
    <row r="550" spans="1:42" ht="33" customHeight="1">
      <c r="A550" s="54">
        <v>1815</v>
      </c>
      <c r="B550" s="55" t="s">
        <v>500</v>
      </c>
      <c r="C550" s="80" t="s">
        <v>678</v>
      </c>
      <c r="D550" s="79">
        <v>0</v>
      </c>
      <c r="E550" s="79">
        <v>0</v>
      </c>
      <c r="F550" s="79">
        <v>0</v>
      </c>
      <c r="G550" s="79">
        <v>0</v>
      </c>
      <c r="H550" s="79">
        <v>0</v>
      </c>
      <c r="I550" s="79">
        <v>0</v>
      </c>
      <c r="J550" s="79">
        <v>0</v>
      </c>
      <c r="K550" s="79">
        <v>0</v>
      </c>
      <c r="L550" s="79">
        <v>0</v>
      </c>
      <c r="M550" s="79">
        <v>0</v>
      </c>
      <c r="N550" s="79">
        <v>0</v>
      </c>
      <c r="O550" s="79">
        <v>0</v>
      </c>
      <c r="P550" s="79">
        <v>0</v>
      </c>
      <c r="Q550" s="79">
        <v>0</v>
      </c>
      <c r="R550" s="79">
        <v>0</v>
      </c>
      <c r="S550" s="79">
        <v>0</v>
      </c>
      <c r="T550" s="79">
        <v>0</v>
      </c>
      <c r="U550" s="79">
        <v>0</v>
      </c>
      <c r="V550" s="79">
        <v>0</v>
      </c>
      <c r="W550" s="79">
        <v>0</v>
      </c>
      <c r="X550" s="79">
        <v>0</v>
      </c>
      <c r="Y550" s="79">
        <v>0</v>
      </c>
      <c r="Z550" s="79">
        <v>0</v>
      </c>
      <c r="AA550" s="79">
        <v>0</v>
      </c>
      <c r="AB550" s="79">
        <v>0</v>
      </c>
      <c r="AC550" s="79">
        <v>0</v>
      </c>
      <c r="AD550" s="79">
        <v>0</v>
      </c>
      <c r="AE550" s="79">
        <v>0</v>
      </c>
      <c r="AF550" s="79">
        <v>0</v>
      </c>
      <c r="AG550" s="79">
        <v>0</v>
      </c>
      <c r="AH550" s="79">
        <v>0</v>
      </c>
      <c r="AI550" s="79">
        <v>0</v>
      </c>
      <c r="AJ550" s="79">
        <v>0</v>
      </c>
      <c r="AK550" s="79">
        <v>0</v>
      </c>
      <c r="AL550" s="79">
        <v>0</v>
      </c>
      <c r="AM550" s="79">
        <f t="shared" si="8"/>
        <v>0</v>
      </c>
      <c r="AP550" s="45"/>
    </row>
    <row r="551" spans="1:42" ht="33" customHeight="1">
      <c r="A551" s="54">
        <v>1816</v>
      </c>
      <c r="B551" s="55" t="s">
        <v>519</v>
      </c>
      <c r="C551" s="80" t="s">
        <v>678</v>
      </c>
      <c r="D551" s="79">
        <v>0</v>
      </c>
      <c r="E551" s="79">
        <v>0</v>
      </c>
      <c r="F551" s="79">
        <v>0</v>
      </c>
      <c r="G551" s="79">
        <v>0</v>
      </c>
      <c r="H551" s="79">
        <v>0</v>
      </c>
      <c r="I551" s="79">
        <v>0</v>
      </c>
      <c r="J551" s="79">
        <v>0</v>
      </c>
      <c r="K551" s="79">
        <v>0</v>
      </c>
      <c r="L551" s="79">
        <v>0</v>
      </c>
      <c r="M551" s="79">
        <v>0</v>
      </c>
      <c r="N551" s="79">
        <v>0</v>
      </c>
      <c r="O551" s="79">
        <v>0</v>
      </c>
      <c r="P551" s="79">
        <v>0</v>
      </c>
      <c r="Q551" s="79">
        <v>0</v>
      </c>
      <c r="R551" s="79">
        <v>0</v>
      </c>
      <c r="S551" s="79">
        <v>0</v>
      </c>
      <c r="T551" s="79">
        <v>0</v>
      </c>
      <c r="U551" s="79">
        <v>0</v>
      </c>
      <c r="V551" s="79">
        <v>0</v>
      </c>
      <c r="W551" s="79">
        <v>0</v>
      </c>
      <c r="X551" s="79">
        <v>0</v>
      </c>
      <c r="Y551" s="79">
        <v>0</v>
      </c>
      <c r="Z551" s="79">
        <v>0</v>
      </c>
      <c r="AA551" s="79">
        <v>0</v>
      </c>
      <c r="AB551" s="79">
        <v>0</v>
      </c>
      <c r="AC551" s="79">
        <v>0</v>
      </c>
      <c r="AD551" s="79">
        <v>0</v>
      </c>
      <c r="AE551" s="79">
        <v>0</v>
      </c>
      <c r="AF551" s="79">
        <v>0</v>
      </c>
      <c r="AG551" s="79">
        <v>0</v>
      </c>
      <c r="AH551" s="79">
        <v>0</v>
      </c>
      <c r="AI551" s="79">
        <v>0</v>
      </c>
      <c r="AJ551" s="79">
        <v>0</v>
      </c>
      <c r="AK551" s="79">
        <v>0</v>
      </c>
      <c r="AL551" s="79">
        <v>0</v>
      </c>
      <c r="AM551" s="79">
        <f t="shared" si="8"/>
        <v>0</v>
      </c>
      <c r="AP551" s="45"/>
    </row>
    <row r="552" spans="1:42" ht="33" customHeight="1">
      <c r="A552" s="54">
        <v>1817</v>
      </c>
      <c r="B552" s="55" t="s">
        <v>520</v>
      </c>
      <c r="C552" s="80" t="s">
        <v>678</v>
      </c>
      <c r="D552" s="79">
        <v>0</v>
      </c>
      <c r="E552" s="79">
        <v>0</v>
      </c>
      <c r="F552" s="79">
        <v>0</v>
      </c>
      <c r="G552" s="79">
        <v>0</v>
      </c>
      <c r="H552" s="79">
        <v>0</v>
      </c>
      <c r="I552" s="79">
        <v>0</v>
      </c>
      <c r="J552" s="79">
        <v>0</v>
      </c>
      <c r="K552" s="79">
        <v>0</v>
      </c>
      <c r="L552" s="79">
        <v>0</v>
      </c>
      <c r="M552" s="79">
        <v>0</v>
      </c>
      <c r="N552" s="79">
        <v>0</v>
      </c>
      <c r="O552" s="79">
        <v>0</v>
      </c>
      <c r="P552" s="79">
        <v>0</v>
      </c>
      <c r="Q552" s="79">
        <v>0</v>
      </c>
      <c r="R552" s="79">
        <v>0</v>
      </c>
      <c r="S552" s="79">
        <v>0</v>
      </c>
      <c r="T552" s="79">
        <v>0</v>
      </c>
      <c r="U552" s="79">
        <v>0</v>
      </c>
      <c r="V552" s="79">
        <v>0</v>
      </c>
      <c r="W552" s="79">
        <v>0</v>
      </c>
      <c r="X552" s="79">
        <v>0</v>
      </c>
      <c r="Y552" s="79">
        <v>0</v>
      </c>
      <c r="Z552" s="79">
        <v>0</v>
      </c>
      <c r="AA552" s="79">
        <v>0</v>
      </c>
      <c r="AB552" s="79">
        <v>0</v>
      </c>
      <c r="AC552" s="79">
        <v>0</v>
      </c>
      <c r="AD552" s="79">
        <v>0</v>
      </c>
      <c r="AE552" s="79">
        <v>0</v>
      </c>
      <c r="AF552" s="79">
        <v>0</v>
      </c>
      <c r="AG552" s="79">
        <v>0</v>
      </c>
      <c r="AH552" s="79">
        <v>0</v>
      </c>
      <c r="AI552" s="79">
        <v>0</v>
      </c>
      <c r="AJ552" s="79">
        <v>0</v>
      </c>
      <c r="AK552" s="79">
        <v>0</v>
      </c>
      <c r="AL552" s="79">
        <v>0</v>
      </c>
      <c r="AM552" s="79">
        <f t="shared" si="8"/>
        <v>0</v>
      </c>
      <c r="AP552" s="45"/>
    </row>
    <row r="553" spans="1:42" ht="33" customHeight="1">
      <c r="A553" s="54">
        <v>1818</v>
      </c>
      <c r="B553" s="55" t="s">
        <v>521</v>
      </c>
      <c r="C553" s="80" t="s">
        <v>678</v>
      </c>
      <c r="D553" s="79">
        <v>0</v>
      </c>
      <c r="E553" s="79">
        <v>0</v>
      </c>
      <c r="F553" s="79">
        <v>0</v>
      </c>
      <c r="G553" s="79">
        <v>0</v>
      </c>
      <c r="H553" s="79">
        <v>0</v>
      </c>
      <c r="I553" s="79">
        <v>0</v>
      </c>
      <c r="J553" s="79">
        <v>0</v>
      </c>
      <c r="K553" s="79">
        <v>0</v>
      </c>
      <c r="L553" s="79">
        <v>0</v>
      </c>
      <c r="M553" s="79">
        <v>0</v>
      </c>
      <c r="N553" s="79">
        <v>0</v>
      </c>
      <c r="O553" s="79">
        <v>0</v>
      </c>
      <c r="P553" s="79">
        <v>0</v>
      </c>
      <c r="Q553" s="79">
        <v>0</v>
      </c>
      <c r="R553" s="79">
        <v>0</v>
      </c>
      <c r="S553" s="79">
        <v>0</v>
      </c>
      <c r="T553" s="79">
        <v>0</v>
      </c>
      <c r="U553" s="79">
        <v>0</v>
      </c>
      <c r="V553" s="79">
        <v>0</v>
      </c>
      <c r="W553" s="79">
        <v>0</v>
      </c>
      <c r="X553" s="79">
        <v>0</v>
      </c>
      <c r="Y553" s="79">
        <v>0</v>
      </c>
      <c r="Z553" s="79">
        <v>0</v>
      </c>
      <c r="AA553" s="79">
        <v>0</v>
      </c>
      <c r="AB553" s="79">
        <v>0</v>
      </c>
      <c r="AC553" s="79">
        <v>0</v>
      </c>
      <c r="AD553" s="79">
        <v>0</v>
      </c>
      <c r="AE553" s="79">
        <v>0</v>
      </c>
      <c r="AF553" s="79">
        <v>0</v>
      </c>
      <c r="AG553" s="79">
        <v>0</v>
      </c>
      <c r="AH553" s="79">
        <v>0</v>
      </c>
      <c r="AI553" s="79">
        <v>0</v>
      </c>
      <c r="AJ553" s="79">
        <v>0</v>
      </c>
      <c r="AK553" s="79">
        <v>0</v>
      </c>
      <c r="AL553" s="79">
        <v>0</v>
      </c>
      <c r="AM553" s="79">
        <f t="shared" si="8"/>
        <v>0</v>
      </c>
      <c r="AP553" s="45"/>
    </row>
    <row r="554" spans="1:42" ht="33" customHeight="1">
      <c r="A554" s="54">
        <v>1819</v>
      </c>
      <c r="B554" s="55" t="s">
        <v>522</v>
      </c>
      <c r="C554" s="80" t="s">
        <v>678</v>
      </c>
      <c r="D554" s="79">
        <v>0</v>
      </c>
      <c r="E554" s="79">
        <v>0</v>
      </c>
      <c r="F554" s="79">
        <v>0</v>
      </c>
      <c r="G554" s="79">
        <v>0</v>
      </c>
      <c r="H554" s="79">
        <v>0</v>
      </c>
      <c r="I554" s="79">
        <v>0</v>
      </c>
      <c r="J554" s="79">
        <v>0</v>
      </c>
      <c r="K554" s="79">
        <v>0</v>
      </c>
      <c r="L554" s="79">
        <v>0</v>
      </c>
      <c r="M554" s="79">
        <v>0</v>
      </c>
      <c r="N554" s="79">
        <v>0</v>
      </c>
      <c r="O554" s="79">
        <v>0</v>
      </c>
      <c r="P554" s="79">
        <v>0</v>
      </c>
      <c r="Q554" s="79">
        <v>0</v>
      </c>
      <c r="R554" s="79">
        <v>0</v>
      </c>
      <c r="S554" s="79">
        <v>0</v>
      </c>
      <c r="T554" s="79">
        <v>0</v>
      </c>
      <c r="U554" s="79">
        <v>0</v>
      </c>
      <c r="V554" s="79">
        <v>0</v>
      </c>
      <c r="W554" s="79">
        <v>0</v>
      </c>
      <c r="X554" s="79">
        <v>0</v>
      </c>
      <c r="Y554" s="79">
        <v>0</v>
      </c>
      <c r="Z554" s="79">
        <v>0</v>
      </c>
      <c r="AA554" s="79">
        <v>0</v>
      </c>
      <c r="AB554" s="79">
        <v>0</v>
      </c>
      <c r="AC554" s="79">
        <v>0</v>
      </c>
      <c r="AD554" s="79">
        <v>0</v>
      </c>
      <c r="AE554" s="79">
        <v>0</v>
      </c>
      <c r="AF554" s="79">
        <v>0</v>
      </c>
      <c r="AG554" s="79">
        <v>0</v>
      </c>
      <c r="AH554" s="79">
        <v>0</v>
      </c>
      <c r="AI554" s="79">
        <v>0</v>
      </c>
      <c r="AJ554" s="79">
        <v>0</v>
      </c>
      <c r="AK554" s="79">
        <v>0</v>
      </c>
      <c r="AL554" s="79">
        <v>0</v>
      </c>
      <c r="AM554" s="79">
        <f t="shared" si="8"/>
        <v>0</v>
      </c>
      <c r="AP554" s="45"/>
    </row>
    <row r="555" spans="1:42" ht="33" customHeight="1">
      <c r="A555" s="54">
        <v>1820</v>
      </c>
      <c r="B555" s="55" t="s">
        <v>523</v>
      </c>
      <c r="C555" s="80" t="s">
        <v>678</v>
      </c>
      <c r="D555" s="79">
        <v>0</v>
      </c>
      <c r="E555" s="79">
        <v>0</v>
      </c>
      <c r="F555" s="79">
        <v>0</v>
      </c>
      <c r="G555" s="79">
        <v>0</v>
      </c>
      <c r="H555" s="79">
        <v>0</v>
      </c>
      <c r="I555" s="79">
        <v>0</v>
      </c>
      <c r="J555" s="79">
        <v>0</v>
      </c>
      <c r="K555" s="79">
        <v>0</v>
      </c>
      <c r="L555" s="79">
        <v>0</v>
      </c>
      <c r="M555" s="79">
        <v>0</v>
      </c>
      <c r="N555" s="79">
        <v>0</v>
      </c>
      <c r="O555" s="79">
        <v>0</v>
      </c>
      <c r="P555" s="79">
        <v>0</v>
      </c>
      <c r="Q555" s="79">
        <v>0</v>
      </c>
      <c r="R555" s="79">
        <v>0</v>
      </c>
      <c r="S555" s="79">
        <v>0</v>
      </c>
      <c r="T555" s="79">
        <v>0</v>
      </c>
      <c r="U555" s="79">
        <v>0</v>
      </c>
      <c r="V555" s="79">
        <v>0</v>
      </c>
      <c r="W555" s="79">
        <v>0</v>
      </c>
      <c r="X555" s="79">
        <v>0</v>
      </c>
      <c r="Y555" s="79">
        <v>0</v>
      </c>
      <c r="Z555" s="79">
        <v>0</v>
      </c>
      <c r="AA555" s="79">
        <v>0</v>
      </c>
      <c r="AB555" s="79">
        <v>0</v>
      </c>
      <c r="AC555" s="79">
        <v>0</v>
      </c>
      <c r="AD555" s="79">
        <v>0</v>
      </c>
      <c r="AE555" s="79">
        <v>0</v>
      </c>
      <c r="AF555" s="79">
        <v>0</v>
      </c>
      <c r="AG555" s="79">
        <v>0</v>
      </c>
      <c r="AH555" s="79">
        <v>0</v>
      </c>
      <c r="AI555" s="79">
        <v>0</v>
      </c>
      <c r="AJ555" s="79">
        <v>0</v>
      </c>
      <c r="AK555" s="79">
        <v>0</v>
      </c>
      <c r="AL555" s="79">
        <v>0</v>
      </c>
      <c r="AM555" s="79">
        <f t="shared" si="8"/>
        <v>0</v>
      </c>
      <c r="AP555" s="45"/>
    </row>
    <row r="556" spans="1:42" ht="33" customHeight="1">
      <c r="A556" s="54">
        <v>1901</v>
      </c>
      <c r="B556" s="55" t="s">
        <v>524</v>
      </c>
      <c r="C556" s="80" t="s">
        <v>678</v>
      </c>
      <c r="D556" s="79">
        <v>0</v>
      </c>
      <c r="E556" s="79">
        <v>0</v>
      </c>
      <c r="F556" s="79">
        <v>0</v>
      </c>
      <c r="G556" s="79">
        <v>0</v>
      </c>
      <c r="H556" s="79">
        <v>0</v>
      </c>
      <c r="I556" s="79">
        <v>0</v>
      </c>
      <c r="J556" s="79">
        <v>0</v>
      </c>
      <c r="K556" s="79">
        <v>0</v>
      </c>
      <c r="L556" s="79">
        <v>0</v>
      </c>
      <c r="M556" s="79">
        <v>0</v>
      </c>
      <c r="N556" s="79">
        <v>0</v>
      </c>
      <c r="O556" s="79">
        <v>0</v>
      </c>
      <c r="P556" s="79">
        <v>0</v>
      </c>
      <c r="Q556" s="79">
        <v>0</v>
      </c>
      <c r="R556" s="79">
        <v>0</v>
      </c>
      <c r="S556" s="79">
        <v>0</v>
      </c>
      <c r="T556" s="79">
        <v>0</v>
      </c>
      <c r="U556" s="79">
        <v>0</v>
      </c>
      <c r="V556" s="79">
        <v>0</v>
      </c>
      <c r="W556" s="79">
        <v>0</v>
      </c>
      <c r="X556" s="79">
        <v>0</v>
      </c>
      <c r="Y556" s="79">
        <v>0</v>
      </c>
      <c r="Z556" s="79">
        <v>0</v>
      </c>
      <c r="AA556" s="79">
        <v>0</v>
      </c>
      <c r="AB556" s="79">
        <v>0</v>
      </c>
      <c r="AC556" s="79">
        <v>0</v>
      </c>
      <c r="AD556" s="79">
        <v>0</v>
      </c>
      <c r="AE556" s="79">
        <v>0</v>
      </c>
      <c r="AF556" s="79">
        <v>0</v>
      </c>
      <c r="AG556" s="79">
        <v>0</v>
      </c>
      <c r="AH556" s="79">
        <v>0</v>
      </c>
      <c r="AI556" s="79">
        <v>0</v>
      </c>
      <c r="AJ556" s="79">
        <v>0</v>
      </c>
      <c r="AK556" s="79">
        <v>0</v>
      </c>
      <c r="AL556" s="79">
        <v>0</v>
      </c>
      <c r="AM556" s="79">
        <f t="shared" si="8"/>
        <v>0</v>
      </c>
      <c r="AP556" s="45"/>
    </row>
    <row r="557" spans="1:42" ht="33" customHeight="1">
      <c r="A557" s="54">
        <v>1902</v>
      </c>
      <c r="B557" s="55" t="s">
        <v>525</v>
      </c>
      <c r="C557" s="80" t="s">
        <v>678</v>
      </c>
      <c r="D557" s="79">
        <v>0</v>
      </c>
      <c r="E557" s="79">
        <v>0</v>
      </c>
      <c r="F557" s="79">
        <v>0</v>
      </c>
      <c r="G557" s="79">
        <v>0</v>
      </c>
      <c r="H557" s="79">
        <v>0</v>
      </c>
      <c r="I557" s="79">
        <v>0</v>
      </c>
      <c r="J557" s="79">
        <v>0</v>
      </c>
      <c r="K557" s="79">
        <v>0</v>
      </c>
      <c r="L557" s="79">
        <v>0</v>
      </c>
      <c r="M557" s="79">
        <v>0</v>
      </c>
      <c r="N557" s="79">
        <v>0</v>
      </c>
      <c r="O557" s="79">
        <v>0</v>
      </c>
      <c r="P557" s="79">
        <v>0</v>
      </c>
      <c r="Q557" s="79">
        <v>0</v>
      </c>
      <c r="R557" s="79">
        <v>0</v>
      </c>
      <c r="S557" s="79">
        <v>0</v>
      </c>
      <c r="T557" s="79">
        <v>0</v>
      </c>
      <c r="U557" s="79">
        <v>0</v>
      </c>
      <c r="V557" s="79">
        <v>0</v>
      </c>
      <c r="W557" s="79">
        <v>0</v>
      </c>
      <c r="X557" s="79">
        <v>0</v>
      </c>
      <c r="Y557" s="79">
        <v>0</v>
      </c>
      <c r="Z557" s="79">
        <v>0</v>
      </c>
      <c r="AA557" s="79">
        <v>0</v>
      </c>
      <c r="AB557" s="79">
        <v>0</v>
      </c>
      <c r="AC557" s="79">
        <v>0</v>
      </c>
      <c r="AD557" s="79">
        <v>0</v>
      </c>
      <c r="AE557" s="79">
        <v>0</v>
      </c>
      <c r="AF557" s="79">
        <v>0</v>
      </c>
      <c r="AG557" s="79">
        <v>0</v>
      </c>
      <c r="AH557" s="79">
        <v>0</v>
      </c>
      <c r="AI557" s="79">
        <v>0</v>
      </c>
      <c r="AJ557" s="79">
        <v>0</v>
      </c>
      <c r="AK557" s="79">
        <v>0</v>
      </c>
      <c r="AL557" s="79">
        <v>0</v>
      </c>
      <c r="AM557" s="79">
        <f t="shared" si="8"/>
        <v>0</v>
      </c>
      <c r="AP557" s="45"/>
    </row>
    <row r="558" spans="1:42" ht="33" customHeight="1">
      <c r="A558" s="54">
        <v>1903</v>
      </c>
      <c r="B558" s="55" t="s">
        <v>526</v>
      </c>
      <c r="C558" s="80" t="s">
        <v>678</v>
      </c>
      <c r="D558" s="79">
        <v>0</v>
      </c>
      <c r="E558" s="79">
        <v>0</v>
      </c>
      <c r="F558" s="79">
        <v>0</v>
      </c>
      <c r="G558" s="79">
        <v>0</v>
      </c>
      <c r="H558" s="79">
        <v>0</v>
      </c>
      <c r="I558" s="79">
        <v>0</v>
      </c>
      <c r="J558" s="79">
        <v>0</v>
      </c>
      <c r="K558" s="79">
        <v>0</v>
      </c>
      <c r="L558" s="79">
        <v>0</v>
      </c>
      <c r="M558" s="79">
        <v>0</v>
      </c>
      <c r="N558" s="79">
        <v>0</v>
      </c>
      <c r="O558" s="79">
        <v>0</v>
      </c>
      <c r="P558" s="79">
        <v>0</v>
      </c>
      <c r="Q558" s="79">
        <v>0</v>
      </c>
      <c r="R558" s="79">
        <v>0</v>
      </c>
      <c r="S558" s="79">
        <v>0</v>
      </c>
      <c r="T558" s="79">
        <v>0</v>
      </c>
      <c r="U558" s="79">
        <v>0</v>
      </c>
      <c r="V558" s="79">
        <v>0</v>
      </c>
      <c r="W558" s="79">
        <v>0</v>
      </c>
      <c r="X558" s="79">
        <v>0</v>
      </c>
      <c r="Y558" s="79">
        <v>0</v>
      </c>
      <c r="Z558" s="79">
        <v>0</v>
      </c>
      <c r="AA558" s="79">
        <v>0</v>
      </c>
      <c r="AB558" s="79">
        <v>0</v>
      </c>
      <c r="AC558" s="79">
        <v>0</v>
      </c>
      <c r="AD558" s="79">
        <v>0</v>
      </c>
      <c r="AE558" s="79">
        <v>0</v>
      </c>
      <c r="AF558" s="79">
        <v>0</v>
      </c>
      <c r="AG558" s="79">
        <v>0</v>
      </c>
      <c r="AH558" s="79">
        <v>0</v>
      </c>
      <c r="AI558" s="79">
        <v>0</v>
      </c>
      <c r="AJ558" s="79">
        <v>0</v>
      </c>
      <c r="AK558" s="79">
        <v>0</v>
      </c>
      <c r="AL558" s="79">
        <v>0</v>
      </c>
      <c r="AM558" s="79">
        <f t="shared" si="8"/>
        <v>0</v>
      </c>
      <c r="AP558" s="45"/>
    </row>
    <row r="559" spans="1:42" ht="33" customHeight="1">
      <c r="A559" s="54">
        <v>1904</v>
      </c>
      <c r="B559" s="55" t="s">
        <v>527</v>
      </c>
      <c r="C559" s="80" t="s">
        <v>678</v>
      </c>
      <c r="D559" s="79">
        <v>0</v>
      </c>
      <c r="E559" s="79">
        <v>0</v>
      </c>
      <c r="F559" s="79">
        <v>0</v>
      </c>
      <c r="G559" s="79">
        <v>0</v>
      </c>
      <c r="H559" s="79">
        <v>0</v>
      </c>
      <c r="I559" s="79">
        <v>0</v>
      </c>
      <c r="J559" s="79">
        <v>0</v>
      </c>
      <c r="K559" s="79">
        <v>0</v>
      </c>
      <c r="L559" s="79">
        <v>0</v>
      </c>
      <c r="M559" s="79">
        <v>0</v>
      </c>
      <c r="N559" s="79">
        <v>0</v>
      </c>
      <c r="O559" s="79">
        <v>0</v>
      </c>
      <c r="P559" s="79">
        <v>0</v>
      </c>
      <c r="Q559" s="79">
        <v>0</v>
      </c>
      <c r="R559" s="79">
        <v>0</v>
      </c>
      <c r="S559" s="79">
        <v>0</v>
      </c>
      <c r="T559" s="79">
        <v>0</v>
      </c>
      <c r="U559" s="79">
        <v>0</v>
      </c>
      <c r="V559" s="79">
        <v>0</v>
      </c>
      <c r="W559" s="79">
        <v>0</v>
      </c>
      <c r="X559" s="79">
        <v>0</v>
      </c>
      <c r="Y559" s="79">
        <v>0</v>
      </c>
      <c r="Z559" s="79">
        <v>0</v>
      </c>
      <c r="AA559" s="79">
        <v>0</v>
      </c>
      <c r="AB559" s="79">
        <v>0</v>
      </c>
      <c r="AC559" s="79">
        <v>0</v>
      </c>
      <c r="AD559" s="79">
        <v>0</v>
      </c>
      <c r="AE559" s="79">
        <v>0</v>
      </c>
      <c r="AF559" s="79">
        <v>0</v>
      </c>
      <c r="AG559" s="79">
        <v>0</v>
      </c>
      <c r="AH559" s="79">
        <v>0</v>
      </c>
      <c r="AI559" s="79">
        <v>0</v>
      </c>
      <c r="AJ559" s="79">
        <v>0</v>
      </c>
      <c r="AK559" s="79">
        <v>0</v>
      </c>
      <c r="AL559" s="79">
        <v>0</v>
      </c>
      <c r="AM559" s="79">
        <f t="shared" si="8"/>
        <v>0</v>
      </c>
      <c r="AP559" s="45"/>
    </row>
    <row r="560" spans="1:42" ht="33" customHeight="1">
      <c r="A560" s="54">
        <v>1905</v>
      </c>
      <c r="B560" s="55" t="s">
        <v>528</v>
      </c>
      <c r="C560" s="80" t="s">
        <v>678</v>
      </c>
      <c r="D560" s="79">
        <v>0</v>
      </c>
      <c r="E560" s="79">
        <v>0</v>
      </c>
      <c r="F560" s="79">
        <v>0</v>
      </c>
      <c r="G560" s="79">
        <v>0</v>
      </c>
      <c r="H560" s="79">
        <v>0</v>
      </c>
      <c r="I560" s="79">
        <v>0</v>
      </c>
      <c r="J560" s="79">
        <v>0</v>
      </c>
      <c r="K560" s="79">
        <v>0</v>
      </c>
      <c r="L560" s="79">
        <v>0</v>
      </c>
      <c r="M560" s="79">
        <v>0</v>
      </c>
      <c r="N560" s="79">
        <v>0</v>
      </c>
      <c r="O560" s="79">
        <v>0</v>
      </c>
      <c r="P560" s="79">
        <v>0</v>
      </c>
      <c r="Q560" s="79">
        <v>0</v>
      </c>
      <c r="R560" s="79">
        <v>0</v>
      </c>
      <c r="S560" s="79">
        <v>0</v>
      </c>
      <c r="T560" s="79">
        <v>0</v>
      </c>
      <c r="U560" s="79">
        <v>0</v>
      </c>
      <c r="V560" s="79">
        <v>0</v>
      </c>
      <c r="W560" s="79">
        <v>0</v>
      </c>
      <c r="X560" s="79">
        <v>0</v>
      </c>
      <c r="Y560" s="79">
        <v>0</v>
      </c>
      <c r="Z560" s="79">
        <v>0</v>
      </c>
      <c r="AA560" s="79">
        <v>0</v>
      </c>
      <c r="AB560" s="79">
        <v>0</v>
      </c>
      <c r="AC560" s="79">
        <v>0</v>
      </c>
      <c r="AD560" s="79">
        <v>0</v>
      </c>
      <c r="AE560" s="79">
        <v>0</v>
      </c>
      <c r="AF560" s="79">
        <v>0</v>
      </c>
      <c r="AG560" s="79">
        <v>0</v>
      </c>
      <c r="AH560" s="79">
        <v>0</v>
      </c>
      <c r="AI560" s="79">
        <v>0</v>
      </c>
      <c r="AJ560" s="79">
        <v>0</v>
      </c>
      <c r="AK560" s="79">
        <v>0</v>
      </c>
      <c r="AL560" s="79">
        <v>0</v>
      </c>
      <c r="AM560" s="79">
        <f t="shared" si="8"/>
        <v>0</v>
      </c>
      <c r="AP560" s="45"/>
    </row>
    <row r="561" spans="1:42" ht="33" customHeight="1">
      <c r="A561" s="54">
        <v>1906</v>
      </c>
      <c r="B561" s="55" t="s">
        <v>504</v>
      </c>
      <c r="C561" s="80" t="s">
        <v>678</v>
      </c>
      <c r="D561" s="79">
        <v>0</v>
      </c>
      <c r="E561" s="79">
        <v>0</v>
      </c>
      <c r="F561" s="79">
        <v>0</v>
      </c>
      <c r="G561" s="79">
        <v>0</v>
      </c>
      <c r="H561" s="79">
        <v>0</v>
      </c>
      <c r="I561" s="79">
        <v>0</v>
      </c>
      <c r="J561" s="79">
        <v>0</v>
      </c>
      <c r="K561" s="79">
        <v>0</v>
      </c>
      <c r="L561" s="79">
        <v>0</v>
      </c>
      <c r="M561" s="79">
        <v>0</v>
      </c>
      <c r="N561" s="79">
        <v>0</v>
      </c>
      <c r="O561" s="79">
        <v>0</v>
      </c>
      <c r="P561" s="79">
        <v>0</v>
      </c>
      <c r="Q561" s="79">
        <v>0</v>
      </c>
      <c r="R561" s="79">
        <v>0</v>
      </c>
      <c r="S561" s="79">
        <v>0</v>
      </c>
      <c r="T561" s="79">
        <v>0</v>
      </c>
      <c r="U561" s="79">
        <v>0</v>
      </c>
      <c r="V561" s="79">
        <v>0</v>
      </c>
      <c r="W561" s="79">
        <v>0</v>
      </c>
      <c r="X561" s="79">
        <v>0</v>
      </c>
      <c r="Y561" s="79">
        <v>0</v>
      </c>
      <c r="Z561" s="79">
        <v>0</v>
      </c>
      <c r="AA561" s="79">
        <v>0</v>
      </c>
      <c r="AB561" s="79">
        <v>0</v>
      </c>
      <c r="AC561" s="79">
        <v>0</v>
      </c>
      <c r="AD561" s="79">
        <v>0</v>
      </c>
      <c r="AE561" s="79">
        <v>0</v>
      </c>
      <c r="AF561" s="79">
        <v>0</v>
      </c>
      <c r="AG561" s="79">
        <v>0</v>
      </c>
      <c r="AH561" s="79">
        <v>0</v>
      </c>
      <c r="AI561" s="79">
        <v>0</v>
      </c>
      <c r="AJ561" s="79">
        <v>0</v>
      </c>
      <c r="AK561" s="79">
        <v>0</v>
      </c>
      <c r="AL561" s="79">
        <v>0</v>
      </c>
      <c r="AM561" s="79">
        <f t="shared" si="8"/>
        <v>0</v>
      </c>
      <c r="AP561" s="45"/>
    </row>
    <row r="562" spans="1:42" ht="33" customHeight="1">
      <c r="A562" s="54">
        <v>1907</v>
      </c>
      <c r="B562" s="55" t="s">
        <v>529</v>
      </c>
      <c r="C562" s="80" t="s">
        <v>678</v>
      </c>
      <c r="D562" s="79">
        <v>0</v>
      </c>
      <c r="E562" s="79">
        <v>0</v>
      </c>
      <c r="F562" s="79">
        <v>0</v>
      </c>
      <c r="G562" s="79">
        <v>0</v>
      </c>
      <c r="H562" s="79">
        <v>0</v>
      </c>
      <c r="I562" s="79">
        <v>0</v>
      </c>
      <c r="J562" s="79">
        <v>0</v>
      </c>
      <c r="K562" s="79">
        <v>0</v>
      </c>
      <c r="L562" s="79">
        <v>0</v>
      </c>
      <c r="M562" s="79">
        <v>0</v>
      </c>
      <c r="N562" s="79">
        <v>0</v>
      </c>
      <c r="O562" s="79">
        <v>0</v>
      </c>
      <c r="P562" s="79">
        <v>0</v>
      </c>
      <c r="Q562" s="79">
        <v>0</v>
      </c>
      <c r="R562" s="79">
        <v>0</v>
      </c>
      <c r="S562" s="79">
        <v>0</v>
      </c>
      <c r="T562" s="79">
        <v>0</v>
      </c>
      <c r="U562" s="79">
        <v>0</v>
      </c>
      <c r="V562" s="79">
        <v>0</v>
      </c>
      <c r="W562" s="79">
        <v>0</v>
      </c>
      <c r="X562" s="79">
        <v>0</v>
      </c>
      <c r="Y562" s="79">
        <v>0</v>
      </c>
      <c r="Z562" s="79">
        <v>0</v>
      </c>
      <c r="AA562" s="79">
        <v>0</v>
      </c>
      <c r="AB562" s="79">
        <v>0</v>
      </c>
      <c r="AC562" s="79">
        <v>0</v>
      </c>
      <c r="AD562" s="79">
        <v>0</v>
      </c>
      <c r="AE562" s="79">
        <v>0</v>
      </c>
      <c r="AF562" s="79">
        <v>0</v>
      </c>
      <c r="AG562" s="79">
        <v>0</v>
      </c>
      <c r="AH562" s="79">
        <v>0</v>
      </c>
      <c r="AI562" s="79">
        <v>0</v>
      </c>
      <c r="AJ562" s="79">
        <v>0</v>
      </c>
      <c r="AK562" s="79">
        <v>0</v>
      </c>
      <c r="AL562" s="79">
        <v>0</v>
      </c>
      <c r="AM562" s="79">
        <f t="shared" si="8"/>
        <v>0</v>
      </c>
      <c r="AP562" s="45"/>
    </row>
    <row r="563" spans="1:42" ht="33" customHeight="1">
      <c r="A563" s="54">
        <v>1908</v>
      </c>
      <c r="B563" s="55" t="s">
        <v>530</v>
      </c>
      <c r="C563" s="80" t="s">
        <v>678</v>
      </c>
      <c r="D563" s="79">
        <v>0</v>
      </c>
      <c r="E563" s="79">
        <v>0</v>
      </c>
      <c r="F563" s="79">
        <v>0</v>
      </c>
      <c r="G563" s="79">
        <v>0</v>
      </c>
      <c r="H563" s="79">
        <v>0</v>
      </c>
      <c r="I563" s="79">
        <v>0</v>
      </c>
      <c r="J563" s="79">
        <v>0</v>
      </c>
      <c r="K563" s="79">
        <v>0</v>
      </c>
      <c r="L563" s="79">
        <v>0</v>
      </c>
      <c r="M563" s="79">
        <v>0</v>
      </c>
      <c r="N563" s="79">
        <v>0</v>
      </c>
      <c r="O563" s="79">
        <v>0</v>
      </c>
      <c r="P563" s="79">
        <v>0</v>
      </c>
      <c r="Q563" s="79">
        <v>0</v>
      </c>
      <c r="R563" s="79">
        <v>0</v>
      </c>
      <c r="S563" s="79">
        <v>0</v>
      </c>
      <c r="T563" s="79">
        <v>0</v>
      </c>
      <c r="U563" s="79">
        <v>0</v>
      </c>
      <c r="V563" s="79">
        <v>0</v>
      </c>
      <c r="W563" s="79">
        <v>0</v>
      </c>
      <c r="X563" s="79">
        <v>0</v>
      </c>
      <c r="Y563" s="79">
        <v>0</v>
      </c>
      <c r="Z563" s="79">
        <v>0</v>
      </c>
      <c r="AA563" s="79">
        <v>0</v>
      </c>
      <c r="AB563" s="79">
        <v>0</v>
      </c>
      <c r="AC563" s="79">
        <v>0</v>
      </c>
      <c r="AD563" s="79">
        <v>0</v>
      </c>
      <c r="AE563" s="79">
        <v>0</v>
      </c>
      <c r="AF563" s="79">
        <v>0</v>
      </c>
      <c r="AG563" s="79">
        <v>0</v>
      </c>
      <c r="AH563" s="79">
        <v>0</v>
      </c>
      <c r="AI563" s="79">
        <v>0</v>
      </c>
      <c r="AJ563" s="79">
        <v>0</v>
      </c>
      <c r="AK563" s="79">
        <v>0</v>
      </c>
      <c r="AL563" s="79">
        <v>0</v>
      </c>
      <c r="AM563" s="79">
        <f t="shared" si="8"/>
        <v>0</v>
      </c>
      <c r="AP563" s="45"/>
    </row>
    <row r="564" spans="1:42" ht="33" customHeight="1">
      <c r="A564" s="54">
        <v>1909</v>
      </c>
      <c r="B564" s="55" t="s">
        <v>454</v>
      </c>
      <c r="C564" s="80" t="s">
        <v>678</v>
      </c>
      <c r="D564" s="79">
        <v>0</v>
      </c>
      <c r="E564" s="79">
        <v>0</v>
      </c>
      <c r="F564" s="79">
        <v>0</v>
      </c>
      <c r="G564" s="79">
        <v>0</v>
      </c>
      <c r="H564" s="79">
        <v>0</v>
      </c>
      <c r="I564" s="79">
        <v>0</v>
      </c>
      <c r="J564" s="79">
        <v>0</v>
      </c>
      <c r="K564" s="79">
        <v>0</v>
      </c>
      <c r="L564" s="79">
        <v>0</v>
      </c>
      <c r="M564" s="79">
        <v>0</v>
      </c>
      <c r="N564" s="79">
        <v>0</v>
      </c>
      <c r="O564" s="79">
        <v>0</v>
      </c>
      <c r="P564" s="79">
        <v>0</v>
      </c>
      <c r="Q564" s="79">
        <v>0</v>
      </c>
      <c r="R564" s="79">
        <v>0</v>
      </c>
      <c r="S564" s="79">
        <v>0</v>
      </c>
      <c r="T564" s="79">
        <v>0</v>
      </c>
      <c r="U564" s="79">
        <v>0</v>
      </c>
      <c r="V564" s="79">
        <v>0</v>
      </c>
      <c r="W564" s="79">
        <v>0</v>
      </c>
      <c r="X564" s="79">
        <v>0</v>
      </c>
      <c r="Y564" s="79">
        <v>0</v>
      </c>
      <c r="Z564" s="79">
        <v>0</v>
      </c>
      <c r="AA564" s="79">
        <v>0</v>
      </c>
      <c r="AB564" s="79">
        <v>0</v>
      </c>
      <c r="AC564" s="79">
        <v>0</v>
      </c>
      <c r="AD564" s="79">
        <v>0</v>
      </c>
      <c r="AE564" s="79">
        <v>0</v>
      </c>
      <c r="AF564" s="79">
        <v>0</v>
      </c>
      <c r="AG564" s="79">
        <v>0</v>
      </c>
      <c r="AH564" s="79">
        <v>0</v>
      </c>
      <c r="AI564" s="79">
        <v>0</v>
      </c>
      <c r="AJ564" s="79">
        <v>0</v>
      </c>
      <c r="AK564" s="79">
        <v>0</v>
      </c>
      <c r="AL564" s="79">
        <v>0</v>
      </c>
      <c r="AM564" s="79">
        <f t="shared" si="8"/>
        <v>0</v>
      </c>
      <c r="AP564" s="45"/>
    </row>
    <row r="565" spans="1:42" ht="33" customHeight="1">
      <c r="A565" s="54">
        <v>1910</v>
      </c>
      <c r="B565" s="55" t="s">
        <v>531</v>
      </c>
      <c r="C565" s="80" t="s">
        <v>678</v>
      </c>
      <c r="D565" s="79">
        <v>0</v>
      </c>
      <c r="E565" s="79">
        <v>0</v>
      </c>
      <c r="F565" s="79">
        <v>0</v>
      </c>
      <c r="G565" s="79">
        <v>0</v>
      </c>
      <c r="H565" s="79">
        <v>0</v>
      </c>
      <c r="I565" s="79">
        <v>0</v>
      </c>
      <c r="J565" s="79">
        <v>0</v>
      </c>
      <c r="K565" s="79">
        <v>0</v>
      </c>
      <c r="L565" s="79">
        <v>0</v>
      </c>
      <c r="M565" s="79">
        <v>0</v>
      </c>
      <c r="N565" s="79">
        <v>0</v>
      </c>
      <c r="O565" s="79">
        <v>0</v>
      </c>
      <c r="P565" s="79">
        <v>0</v>
      </c>
      <c r="Q565" s="79">
        <v>0</v>
      </c>
      <c r="R565" s="79">
        <v>0</v>
      </c>
      <c r="S565" s="79">
        <v>0</v>
      </c>
      <c r="T565" s="79">
        <v>0</v>
      </c>
      <c r="U565" s="79">
        <v>0</v>
      </c>
      <c r="V565" s="79">
        <v>0</v>
      </c>
      <c r="W565" s="79">
        <v>0</v>
      </c>
      <c r="X565" s="79">
        <v>0</v>
      </c>
      <c r="Y565" s="79">
        <v>0</v>
      </c>
      <c r="Z565" s="79">
        <v>0</v>
      </c>
      <c r="AA565" s="79">
        <v>0</v>
      </c>
      <c r="AB565" s="79">
        <v>0</v>
      </c>
      <c r="AC565" s="79">
        <v>0</v>
      </c>
      <c r="AD565" s="79">
        <v>0</v>
      </c>
      <c r="AE565" s="79">
        <v>0</v>
      </c>
      <c r="AF565" s="79">
        <v>0</v>
      </c>
      <c r="AG565" s="79">
        <v>0</v>
      </c>
      <c r="AH565" s="79">
        <v>0</v>
      </c>
      <c r="AI565" s="79">
        <v>0</v>
      </c>
      <c r="AJ565" s="79">
        <v>0</v>
      </c>
      <c r="AK565" s="79">
        <v>0</v>
      </c>
      <c r="AL565" s="79">
        <v>0</v>
      </c>
      <c r="AM565" s="79">
        <f t="shared" si="8"/>
        <v>0</v>
      </c>
      <c r="AP565" s="45"/>
    </row>
    <row r="566" spans="1:42" ht="33" customHeight="1">
      <c r="A566" s="54">
        <v>1911</v>
      </c>
      <c r="B566" s="55" t="s">
        <v>532</v>
      </c>
      <c r="C566" s="80" t="s">
        <v>678</v>
      </c>
      <c r="D566" s="79">
        <v>0</v>
      </c>
      <c r="E566" s="79">
        <v>0</v>
      </c>
      <c r="F566" s="79">
        <v>0</v>
      </c>
      <c r="G566" s="79">
        <v>0</v>
      </c>
      <c r="H566" s="79">
        <v>0</v>
      </c>
      <c r="I566" s="79">
        <v>0</v>
      </c>
      <c r="J566" s="79">
        <v>0</v>
      </c>
      <c r="K566" s="79">
        <v>0</v>
      </c>
      <c r="L566" s="79">
        <v>0</v>
      </c>
      <c r="M566" s="79">
        <v>0</v>
      </c>
      <c r="N566" s="79">
        <v>0</v>
      </c>
      <c r="O566" s="79">
        <v>0</v>
      </c>
      <c r="P566" s="79">
        <v>0</v>
      </c>
      <c r="Q566" s="79">
        <v>0</v>
      </c>
      <c r="R566" s="79">
        <v>0</v>
      </c>
      <c r="S566" s="79">
        <v>0</v>
      </c>
      <c r="T566" s="79">
        <v>0</v>
      </c>
      <c r="U566" s="79">
        <v>0</v>
      </c>
      <c r="V566" s="79">
        <v>0</v>
      </c>
      <c r="W566" s="79">
        <v>0</v>
      </c>
      <c r="X566" s="79">
        <v>0</v>
      </c>
      <c r="Y566" s="79">
        <v>0</v>
      </c>
      <c r="Z566" s="79">
        <v>0</v>
      </c>
      <c r="AA566" s="79">
        <v>0</v>
      </c>
      <c r="AB566" s="79">
        <v>0</v>
      </c>
      <c r="AC566" s="79">
        <v>0</v>
      </c>
      <c r="AD566" s="79">
        <v>0</v>
      </c>
      <c r="AE566" s="79">
        <v>0</v>
      </c>
      <c r="AF566" s="79">
        <v>0</v>
      </c>
      <c r="AG566" s="79">
        <v>0</v>
      </c>
      <c r="AH566" s="79">
        <v>0</v>
      </c>
      <c r="AI566" s="79">
        <v>0</v>
      </c>
      <c r="AJ566" s="79">
        <v>0</v>
      </c>
      <c r="AK566" s="79">
        <v>0</v>
      </c>
      <c r="AL566" s="79">
        <v>0</v>
      </c>
      <c r="AM566" s="79">
        <f t="shared" si="8"/>
        <v>0</v>
      </c>
      <c r="AP566" s="45"/>
    </row>
    <row r="567" spans="1:42" ht="33" customHeight="1">
      <c r="A567" s="54">
        <v>1912</v>
      </c>
      <c r="B567" s="55" t="s">
        <v>533</v>
      </c>
      <c r="C567" s="80" t="s">
        <v>678</v>
      </c>
      <c r="D567" s="79">
        <v>0</v>
      </c>
      <c r="E567" s="79">
        <v>0</v>
      </c>
      <c r="F567" s="79">
        <v>0</v>
      </c>
      <c r="G567" s="79">
        <v>0</v>
      </c>
      <c r="H567" s="79">
        <v>0</v>
      </c>
      <c r="I567" s="79">
        <v>0</v>
      </c>
      <c r="J567" s="79">
        <v>0</v>
      </c>
      <c r="K567" s="79">
        <v>0</v>
      </c>
      <c r="L567" s="79">
        <v>0</v>
      </c>
      <c r="M567" s="79">
        <v>0</v>
      </c>
      <c r="N567" s="79">
        <v>0</v>
      </c>
      <c r="O567" s="79">
        <v>0</v>
      </c>
      <c r="P567" s="79">
        <v>0</v>
      </c>
      <c r="Q567" s="79">
        <v>0</v>
      </c>
      <c r="R567" s="79">
        <v>0</v>
      </c>
      <c r="S567" s="79">
        <v>0</v>
      </c>
      <c r="T567" s="79">
        <v>0</v>
      </c>
      <c r="U567" s="79">
        <v>0</v>
      </c>
      <c r="V567" s="79">
        <v>0</v>
      </c>
      <c r="W567" s="79">
        <v>0</v>
      </c>
      <c r="X567" s="79">
        <v>0</v>
      </c>
      <c r="Y567" s="79">
        <v>0</v>
      </c>
      <c r="Z567" s="79">
        <v>0</v>
      </c>
      <c r="AA567" s="79">
        <v>0</v>
      </c>
      <c r="AB567" s="79">
        <v>0</v>
      </c>
      <c r="AC567" s="79">
        <v>0</v>
      </c>
      <c r="AD567" s="79">
        <v>0</v>
      </c>
      <c r="AE567" s="79">
        <v>0</v>
      </c>
      <c r="AF567" s="79">
        <v>0</v>
      </c>
      <c r="AG567" s="79">
        <v>0</v>
      </c>
      <c r="AH567" s="79">
        <v>0</v>
      </c>
      <c r="AI567" s="79">
        <v>0</v>
      </c>
      <c r="AJ567" s="79">
        <v>0</v>
      </c>
      <c r="AK567" s="79">
        <v>0</v>
      </c>
      <c r="AL567" s="79">
        <v>0</v>
      </c>
      <c r="AM567" s="79">
        <f t="shared" si="8"/>
        <v>0</v>
      </c>
      <c r="AP567" s="45"/>
    </row>
    <row r="568" spans="1:42" ht="33" customHeight="1">
      <c r="A568" s="54">
        <v>1913</v>
      </c>
      <c r="B568" s="55" t="s">
        <v>534</v>
      </c>
      <c r="C568" s="80" t="s">
        <v>678</v>
      </c>
      <c r="D568" s="79">
        <v>0</v>
      </c>
      <c r="E568" s="79">
        <v>0</v>
      </c>
      <c r="F568" s="79">
        <v>0</v>
      </c>
      <c r="G568" s="79">
        <v>0</v>
      </c>
      <c r="H568" s="79">
        <v>0</v>
      </c>
      <c r="I568" s="79">
        <v>0</v>
      </c>
      <c r="J568" s="79">
        <v>0</v>
      </c>
      <c r="K568" s="79">
        <v>0</v>
      </c>
      <c r="L568" s="79">
        <v>0</v>
      </c>
      <c r="M568" s="79">
        <v>0</v>
      </c>
      <c r="N568" s="79">
        <v>0</v>
      </c>
      <c r="O568" s="79">
        <v>0</v>
      </c>
      <c r="P568" s="79">
        <v>0</v>
      </c>
      <c r="Q568" s="79">
        <v>0</v>
      </c>
      <c r="R568" s="79">
        <v>0</v>
      </c>
      <c r="S568" s="79">
        <v>0</v>
      </c>
      <c r="T568" s="79">
        <v>0</v>
      </c>
      <c r="U568" s="79">
        <v>0</v>
      </c>
      <c r="V568" s="79">
        <v>0</v>
      </c>
      <c r="W568" s="79">
        <v>0</v>
      </c>
      <c r="X568" s="79">
        <v>0</v>
      </c>
      <c r="Y568" s="79">
        <v>0</v>
      </c>
      <c r="Z568" s="79">
        <v>0</v>
      </c>
      <c r="AA568" s="79">
        <v>0</v>
      </c>
      <c r="AB568" s="79">
        <v>0</v>
      </c>
      <c r="AC568" s="79">
        <v>0</v>
      </c>
      <c r="AD568" s="79">
        <v>0</v>
      </c>
      <c r="AE568" s="79">
        <v>0</v>
      </c>
      <c r="AF568" s="79">
        <v>0</v>
      </c>
      <c r="AG568" s="79">
        <v>0</v>
      </c>
      <c r="AH568" s="79">
        <v>0</v>
      </c>
      <c r="AI568" s="79">
        <v>0</v>
      </c>
      <c r="AJ568" s="79">
        <v>0</v>
      </c>
      <c r="AK568" s="79">
        <v>0</v>
      </c>
      <c r="AL568" s="79">
        <v>0</v>
      </c>
      <c r="AM568" s="79">
        <f t="shared" si="8"/>
        <v>0</v>
      </c>
      <c r="AP568" s="45"/>
    </row>
    <row r="569" spans="1:42" ht="33" customHeight="1">
      <c r="A569" s="54">
        <v>1914</v>
      </c>
      <c r="B569" s="55" t="s">
        <v>535</v>
      </c>
      <c r="C569" s="80" t="s">
        <v>678</v>
      </c>
      <c r="D569" s="79">
        <v>0</v>
      </c>
      <c r="E569" s="79">
        <v>0</v>
      </c>
      <c r="F569" s="79">
        <v>0</v>
      </c>
      <c r="G569" s="79">
        <v>0</v>
      </c>
      <c r="H569" s="79">
        <v>0</v>
      </c>
      <c r="I569" s="79">
        <v>0</v>
      </c>
      <c r="J569" s="79">
        <v>0</v>
      </c>
      <c r="K569" s="79">
        <v>0</v>
      </c>
      <c r="L569" s="79">
        <v>0</v>
      </c>
      <c r="M569" s="79">
        <v>0</v>
      </c>
      <c r="N569" s="79">
        <v>0</v>
      </c>
      <c r="O569" s="79">
        <v>0</v>
      </c>
      <c r="P569" s="79">
        <v>0</v>
      </c>
      <c r="Q569" s="79">
        <v>0</v>
      </c>
      <c r="R569" s="79">
        <v>0</v>
      </c>
      <c r="S569" s="79">
        <v>0</v>
      </c>
      <c r="T569" s="79">
        <v>0</v>
      </c>
      <c r="U569" s="79">
        <v>0</v>
      </c>
      <c r="V569" s="79">
        <v>0</v>
      </c>
      <c r="W569" s="79">
        <v>0</v>
      </c>
      <c r="X569" s="79">
        <v>0</v>
      </c>
      <c r="Y569" s="79">
        <v>0</v>
      </c>
      <c r="Z569" s="79">
        <v>0</v>
      </c>
      <c r="AA569" s="79">
        <v>0</v>
      </c>
      <c r="AB569" s="79">
        <v>0</v>
      </c>
      <c r="AC569" s="79">
        <v>0</v>
      </c>
      <c r="AD569" s="79">
        <v>0</v>
      </c>
      <c r="AE569" s="79">
        <v>0</v>
      </c>
      <c r="AF569" s="79">
        <v>0</v>
      </c>
      <c r="AG569" s="79">
        <v>0</v>
      </c>
      <c r="AH569" s="79">
        <v>0</v>
      </c>
      <c r="AI569" s="79">
        <v>0</v>
      </c>
      <c r="AJ569" s="79">
        <v>0</v>
      </c>
      <c r="AK569" s="79">
        <v>0</v>
      </c>
      <c r="AL569" s="79">
        <v>0</v>
      </c>
      <c r="AM569" s="79">
        <f t="shared" si="8"/>
        <v>0</v>
      </c>
      <c r="AP569" s="45"/>
    </row>
    <row r="570" spans="1:42" ht="33" customHeight="1">
      <c r="A570" s="54">
        <v>1915</v>
      </c>
      <c r="B570" s="55" t="s">
        <v>536</v>
      </c>
      <c r="C570" s="80" t="s">
        <v>678</v>
      </c>
      <c r="D570" s="79">
        <v>0</v>
      </c>
      <c r="E570" s="79">
        <v>0</v>
      </c>
      <c r="F570" s="79">
        <v>0</v>
      </c>
      <c r="G570" s="79">
        <v>0</v>
      </c>
      <c r="H570" s="79">
        <v>0</v>
      </c>
      <c r="I570" s="79">
        <v>0</v>
      </c>
      <c r="J570" s="79">
        <v>0</v>
      </c>
      <c r="K570" s="79">
        <v>0</v>
      </c>
      <c r="L570" s="79">
        <v>0</v>
      </c>
      <c r="M570" s="79">
        <v>0</v>
      </c>
      <c r="N570" s="79">
        <v>0</v>
      </c>
      <c r="O570" s="79">
        <v>0</v>
      </c>
      <c r="P570" s="79">
        <v>0</v>
      </c>
      <c r="Q570" s="79">
        <v>0</v>
      </c>
      <c r="R570" s="79">
        <v>0</v>
      </c>
      <c r="S570" s="79">
        <v>0</v>
      </c>
      <c r="T570" s="79">
        <v>0</v>
      </c>
      <c r="U570" s="79">
        <v>0</v>
      </c>
      <c r="V570" s="79">
        <v>0</v>
      </c>
      <c r="W570" s="79">
        <v>0</v>
      </c>
      <c r="X570" s="79">
        <v>0</v>
      </c>
      <c r="Y570" s="79">
        <v>0</v>
      </c>
      <c r="Z570" s="79">
        <v>0</v>
      </c>
      <c r="AA570" s="79">
        <v>0</v>
      </c>
      <c r="AB570" s="79">
        <v>0</v>
      </c>
      <c r="AC570" s="79">
        <v>0</v>
      </c>
      <c r="AD570" s="79">
        <v>0</v>
      </c>
      <c r="AE570" s="79">
        <v>0</v>
      </c>
      <c r="AF570" s="79">
        <v>0</v>
      </c>
      <c r="AG570" s="79">
        <v>0</v>
      </c>
      <c r="AH570" s="79">
        <v>0</v>
      </c>
      <c r="AI570" s="79">
        <v>0</v>
      </c>
      <c r="AJ570" s="79">
        <v>0</v>
      </c>
      <c r="AK570" s="79">
        <v>0</v>
      </c>
      <c r="AL570" s="79">
        <v>0</v>
      </c>
      <c r="AM570" s="79">
        <f t="shared" si="8"/>
        <v>0</v>
      </c>
      <c r="AP570" s="45"/>
    </row>
    <row r="571" spans="1:42" ht="33" customHeight="1">
      <c r="A571" s="54">
        <v>2301</v>
      </c>
      <c r="B571" s="55" t="s">
        <v>537</v>
      </c>
      <c r="C571" s="80" t="s">
        <v>725</v>
      </c>
      <c r="D571" s="79">
        <v>0</v>
      </c>
      <c r="E571" s="79">
        <v>0</v>
      </c>
      <c r="F571" s="79">
        <v>0</v>
      </c>
      <c r="G571" s="79">
        <v>0</v>
      </c>
      <c r="H571" s="79">
        <v>0</v>
      </c>
      <c r="I571" s="79">
        <v>0</v>
      </c>
      <c r="J571" s="79">
        <v>0</v>
      </c>
      <c r="K571" s="79">
        <v>0</v>
      </c>
      <c r="L571" s="79">
        <v>0</v>
      </c>
      <c r="M571" s="79">
        <v>0</v>
      </c>
      <c r="N571" s="79">
        <v>0</v>
      </c>
      <c r="O571" s="79">
        <v>0</v>
      </c>
      <c r="P571" s="79">
        <v>0</v>
      </c>
      <c r="Q571" s="79">
        <v>0</v>
      </c>
      <c r="R571" s="79">
        <v>0</v>
      </c>
      <c r="S571" s="79">
        <v>0</v>
      </c>
      <c r="T571" s="79">
        <v>0</v>
      </c>
      <c r="U571" s="79">
        <v>0</v>
      </c>
      <c r="V571" s="79">
        <v>0</v>
      </c>
      <c r="W571" s="79">
        <v>0</v>
      </c>
      <c r="X571" s="79">
        <v>0</v>
      </c>
      <c r="Y571" s="79">
        <v>0</v>
      </c>
      <c r="Z571" s="79">
        <v>0</v>
      </c>
      <c r="AA571" s="79">
        <v>0</v>
      </c>
      <c r="AB571" s="79">
        <v>0</v>
      </c>
      <c r="AC571" s="79">
        <v>0</v>
      </c>
      <c r="AD571" s="79">
        <v>0</v>
      </c>
      <c r="AE571" s="79">
        <v>0</v>
      </c>
      <c r="AF571" s="79">
        <v>0</v>
      </c>
      <c r="AG571" s="79">
        <v>0</v>
      </c>
      <c r="AH571" s="79">
        <v>0</v>
      </c>
      <c r="AI571" s="79">
        <v>0</v>
      </c>
      <c r="AJ571" s="79">
        <v>0</v>
      </c>
      <c r="AK571" s="79">
        <v>0</v>
      </c>
      <c r="AL571" s="79">
        <v>0</v>
      </c>
      <c r="AM571" s="79">
        <f t="shared" si="8"/>
        <v>0</v>
      </c>
      <c r="AP571" s="45"/>
    </row>
    <row r="572" spans="1:42" ht="33" customHeight="1">
      <c r="A572" s="54">
        <v>2302</v>
      </c>
      <c r="B572" s="55" t="s">
        <v>538</v>
      </c>
      <c r="C572" s="80" t="s">
        <v>725</v>
      </c>
      <c r="D572" s="79">
        <v>0</v>
      </c>
      <c r="E572" s="79">
        <v>0</v>
      </c>
      <c r="F572" s="79">
        <v>0</v>
      </c>
      <c r="G572" s="79">
        <v>0</v>
      </c>
      <c r="H572" s="79">
        <v>0</v>
      </c>
      <c r="I572" s="79">
        <v>0</v>
      </c>
      <c r="J572" s="79">
        <v>0</v>
      </c>
      <c r="K572" s="79">
        <v>0</v>
      </c>
      <c r="L572" s="79">
        <v>0</v>
      </c>
      <c r="M572" s="79">
        <v>0</v>
      </c>
      <c r="N572" s="79">
        <v>0</v>
      </c>
      <c r="O572" s="79">
        <v>0</v>
      </c>
      <c r="P572" s="79">
        <v>0</v>
      </c>
      <c r="Q572" s="79">
        <v>0</v>
      </c>
      <c r="R572" s="79">
        <v>0</v>
      </c>
      <c r="S572" s="79">
        <v>0</v>
      </c>
      <c r="T572" s="79">
        <v>0</v>
      </c>
      <c r="U572" s="79">
        <v>0</v>
      </c>
      <c r="V572" s="79">
        <v>0</v>
      </c>
      <c r="W572" s="79">
        <v>0</v>
      </c>
      <c r="X572" s="79">
        <v>0</v>
      </c>
      <c r="Y572" s="79">
        <v>0</v>
      </c>
      <c r="Z572" s="79">
        <v>0</v>
      </c>
      <c r="AA572" s="79">
        <v>0</v>
      </c>
      <c r="AB572" s="79">
        <v>0</v>
      </c>
      <c r="AC572" s="79">
        <v>0</v>
      </c>
      <c r="AD572" s="79">
        <v>0</v>
      </c>
      <c r="AE572" s="79">
        <v>0</v>
      </c>
      <c r="AF572" s="79">
        <v>0</v>
      </c>
      <c r="AG572" s="79">
        <v>0</v>
      </c>
      <c r="AH572" s="79">
        <v>0</v>
      </c>
      <c r="AI572" s="79">
        <v>0</v>
      </c>
      <c r="AJ572" s="79">
        <v>0</v>
      </c>
      <c r="AK572" s="79">
        <v>0</v>
      </c>
      <c r="AL572" s="79">
        <v>0</v>
      </c>
      <c r="AM572" s="79">
        <f t="shared" si="8"/>
        <v>0</v>
      </c>
      <c r="AP572" s="45"/>
    </row>
    <row r="573" spans="1:42" ht="33" customHeight="1">
      <c r="A573" s="54">
        <v>2303</v>
      </c>
      <c r="B573" s="55" t="s">
        <v>539</v>
      </c>
      <c r="C573" s="80" t="s">
        <v>725</v>
      </c>
      <c r="D573" s="79">
        <v>0</v>
      </c>
      <c r="E573" s="79">
        <v>0</v>
      </c>
      <c r="F573" s="79">
        <v>0</v>
      </c>
      <c r="G573" s="79">
        <v>0</v>
      </c>
      <c r="H573" s="79">
        <v>0</v>
      </c>
      <c r="I573" s="79">
        <v>0</v>
      </c>
      <c r="J573" s="79">
        <v>0</v>
      </c>
      <c r="K573" s="79">
        <v>0</v>
      </c>
      <c r="L573" s="79">
        <v>0</v>
      </c>
      <c r="M573" s="79">
        <v>0</v>
      </c>
      <c r="N573" s="79">
        <v>0</v>
      </c>
      <c r="O573" s="79">
        <v>0</v>
      </c>
      <c r="P573" s="79">
        <v>0</v>
      </c>
      <c r="Q573" s="79">
        <v>0</v>
      </c>
      <c r="R573" s="79">
        <v>0</v>
      </c>
      <c r="S573" s="79">
        <v>0</v>
      </c>
      <c r="T573" s="79">
        <v>0</v>
      </c>
      <c r="U573" s="79">
        <v>0</v>
      </c>
      <c r="V573" s="79">
        <v>0</v>
      </c>
      <c r="W573" s="79">
        <v>0</v>
      </c>
      <c r="X573" s="79">
        <v>0</v>
      </c>
      <c r="Y573" s="79">
        <v>0</v>
      </c>
      <c r="Z573" s="79">
        <v>0</v>
      </c>
      <c r="AA573" s="79">
        <v>0</v>
      </c>
      <c r="AB573" s="79">
        <v>0</v>
      </c>
      <c r="AC573" s="79">
        <v>0</v>
      </c>
      <c r="AD573" s="79">
        <v>0</v>
      </c>
      <c r="AE573" s="79">
        <v>0</v>
      </c>
      <c r="AF573" s="79">
        <v>0</v>
      </c>
      <c r="AG573" s="79">
        <v>0</v>
      </c>
      <c r="AH573" s="79">
        <v>0</v>
      </c>
      <c r="AI573" s="79">
        <v>0</v>
      </c>
      <c r="AJ573" s="79">
        <v>0</v>
      </c>
      <c r="AK573" s="79">
        <v>0</v>
      </c>
      <c r="AL573" s="79">
        <v>0</v>
      </c>
      <c r="AM573" s="79">
        <f t="shared" si="8"/>
        <v>0</v>
      </c>
      <c r="AP573" s="45"/>
    </row>
    <row r="574" spans="1:42" ht="33" customHeight="1">
      <c r="A574" s="54">
        <v>2311</v>
      </c>
      <c r="B574" s="55" t="s">
        <v>1381</v>
      </c>
      <c r="C574" s="80" t="s">
        <v>659</v>
      </c>
      <c r="D574" s="79">
        <v>0</v>
      </c>
      <c r="E574" s="79">
        <v>0</v>
      </c>
      <c r="F574" s="79">
        <v>0</v>
      </c>
      <c r="G574" s="79">
        <v>0</v>
      </c>
      <c r="H574" s="79">
        <v>0</v>
      </c>
      <c r="I574" s="79">
        <v>0</v>
      </c>
      <c r="J574" s="79">
        <v>0</v>
      </c>
      <c r="K574" s="79">
        <v>0</v>
      </c>
      <c r="L574" s="79">
        <v>0</v>
      </c>
      <c r="M574" s="79">
        <v>0</v>
      </c>
      <c r="N574" s="79">
        <v>0</v>
      </c>
      <c r="O574" s="79">
        <v>0</v>
      </c>
      <c r="P574" s="79">
        <v>0</v>
      </c>
      <c r="Q574" s="79">
        <v>0</v>
      </c>
      <c r="R574" s="79">
        <v>0</v>
      </c>
      <c r="S574" s="79">
        <v>0</v>
      </c>
      <c r="T574" s="79">
        <v>0</v>
      </c>
      <c r="U574" s="79">
        <v>0</v>
      </c>
      <c r="V574" s="79">
        <v>0</v>
      </c>
      <c r="W574" s="79">
        <v>0</v>
      </c>
      <c r="X574" s="79">
        <v>0</v>
      </c>
      <c r="Y574" s="79">
        <v>0</v>
      </c>
      <c r="Z574" s="79">
        <v>0</v>
      </c>
      <c r="AA574" s="79">
        <v>0</v>
      </c>
      <c r="AB574" s="79">
        <v>0</v>
      </c>
      <c r="AC574" s="79">
        <v>0</v>
      </c>
      <c r="AD574" s="79">
        <v>0</v>
      </c>
      <c r="AE574" s="79">
        <v>0</v>
      </c>
      <c r="AF574" s="79">
        <v>0</v>
      </c>
      <c r="AG574" s="79">
        <v>0</v>
      </c>
      <c r="AH574" s="79">
        <v>0</v>
      </c>
      <c r="AI574" s="79">
        <v>0</v>
      </c>
      <c r="AJ574" s="79">
        <v>0</v>
      </c>
      <c r="AK574" s="79">
        <v>0</v>
      </c>
      <c r="AL574" s="79">
        <v>0</v>
      </c>
      <c r="AM574" s="79">
        <f t="shared" si="8"/>
        <v>0</v>
      </c>
      <c r="AP574" s="45"/>
    </row>
    <row r="575" spans="1:42" ht="33" customHeight="1">
      <c r="A575" s="54">
        <v>2312</v>
      </c>
      <c r="B575" s="55" t="s">
        <v>1382</v>
      </c>
      <c r="C575" s="80" t="s">
        <v>659</v>
      </c>
      <c r="D575" s="79">
        <v>0</v>
      </c>
      <c r="E575" s="79">
        <v>0</v>
      </c>
      <c r="F575" s="79">
        <v>0</v>
      </c>
      <c r="G575" s="79">
        <v>0</v>
      </c>
      <c r="H575" s="79">
        <v>0</v>
      </c>
      <c r="I575" s="79">
        <v>0</v>
      </c>
      <c r="J575" s="79">
        <v>0</v>
      </c>
      <c r="K575" s="79">
        <v>0</v>
      </c>
      <c r="L575" s="79">
        <v>0</v>
      </c>
      <c r="M575" s="79">
        <v>0</v>
      </c>
      <c r="N575" s="79">
        <v>0</v>
      </c>
      <c r="O575" s="79">
        <v>0</v>
      </c>
      <c r="P575" s="79">
        <v>0</v>
      </c>
      <c r="Q575" s="79">
        <v>0</v>
      </c>
      <c r="R575" s="79">
        <v>0</v>
      </c>
      <c r="S575" s="79">
        <v>0</v>
      </c>
      <c r="T575" s="79">
        <v>0</v>
      </c>
      <c r="U575" s="79">
        <v>0</v>
      </c>
      <c r="V575" s="79">
        <v>0</v>
      </c>
      <c r="W575" s="79">
        <v>0</v>
      </c>
      <c r="X575" s="79">
        <v>0</v>
      </c>
      <c r="Y575" s="79">
        <v>0</v>
      </c>
      <c r="Z575" s="79">
        <v>0</v>
      </c>
      <c r="AA575" s="79">
        <v>0</v>
      </c>
      <c r="AB575" s="79">
        <v>0</v>
      </c>
      <c r="AC575" s="79">
        <v>0</v>
      </c>
      <c r="AD575" s="79">
        <v>0</v>
      </c>
      <c r="AE575" s="79">
        <v>0</v>
      </c>
      <c r="AF575" s="79">
        <v>0</v>
      </c>
      <c r="AG575" s="79">
        <v>0</v>
      </c>
      <c r="AH575" s="79">
        <v>0</v>
      </c>
      <c r="AI575" s="79">
        <v>0</v>
      </c>
      <c r="AJ575" s="79">
        <v>0</v>
      </c>
      <c r="AK575" s="79">
        <v>0</v>
      </c>
      <c r="AL575" s="79">
        <v>0</v>
      </c>
      <c r="AM575" s="79">
        <f t="shared" si="8"/>
        <v>0</v>
      </c>
      <c r="AP575" s="45"/>
    </row>
    <row r="576" spans="1:42" ht="33" customHeight="1">
      <c r="A576" s="54">
        <v>2313</v>
      </c>
      <c r="B576" s="55" t="s">
        <v>1383</v>
      </c>
      <c r="C576" s="80" t="s">
        <v>659</v>
      </c>
      <c r="D576" s="79">
        <v>0</v>
      </c>
      <c r="E576" s="79">
        <v>0</v>
      </c>
      <c r="F576" s="79">
        <v>0</v>
      </c>
      <c r="G576" s="79">
        <v>0</v>
      </c>
      <c r="H576" s="79">
        <v>0</v>
      </c>
      <c r="I576" s="79">
        <v>0</v>
      </c>
      <c r="J576" s="79">
        <v>0</v>
      </c>
      <c r="K576" s="79">
        <v>0</v>
      </c>
      <c r="L576" s="79">
        <v>0</v>
      </c>
      <c r="M576" s="79">
        <v>0</v>
      </c>
      <c r="N576" s="79">
        <v>0</v>
      </c>
      <c r="O576" s="79">
        <v>0</v>
      </c>
      <c r="P576" s="79">
        <v>0</v>
      </c>
      <c r="Q576" s="79">
        <v>0</v>
      </c>
      <c r="R576" s="79">
        <v>0</v>
      </c>
      <c r="S576" s="79">
        <v>0</v>
      </c>
      <c r="T576" s="79">
        <v>0</v>
      </c>
      <c r="U576" s="79">
        <v>0</v>
      </c>
      <c r="V576" s="79">
        <v>0</v>
      </c>
      <c r="W576" s="79">
        <v>0</v>
      </c>
      <c r="X576" s="79">
        <v>0</v>
      </c>
      <c r="Y576" s="79">
        <v>0</v>
      </c>
      <c r="Z576" s="79">
        <v>0</v>
      </c>
      <c r="AA576" s="79">
        <v>0</v>
      </c>
      <c r="AB576" s="79">
        <v>0</v>
      </c>
      <c r="AC576" s="79">
        <v>0</v>
      </c>
      <c r="AD576" s="79">
        <v>0</v>
      </c>
      <c r="AE576" s="79">
        <v>0</v>
      </c>
      <c r="AF576" s="79">
        <v>0</v>
      </c>
      <c r="AG576" s="79">
        <v>0</v>
      </c>
      <c r="AH576" s="79">
        <v>0</v>
      </c>
      <c r="AI576" s="79">
        <v>0</v>
      </c>
      <c r="AJ576" s="79">
        <v>0</v>
      </c>
      <c r="AK576" s="79">
        <v>0</v>
      </c>
      <c r="AL576" s="79">
        <v>0</v>
      </c>
      <c r="AM576" s="79">
        <f t="shared" si="8"/>
        <v>0</v>
      </c>
      <c r="AP576" s="45"/>
    </row>
    <row r="577" spans="1:42" ht="33" customHeight="1">
      <c r="A577" s="54">
        <v>2314</v>
      </c>
      <c r="B577" s="55" t="s">
        <v>1384</v>
      </c>
      <c r="C577" s="80" t="s">
        <v>659</v>
      </c>
      <c r="D577" s="79">
        <v>0</v>
      </c>
      <c r="E577" s="79">
        <v>0</v>
      </c>
      <c r="F577" s="79">
        <v>0</v>
      </c>
      <c r="G577" s="79">
        <v>0</v>
      </c>
      <c r="H577" s="79">
        <v>0</v>
      </c>
      <c r="I577" s="79">
        <v>0</v>
      </c>
      <c r="J577" s="79">
        <v>0</v>
      </c>
      <c r="K577" s="79">
        <v>0</v>
      </c>
      <c r="L577" s="79">
        <v>0</v>
      </c>
      <c r="M577" s="79">
        <v>0</v>
      </c>
      <c r="N577" s="79">
        <v>0</v>
      </c>
      <c r="O577" s="79">
        <v>0</v>
      </c>
      <c r="P577" s="79">
        <v>0</v>
      </c>
      <c r="Q577" s="79">
        <v>0</v>
      </c>
      <c r="R577" s="79">
        <v>0</v>
      </c>
      <c r="S577" s="79">
        <v>0</v>
      </c>
      <c r="T577" s="79">
        <v>0</v>
      </c>
      <c r="U577" s="79">
        <v>0</v>
      </c>
      <c r="V577" s="79">
        <v>0</v>
      </c>
      <c r="W577" s="79">
        <v>0</v>
      </c>
      <c r="X577" s="79">
        <v>0</v>
      </c>
      <c r="Y577" s="79">
        <v>0</v>
      </c>
      <c r="Z577" s="79">
        <v>0</v>
      </c>
      <c r="AA577" s="79">
        <v>0</v>
      </c>
      <c r="AB577" s="79">
        <v>0</v>
      </c>
      <c r="AC577" s="79">
        <v>0</v>
      </c>
      <c r="AD577" s="79">
        <v>0</v>
      </c>
      <c r="AE577" s="79">
        <v>0</v>
      </c>
      <c r="AF577" s="79">
        <v>0</v>
      </c>
      <c r="AG577" s="79">
        <v>0</v>
      </c>
      <c r="AH577" s="79">
        <v>0</v>
      </c>
      <c r="AI577" s="79">
        <v>0</v>
      </c>
      <c r="AJ577" s="79">
        <v>0</v>
      </c>
      <c r="AK577" s="79">
        <v>0</v>
      </c>
      <c r="AL577" s="79">
        <v>0</v>
      </c>
      <c r="AM577" s="79">
        <f t="shared" si="8"/>
        <v>0</v>
      </c>
      <c r="AP577" s="45"/>
    </row>
    <row r="578" spans="1:42" ht="33" customHeight="1">
      <c r="A578" s="54">
        <v>2315</v>
      </c>
      <c r="B578" s="55" t="s">
        <v>543</v>
      </c>
      <c r="C578" s="80" t="s">
        <v>659</v>
      </c>
      <c r="D578" s="79">
        <v>0</v>
      </c>
      <c r="E578" s="79">
        <v>0</v>
      </c>
      <c r="F578" s="79">
        <v>0</v>
      </c>
      <c r="G578" s="79">
        <v>0</v>
      </c>
      <c r="H578" s="79">
        <v>0</v>
      </c>
      <c r="I578" s="79">
        <v>0</v>
      </c>
      <c r="J578" s="79">
        <v>0</v>
      </c>
      <c r="K578" s="79">
        <v>0</v>
      </c>
      <c r="L578" s="79">
        <v>0</v>
      </c>
      <c r="M578" s="79">
        <v>0</v>
      </c>
      <c r="N578" s="79">
        <v>0</v>
      </c>
      <c r="O578" s="79">
        <v>0</v>
      </c>
      <c r="P578" s="79">
        <v>0</v>
      </c>
      <c r="Q578" s="79">
        <v>0</v>
      </c>
      <c r="R578" s="79">
        <v>0</v>
      </c>
      <c r="S578" s="79">
        <v>0</v>
      </c>
      <c r="T578" s="79">
        <v>0</v>
      </c>
      <c r="U578" s="79">
        <v>0</v>
      </c>
      <c r="V578" s="79">
        <v>0</v>
      </c>
      <c r="W578" s="79">
        <v>0</v>
      </c>
      <c r="X578" s="79">
        <v>0</v>
      </c>
      <c r="Y578" s="79">
        <v>0</v>
      </c>
      <c r="Z578" s="79">
        <v>0</v>
      </c>
      <c r="AA578" s="79">
        <v>0</v>
      </c>
      <c r="AB578" s="79">
        <v>0</v>
      </c>
      <c r="AC578" s="79">
        <v>0</v>
      </c>
      <c r="AD578" s="79">
        <v>0</v>
      </c>
      <c r="AE578" s="79">
        <v>0</v>
      </c>
      <c r="AF578" s="79">
        <v>0</v>
      </c>
      <c r="AG578" s="79">
        <v>0</v>
      </c>
      <c r="AH578" s="79">
        <v>0</v>
      </c>
      <c r="AI578" s="79">
        <v>0</v>
      </c>
      <c r="AJ578" s="79">
        <v>0</v>
      </c>
      <c r="AK578" s="79">
        <v>0</v>
      </c>
      <c r="AL578" s="79">
        <v>0</v>
      </c>
      <c r="AM578" s="79">
        <f t="shared" si="8"/>
        <v>0</v>
      </c>
      <c r="AP578" s="45"/>
    </row>
    <row r="579" spans="1:42" ht="33" customHeight="1">
      <c r="A579" s="54">
        <v>2316</v>
      </c>
      <c r="B579" s="55" t="s">
        <v>544</v>
      </c>
      <c r="C579" s="80" t="s">
        <v>659</v>
      </c>
      <c r="D579" s="79">
        <v>0</v>
      </c>
      <c r="E579" s="79">
        <v>0</v>
      </c>
      <c r="F579" s="79">
        <v>0</v>
      </c>
      <c r="G579" s="79">
        <v>0</v>
      </c>
      <c r="H579" s="79">
        <v>0</v>
      </c>
      <c r="I579" s="79">
        <v>0</v>
      </c>
      <c r="J579" s="79">
        <v>0</v>
      </c>
      <c r="K579" s="79">
        <v>0</v>
      </c>
      <c r="L579" s="79">
        <v>0</v>
      </c>
      <c r="M579" s="79">
        <v>0</v>
      </c>
      <c r="N579" s="79">
        <v>0</v>
      </c>
      <c r="O579" s="79">
        <v>0</v>
      </c>
      <c r="P579" s="79">
        <v>0</v>
      </c>
      <c r="Q579" s="79">
        <v>0</v>
      </c>
      <c r="R579" s="79">
        <v>0</v>
      </c>
      <c r="S579" s="79">
        <v>0</v>
      </c>
      <c r="T579" s="79">
        <v>0</v>
      </c>
      <c r="U579" s="79">
        <v>0</v>
      </c>
      <c r="V579" s="79">
        <v>0</v>
      </c>
      <c r="W579" s="79">
        <v>0</v>
      </c>
      <c r="X579" s="79">
        <v>0</v>
      </c>
      <c r="Y579" s="79">
        <v>0</v>
      </c>
      <c r="Z579" s="79">
        <v>0</v>
      </c>
      <c r="AA579" s="79">
        <v>0</v>
      </c>
      <c r="AB579" s="79">
        <v>0</v>
      </c>
      <c r="AC579" s="79">
        <v>0</v>
      </c>
      <c r="AD579" s="79">
        <v>0</v>
      </c>
      <c r="AE579" s="79">
        <v>0</v>
      </c>
      <c r="AF579" s="79">
        <v>0</v>
      </c>
      <c r="AG579" s="79">
        <v>0</v>
      </c>
      <c r="AH579" s="79">
        <v>0</v>
      </c>
      <c r="AI579" s="79">
        <v>0</v>
      </c>
      <c r="AJ579" s="79">
        <v>0</v>
      </c>
      <c r="AK579" s="79">
        <v>0</v>
      </c>
      <c r="AL579" s="79">
        <v>0</v>
      </c>
      <c r="AM579" s="79">
        <f t="shared" si="8"/>
        <v>0</v>
      </c>
      <c r="AP579" s="45"/>
    </row>
    <row r="580" spans="1:42" ht="33" customHeight="1">
      <c r="A580" s="54">
        <v>2317</v>
      </c>
      <c r="B580" s="55" t="s">
        <v>545</v>
      </c>
      <c r="C580" s="80" t="s">
        <v>659</v>
      </c>
      <c r="D580" s="79">
        <v>0</v>
      </c>
      <c r="E580" s="79">
        <v>0</v>
      </c>
      <c r="F580" s="79">
        <v>0</v>
      </c>
      <c r="G580" s="79">
        <v>0</v>
      </c>
      <c r="H580" s="79">
        <v>0</v>
      </c>
      <c r="I580" s="79">
        <v>0</v>
      </c>
      <c r="J580" s="79">
        <v>0</v>
      </c>
      <c r="K580" s="79">
        <v>0</v>
      </c>
      <c r="L580" s="79">
        <v>0</v>
      </c>
      <c r="M580" s="79">
        <v>0</v>
      </c>
      <c r="N580" s="79">
        <v>0</v>
      </c>
      <c r="O580" s="79">
        <v>0</v>
      </c>
      <c r="P580" s="79">
        <v>0</v>
      </c>
      <c r="Q580" s="79">
        <v>0</v>
      </c>
      <c r="R580" s="79">
        <v>0</v>
      </c>
      <c r="S580" s="79">
        <v>0</v>
      </c>
      <c r="T580" s="79">
        <v>0</v>
      </c>
      <c r="U580" s="79">
        <v>0</v>
      </c>
      <c r="V580" s="79">
        <v>0</v>
      </c>
      <c r="W580" s="79">
        <v>0</v>
      </c>
      <c r="X580" s="79">
        <v>0</v>
      </c>
      <c r="Y580" s="79">
        <v>0</v>
      </c>
      <c r="Z580" s="79">
        <v>0</v>
      </c>
      <c r="AA580" s="79">
        <v>0</v>
      </c>
      <c r="AB580" s="79">
        <v>0</v>
      </c>
      <c r="AC580" s="79">
        <v>0</v>
      </c>
      <c r="AD580" s="79">
        <v>0</v>
      </c>
      <c r="AE580" s="79">
        <v>0</v>
      </c>
      <c r="AF580" s="79">
        <v>0</v>
      </c>
      <c r="AG580" s="79">
        <v>0</v>
      </c>
      <c r="AH580" s="79">
        <v>0</v>
      </c>
      <c r="AI580" s="79">
        <v>0</v>
      </c>
      <c r="AJ580" s="79">
        <v>0</v>
      </c>
      <c r="AK580" s="79">
        <v>0</v>
      </c>
      <c r="AL580" s="79">
        <v>0</v>
      </c>
      <c r="AM580" s="79">
        <f t="shared" si="8"/>
        <v>0</v>
      </c>
      <c r="AP580" s="45"/>
    </row>
    <row r="581" spans="1:42" ht="33" customHeight="1">
      <c r="A581" s="54">
        <v>2318</v>
      </c>
      <c r="B581" s="55" t="s">
        <v>613</v>
      </c>
      <c r="C581" s="80" t="s">
        <v>659</v>
      </c>
      <c r="D581" s="79">
        <v>0</v>
      </c>
      <c r="E581" s="79">
        <v>0</v>
      </c>
      <c r="F581" s="79">
        <v>0</v>
      </c>
      <c r="G581" s="79">
        <v>0</v>
      </c>
      <c r="H581" s="79">
        <v>0</v>
      </c>
      <c r="I581" s="79">
        <v>0</v>
      </c>
      <c r="J581" s="79">
        <v>0</v>
      </c>
      <c r="K581" s="79">
        <v>0</v>
      </c>
      <c r="L581" s="79">
        <v>0</v>
      </c>
      <c r="M581" s="79">
        <v>0</v>
      </c>
      <c r="N581" s="79">
        <v>0</v>
      </c>
      <c r="O581" s="79">
        <v>0</v>
      </c>
      <c r="P581" s="79">
        <v>0</v>
      </c>
      <c r="Q581" s="79">
        <v>0</v>
      </c>
      <c r="R581" s="79">
        <v>0</v>
      </c>
      <c r="S581" s="79">
        <v>0</v>
      </c>
      <c r="T581" s="79">
        <v>0</v>
      </c>
      <c r="U581" s="79">
        <v>0</v>
      </c>
      <c r="V581" s="79">
        <v>0</v>
      </c>
      <c r="W581" s="79">
        <v>0</v>
      </c>
      <c r="X581" s="79">
        <v>0</v>
      </c>
      <c r="Y581" s="79">
        <v>0</v>
      </c>
      <c r="Z581" s="79">
        <v>0</v>
      </c>
      <c r="AA581" s="79">
        <v>0</v>
      </c>
      <c r="AB581" s="79">
        <v>0</v>
      </c>
      <c r="AC581" s="79">
        <v>0</v>
      </c>
      <c r="AD581" s="79">
        <v>0</v>
      </c>
      <c r="AE581" s="79">
        <v>0</v>
      </c>
      <c r="AF581" s="79">
        <v>0</v>
      </c>
      <c r="AG581" s="79">
        <v>0</v>
      </c>
      <c r="AH581" s="79">
        <v>0</v>
      </c>
      <c r="AI581" s="79">
        <v>0</v>
      </c>
      <c r="AJ581" s="79">
        <v>0</v>
      </c>
      <c r="AK581" s="79">
        <v>0</v>
      </c>
      <c r="AL581" s="79">
        <v>0</v>
      </c>
      <c r="AM581" s="79">
        <f t="shared" si="8"/>
        <v>0</v>
      </c>
      <c r="AP581" s="45"/>
    </row>
    <row r="582" spans="1:42" ht="33" customHeight="1">
      <c r="A582" s="54">
        <v>2319</v>
      </c>
      <c r="B582" s="55" t="s">
        <v>1385</v>
      </c>
      <c r="C582" s="80" t="s">
        <v>659</v>
      </c>
      <c r="D582" s="79">
        <v>0</v>
      </c>
      <c r="E582" s="79">
        <v>0</v>
      </c>
      <c r="F582" s="79">
        <v>0</v>
      </c>
      <c r="G582" s="79">
        <v>0</v>
      </c>
      <c r="H582" s="79">
        <v>0</v>
      </c>
      <c r="I582" s="79">
        <v>0</v>
      </c>
      <c r="J582" s="79">
        <v>0</v>
      </c>
      <c r="K582" s="79">
        <v>0</v>
      </c>
      <c r="L582" s="79">
        <v>0</v>
      </c>
      <c r="M582" s="79">
        <v>0</v>
      </c>
      <c r="N582" s="79">
        <v>0</v>
      </c>
      <c r="O582" s="79">
        <v>0</v>
      </c>
      <c r="P582" s="79">
        <v>0</v>
      </c>
      <c r="Q582" s="79">
        <v>0</v>
      </c>
      <c r="R582" s="79">
        <v>0</v>
      </c>
      <c r="S582" s="79">
        <v>0</v>
      </c>
      <c r="T582" s="79">
        <v>0</v>
      </c>
      <c r="U582" s="79">
        <v>0</v>
      </c>
      <c r="V582" s="79">
        <v>0</v>
      </c>
      <c r="W582" s="79">
        <v>0</v>
      </c>
      <c r="X582" s="79">
        <v>0</v>
      </c>
      <c r="Y582" s="79">
        <v>0</v>
      </c>
      <c r="Z582" s="79">
        <v>0</v>
      </c>
      <c r="AA582" s="79">
        <v>0</v>
      </c>
      <c r="AB582" s="79">
        <v>0</v>
      </c>
      <c r="AC582" s="79">
        <v>0</v>
      </c>
      <c r="AD582" s="79">
        <v>0</v>
      </c>
      <c r="AE582" s="79">
        <v>0</v>
      </c>
      <c r="AF582" s="79">
        <v>0</v>
      </c>
      <c r="AG582" s="79">
        <v>0</v>
      </c>
      <c r="AH582" s="79">
        <v>0</v>
      </c>
      <c r="AI582" s="79">
        <v>0</v>
      </c>
      <c r="AJ582" s="79">
        <v>0</v>
      </c>
      <c r="AK582" s="79">
        <v>0</v>
      </c>
      <c r="AL582" s="79">
        <v>0</v>
      </c>
      <c r="AM582" s="79">
        <f t="shared" si="8"/>
        <v>0</v>
      </c>
      <c r="AP582" s="45"/>
    </row>
    <row r="583" spans="1:42" ht="33" customHeight="1">
      <c r="A583" s="54">
        <v>2320</v>
      </c>
      <c r="B583" s="55" t="s">
        <v>1386</v>
      </c>
      <c r="C583" s="80" t="s">
        <v>659</v>
      </c>
      <c r="D583" s="79">
        <v>0</v>
      </c>
      <c r="E583" s="79">
        <v>0</v>
      </c>
      <c r="F583" s="79">
        <v>0</v>
      </c>
      <c r="G583" s="79">
        <v>0</v>
      </c>
      <c r="H583" s="79">
        <v>0</v>
      </c>
      <c r="I583" s="79">
        <v>0</v>
      </c>
      <c r="J583" s="79">
        <v>0</v>
      </c>
      <c r="K583" s="79">
        <v>0</v>
      </c>
      <c r="L583" s="79">
        <v>0</v>
      </c>
      <c r="M583" s="79">
        <v>0</v>
      </c>
      <c r="N583" s="79">
        <v>0</v>
      </c>
      <c r="O583" s="79">
        <v>0</v>
      </c>
      <c r="P583" s="79">
        <v>0</v>
      </c>
      <c r="Q583" s="79">
        <v>0</v>
      </c>
      <c r="R583" s="79">
        <v>0</v>
      </c>
      <c r="S583" s="79">
        <v>0</v>
      </c>
      <c r="T583" s="79">
        <v>0</v>
      </c>
      <c r="U583" s="79">
        <v>0</v>
      </c>
      <c r="V583" s="79">
        <v>0</v>
      </c>
      <c r="W583" s="79">
        <v>0</v>
      </c>
      <c r="X583" s="79">
        <v>0</v>
      </c>
      <c r="Y583" s="79">
        <v>0</v>
      </c>
      <c r="Z583" s="79">
        <v>0</v>
      </c>
      <c r="AA583" s="79">
        <v>0</v>
      </c>
      <c r="AB583" s="79">
        <v>0</v>
      </c>
      <c r="AC583" s="79">
        <v>0</v>
      </c>
      <c r="AD583" s="79">
        <v>0</v>
      </c>
      <c r="AE583" s="79">
        <v>0</v>
      </c>
      <c r="AF583" s="79">
        <v>0</v>
      </c>
      <c r="AG583" s="79">
        <v>0</v>
      </c>
      <c r="AH583" s="79">
        <v>0</v>
      </c>
      <c r="AI583" s="79">
        <v>0</v>
      </c>
      <c r="AJ583" s="79">
        <v>0</v>
      </c>
      <c r="AK583" s="79">
        <v>0</v>
      </c>
      <c r="AL583" s="79">
        <v>0</v>
      </c>
      <c r="AM583" s="79">
        <f t="shared" si="8"/>
        <v>0</v>
      </c>
      <c r="AP583" s="45"/>
    </row>
    <row r="584" spans="1:42" ht="33" customHeight="1">
      <c r="A584" s="54">
        <v>2322</v>
      </c>
      <c r="B584" s="55" t="s">
        <v>1387</v>
      </c>
      <c r="C584" s="80" t="s">
        <v>659</v>
      </c>
      <c r="D584" s="79">
        <v>0</v>
      </c>
      <c r="E584" s="79">
        <v>0</v>
      </c>
      <c r="F584" s="79">
        <v>0</v>
      </c>
      <c r="G584" s="79">
        <v>0</v>
      </c>
      <c r="H584" s="79">
        <v>0</v>
      </c>
      <c r="I584" s="79">
        <v>0</v>
      </c>
      <c r="J584" s="79">
        <v>0</v>
      </c>
      <c r="K584" s="79">
        <v>0</v>
      </c>
      <c r="L584" s="79">
        <v>0</v>
      </c>
      <c r="M584" s="79">
        <v>0</v>
      </c>
      <c r="N584" s="79">
        <v>0</v>
      </c>
      <c r="O584" s="79">
        <v>0</v>
      </c>
      <c r="P584" s="79">
        <v>0</v>
      </c>
      <c r="Q584" s="79">
        <v>0</v>
      </c>
      <c r="R584" s="79">
        <v>0</v>
      </c>
      <c r="S584" s="79">
        <v>0</v>
      </c>
      <c r="T584" s="79">
        <v>0</v>
      </c>
      <c r="U584" s="79">
        <v>0</v>
      </c>
      <c r="V584" s="79">
        <v>0</v>
      </c>
      <c r="W584" s="79">
        <v>0</v>
      </c>
      <c r="X584" s="79">
        <v>0</v>
      </c>
      <c r="Y584" s="79">
        <v>0</v>
      </c>
      <c r="Z584" s="79">
        <v>0</v>
      </c>
      <c r="AA584" s="79">
        <v>0</v>
      </c>
      <c r="AB584" s="79">
        <v>0</v>
      </c>
      <c r="AC584" s="79">
        <v>0</v>
      </c>
      <c r="AD584" s="79">
        <v>0</v>
      </c>
      <c r="AE584" s="79">
        <v>0</v>
      </c>
      <c r="AF584" s="79">
        <v>0</v>
      </c>
      <c r="AG584" s="79">
        <v>0</v>
      </c>
      <c r="AH584" s="79">
        <v>0</v>
      </c>
      <c r="AI584" s="79">
        <v>0</v>
      </c>
      <c r="AJ584" s="79">
        <v>0</v>
      </c>
      <c r="AK584" s="79">
        <v>0</v>
      </c>
      <c r="AL584" s="79">
        <v>0</v>
      </c>
      <c r="AM584" s="79">
        <f t="shared" si="8"/>
        <v>0</v>
      </c>
      <c r="AP584" s="45"/>
    </row>
    <row r="585" spans="1:42" ht="33" customHeight="1">
      <c r="A585" s="54">
        <v>2323</v>
      </c>
      <c r="B585" s="55" t="s">
        <v>1388</v>
      </c>
      <c r="C585" s="80" t="s">
        <v>659</v>
      </c>
      <c r="D585" s="79">
        <v>0</v>
      </c>
      <c r="E585" s="79">
        <v>0</v>
      </c>
      <c r="F585" s="79">
        <v>0</v>
      </c>
      <c r="G585" s="79">
        <v>0</v>
      </c>
      <c r="H585" s="79">
        <v>0</v>
      </c>
      <c r="I585" s="79">
        <v>0</v>
      </c>
      <c r="J585" s="79">
        <v>0</v>
      </c>
      <c r="K585" s="79">
        <v>0</v>
      </c>
      <c r="L585" s="79">
        <v>0</v>
      </c>
      <c r="M585" s="79">
        <v>0</v>
      </c>
      <c r="N585" s="79">
        <v>0</v>
      </c>
      <c r="O585" s="79">
        <v>0</v>
      </c>
      <c r="P585" s="79">
        <v>0</v>
      </c>
      <c r="Q585" s="79">
        <v>0</v>
      </c>
      <c r="R585" s="79">
        <v>0</v>
      </c>
      <c r="S585" s="79">
        <v>0</v>
      </c>
      <c r="T585" s="79">
        <v>0</v>
      </c>
      <c r="U585" s="79">
        <v>0</v>
      </c>
      <c r="V585" s="79">
        <v>0</v>
      </c>
      <c r="W585" s="79">
        <v>0</v>
      </c>
      <c r="X585" s="79">
        <v>0</v>
      </c>
      <c r="Y585" s="79">
        <v>0</v>
      </c>
      <c r="Z585" s="79">
        <v>0</v>
      </c>
      <c r="AA585" s="79">
        <v>0</v>
      </c>
      <c r="AB585" s="79">
        <v>0</v>
      </c>
      <c r="AC585" s="79">
        <v>0</v>
      </c>
      <c r="AD585" s="79">
        <v>0</v>
      </c>
      <c r="AE585" s="79">
        <v>0</v>
      </c>
      <c r="AF585" s="79">
        <v>0</v>
      </c>
      <c r="AG585" s="79">
        <v>0</v>
      </c>
      <c r="AH585" s="79">
        <v>0</v>
      </c>
      <c r="AI585" s="79">
        <v>0</v>
      </c>
      <c r="AJ585" s="79">
        <v>0</v>
      </c>
      <c r="AK585" s="79">
        <v>0</v>
      </c>
      <c r="AL585" s="79">
        <v>0</v>
      </c>
      <c r="AM585" s="79">
        <f t="shared" si="8"/>
        <v>0</v>
      </c>
      <c r="AP585" s="45"/>
    </row>
    <row r="586" spans="1:42" ht="33" customHeight="1">
      <c r="A586" s="54">
        <v>2324</v>
      </c>
      <c r="B586" s="55" t="s">
        <v>1389</v>
      </c>
      <c r="C586" s="80" t="s">
        <v>659</v>
      </c>
      <c r="D586" s="79">
        <v>0</v>
      </c>
      <c r="E586" s="79">
        <v>0</v>
      </c>
      <c r="F586" s="79">
        <v>0</v>
      </c>
      <c r="G586" s="79">
        <v>0</v>
      </c>
      <c r="H586" s="79">
        <v>0</v>
      </c>
      <c r="I586" s="79">
        <v>0</v>
      </c>
      <c r="J586" s="79">
        <v>0</v>
      </c>
      <c r="K586" s="79">
        <v>0</v>
      </c>
      <c r="L586" s="79">
        <v>0</v>
      </c>
      <c r="M586" s="79">
        <v>0</v>
      </c>
      <c r="N586" s="79">
        <v>0</v>
      </c>
      <c r="O586" s="79">
        <v>0</v>
      </c>
      <c r="P586" s="79">
        <v>0</v>
      </c>
      <c r="Q586" s="79">
        <v>0</v>
      </c>
      <c r="R586" s="79">
        <v>0</v>
      </c>
      <c r="S586" s="79">
        <v>0</v>
      </c>
      <c r="T586" s="79">
        <v>0</v>
      </c>
      <c r="U586" s="79">
        <v>0</v>
      </c>
      <c r="V586" s="79">
        <v>0</v>
      </c>
      <c r="W586" s="79">
        <v>0</v>
      </c>
      <c r="X586" s="79">
        <v>0</v>
      </c>
      <c r="Y586" s="79">
        <v>0</v>
      </c>
      <c r="Z586" s="79">
        <v>0</v>
      </c>
      <c r="AA586" s="79">
        <v>0</v>
      </c>
      <c r="AB586" s="79">
        <v>0</v>
      </c>
      <c r="AC586" s="79">
        <v>0</v>
      </c>
      <c r="AD586" s="79">
        <v>0</v>
      </c>
      <c r="AE586" s="79">
        <v>0</v>
      </c>
      <c r="AF586" s="79">
        <v>0</v>
      </c>
      <c r="AG586" s="79">
        <v>0</v>
      </c>
      <c r="AH586" s="79">
        <v>0</v>
      </c>
      <c r="AI586" s="79">
        <v>0</v>
      </c>
      <c r="AJ586" s="79">
        <v>0</v>
      </c>
      <c r="AK586" s="79">
        <v>0</v>
      </c>
      <c r="AL586" s="79">
        <v>0</v>
      </c>
      <c r="AM586" s="79">
        <f t="shared" si="8"/>
        <v>0</v>
      </c>
      <c r="AP586" s="45"/>
    </row>
    <row r="587" spans="1:42" ht="33" customHeight="1">
      <c r="A587" s="54">
        <v>2325</v>
      </c>
      <c r="B587" s="55" t="s">
        <v>1390</v>
      </c>
      <c r="C587" s="80" t="s">
        <v>659</v>
      </c>
      <c r="D587" s="79">
        <v>0</v>
      </c>
      <c r="E587" s="79">
        <v>0</v>
      </c>
      <c r="F587" s="79">
        <v>0</v>
      </c>
      <c r="G587" s="79">
        <v>0</v>
      </c>
      <c r="H587" s="79">
        <v>0</v>
      </c>
      <c r="I587" s="79">
        <v>0</v>
      </c>
      <c r="J587" s="79">
        <v>0</v>
      </c>
      <c r="K587" s="79">
        <v>0</v>
      </c>
      <c r="L587" s="79">
        <v>0</v>
      </c>
      <c r="M587" s="79">
        <v>0</v>
      </c>
      <c r="N587" s="79">
        <v>0</v>
      </c>
      <c r="O587" s="79">
        <v>0</v>
      </c>
      <c r="P587" s="79">
        <v>0</v>
      </c>
      <c r="Q587" s="79">
        <v>0</v>
      </c>
      <c r="R587" s="79">
        <v>0</v>
      </c>
      <c r="S587" s="79">
        <v>0</v>
      </c>
      <c r="T587" s="79">
        <v>0</v>
      </c>
      <c r="U587" s="79">
        <v>0</v>
      </c>
      <c r="V587" s="79">
        <v>0</v>
      </c>
      <c r="W587" s="79">
        <v>0</v>
      </c>
      <c r="X587" s="79">
        <v>0</v>
      </c>
      <c r="Y587" s="79">
        <v>0</v>
      </c>
      <c r="Z587" s="79">
        <v>0</v>
      </c>
      <c r="AA587" s="79">
        <v>0</v>
      </c>
      <c r="AB587" s="79">
        <v>0</v>
      </c>
      <c r="AC587" s="79">
        <v>0</v>
      </c>
      <c r="AD587" s="79">
        <v>0</v>
      </c>
      <c r="AE587" s="79">
        <v>0</v>
      </c>
      <c r="AF587" s="79">
        <v>0</v>
      </c>
      <c r="AG587" s="79">
        <v>0</v>
      </c>
      <c r="AH587" s="79">
        <v>0</v>
      </c>
      <c r="AI587" s="79">
        <v>0</v>
      </c>
      <c r="AJ587" s="79">
        <v>0</v>
      </c>
      <c r="AK587" s="79">
        <v>0</v>
      </c>
      <c r="AL587" s="79">
        <v>0</v>
      </c>
      <c r="AM587" s="79">
        <f t="shared" ref="AM587:AM602" si="9">SUM(D587:AL587)</f>
        <v>0</v>
      </c>
      <c r="AP587" s="45"/>
    </row>
    <row r="588" spans="1:42" ht="33" customHeight="1">
      <c r="A588" s="54">
        <v>2326</v>
      </c>
      <c r="B588" s="55" t="s">
        <v>1391</v>
      </c>
      <c r="C588" s="80" t="s">
        <v>659</v>
      </c>
      <c r="D588" s="79">
        <v>0</v>
      </c>
      <c r="E588" s="79">
        <v>0</v>
      </c>
      <c r="F588" s="79">
        <v>0</v>
      </c>
      <c r="G588" s="79">
        <v>0</v>
      </c>
      <c r="H588" s="79">
        <v>0</v>
      </c>
      <c r="I588" s="79">
        <v>0</v>
      </c>
      <c r="J588" s="79">
        <v>0</v>
      </c>
      <c r="K588" s="79">
        <v>0</v>
      </c>
      <c r="L588" s="79">
        <v>0</v>
      </c>
      <c r="M588" s="79">
        <v>0</v>
      </c>
      <c r="N588" s="79">
        <v>0</v>
      </c>
      <c r="O588" s="79">
        <v>0</v>
      </c>
      <c r="P588" s="79">
        <v>0</v>
      </c>
      <c r="Q588" s="79">
        <v>0</v>
      </c>
      <c r="R588" s="79">
        <v>0</v>
      </c>
      <c r="S588" s="79">
        <v>0</v>
      </c>
      <c r="T588" s="79">
        <v>0</v>
      </c>
      <c r="U588" s="79">
        <v>0</v>
      </c>
      <c r="V588" s="79">
        <v>0</v>
      </c>
      <c r="W588" s="79">
        <v>0</v>
      </c>
      <c r="X588" s="79">
        <v>0</v>
      </c>
      <c r="Y588" s="79">
        <v>0</v>
      </c>
      <c r="Z588" s="79">
        <v>0</v>
      </c>
      <c r="AA588" s="79">
        <v>0</v>
      </c>
      <c r="AB588" s="79">
        <v>0</v>
      </c>
      <c r="AC588" s="79">
        <v>0</v>
      </c>
      <c r="AD588" s="79">
        <v>0</v>
      </c>
      <c r="AE588" s="79">
        <v>0</v>
      </c>
      <c r="AF588" s="79">
        <v>0</v>
      </c>
      <c r="AG588" s="79">
        <v>0</v>
      </c>
      <c r="AH588" s="79">
        <v>0</v>
      </c>
      <c r="AI588" s="79">
        <v>0</v>
      </c>
      <c r="AJ588" s="79">
        <v>0</v>
      </c>
      <c r="AK588" s="79">
        <v>0</v>
      </c>
      <c r="AL588" s="79">
        <v>0</v>
      </c>
      <c r="AM588" s="79">
        <f t="shared" si="9"/>
        <v>0</v>
      </c>
      <c r="AP588" s="45"/>
    </row>
    <row r="589" spans="1:42" ht="33" customHeight="1">
      <c r="A589" s="54">
        <v>2327</v>
      </c>
      <c r="B589" s="55" t="s">
        <v>1392</v>
      </c>
      <c r="C589" s="80" t="s">
        <v>659</v>
      </c>
      <c r="D589" s="79">
        <v>0</v>
      </c>
      <c r="E589" s="79">
        <v>0</v>
      </c>
      <c r="F589" s="79">
        <v>0</v>
      </c>
      <c r="G589" s="79">
        <v>0</v>
      </c>
      <c r="H589" s="79">
        <v>0</v>
      </c>
      <c r="I589" s="79">
        <v>0</v>
      </c>
      <c r="J589" s="79">
        <v>0</v>
      </c>
      <c r="K589" s="79">
        <v>0</v>
      </c>
      <c r="L589" s="79">
        <v>0</v>
      </c>
      <c r="M589" s="79">
        <v>0</v>
      </c>
      <c r="N589" s="79">
        <v>0</v>
      </c>
      <c r="O589" s="79">
        <v>0</v>
      </c>
      <c r="P589" s="79">
        <v>0</v>
      </c>
      <c r="Q589" s="79">
        <v>0</v>
      </c>
      <c r="R589" s="79">
        <v>0</v>
      </c>
      <c r="S589" s="79">
        <v>0</v>
      </c>
      <c r="T589" s="79">
        <v>0</v>
      </c>
      <c r="U589" s="79">
        <v>0</v>
      </c>
      <c r="V589" s="79">
        <v>0</v>
      </c>
      <c r="W589" s="79">
        <v>0</v>
      </c>
      <c r="X589" s="79">
        <v>0</v>
      </c>
      <c r="Y589" s="79">
        <v>0</v>
      </c>
      <c r="Z589" s="79">
        <v>0</v>
      </c>
      <c r="AA589" s="79">
        <v>0</v>
      </c>
      <c r="AB589" s="79">
        <v>0</v>
      </c>
      <c r="AC589" s="79">
        <v>0</v>
      </c>
      <c r="AD589" s="79">
        <v>0</v>
      </c>
      <c r="AE589" s="79">
        <v>0</v>
      </c>
      <c r="AF589" s="79">
        <v>0</v>
      </c>
      <c r="AG589" s="79">
        <v>0</v>
      </c>
      <c r="AH589" s="79">
        <v>0</v>
      </c>
      <c r="AI589" s="79">
        <v>0</v>
      </c>
      <c r="AJ589" s="79">
        <v>0</v>
      </c>
      <c r="AK589" s="79">
        <v>0</v>
      </c>
      <c r="AL589" s="79">
        <v>0</v>
      </c>
      <c r="AM589" s="79">
        <f t="shared" si="9"/>
        <v>0</v>
      </c>
      <c r="AP589" s="45"/>
    </row>
    <row r="590" spans="1:42" ht="33" customHeight="1">
      <c r="A590" s="54">
        <v>2328</v>
      </c>
      <c r="B590" s="55" t="s">
        <v>1393</v>
      </c>
      <c r="C590" s="80" t="s">
        <v>659</v>
      </c>
      <c r="D590" s="79">
        <v>0</v>
      </c>
      <c r="E590" s="79">
        <v>0</v>
      </c>
      <c r="F590" s="79">
        <v>0</v>
      </c>
      <c r="G590" s="79">
        <v>0</v>
      </c>
      <c r="H590" s="79">
        <v>0</v>
      </c>
      <c r="I590" s="79">
        <v>0</v>
      </c>
      <c r="J590" s="79">
        <v>0</v>
      </c>
      <c r="K590" s="79">
        <v>0</v>
      </c>
      <c r="L590" s="79">
        <v>0</v>
      </c>
      <c r="M590" s="79">
        <v>0</v>
      </c>
      <c r="N590" s="79">
        <v>0</v>
      </c>
      <c r="O590" s="79">
        <v>0</v>
      </c>
      <c r="P590" s="79">
        <v>0</v>
      </c>
      <c r="Q590" s="79">
        <v>0</v>
      </c>
      <c r="R590" s="79">
        <v>0</v>
      </c>
      <c r="S590" s="79">
        <v>0</v>
      </c>
      <c r="T590" s="79">
        <v>0</v>
      </c>
      <c r="U590" s="79">
        <v>0</v>
      </c>
      <c r="V590" s="79">
        <v>0</v>
      </c>
      <c r="W590" s="79">
        <v>0</v>
      </c>
      <c r="X590" s="79">
        <v>0</v>
      </c>
      <c r="Y590" s="79">
        <v>0</v>
      </c>
      <c r="Z590" s="79">
        <v>0</v>
      </c>
      <c r="AA590" s="79">
        <v>0</v>
      </c>
      <c r="AB590" s="79">
        <v>0</v>
      </c>
      <c r="AC590" s="79">
        <v>0</v>
      </c>
      <c r="AD590" s="79">
        <v>0</v>
      </c>
      <c r="AE590" s="79">
        <v>0</v>
      </c>
      <c r="AF590" s="79">
        <v>0</v>
      </c>
      <c r="AG590" s="79">
        <v>0</v>
      </c>
      <c r="AH590" s="79">
        <v>0</v>
      </c>
      <c r="AI590" s="79">
        <v>0</v>
      </c>
      <c r="AJ590" s="79">
        <v>0</v>
      </c>
      <c r="AK590" s="79">
        <v>0</v>
      </c>
      <c r="AL590" s="79">
        <v>0</v>
      </c>
      <c r="AM590" s="79">
        <f t="shared" si="9"/>
        <v>0</v>
      </c>
      <c r="AP590" s="45"/>
    </row>
    <row r="591" spans="1:42" ht="33" customHeight="1">
      <c r="A591" s="54">
        <v>2330</v>
      </c>
      <c r="B591" s="55" t="s">
        <v>1394</v>
      </c>
      <c r="C591" s="80" t="s">
        <v>659</v>
      </c>
      <c r="D591" s="79">
        <v>0</v>
      </c>
      <c r="E591" s="79">
        <v>0</v>
      </c>
      <c r="F591" s="79">
        <v>0</v>
      </c>
      <c r="G591" s="79">
        <v>0</v>
      </c>
      <c r="H591" s="79">
        <v>0</v>
      </c>
      <c r="I591" s="79">
        <v>0</v>
      </c>
      <c r="J591" s="79">
        <v>0</v>
      </c>
      <c r="K591" s="79">
        <v>0</v>
      </c>
      <c r="L591" s="79">
        <v>0</v>
      </c>
      <c r="M591" s="79">
        <v>0</v>
      </c>
      <c r="N591" s="79">
        <v>0</v>
      </c>
      <c r="O591" s="79">
        <v>0</v>
      </c>
      <c r="P591" s="79">
        <v>0</v>
      </c>
      <c r="Q591" s="79">
        <v>0</v>
      </c>
      <c r="R591" s="79">
        <v>0</v>
      </c>
      <c r="S591" s="79">
        <v>0</v>
      </c>
      <c r="T591" s="79">
        <v>0</v>
      </c>
      <c r="U591" s="79">
        <v>0</v>
      </c>
      <c r="V591" s="79">
        <v>0</v>
      </c>
      <c r="W591" s="79">
        <v>0</v>
      </c>
      <c r="X591" s="79">
        <v>0</v>
      </c>
      <c r="Y591" s="79">
        <v>0</v>
      </c>
      <c r="Z591" s="79">
        <v>0</v>
      </c>
      <c r="AA591" s="79">
        <v>0</v>
      </c>
      <c r="AB591" s="79">
        <v>0</v>
      </c>
      <c r="AC591" s="79">
        <v>0</v>
      </c>
      <c r="AD591" s="79">
        <v>0</v>
      </c>
      <c r="AE591" s="79">
        <v>0</v>
      </c>
      <c r="AF591" s="79">
        <v>0</v>
      </c>
      <c r="AG591" s="79">
        <v>0</v>
      </c>
      <c r="AH591" s="79">
        <v>0</v>
      </c>
      <c r="AI591" s="79">
        <v>0</v>
      </c>
      <c r="AJ591" s="79">
        <v>0</v>
      </c>
      <c r="AK591" s="79">
        <v>0</v>
      </c>
      <c r="AL591" s="79">
        <v>0</v>
      </c>
      <c r="AM591" s="79">
        <f t="shared" si="9"/>
        <v>0</v>
      </c>
      <c r="AP591" s="45"/>
    </row>
    <row r="592" spans="1:42" ht="33" customHeight="1">
      <c r="A592" s="54">
        <v>2331</v>
      </c>
      <c r="B592" s="55" t="s">
        <v>1395</v>
      </c>
      <c r="C592" s="80" t="s">
        <v>659</v>
      </c>
      <c r="D592" s="79">
        <v>0</v>
      </c>
      <c r="E592" s="79">
        <v>0</v>
      </c>
      <c r="F592" s="79">
        <v>0</v>
      </c>
      <c r="G592" s="79">
        <v>0</v>
      </c>
      <c r="H592" s="79">
        <v>0</v>
      </c>
      <c r="I592" s="79">
        <v>0</v>
      </c>
      <c r="J592" s="79">
        <v>0</v>
      </c>
      <c r="K592" s="79">
        <v>0</v>
      </c>
      <c r="L592" s="79">
        <v>0</v>
      </c>
      <c r="M592" s="79">
        <v>0</v>
      </c>
      <c r="N592" s="79">
        <v>0</v>
      </c>
      <c r="O592" s="79">
        <v>0</v>
      </c>
      <c r="P592" s="79">
        <v>0</v>
      </c>
      <c r="Q592" s="79">
        <v>0</v>
      </c>
      <c r="R592" s="79">
        <v>0</v>
      </c>
      <c r="S592" s="79">
        <v>0</v>
      </c>
      <c r="T592" s="79">
        <v>0</v>
      </c>
      <c r="U592" s="79">
        <v>0</v>
      </c>
      <c r="V592" s="79">
        <v>0</v>
      </c>
      <c r="W592" s="79">
        <v>0</v>
      </c>
      <c r="X592" s="79">
        <v>0</v>
      </c>
      <c r="Y592" s="79">
        <v>0</v>
      </c>
      <c r="Z592" s="79">
        <v>0</v>
      </c>
      <c r="AA592" s="79">
        <v>0</v>
      </c>
      <c r="AB592" s="79">
        <v>0</v>
      </c>
      <c r="AC592" s="79">
        <v>0</v>
      </c>
      <c r="AD592" s="79">
        <v>0</v>
      </c>
      <c r="AE592" s="79">
        <v>0</v>
      </c>
      <c r="AF592" s="79">
        <v>0</v>
      </c>
      <c r="AG592" s="79">
        <v>0</v>
      </c>
      <c r="AH592" s="79">
        <v>0</v>
      </c>
      <c r="AI592" s="79">
        <v>0</v>
      </c>
      <c r="AJ592" s="79">
        <v>0</v>
      </c>
      <c r="AK592" s="79">
        <v>0</v>
      </c>
      <c r="AL592" s="79">
        <v>0</v>
      </c>
      <c r="AM592" s="79">
        <f t="shared" si="9"/>
        <v>0</v>
      </c>
      <c r="AP592" s="45"/>
    </row>
    <row r="593" spans="1:42" ht="33" customHeight="1">
      <c r="A593" s="54">
        <v>2333</v>
      </c>
      <c r="B593" s="55" t="s">
        <v>1396</v>
      </c>
      <c r="C593" s="80" t="s">
        <v>659</v>
      </c>
      <c r="D593" s="79">
        <v>0</v>
      </c>
      <c r="E593" s="79">
        <v>0</v>
      </c>
      <c r="F593" s="79">
        <v>0</v>
      </c>
      <c r="G593" s="79">
        <v>0</v>
      </c>
      <c r="H593" s="79">
        <v>0</v>
      </c>
      <c r="I593" s="79">
        <v>0</v>
      </c>
      <c r="J593" s="79">
        <v>0</v>
      </c>
      <c r="K593" s="79">
        <v>0</v>
      </c>
      <c r="L593" s="79">
        <v>0</v>
      </c>
      <c r="M593" s="79">
        <v>0</v>
      </c>
      <c r="N593" s="79">
        <v>0</v>
      </c>
      <c r="O593" s="79">
        <v>0</v>
      </c>
      <c r="P593" s="79">
        <v>0</v>
      </c>
      <c r="Q593" s="79">
        <v>0</v>
      </c>
      <c r="R593" s="79">
        <v>0</v>
      </c>
      <c r="S593" s="79">
        <v>0</v>
      </c>
      <c r="T593" s="79">
        <v>0</v>
      </c>
      <c r="U593" s="79">
        <v>0</v>
      </c>
      <c r="V593" s="79">
        <v>0</v>
      </c>
      <c r="W593" s="79">
        <v>0</v>
      </c>
      <c r="X593" s="79">
        <v>0</v>
      </c>
      <c r="Y593" s="79">
        <v>0</v>
      </c>
      <c r="Z593" s="79">
        <v>0</v>
      </c>
      <c r="AA593" s="79">
        <v>0</v>
      </c>
      <c r="AB593" s="79">
        <v>0</v>
      </c>
      <c r="AC593" s="79">
        <v>0</v>
      </c>
      <c r="AD593" s="79">
        <v>0</v>
      </c>
      <c r="AE593" s="79">
        <v>0</v>
      </c>
      <c r="AF593" s="79">
        <v>0</v>
      </c>
      <c r="AG593" s="79">
        <v>0</v>
      </c>
      <c r="AH593" s="79">
        <v>0</v>
      </c>
      <c r="AI593" s="79">
        <v>0</v>
      </c>
      <c r="AJ593" s="79">
        <v>0</v>
      </c>
      <c r="AK593" s="79">
        <v>0</v>
      </c>
      <c r="AL593" s="79">
        <v>0</v>
      </c>
      <c r="AM593" s="79">
        <f t="shared" si="9"/>
        <v>0</v>
      </c>
      <c r="AP593" s="45"/>
    </row>
    <row r="594" spans="1:42" ht="33" customHeight="1">
      <c r="A594" s="54">
        <v>2334</v>
      </c>
      <c r="B594" s="55" t="s">
        <v>1397</v>
      </c>
      <c r="C594" s="80" t="s">
        <v>659</v>
      </c>
      <c r="D594" s="79">
        <v>0</v>
      </c>
      <c r="E594" s="79">
        <v>0</v>
      </c>
      <c r="F594" s="79">
        <v>0</v>
      </c>
      <c r="G594" s="79">
        <v>0</v>
      </c>
      <c r="H594" s="79">
        <v>0</v>
      </c>
      <c r="I594" s="79">
        <v>0</v>
      </c>
      <c r="J594" s="79">
        <v>0</v>
      </c>
      <c r="K594" s="79">
        <v>0</v>
      </c>
      <c r="L594" s="79">
        <v>0</v>
      </c>
      <c r="M594" s="79">
        <v>0</v>
      </c>
      <c r="N594" s="79">
        <v>0</v>
      </c>
      <c r="O594" s="79">
        <v>0</v>
      </c>
      <c r="P594" s="79">
        <v>0</v>
      </c>
      <c r="Q594" s="79">
        <v>0</v>
      </c>
      <c r="R594" s="79">
        <v>0</v>
      </c>
      <c r="S594" s="79">
        <v>0</v>
      </c>
      <c r="T594" s="79">
        <v>0</v>
      </c>
      <c r="U594" s="79">
        <v>0</v>
      </c>
      <c r="V594" s="79">
        <v>0</v>
      </c>
      <c r="W594" s="79">
        <v>0</v>
      </c>
      <c r="X594" s="79">
        <v>0</v>
      </c>
      <c r="Y594" s="79">
        <v>0</v>
      </c>
      <c r="Z594" s="79">
        <v>0</v>
      </c>
      <c r="AA594" s="79">
        <v>0</v>
      </c>
      <c r="AB594" s="79">
        <v>0</v>
      </c>
      <c r="AC594" s="79">
        <v>0</v>
      </c>
      <c r="AD594" s="79">
        <v>0</v>
      </c>
      <c r="AE594" s="79">
        <v>0</v>
      </c>
      <c r="AF594" s="79">
        <v>0</v>
      </c>
      <c r="AG594" s="79">
        <v>0</v>
      </c>
      <c r="AH594" s="79">
        <v>0</v>
      </c>
      <c r="AI594" s="79">
        <v>0</v>
      </c>
      <c r="AJ594" s="79">
        <v>0</v>
      </c>
      <c r="AK594" s="79">
        <v>0</v>
      </c>
      <c r="AL594" s="79">
        <v>0</v>
      </c>
      <c r="AM594" s="79">
        <f t="shared" si="9"/>
        <v>0</v>
      </c>
      <c r="AP594" s="45"/>
    </row>
    <row r="595" spans="1:42" ht="33" customHeight="1">
      <c r="A595" s="54">
        <v>2336</v>
      </c>
      <c r="B595" s="55" t="s">
        <v>1398</v>
      </c>
      <c r="C595" s="80" t="s">
        <v>659</v>
      </c>
      <c r="D595" s="79">
        <v>0</v>
      </c>
      <c r="E595" s="79">
        <v>0</v>
      </c>
      <c r="F595" s="79">
        <v>0</v>
      </c>
      <c r="G595" s="79">
        <v>0</v>
      </c>
      <c r="H595" s="79">
        <v>0</v>
      </c>
      <c r="I595" s="79">
        <v>0</v>
      </c>
      <c r="J595" s="79">
        <v>0</v>
      </c>
      <c r="K595" s="79">
        <v>0</v>
      </c>
      <c r="L595" s="79">
        <v>0</v>
      </c>
      <c r="M595" s="79">
        <v>0</v>
      </c>
      <c r="N595" s="79">
        <v>0</v>
      </c>
      <c r="O595" s="79">
        <v>0</v>
      </c>
      <c r="P595" s="79">
        <v>0</v>
      </c>
      <c r="Q595" s="79">
        <v>0</v>
      </c>
      <c r="R595" s="79">
        <v>0</v>
      </c>
      <c r="S595" s="79">
        <v>0</v>
      </c>
      <c r="T595" s="79">
        <v>0</v>
      </c>
      <c r="U595" s="79">
        <v>0</v>
      </c>
      <c r="V595" s="79">
        <v>0</v>
      </c>
      <c r="W595" s="79">
        <v>0</v>
      </c>
      <c r="X595" s="79">
        <v>0</v>
      </c>
      <c r="Y595" s="79">
        <v>0</v>
      </c>
      <c r="Z595" s="79">
        <v>0</v>
      </c>
      <c r="AA595" s="79">
        <v>0</v>
      </c>
      <c r="AB595" s="79">
        <v>0</v>
      </c>
      <c r="AC595" s="79">
        <v>0</v>
      </c>
      <c r="AD595" s="79">
        <v>0</v>
      </c>
      <c r="AE595" s="79">
        <v>0</v>
      </c>
      <c r="AF595" s="79">
        <v>0</v>
      </c>
      <c r="AG595" s="79">
        <v>0</v>
      </c>
      <c r="AH595" s="79">
        <v>0</v>
      </c>
      <c r="AI595" s="79">
        <v>0</v>
      </c>
      <c r="AJ595" s="79">
        <v>0</v>
      </c>
      <c r="AK595" s="79">
        <v>0</v>
      </c>
      <c r="AL595" s="79">
        <v>0</v>
      </c>
      <c r="AM595" s="79">
        <f t="shared" si="9"/>
        <v>0</v>
      </c>
      <c r="AP595" s="45"/>
    </row>
    <row r="596" spans="1:42" ht="33" customHeight="1">
      <c r="A596" s="54">
        <v>3301</v>
      </c>
      <c r="B596" s="55" t="s">
        <v>1399</v>
      </c>
      <c r="C596" s="80" t="s">
        <v>659</v>
      </c>
      <c r="D596" s="79">
        <v>0</v>
      </c>
      <c r="E596" s="79">
        <v>0</v>
      </c>
      <c r="F596" s="79">
        <v>0</v>
      </c>
      <c r="G596" s="79">
        <v>0</v>
      </c>
      <c r="H596" s="79">
        <v>0</v>
      </c>
      <c r="I596" s="79">
        <v>0</v>
      </c>
      <c r="J596" s="79">
        <v>0</v>
      </c>
      <c r="K596" s="79">
        <v>0</v>
      </c>
      <c r="L596" s="79">
        <v>0</v>
      </c>
      <c r="M596" s="79">
        <v>0</v>
      </c>
      <c r="N596" s="79">
        <v>0</v>
      </c>
      <c r="O596" s="79">
        <v>0</v>
      </c>
      <c r="P596" s="79">
        <v>0</v>
      </c>
      <c r="Q596" s="79">
        <v>0</v>
      </c>
      <c r="R596" s="79">
        <v>0</v>
      </c>
      <c r="S596" s="79">
        <v>0</v>
      </c>
      <c r="T596" s="79">
        <v>0</v>
      </c>
      <c r="U596" s="79">
        <v>0</v>
      </c>
      <c r="V596" s="79">
        <v>0</v>
      </c>
      <c r="W596" s="79">
        <v>0</v>
      </c>
      <c r="X596" s="79">
        <v>0</v>
      </c>
      <c r="Y596" s="79">
        <v>0</v>
      </c>
      <c r="Z596" s="79">
        <v>0</v>
      </c>
      <c r="AA596" s="79">
        <v>0</v>
      </c>
      <c r="AB596" s="79">
        <v>0</v>
      </c>
      <c r="AC596" s="79">
        <v>0</v>
      </c>
      <c r="AD596" s="79">
        <v>0</v>
      </c>
      <c r="AE596" s="79">
        <v>0</v>
      </c>
      <c r="AF596" s="79">
        <v>0</v>
      </c>
      <c r="AG596" s="79">
        <v>0</v>
      </c>
      <c r="AH596" s="79">
        <v>0</v>
      </c>
      <c r="AI596" s="79">
        <v>0</v>
      </c>
      <c r="AJ596" s="79">
        <v>0</v>
      </c>
      <c r="AK596" s="79">
        <v>0</v>
      </c>
      <c r="AL596" s="79">
        <v>0</v>
      </c>
      <c r="AM596" s="79">
        <f t="shared" si="9"/>
        <v>0</v>
      </c>
      <c r="AP596" s="45"/>
    </row>
    <row r="597" spans="1:42" ht="33" customHeight="1">
      <c r="A597" s="54">
        <v>3401</v>
      </c>
      <c r="B597" s="55" t="s">
        <v>1400</v>
      </c>
      <c r="C597" s="80" t="s">
        <v>659</v>
      </c>
      <c r="D597" s="79">
        <v>0</v>
      </c>
      <c r="E597" s="79">
        <v>0</v>
      </c>
      <c r="F597" s="79">
        <v>0</v>
      </c>
      <c r="G597" s="79">
        <v>0</v>
      </c>
      <c r="H597" s="79">
        <v>0</v>
      </c>
      <c r="I597" s="79">
        <v>0</v>
      </c>
      <c r="J597" s="79">
        <v>0</v>
      </c>
      <c r="K597" s="79">
        <v>0</v>
      </c>
      <c r="L597" s="79">
        <v>0</v>
      </c>
      <c r="M597" s="79">
        <v>0</v>
      </c>
      <c r="N597" s="79">
        <v>0</v>
      </c>
      <c r="O597" s="79">
        <v>0</v>
      </c>
      <c r="P597" s="79">
        <v>0</v>
      </c>
      <c r="Q597" s="79">
        <v>0</v>
      </c>
      <c r="R597" s="79">
        <v>0</v>
      </c>
      <c r="S597" s="79">
        <v>0</v>
      </c>
      <c r="T597" s="79">
        <v>0</v>
      </c>
      <c r="U597" s="79">
        <v>0</v>
      </c>
      <c r="V597" s="79">
        <v>0</v>
      </c>
      <c r="W597" s="79">
        <v>0</v>
      </c>
      <c r="X597" s="79">
        <v>0</v>
      </c>
      <c r="Y597" s="79">
        <v>0</v>
      </c>
      <c r="Z597" s="79">
        <v>0</v>
      </c>
      <c r="AA597" s="79">
        <v>0</v>
      </c>
      <c r="AB597" s="79">
        <v>0</v>
      </c>
      <c r="AC597" s="79">
        <v>0</v>
      </c>
      <c r="AD597" s="79">
        <v>0</v>
      </c>
      <c r="AE597" s="79">
        <v>0</v>
      </c>
      <c r="AF597" s="79">
        <v>0</v>
      </c>
      <c r="AG597" s="79">
        <v>0</v>
      </c>
      <c r="AH597" s="79">
        <v>0</v>
      </c>
      <c r="AI597" s="79">
        <v>0</v>
      </c>
      <c r="AJ597" s="79">
        <v>0</v>
      </c>
      <c r="AK597" s="79">
        <v>0</v>
      </c>
      <c r="AL597" s="79">
        <v>0</v>
      </c>
      <c r="AM597" s="79">
        <f t="shared" si="9"/>
        <v>0</v>
      </c>
      <c r="AP597" s="45"/>
    </row>
    <row r="598" spans="1:42" ht="33" customHeight="1">
      <c r="A598" s="54">
        <v>3701</v>
      </c>
      <c r="B598" s="55" t="s">
        <v>1401</v>
      </c>
      <c r="C598" s="80" t="s">
        <v>659</v>
      </c>
      <c r="D598" s="79">
        <v>0</v>
      </c>
      <c r="E598" s="79">
        <v>0</v>
      </c>
      <c r="F598" s="79">
        <v>0</v>
      </c>
      <c r="G598" s="79">
        <v>0</v>
      </c>
      <c r="H598" s="79">
        <v>0</v>
      </c>
      <c r="I598" s="79">
        <v>0</v>
      </c>
      <c r="J598" s="79">
        <v>0</v>
      </c>
      <c r="K598" s="79">
        <v>0</v>
      </c>
      <c r="L598" s="79">
        <v>0</v>
      </c>
      <c r="M598" s="79">
        <v>0</v>
      </c>
      <c r="N598" s="79">
        <v>0</v>
      </c>
      <c r="O598" s="79">
        <v>0</v>
      </c>
      <c r="P598" s="79">
        <v>0</v>
      </c>
      <c r="Q598" s="79">
        <v>0</v>
      </c>
      <c r="R598" s="79">
        <v>0</v>
      </c>
      <c r="S598" s="79">
        <v>0</v>
      </c>
      <c r="T598" s="79">
        <v>0</v>
      </c>
      <c r="U598" s="79">
        <v>0</v>
      </c>
      <c r="V598" s="79">
        <v>0</v>
      </c>
      <c r="W598" s="79">
        <v>0</v>
      </c>
      <c r="X598" s="79">
        <v>0</v>
      </c>
      <c r="Y598" s="79">
        <v>0</v>
      </c>
      <c r="Z598" s="79">
        <v>0</v>
      </c>
      <c r="AA598" s="79">
        <v>0</v>
      </c>
      <c r="AB598" s="79">
        <v>0</v>
      </c>
      <c r="AC598" s="79">
        <v>0</v>
      </c>
      <c r="AD598" s="79">
        <v>0</v>
      </c>
      <c r="AE598" s="79">
        <v>0</v>
      </c>
      <c r="AF598" s="79">
        <v>0</v>
      </c>
      <c r="AG598" s="79">
        <v>0</v>
      </c>
      <c r="AH598" s="79">
        <v>0</v>
      </c>
      <c r="AI598" s="79">
        <v>0</v>
      </c>
      <c r="AJ598" s="79">
        <v>0</v>
      </c>
      <c r="AK598" s="79">
        <v>0</v>
      </c>
      <c r="AL598" s="79">
        <v>0</v>
      </c>
      <c r="AM598" s="79">
        <f t="shared" si="9"/>
        <v>0</v>
      </c>
      <c r="AP598" s="45"/>
    </row>
    <row r="599" spans="1:42" ht="33" customHeight="1">
      <c r="A599" s="54">
        <v>4601</v>
      </c>
      <c r="B599" s="55" t="s">
        <v>1402</v>
      </c>
      <c r="C599" s="80" t="s">
        <v>659</v>
      </c>
      <c r="D599" s="79">
        <v>0</v>
      </c>
      <c r="E599" s="79">
        <v>0</v>
      </c>
      <c r="F599" s="79">
        <v>0</v>
      </c>
      <c r="G599" s="79">
        <v>0</v>
      </c>
      <c r="H599" s="79">
        <v>0</v>
      </c>
      <c r="I599" s="79">
        <v>0</v>
      </c>
      <c r="J599" s="79">
        <v>0</v>
      </c>
      <c r="K599" s="79">
        <v>0</v>
      </c>
      <c r="L599" s="79">
        <v>0</v>
      </c>
      <c r="M599" s="79">
        <v>0</v>
      </c>
      <c r="N599" s="79">
        <v>0</v>
      </c>
      <c r="O599" s="79">
        <v>0</v>
      </c>
      <c r="P599" s="79">
        <v>0</v>
      </c>
      <c r="Q599" s="79">
        <v>0</v>
      </c>
      <c r="R599" s="79">
        <v>0</v>
      </c>
      <c r="S599" s="79">
        <v>0</v>
      </c>
      <c r="T599" s="79">
        <v>0</v>
      </c>
      <c r="U599" s="79">
        <v>0</v>
      </c>
      <c r="V599" s="79">
        <v>0</v>
      </c>
      <c r="W599" s="79">
        <v>0</v>
      </c>
      <c r="X599" s="79">
        <v>0</v>
      </c>
      <c r="Y599" s="79">
        <v>0</v>
      </c>
      <c r="Z599" s="79">
        <v>0</v>
      </c>
      <c r="AA599" s="79">
        <v>0</v>
      </c>
      <c r="AB599" s="79">
        <v>0</v>
      </c>
      <c r="AC599" s="79">
        <v>0</v>
      </c>
      <c r="AD599" s="79">
        <v>0</v>
      </c>
      <c r="AE599" s="79">
        <v>0</v>
      </c>
      <c r="AF599" s="79">
        <v>0</v>
      </c>
      <c r="AG599" s="79">
        <v>0</v>
      </c>
      <c r="AH599" s="79">
        <v>0</v>
      </c>
      <c r="AI599" s="79">
        <v>0</v>
      </c>
      <c r="AJ599" s="79">
        <v>0</v>
      </c>
      <c r="AK599" s="79">
        <v>0</v>
      </c>
      <c r="AL599" s="79">
        <v>0</v>
      </c>
      <c r="AM599" s="79">
        <f t="shared" si="9"/>
        <v>0</v>
      </c>
      <c r="AP599" s="45"/>
    </row>
    <row r="600" spans="1:42" ht="33" customHeight="1">
      <c r="A600" s="54" t="s">
        <v>563</v>
      </c>
      <c r="B600" s="55" t="s">
        <v>614</v>
      </c>
      <c r="C600" s="80" t="s">
        <v>1407</v>
      </c>
      <c r="D600" s="79">
        <v>0</v>
      </c>
      <c r="E600" s="79">
        <v>0</v>
      </c>
      <c r="F600" s="79">
        <v>0</v>
      </c>
      <c r="G600" s="79">
        <v>1656242.6899999997</v>
      </c>
      <c r="H600" s="79">
        <v>0</v>
      </c>
      <c r="I600" s="79">
        <v>0</v>
      </c>
      <c r="J600" s="79">
        <v>17306.54</v>
      </c>
      <c r="K600" s="79">
        <v>0</v>
      </c>
      <c r="L600" s="79">
        <v>0</v>
      </c>
      <c r="M600" s="79">
        <v>0</v>
      </c>
      <c r="N600" s="79">
        <v>0</v>
      </c>
      <c r="O600" s="79">
        <v>257726.24</v>
      </c>
      <c r="P600" s="79">
        <v>0</v>
      </c>
      <c r="Q600" s="79">
        <v>0</v>
      </c>
      <c r="R600" s="79">
        <v>0</v>
      </c>
      <c r="S600" s="79">
        <v>0</v>
      </c>
      <c r="T600" s="79">
        <v>0</v>
      </c>
      <c r="U600" s="79">
        <v>0</v>
      </c>
      <c r="V600" s="79">
        <v>0</v>
      </c>
      <c r="W600" s="79">
        <v>0</v>
      </c>
      <c r="X600" s="79">
        <v>0</v>
      </c>
      <c r="Y600" s="79">
        <v>0</v>
      </c>
      <c r="Z600" s="79">
        <v>0</v>
      </c>
      <c r="AA600" s="79">
        <v>0</v>
      </c>
      <c r="AB600" s="79">
        <v>0</v>
      </c>
      <c r="AC600" s="79">
        <v>0</v>
      </c>
      <c r="AD600" s="79">
        <v>0</v>
      </c>
      <c r="AE600" s="79">
        <v>0</v>
      </c>
      <c r="AF600" s="79">
        <v>0</v>
      </c>
      <c r="AG600" s="79">
        <v>0</v>
      </c>
      <c r="AH600" s="79">
        <v>0</v>
      </c>
      <c r="AI600" s="79">
        <v>0</v>
      </c>
      <c r="AJ600" s="79">
        <v>0</v>
      </c>
      <c r="AK600" s="79">
        <v>0</v>
      </c>
      <c r="AL600" s="79">
        <v>0</v>
      </c>
      <c r="AM600" s="79">
        <f t="shared" si="9"/>
        <v>1931275.4699999997</v>
      </c>
      <c r="AP600" s="45"/>
    </row>
    <row r="601" spans="1:42" ht="33" customHeight="1">
      <c r="A601" s="54" t="s">
        <v>564</v>
      </c>
      <c r="B601" s="55" t="s">
        <v>1405</v>
      </c>
      <c r="C601" s="80" t="s">
        <v>1407</v>
      </c>
      <c r="D601" s="79">
        <v>0</v>
      </c>
      <c r="E601" s="79">
        <v>0</v>
      </c>
      <c r="F601" s="79">
        <v>0</v>
      </c>
      <c r="G601" s="79">
        <v>0</v>
      </c>
      <c r="H601" s="79">
        <v>0</v>
      </c>
      <c r="I601" s="79">
        <v>0</v>
      </c>
      <c r="J601" s="79">
        <v>0</v>
      </c>
      <c r="K601" s="79">
        <v>0</v>
      </c>
      <c r="L601" s="79">
        <v>0</v>
      </c>
      <c r="M601" s="79">
        <v>0</v>
      </c>
      <c r="N601" s="79">
        <v>0</v>
      </c>
      <c r="O601" s="79">
        <v>0</v>
      </c>
      <c r="P601" s="79">
        <v>0</v>
      </c>
      <c r="Q601" s="79">
        <v>0</v>
      </c>
      <c r="R601" s="79">
        <v>0</v>
      </c>
      <c r="S601" s="79">
        <v>0</v>
      </c>
      <c r="T601" s="79">
        <v>0</v>
      </c>
      <c r="U601" s="79">
        <v>0</v>
      </c>
      <c r="V601" s="79">
        <v>0</v>
      </c>
      <c r="W601" s="79">
        <v>0</v>
      </c>
      <c r="X601" s="79">
        <v>0</v>
      </c>
      <c r="Y601" s="79">
        <v>0</v>
      </c>
      <c r="Z601" s="79">
        <v>0</v>
      </c>
      <c r="AA601" s="79">
        <v>0</v>
      </c>
      <c r="AB601" s="79">
        <v>0</v>
      </c>
      <c r="AC601" s="79">
        <v>0</v>
      </c>
      <c r="AD601" s="79">
        <v>0</v>
      </c>
      <c r="AE601" s="79">
        <v>0</v>
      </c>
      <c r="AF601" s="79">
        <v>0</v>
      </c>
      <c r="AG601" s="79">
        <v>0</v>
      </c>
      <c r="AH601" s="79">
        <v>0</v>
      </c>
      <c r="AI601" s="79">
        <v>0</v>
      </c>
      <c r="AJ601" s="79">
        <v>0</v>
      </c>
      <c r="AK601" s="79">
        <v>0</v>
      </c>
      <c r="AL601" s="79">
        <v>0</v>
      </c>
      <c r="AM601" s="79">
        <f t="shared" si="9"/>
        <v>0</v>
      </c>
      <c r="AP601" s="45"/>
    </row>
    <row r="602" spans="1:42" ht="33" customHeight="1">
      <c r="A602" s="54" t="s">
        <v>565</v>
      </c>
      <c r="B602" s="55" t="s">
        <v>615</v>
      </c>
      <c r="C602" s="80" t="s">
        <v>659</v>
      </c>
      <c r="D602" s="79">
        <v>0</v>
      </c>
      <c r="E602" s="79">
        <v>0</v>
      </c>
      <c r="F602" s="79">
        <v>0</v>
      </c>
      <c r="G602" s="79">
        <v>7076798.8599999985</v>
      </c>
      <c r="H602" s="79">
        <v>0</v>
      </c>
      <c r="I602" s="79">
        <v>0</v>
      </c>
      <c r="J602" s="79">
        <v>12252842.02</v>
      </c>
      <c r="K602" s="79">
        <v>0</v>
      </c>
      <c r="L602" s="79">
        <v>0</v>
      </c>
      <c r="M602" s="79">
        <v>0</v>
      </c>
      <c r="N602" s="79">
        <v>0</v>
      </c>
      <c r="O602" s="79">
        <v>0</v>
      </c>
      <c r="P602" s="79">
        <v>0</v>
      </c>
      <c r="Q602" s="79">
        <v>1940.01</v>
      </c>
      <c r="R602" s="79">
        <v>0</v>
      </c>
      <c r="S602" s="79">
        <v>0</v>
      </c>
      <c r="T602" s="79">
        <v>0</v>
      </c>
      <c r="U602" s="79">
        <v>0</v>
      </c>
      <c r="V602" s="79">
        <v>0</v>
      </c>
      <c r="W602" s="79">
        <v>0</v>
      </c>
      <c r="X602" s="79">
        <v>0</v>
      </c>
      <c r="Y602" s="79">
        <v>0</v>
      </c>
      <c r="Z602" s="79">
        <v>0</v>
      </c>
      <c r="AA602" s="79">
        <v>0</v>
      </c>
      <c r="AB602" s="79">
        <v>0</v>
      </c>
      <c r="AC602" s="79">
        <v>0</v>
      </c>
      <c r="AD602" s="79">
        <v>0</v>
      </c>
      <c r="AE602" s="79">
        <v>0</v>
      </c>
      <c r="AF602" s="79">
        <v>0</v>
      </c>
      <c r="AG602" s="79">
        <v>0</v>
      </c>
      <c r="AH602" s="79">
        <v>0</v>
      </c>
      <c r="AI602" s="79">
        <v>0</v>
      </c>
      <c r="AJ602" s="79">
        <v>0</v>
      </c>
      <c r="AK602" s="79">
        <v>0</v>
      </c>
      <c r="AL602" s="79">
        <v>0</v>
      </c>
      <c r="AM602" s="79">
        <f t="shared" si="9"/>
        <v>19331580.890000001</v>
      </c>
      <c r="AP602" s="45"/>
    </row>
    <row r="603" spans="1:42" s="201" customFormat="1" ht="12.75" customHeight="1">
      <c r="A603" s="197"/>
      <c r="B603" s="198"/>
      <c r="C603" s="199"/>
      <c r="D603" s="200"/>
      <c r="E603" s="200"/>
      <c r="F603" s="200"/>
      <c r="G603" s="200"/>
      <c r="H603" s="200"/>
      <c r="I603" s="200"/>
      <c r="J603" s="200"/>
      <c r="K603" s="200"/>
      <c r="L603" s="200"/>
      <c r="M603" s="200"/>
      <c r="N603" s="200"/>
      <c r="O603" s="200"/>
      <c r="P603" s="200"/>
      <c r="Q603" s="200"/>
      <c r="R603" s="200"/>
      <c r="S603" s="200"/>
      <c r="T603" s="200"/>
      <c r="U603" s="200"/>
      <c r="V603" s="200"/>
      <c r="W603" s="200"/>
      <c r="X603" s="200"/>
      <c r="Y603" s="200"/>
      <c r="Z603" s="200"/>
      <c r="AA603" s="200"/>
      <c r="AB603" s="200"/>
      <c r="AC603" s="200"/>
      <c r="AD603" s="200"/>
      <c r="AE603" s="200"/>
      <c r="AF603" s="200"/>
      <c r="AG603" s="200"/>
      <c r="AH603" s="200"/>
      <c r="AI603" s="200"/>
      <c r="AJ603" s="200"/>
      <c r="AK603" s="200"/>
      <c r="AL603" s="200"/>
      <c r="AM603" s="79"/>
      <c r="AO603" s="202"/>
      <c r="AP603" s="203"/>
    </row>
    <row r="604" spans="1:42" ht="18.95" customHeight="1" thickBot="1">
      <c r="A604" s="44"/>
      <c r="B604" s="142" t="s">
        <v>570</v>
      </c>
      <c r="C604" s="142"/>
      <c r="D604" s="141">
        <f t="shared" ref="D604:AM604" si="10">+SUBTOTAL(9,D11:D602)</f>
        <v>64161502.5</v>
      </c>
      <c r="E604" s="141">
        <f t="shared" si="10"/>
        <v>69320910.62999998</v>
      </c>
      <c r="F604" s="141">
        <f t="shared" si="10"/>
        <v>1132678241.6400001</v>
      </c>
      <c r="G604" s="141">
        <f t="shared" si="10"/>
        <v>232900447.36999997</v>
      </c>
      <c r="H604" s="141">
        <f t="shared" si="10"/>
        <v>0</v>
      </c>
      <c r="I604" s="141">
        <f t="shared" si="10"/>
        <v>1225344.3700000003</v>
      </c>
      <c r="J604" s="141">
        <f t="shared" si="10"/>
        <v>605342505.9599998</v>
      </c>
      <c r="K604" s="141">
        <f t="shared" si="10"/>
        <v>0</v>
      </c>
      <c r="L604" s="141">
        <f t="shared" si="10"/>
        <v>1915405.3800000004</v>
      </c>
      <c r="M604" s="141">
        <f t="shared" si="10"/>
        <v>14295054</v>
      </c>
      <c r="N604" s="141">
        <f t="shared" si="10"/>
        <v>0</v>
      </c>
      <c r="O604" s="141">
        <f t="shared" si="10"/>
        <v>133746427.84999998</v>
      </c>
      <c r="P604" s="141">
        <f t="shared" si="10"/>
        <v>168848.72000000003</v>
      </c>
      <c r="Q604" s="141">
        <f t="shared" si="10"/>
        <v>290049321.97000003</v>
      </c>
      <c r="R604" s="141">
        <f t="shared" si="10"/>
        <v>0</v>
      </c>
      <c r="S604" s="141">
        <f t="shared" si="10"/>
        <v>22304200</v>
      </c>
      <c r="T604" s="141">
        <f t="shared" si="10"/>
        <v>0</v>
      </c>
      <c r="U604" s="141">
        <f t="shared" si="10"/>
        <v>0</v>
      </c>
      <c r="V604" s="141">
        <f t="shared" si="10"/>
        <v>24107922.099999994</v>
      </c>
      <c r="W604" s="141">
        <f t="shared" si="10"/>
        <v>25118446.757600002</v>
      </c>
      <c r="X604" s="141">
        <f t="shared" si="10"/>
        <v>25118446.757600002</v>
      </c>
      <c r="Y604" s="141">
        <f t="shared" si="10"/>
        <v>526485.8600000001</v>
      </c>
      <c r="Z604" s="141">
        <f t="shared" si="10"/>
        <v>0</v>
      </c>
      <c r="AA604" s="141">
        <f t="shared" si="10"/>
        <v>2825.58</v>
      </c>
      <c r="AB604" s="141">
        <f t="shared" si="10"/>
        <v>908114489.95000005</v>
      </c>
      <c r="AC604" s="141">
        <f t="shared" si="10"/>
        <v>1550.31</v>
      </c>
      <c r="AD604" s="141">
        <f t="shared" si="10"/>
        <v>0</v>
      </c>
      <c r="AE604" s="141">
        <f t="shared" si="10"/>
        <v>60399.759999999987</v>
      </c>
      <c r="AF604" s="141">
        <f t="shared" si="10"/>
        <v>0</v>
      </c>
      <c r="AG604" s="141">
        <f t="shared" si="10"/>
        <v>867653801.55999994</v>
      </c>
      <c r="AH604" s="141">
        <f t="shared" si="10"/>
        <v>382770278.14999986</v>
      </c>
      <c r="AI604" s="141">
        <f t="shared" si="10"/>
        <v>0</v>
      </c>
      <c r="AJ604" s="141">
        <f t="shared" si="10"/>
        <v>0.87000000000000055</v>
      </c>
      <c r="AK604" s="141">
        <f t="shared" si="10"/>
        <v>0</v>
      </c>
      <c r="AL604" s="141">
        <f t="shared" si="10"/>
        <v>1520365.96</v>
      </c>
      <c r="AM604" s="141">
        <f t="shared" si="10"/>
        <v>4803103224.0051966</v>
      </c>
      <c r="AP604" s="205"/>
    </row>
    <row r="605" spans="1:42" ht="15.75" thickTop="1">
      <c r="A605" s="19"/>
      <c r="B605" s="20"/>
      <c r="C605" s="21"/>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8"/>
    </row>
    <row r="606" spans="1:42">
      <c r="AP606" s="205"/>
    </row>
    <row r="607" spans="1:42">
      <c r="AM607" s="193"/>
    </row>
    <row r="608" spans="1:42" s="17" customFormat="1" hidden="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O608" s="61"/>
    </row>
    <row r="609" spans="3:39" hidden="1"/>
    <row r="610" spans="3:39" hidden="1"/>
    <row r="611" spans="3:39" hidden="1"/>
    <row r="612" spans="3:39" hidden="1"/>
    <row r="613" spans="3:39" ht="15.75" hidden="1" thickBot="1">
      <c r="C613" s="18"/>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1"/>
    </row>
    <row r="614" spans="3:39" hidden="1">
      <c r="AM614" s="61"/>
    </row>
    <row r="615" spans="3:39">
      <c r="AM615" s="194"/>
    </row>
    <row r="616" spans="3:39">
      <c r="AM616" s="194"/>
    </row>
    <row r="617" spans="3:39">
      <c r="AM617" s="194"/>
    </row>
    <row r="618" spans="3:39">
      <c r="AM618" s="194"/>
    </row>
  </sheetData>
  <sheetProtection formatCells="0" formatColumns="0" formatRows="0" sort="0" autoFilter="0" pivotTables="0"/>
  <autoFilter ref="A10:AM602"/>
  <mergeCells count="6">
    <mergeCell ref="A4:AM4"/>
    <mergeCell ref="W9:AL9"/>
    <mergeCell ref="D9:V9"/>
    <mergeCell ref="A7:AM7"/>
    <mergeCell ref="A6:AM6"/>
    <mergeCell ref="A5:AM5"/>
  </mergeCells>
  <printOptions horizontalCentered="1"/>
  <pageMargins left="0.23" right="0.44" top="0.47244094488188981" bottom="0.23622047244094491" header="0.31496062992125984" footer="0.23622047244094491"/>
  <pageSetup scale="3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249977111117893"/>
  </sheetPr>
  <dimension ref="A1:P5904"/>
  <sheetViews>
    <sheetView view="pageBreakPreview" zoomScaleNormal="100" zoomScaleSheetLayoutView="100" workbookViewId="0">
      <pane ySplit="9" topLeftCell="A10" activePane="bottomLeft" state="frozen"/>
      <selection activeCell="G12" sqref="G12:K12"/>
      <selection pane="bottomLeft" activeCell="A2" sqref="A2"/>
    </sheetView>
  </sheetViews>
  <sheetFormatPr baseColWidth="10" defaultRowHeight="12.75"/>
  <cols>
    <col min="1" max="1" width="7.140625" style="87" customWidth="1"/>
    <col min="2" max="2" width="4.140625" style="87" customWidth="1"/>
    <col min="3" max="3" width="15.5703125" style="144" customWidth="1"/>
    <col min="4" max="4" width="12.28515625" style="87" bestFit="1" customWidth="1"/>
    <col min="5" max="5" width="14" style="87" customWidth="1"/>
    <col min="6" max="6" width="12.140625" style="87" customWidth="1"/>
    <col min="7" max="7" width="9.42578125" style="87" customWidth="1"/>
    <col min="8" max="8" width="12.42578125" style="87" customWidth="1"/>
    <col min="9" max="9" width="50.28515625" style="94" customWidth="1"/>
    <col min="10" max="13" width="7.28515625" style="87" customWidth="1"/>
    <col min="14" max="15" width="16.85546875" style="153" customWidth="1"/>
    <col min="16" max="16" width="13.85546875" style="87" customWidth="1"/>
    <col min="17" max="16384" width="11.42578125" style="83"/>
  </cols>
  <sheetData>
    <row r="1" spans="1:16">
      <c r="A1" s="160" t="s">
        <v>34</v>
      </c>
      <c r="B1" s="160"/>
      <c r="C1" s="160"/>
      <c r="D1" s="160"/>
      <c r="E1" s="160"/>
      <c r="F1" s="160"/>
      <c r="G1" s="160"/>
      <c r="H1" s="160"/>
      <c r="I1" s="160"/>
      <c r="J1" s="160"/>
      <c r="K1" s="95"/>
      <c r="L1" s="95"/>
      <c r="M1" s="95"/>
      <c r="N1" s="156"/>
      <c r="O1" s="156"/>
      <c r="P1" s="95"/>
    </row>
    <row r="2" spans="1:16" ht="15.75">
      <c r="A2" s="160" t="s">
        <v>732</v>
      </c>
      <c r="B2" s="160"/>
      <c r="C2" s="160"/>
      <c r="D2" s="160"/>
      <c r="E2" s="160"/>
      <c r="F2" s="160"/>
      <c r="G2" s="160"/>
      <c r="H2" s="160"/>
      <c r="I2" s="160"/>
      <c r="J2" s="160"/>
      <c r="K2" s="95"/>
      <c r="L2" s="95"/>
      <c r="M2" s="95"/>
      <c r="N2" s="156"/>
      <c r="O2" s="156"/>
      <c r="P2" s="95"/>
    </row>
    <row r="3" spans="1:16">
      <c r="A3" s="160" t="s">
        <v>36</v>
      </c>
      <c r="B3" s="160"/>
      <c r="C3" s="160"/>
      <c r="D3" s="160"/>
      <c r="E3" s="160"/>
      <c r="F3" s="160"/>
      <c r="G3" s="160"/>
      <c r="H3" s="160"/>
      <c r="I3" s="160"/>
      <c r="J3" s="160"/>
      <c r="K3" s="95"/>
      <c r="L3" s="95"/>
      <c r="M3" s="95"/>
      <c r="N3" s="156"/>
      <c r="O3" s="156"/>
      <c r="P3" s="95"/>
    </row>
    <row r="4" spans="1:16">
      <c r="A4" s="160" t="s">
        <v>11706</v>
      </c>
      <c r="B4" s="160"/>
      <c r="C4" s="160"/>
      <c r="D4" s="160"/>
      <c r="E4" s="160"/>
      <c r="F4" s="160"/>
      <c r="G4" s="160"/>
      <c r="H4" s="160"/>
      <c r="I4" s="160"/>
      <c r="J4" s="160"/>
      <c r="K4" s="95"/>
      <c r="L4" s="95"/>
      <c r="M4" s="95"/>
      <c r="N4" s="156"/>
      <c r="O4" s="156"/>
      <c r="P4" s="95"/>
    </row>
    <row r="5" spans="1:16">
      <c r="A5" s="86" t="s">
        <v>8029</v>
      </c>
      <c r="B5" s="81"/>
      <c r="C5" s="81"/>
      <c r="D5" s="81"/>
      <c r="E5" s="97"/>
      <c r="F5" s="81"/>
      <c r="G5" s="81"/>
      <c r="H5" s="81"/>
      <c r="I5" s="91"/>
      <c r="J5" s="82"/>
      <c r="K5" s="95"/>
      <c r="L5" s="95"/>
      <c r="M5" s="95"/>
      <c r="N5" s="156"/>
      <c r="O5" s="156"/>
      <c r="P5" s="95"/>
    </row>
    <row r="6" spans="1:16">
      <c r="A6" s="86"/>
      <c r="B6" s="81"/>
      <c r="C6" s="81"/>
      <c r="D6" s="81"/>
      <c r="E6" s="97"/>
      <c r="F6" s="81"/>
      <c r="G6" s="81"/>
      <c r="H6" s="81"/>
      <c r="I6" s="91"/>
      <c r="J6" s="82"/>
      <c r="K6" s="95"/>
      <c r="L6" s="95"/>
      <c r="M6" s="95"/>
      <c r="N6" s="156"/>
      <c r="O6" s="156"/>
      <c r="P6" s="95"/>
    </row>
    <row r="7" spans="1:16">
      <c r="A7" s="88"/>
      <c r="B7" s="88"/>
      <c r="C7" s="143"/>
      <c r="D7" s="88"/>
      <c r="E7" s="88"/>
      <c r="F7" s="88"/>
      <c r="G7" s="88"/>
      <c r="H7" s="88"/>
      <c r="I7" s="92"/>
      <c r="J7" s="348" t="s">
        <v>691</v>
      </c>
      <c r="K7" s="349"/>
      <c r="L7" s="348" t="s">
        <v>690</v>
      </c>
      <c r="M7" s="349"/>
      <c r="N7" s="350"/>
      <c r="O7" s="350"/>
      <c r="P7" s="88"/>
    </row>
    <row r="8" spans="1:16" ht="12.75" customHeight="1">
      <c r="A8" s="351" t="s">
        <v>692</v>
      </c>
      <c r="B8" s="351" t="s">
        <v>693</v>
      </c>
      <c r="C8" s="352" t="s">
        <v>703</v>
      </c>
      <c r="D8" s="352" t="s">
        <v>687</v>
      </c>
      <c r="E8" s="352" t="s">
        <v>685</v>
      </c>
      <c r="F8" s="352" t="s">
        <v>686</v>
      </c>
      <c r="G8" s="352" t="s">
        <v>688</v>
      </c>
      <c r="H8" s="351" t="s">
        <v>710</v>
      </c>
      <c r="I8" s="352" t="s">
        <v>689</v>
      </c>
      <c r="J8" s="351" t="s">
        <v>695</v>
      </c>
      <c r="K8" s="351" t="s">
        <v>696</v>
      </c>
      <c r="L8" s="351" t="s">
        <v>694</v>
      </c>
      <c r="M8" s="351" t="s">
        <v>697</v>
      </c>
      <c r="N8" s="356" t="s">
        <v>698</v>
      </c>
      <c r="O8" s="352" t="s">
        <v>699</v>
      </c>
      <c r="P8" s="352" t="s">
        <v>706</v>
      </c>
    </row>
    <row r="9" spans="1:16" hidden="1">
      <c r="A9" s="351"/>
      <c r="B9" s="351"/>
      <c r="C9" s="352"/>
      <c r="D9" s="352"/>
      <c r="E9" s="352"/>
      <c r="F9" s="352"/>
      <c r="G9" s="352"/>
      <c r="H9" s="351"/>
      <c r="I9" s="352"/>
      <c r="J9" s="351"/>
      <c r="K9" s="351"/>
      <c r="L9" s="351"/>
      <c r="M9" s="351"/>
      <c r="N9" s="356"/>
      <c r="O9" s="352"/>
      <c r="P9" s="352"/>
    </row>
    <row r="10" spans="1:16" ht="38.25">
      <c r="A10" s="268" t="s">
        <v>565</v>
      </c>
      <c r="B10" s="89"/>
      <c r="C10" s="269" t="s">
        <v>615</v>
      </c>
      <c r="D10" s="84">
        <v>43467</v>
      </c>
      <c r="E10" s="85" t="s">
        <v>1425</v>
      </c>
      <c r="F10" s="85" t="s">
        <v>3</v>
      </c>
      <c r="G10" s="85">
        <v>1699660</v>
      </c>
      <c r="H10" s="89"/>
      <c r="I10" s="270" t="s">
        <v>2118</v>
      </c>
      <c r="J10" s="89"/>
      <c r="K10" s="89"/>
      <c r="L10" s="89"/>
      <c r="M10" s="89"/>
      <c r="N10" s="271">
        <v>0</v>
      </c>
      <c r="O10" s="271">
        <v>1050</v>
      </c>
      <c r="P10" s="89" t="s">
        <v>670</v>
      </c>
    </row>
    <row r="11" spans="1:16" ht="51">
      <c r="A11" s="268" t="s">
        <v>565</v>
      </c>
      <c r="B11" s="89"/>
      <c r="C11" s="269" t="s">
        <v>615</v>
      </c>
      <c r="D11" s="84">
        <v>43467</v>
      </c>
      <c r="E11" s="85" t="s">
        <v>1426</v>
      </c>
      <c r="F11" s="85" t="s">
        <v>3</v>
      </c>
      <c r="G11" s="85">
        <v>1699603</v>
      </c>
      <c r="H11" s="89"/>
      <c r="I11" s="270" t="s">
        <v>2119</v>
      </c>
      <c r="J11" s="89"/>
      <c r="K11" s="89"/>
      <c r="L11" s="89"/>
      <c r="M11" s="89"/>
      <c r="N11" s="271">
        <v>0</v>
      </c>
      <c r="O11" s="271">
        <v>800</v>
      </c>
      <c r="P11" s="89" t="s">
        <v>670</v>
      </c>
    </row>
    <row r="12" spans="1:16" ht="38.25">
      <c r="A12" s="268">
        <v>16</v>
      </c>
      <c r="B12" s="89"/>
      <c r="C12" s="269" t="s">
        <v>43</v>
      </c>
      <c r="D12" s="84">
        <v>43467</v>
      </c>
      <c r="E12" s="85" t="s">
        <v>1427</v>
      </c>
      <c r="F12" s="85" t="s">
        <v>3</v>
      </c>
      <c r="G12" s="85">
        <v>1699598</v>
      </c>
      <c r="H12" s="89"/>
      <c r="I12" s="270" t="s">
        <v>2120</v>
      </c>
      <c r="J12" s="89"/>
      <c r="K12" s="89"/>
      <c r="L12" s="89"/>
      <c r="M12" s="89"/>
      <c r="N12" s="271">
        <v>0</v>
      </c>
      <c r="O12" s="271">
        <v>40</v>
      </c>
      <c r="P12" s="89" t="s">
        <v>670</v>
      </c>
    </row>
    <row r="13" spans="1:16" ht="38.25">
      <c r="A13" s="268" t="s">
        <v>565</v>
      </c>
      <c r="B13" s="89"/>
      <c r="C13" s="269" t="s">
        <v>615</v>
      </c>
      <c r="D13" s="84">
        <v>43467</v>
      </c>
      <c r="E13" s="85" t="s">
        <v>1428</v>
      </c>
      <c r="F13" s="85" t="s">
        <v>3</v>
      </c>
      <c r="G13" s="85">
        <v>1699536</v>
      </c>
      <c r="H13" s="89"/>
      <c r="I13" s="270" t="s">
        <v>2121</v>
      </c>
      <c r="J13" s="89"/>
      <c r="K13" s="89"/>
      <c r="L13" s="89"/>
      <c r="M13" s="89"/>
      <c r="N13" s="271">
        <v>0</v>
      </c>
      <c r="O13" s="271">
        <v>280</v>
      </c>
      <c r="P13" s="89" t="s">
        <v>670</v>
      </c>
    </row>
    <row r="14" spans="1:16" ht="51">
      <c r="A14" s="268" t="s">
        <v>565</v>
      </c>
      <c r="B14" s="89"/>
      <c r="C14" s="269" t="s">
        <v>615</v>
      </c>
      <c r="D14" s="84">
        <v>43467</v>
      </c>
      <c r="E14" s="85" t="s">
        <v>1429</v>
      </c>
      <c r="F14" s="85" t="s">
        <v>3</v>
      </c>
      <c r="G14" s="85">
        <v>1699525</v>
      </c>
      <c r="H14" s="89"/>
      <c r="I14" s="270" t="s">
        <v>777</v>
      </c>
      <c r="J14" s="89"/>
      <c r="K14" s="89"/>
      <c r="L14" s="89"/>
      <c r="M14" s="89"/>
      <c r="N14" s="271">
        <v>0</v>
      </c>
      <c r="O14" s="271">
        <v>5020</v>
      </c>
      <c r="P14" s="89" t="s">
        <v>670</v>
      </c>
    </row>
    <row r="15" spans="1:16" ht="51">
      <c r="A15" s="268" t="s">
        <v>565</v>
      </c>
      <c r="B15" s="89"/>
      <c r="C15" s="269" t="s">
        <v>615</v>
      </c>
      <c r="D15" s="84">
        <v>43467</v>
      </c>
      <c r="E15" s="85" t="s">
        <v>1430</v>
      </c>
      <c r="F15" s="85" t="s">
        <v>3</v>
      </c>
      <c r="G15" s="85">
        <v>1699523</v>
      </c>
      <c r="H15" s="89"/>
      <c r="I15" s="270" t="s">
        <v>713</v>
      </c>
      <c r="J15" s="89"/>
      <c r="K15" s="89"/>
      <c r="L15" s="89"/>
      <c r="M15" s="89"/>
      <c r="N15" s="271">
        <v>0</v>
      </c>
      <c r="O15" s="271">
        <v>1000</v>
      </c>
      <c r="P15" s="89" t="s">
        <v>670</v>
      </c>
    </row>
    <row r="16" spans="1:16" ht="51">
      <c r="A16" s="268" t="s">
        <v>565</v>
      </c>
      <c r="B16" s="89"/>
      <c r="C16" s="269" t="s">
        <v>615</v>
      </c>
      <c r="D16" s="84">
        <v>43467</v>
      </c>
      <c r="E16" s="85" t="s">
        <v>1431</v>
      </c>
      <c r="F16" s="85" t="s">
        <v>3</v>
      </c>
      <c r="G16" s="85">
        <v>1699520</v>
      </c>
      <c r="H16" s="89"/>
      <c r="I16" s="270" t="s">
        <v>2122</v>
      </c>
      <c r="J16" s="89"/>
      <c r="K16" s="89"/>
      <c r="L16" s="89"/>
      <c r="M16" s="89"/>
      <c r="N16" s="271">
        <v>0</v>
      </c>
      <c r="O16" s="271">
        <v>1437.19</v>
      </c>
      <c r="P16" s="89" t="s">
        <v>670</v>
      </c>
    </row>
    <row r="17" spans="1:16" ht="38.25">
      <c r="A17" s="268" t="s">
        <v>565</v>
      </c>
      <c r="B17" s="89"/>
      <c r="C17" s="269" t="s">
        <v>615</v>
      </c>
      <c r="D17" s="84">
        <v>43467</v>
      </c>
      <c r="E17" s="85" t="s">
        <v>1432</v>
      </c>
      <c r="F17" s="85" t="s">
        <v>3</v>
      </c>
      <c r="G17" s="85">
        <v>1699519</v>
      </c>
      <c r="H17" s="89"/>
      <c r="I17" s="270" t="s">
        <v>2123</v>
      </c>
      <c r="J17" s="89"/>
      <c r="K17" s="89"/>
      <c r="L17" s="89"/>
      <c r="M17" s="89"/>
      <c r="N17" s="271">
        <v>0</v>
      </c>
      <c r="O17" s="271">
        <v>71</v>
      </c>
      <c r="P17" s="89" t="s">
        <v>670</v>
      </c>
    </row>
    <row r="18" spans="1:16" ht="38.25">
      <c r="A18" s="268" t="s">
        <v>565</v>
      </c>
      <c r="B18" s="89"/>
      <c r="C18" s="269" t="s">
        <v>615</v>
      </c>
      <c r="D18" s="84">
        <v>43467</v>
      </c>
      <c r="E18" s="85" t="s">
        <v>1433</v>
      </c>
      <c r="F18" s="85" t="s">
        <v>3</v>
      </c>
      <c r="G18" s="85">
        <v>1699516</v>
      </c>
      <c r="H18" s="89"/>
      <c r="I18" s="270" t="s">
        <v>2124</v>
      </c>
      <c r="J18" s="89"/>
      <c r="K18" s="89"/>
      <c r="L18" s="89"/>
      <c r="M18" s="89"/>
      <c r="N18" s="271">
        <v>0</v>
      </c>
      <c r="O18" s="271">
        <v>2220.46</v>
      </c>
      <c r="P18" s="89" t="s">
        <v>670</v>
      </c>
    </row>
    <row r="19" spans="1:16" ht="38.25">
      <c r="A19" s="268">
        <v>526</v>
      </c>
      <c r="B19" s="89"/>
      <c r="C19" s="269" t="s">
        <v>610</v>
      </c>
      <c r="D19" s="84">
        <v>43467</v>
      </c>
      <c r="E19" s="85" t="s">
        <v>1434</v>
      </c>
      <c r="F19" s="85" t="s">
        <v>3</v>
      </c>
      <c r="G19" s="85">
        <v>1699509</v>
      </c>
      <c r="H19" s="89"/>
      <c r="I19" s="270" t="s">
        <v>2125</v>
      </c>
      <c r="J19" s="89"/>
      <c r="K19" s="89"/>
      <c r="L19" s="89"/>
      <c r="M19" s="89"/>
      <c r="N19" s="271">
        <v>0</v>
      </c>
      <c r="O19" s="271">
        <v>85</v>
      </c>
      <c r="P19" s="89" t="s">
        <v>670</v>
      </c>
    </row>
    <row r="20" spans="1:16" ht="51">
      <c r="A20" s="268" t="s">
        <v>556</v>
      </c>
      <c r="B20" s="89"/>
      <c r="C20" s="269" t="s">
        <v>616</v>
      </c>
      <c r="D20" s="84">
        <v>43467</v>
      </c>
      <c r="E20" s="85" t="s">
        <v>1435</v>
      </c>
      <c r="F20" s="85" t="s">
        <v>3</v>
      </c>
      <c r="G20" s="85">
        <v>1699493</v>
      </c>
      <c r="H20" s="89"/>
      <c r="I20" s="270" t="s">
        <v>2126</v>
      </c>
      <c r="J20" s="89"/>
      <c r="K20" s="89"/>
      <c r="L20" s="89"/>
      <c r="M20" s="89"/>
      <c r="N20" s="271">
        <v>0</v>
      </c>
      <c r="O20" s="271">
        <v>870.34</v>
      </c>
      <c r="P20" s="89" t="s">
        <v>670</v>
      </c>
    </row>
    <row r="21" spans="1:16" ht="51">
      <c r="A21" s="268" t="s">
        <v>556</v>
      </c>
      <c r="B21" s="89"/>
      <c r="C21" s="269" t="s">
        <v>616</v>
      </c>
      <c r="D21" s="84">
        <v>43467</v>
      </c>
      <c r="E21" s="85" t="s">
        <v>1436</v>
      </c>
      <c r="F21" s="85" t="s">
        <v>3</v>
      </c>
      <c r="G21" s="85">
        <v>1699491</v>
      </c>
      <c r="H21" s="89"/>
      <c r="I21" s="270" t="s">
        <v>2127</v>
      </c>
      <c r="J21" s="89"/>
      <c r="K21" s="89"/>
      <c r="L21" s="89"/>
      <c r="M21" s="89"/>
      <c r="N21" s="271">
        <v>0</v>
      </c>
      <c r="O21" s="271">
        <v>693.21</v>
      </c>
      <c r="P21" s="89" t="s">
        <v>670</v>
      </c>
    </row>
    <row r="22" spans="1:16" ht="63.75">
      <c r="A22" s="268">
        <v>222</v>
      </c>
      <c r="B22" s="89"/>
      <c r="C22" s="269" t="s">
        <v>103</v>
      </c>
      <c r="D22" s="84">
        <v>43467</v>
      </c>
      <c r="E22" s="85" t="s">
        <v>1437</v>
      </c>
      <c r="F22" s="85" t="s">
        <v>3</v>
      </c>
      <c r="G22" s="85">
        <v>1699639</v>
      </c>
      <c r="H22" s="89"/>
      <c r="I22" s="270" t="s">
        <v>2128</v>
      </c>
      <c r="J22" s="89"/>
      <c r="K22" s="89"/>
      <c r="L22" s="89"/>
      <c r="M22" s="89"/>
      <c r="N22" s="271">
        <v>0</v>
      </c>
      <c r="O22" s="271">
        <v>7602.24</v>
      </c>
      <c r="P22" s="89" t="s">
        <v>670</v>
      </c>
    </row>
    <row r="23" spans="1:16" ht="63.75">
      <c r="A23" s="268">
        <v>222</v>
      </c>
      <c r="B23" s="89"/>
      <c r="C23" s="269" t="s">
        <v>103</v>
      </c>
      <c r="D23" s="84">
        <v>43467</v>
      </c>
      <c r="E23" s="85" t="s">
        <v>1438</v>
      </c>
      <c r="F23" s="85" t="s">
        <v>3</v>
      </c>
      <c r="G23" s="85">
        <v>1699636</v>
      </c>
      <c r="H23" s="89"/>
      <c r="I23" s="270" t="s">
        <v>2129</v>
      </c>
      <c r="J23" s="89"/>
      <c r="K23" s="89"/>
      <c r="L23" s="89"/>
      <c r="M23" s="89"/>
      <c r="N23" s="271">
        <v>0</v>
      </c>
      <c r="O23" s="271">
        <v>9216.41</v>
      </c>
      <c r="P23" s="89" t="s">
        <v>670</v>
      </c>
    </row>
    <row r="24" spans="1:16" ht="63.75">
      <c r="A24" s="268">
        <v>222</v>
      </c>
      <c r="B24" s="89"/>
      <c r="C24" s="269" t="s">
        <v>103</v>
      </c>
      <c r="D24" s="84">
        <v>43467</v>
      </c>
      <c r="E24" s="85" t="s">
        <v>1439</v>
      </c>
      <c r="F24" s="85" t="s">
        <v>3</v>
      </c>
      <c r="G24" s="85">
        <v>1699634</v>
      </c>
      <c r="H24" s="89"/>
      <c r="I24" s="270" t="s">
        <v>2130</v>
      </c>
      <c r="J24" s="89"/>
      <c r="K24" s="89"/>
      <c r="L24" s="89"/>
      <c r="M24" s="89"/>
      <c r="N24" s="271">
        <v>0</v>
      </c>
      <c r="O24" s="271">
        <v>11635.43</v>
      </c>
      <c r="P24" s="89" t="s">
        <v>670</v>
      </c>
    </row>
    <row r="25" spans="1:16" ht="51">
      <c r="A25" s="268">
        <v>291</v>
      </c>
      <c r="B25" s="89"/>
      <c r="C25" s="269" t="s">
        <v>129</v>
      </c>
      <c r="D25" s="84">
        <v>43467</v>
      </c>
      <c r="E25" s="85" t="s">
        <v>1440</v>
      </c>
      <c r="F25" s="85" t="s">
        <v>3</v>
      </c>
      <c r="G25" s="85">
        <v>1699733</v>
      </c>
      <c r="H25" s="89"/>
      <c r="I25" s="270" t="s">
        <v>2131</v>
      </c>
      <c r="J25" s="89"/>
      <c r="K25" s="89"/>
      <c r="L25" s="89"/>
      <c r="M25" s="89"/>
      <c r="N25" s="271">
        <v>0</v>
      </c>
      <c r="O25" s="271">
        <v>64.5</v>
      </c>
      <c r="P25" s="89" t="s">
        <v>670</v>
      </c>
    </row>
    <row r="26" spans="1:16" ht="51">
      <c r="A26" s="268" t="s">
        <v>565</v>
      </c>
      <c r="B26" s="89"/>
      <c r="C26" s="269" t="s">
        <v>615</v>
      </c>
      <c r="D26" s="84">
        <v>43467</v>
      </c>
      <c r="E26" s="85" t="s">
        <v>1441</v>
      </c>
      <c r="F26" s="85" t="s">
        <v>3</v>
      </c>
      <c r="G26" s="85">
        <v>1699725</v>
      </c>
      <c r="H26" s="89"/>
      <c r="I26" s="270" t="s">
        <v>2132</v>
      </c>
      <c r="J26" s="89"/>
      <c r="K26" s="89"/>
      <c r="L26" s="89"/>
      <c r="M26" s="89"/>
      <c r="N26" s="271">
        <v>0</v>
      </c>
      <c r="O26" s="271">
        <v>275</v>
      </c>
      <c r="P26" s="89" t="s">
        <v>670</v>
      </c>
    </row>
    <row r="27" spans="1:16" ht="51">
      <c r="A27" s="268" t="s">
        <v>565</v>
      </c>
      <c r="B27" s="89"/>
      <c r="C27" s="269" t="s">
        <v>615</v>
      </c>
      <c r="D27" s="84">
        <v>43467</v>
      </c>
      <c r="E27" s="85" t="s">
        <v>1442</v>
      </c>
      <c r="F27" s="85" t="s">
        <v>3</v>
      </c>
      <c r="G27" s="85">
        <v>1699724</v>
      </c>
      <c r="H27" s="89"/>
      <c r="I27" s="270" t="s">
        <v>2132</v>
      </c>
      <c r="J27" s="89"/>
      <c r="K27" s="89"/>
      <c r="L27" s="89"/>
      <c r="M27" s="89"/>
      <c r="N27" s="271">
        <v>0</v>
      </c>
      <c r="O27" s="271">
        <v>1419</v>
      </c>
      <c r="P27" s="89" t="s">
        <v>670</v>
      </c>
    </row>
    <row r="28" spans="1:16" ht="51">
      <c r="A28" s="268" t="s">
        <v>556</v>
      </c>
      <c r="B28" s="89"/>
      <c r="C28" s="269" t="s">
        <v>616</v>
      </c>
      <c r="D28" s="84">
        <v>43467</v>
      </c>
      <c r="E28" s="85" t="s">
        <v>1443</v>
      </c>
      <c r="F28" s="85" t="s">
        <v>3</v>
      </c>
      <c r="G28" s="85">
        <v>1699721</v>
      </c>
      <c r="H28" s="89"/>
      <c r="I28" s="270" t="s">
        <v>2133</v>
      </c>
      <c r="J28" s="89"/>
      <c r="K28" s="89"/>
      <c r="L28" s="89"/>
      <c r="M28" s="89"/>
      <c r="N28" s="271">
        <v>0</v>
      </c>
      <c r="O28" s="271">
        <v>100</v>
      </c>
      <c r="P28" s="89" t="s">
        <v>670</v>
      </c>
    </row>
    <row r="29" spans="1:16" ht="51">
      <c r="A29" s="268">
        <v>16</v>
      </c>
      <c r="B29" s="89"/>
      <c r="C29" s="269" t="s">
        <v>43</v>
      </c>
      <c r="D29" s="84">
        <v>43467</v>
      </c>
      <c r="E29" s="85" t="s">
        <v>1444</v>
      </c>
      <c r="F29" s="85" t="s">
        <v>3</v>
      </c>
      <c r="G29" s="85">
        <v>1699713</v>
      </c>
      <c r="H29" s="89"/>
      <c r="I29" s="270" t="s">
        <v>2134</v>
      </c>
      <c r="J29" s="89"/>
      <c r="K29" s="89"/>
      <c r="L29" s="89"/>
      <c r="M29" s="89"/>
      <c r="N29" s="271">
        <v>0</v>
      </c>
      <c r="O29" s="271">
        <v>9938</v>
      </c>
      <c r="P29" s="89" t="s">
        <v>670</v>
      </c>
    </row>
    <row r="30" spans="1:16" ht="63.75">
      <c r="A30" s="268">
        <v>86</v>
      </c>
      <c r="B30" s="89"/>
      <c r="C30" s="269" t="s">
        <v>56</v>
      </c>
      <c r="D30" s="84">
        <v>43467</v>
      </c>
      <c r="E30" s="85" t="s">
        <v>1445</v>
      </c>
      <c r="F30" s="85" t="s">
        <v>3</v>
      </c>
      <c r="G30" s="85">
        <v>1699707</v>
      </c>
      <c r="H30" s="89"/>
      <c r="I30" s="270" t="s">
        <v>2135</v>
      </c>
      <c r="J30" s="89"/>
      <c r="K30" s="89"/>
      <c r="L30" s="89"/>
      <c r="M30" s="89"/>
      <c r="N30" s="271">
        <v>0</v>
      </c>
      <c r="O30" s="271">
        <v>2395.5</v>
      </c>
      <c r="P30" s="89" t="s">
        <v>670</v>
      </c>
    </row>
    <row r="31" spans="1:16" ht="51">
      <c r="A31" s="268" t="s">
        <v>565</v>
      </c>
      <c r="B31" s="89"/>
      <c r="C31" s="269" t="s">
        <v>615</v>
      </c>
      <c r="D31" s="84">
        <v>43467</v>
      </c>
      <c r="E31" s="85" t="s">
        <v>1446</v>
      </c>
      <c r="F31" s="85" t="s">
        <v>3</v>
      </c>
      <c r="G31" s="85">
        <v>1699697</v>
      </c>
      <c r="H31" s="89"/>
      <c r="I31" s="270" t="s">
        <v>714</v>
      </c>
      <c r="J31" s="89"/>
      <c r="K31" s="89"/>
      <c r="L31" s="89"/>
      <c r="M31" s="89"/>
      <c r="N31" s="271">
        <v>0</v>
      </c>
      <c r="O31" s="271">
        <v>711.18000000000006</v>
      </c>
      <c r="P31" s="89" t="s">
        <v>670</v>
      </c>
    </row>
    <row r="32" spans="1:16" ht="51">
      <c r="A32" s="268">
        <v>86</v>
      </c>
      <c r="B32" s="89"/>
      <c r="C32" s="269" t="s">
        <v>56</v>
      </c>
      <c r="D32" s="84">
        <v>43467</v>
      </c>
      <c r="E32" s="85" t="s">
        <v>1447</v>
      </c>
      <c r="F32" s="85" t="s">
        <v>3</v>
      </c>
      <c r="G32" s="85">
        <v>1699689</v>
      </c>
      <c r="H32" s="89"/>
      <c r="I32" s="270" t="s">
        <v>2136</v>
      </c>
      <c r="J32" s="89"/>
      <c r="K32" s="89"/>
      <c r="L32" s="89"/>
      <c r="M32" s="89"/>
      <c r="N32" s="271">
        <v>0</v>
      </c>
      <c r="O32" s="271">
        <v>93386.22</v>
      </c>
      <c r="P32" s="89" t="s">
        <v>670</v>
      </c>
    </row>
    <row r="33" spans="1:16" ht="51">
      <c r="A33" s="268" t="s">
        <v>565</v>
      </c>
      <c r="B33" s="89"/>
      <c r="C33" s="269" t="s">
        <v>615</v>
      </c>
      <c r="D33" s="84">
        <v>43467</v>
      </c>
      <c r="E33" s="85" t="s">
        <v>1448</v>
      </c>
      <c r="F33" s="85" t="s">
        <v>3</v>
      </c>
      <c r="G33" s="85">
        <v>1699684</v>
      </c>
      <c r="H33" s="89"/>
      <c r="I33" s="270" t="s">
        <v>2137</v>
      </c>
      <c r="J33" s="89"/>
      <c r="K33" s="89"/>
      <c r="L33" s="89"/>
      <c r="M33" s="89"/>
      <c r="N33" s="271">
        <v>0</v>
      </c>
      <c r="O33" s="271">
        <v>737.38</v>
      </c>
      <c r="P33" s="89" t="s">
        <v>670</v>
      </c>
    </row>
    <row r="34" spans="1:16" ht="63.75">
      <c r="A34" s="268">
        <v>15</v>
      </c>
      <c r="B34" s="89"/>
      <c r="C34" s="269" t="s">
        <v>42</v>
      </c>
      <c r="D34" s="84">
        <v>43467</v>
      </c>
      <c r="E34" s="85" t="s">
        <v>1449</v>
      </c>
      <c r="F34" s="85" t="s">
        <v>3</v>
      </c>
      <c r="G34" s="85">
        <v>1699565</v>
      </c>
      <c r="H34" s="89"/>
      <c r="I34" s="270" t="s">
        <v>2138</v>
      </c>
      <c r="J34" s="89"/>
      <c r="K34" s="89"/>
      <c r="L34" s="89"/>
      <c r="M34" s="89"/>
      <c r="N34" s="271">
        <v>0</v>
      </c>
      <c r="O34" s="271">
        <v>95786.72</v>
      </c>
      <c r="P34" s="89" t="s">
        <v>670</v>
      </c>
    </row>
    <row r="35" spans="1:16" ht="51">
      <c r="A35" s="268">
        <v>15</v>
      </c>
      <c r="B35" s="89"/>
      <c r="C35" s="269" t="s">
        <v>42</v>
      </c>
      <c r="D35" s="84">
        <v>43467</v>
      </c>
      <c r="E35" s="85" t="s">
        <v>1450</v>
      </c>
      <c r="F35" s="85" t="s">
        <v>3</v>
      </c>
      <c r="G35" s="85">
        <v>1699559</v>
      </c>
      <c r="H35" s="89"/>
      <c r="I35" s="270" t="s">
        <v>2139</v>
      </c>
      <c r="J35" s="89"/>
      <c r="K35" s="89"/>
      <c r="L35" s="89"/>
      <c r="M35" s="89"/>
      <c r="N35" s="271">
        <v>0</v>
      </c>
      <c r="O35" s="271">
        <v>162734.67000000001</v>
      </c>
      <c r="P35" s="89" t="s">
        <v>670</v>
      </c>
    </row>
    <row r="36" spans="1:16" ht="63.75">
      <c r="A36" s="268">
        <v>15</v>
      </c>
      <c r="B36" s="89"/>
      <c r="C36" s="269" t="s">
        <v>42</v>
      </c>
      <c r="D36" s="84">
        <v>43467</v>
      </c>
      <c r="E36" s="85" t="s">
        <v>1451</v>
      </c>
      <c r="F36" s="85" t="s">
        <v>3</v>
      </c>
      <c r="G36" s="85">
        <v>1699555</v>
      </c>
      <c r="H36" s="89"/>
      <c r="I36" s="270" t="s">
        <v>2140</v>
      </c>
      <c r="J36" s="89"/>
      <c r="K36" s="89"/>
      <c r="L36" s="89"/>
      <c r="M36" s="89"/>
      <c r="N36" s="271">
        <v>0</v>
      </c>
      <c r="O36" s="271">
        <v>307968.57</v>
      </c>
      <c r="P36" s="89" t="s">
        <v>670</v>
      </c>
    </row>
    <row r="37" spans="1:16" ht="63.75">
      <c r="A37" s="268">
        <v>15</v>
      </c>
      <c r="B37" s="89"/>
      <c r="C37" s="269" t="s">
        <v>42</v>
      </c>
      <c r="D37" s="84">
        <v>43467</v>
      </c>
      <c r="E37" s="85" t="s">
        <v>1452</v>
      </c>
      <c r="F37" s="85" t="s">
        <v>3</v>
      </c>
      <c r="G37" s="85">
        <v>1699552</v>
      </c>
      <c r="H37" s="89"/>
      <c r="I37" s="270" t="s">
        <v>2141</v>
      </c>
      <c r="J37" s="89"/>
      <c r="K37" s="89"/>
      <c r="L37" s="89"/>
      <c r="M37" s="89"/>
      <c r="N37" s="271">
        <v>0</v>
      </c>
      <c r="O37" s="271">
        <v>396820.03</v>
      </c>
      <c r="P37" s="89" t="s">
        <v>670</v>
      </c>
    </row>
    <row r="38" spans="1:16" ht="63.75">
      <c r="A38" s="268">
        <v>15</v>
      </c>
      <c r="B38" s="89"/>
      <c r="C38" s="269" t="s">
        <v>42</v>
      </c>
      <c r="D38" s="84">
        <v>43467</v>
      </c>
      <c r="E38" s="85" t="s">
        <v>1453</v>
      </c>
      <c r="F38" s="85" t="s">
        <v>3</v>
      </c>
      <c r="G38" s="85">
        <v>1699549</v>
      </c>
      <c r="H38" s="89"/>
      <c r="I38" s="270" t="s">
        <v>2142</v>
      </c>
      <c r="J38" s="89"/>
      <c r="K38" s="89"/>
      <c r="L38" s="89"/>
      <c r="M38" s="89"/>
      <c r="N38" s="271">
        <v>0</v>
      </c>
      <c r="O38" s="271">
        <v>316606.88</v>
      </c>
      <c r="P38" s="89" t="s">
        <v>670</v>
      </c>
    </row>
    <row r="39" spans="1:16" ht="63.75">
      <c r="A39" s="268" t="s">
        <v>556</v>
      </c>
      <c r="B39" s="89"/>
      <c r="C39" s="269" t="s">
        <v>616</v>
      </c>
      <c r="D39" s="84">
        <v>43467</v>
      </c>
      <c r="E39" s="85" t="s">
        <v>1454</v>
      </c>
      <c r="F39" s="85" t="s">
        <v>3</v>
      </c>
      <c r="G39" s="85">
        <v>1699498</v>
      </c>
      <c r="H39" s="89"/>
      <c r="I39" s="270" t="s">
        <v>2143</v>
      </c>
      <c r="J39" s="89"/>
      <c r="K39" s="89"/>
      <c r="L39" s="89"/>
      <c r="M39" s="89"/>
      <c r="N39" s="271">
        <v>0</v>
      </c>
      <c r="O39" s="271">
        <v>371</v>
      </c>
      <c r="P39" s="89" t="s">
        <v>670</v>
      </c>
    </row>
    <row r="40" spans="1:16" ht="63.75">
      <c r="A40" s="268">
        <v>340</v>
      </c>
      <c r="B40" s="89"/>
      <c r="C40" s="269" t="s">
        <v>147</v>
      </c>
      <c r="D40" s="84">
        <v>43467</v>
      </c>
      <c r="E40" s="85" t="s">
        <v>1455</v>
      </c>
      <c r="F40" s="85" t="s">
        <v>3</v>
      </c>
      <c r="G40" s="85">
        <v>1699496</v>
      </c>
      <c r="H40" s="89"/>
      <c r="I40" s="270" t="s">
        <v>2144</v>
      </c>
      <c r="J40" s="89"/>
      <c r="K40" s="89"/>
      <c r="L40" s="89"/>
      <c r="M40" s="89"/>
      <c r="N40" s="271">
        <v>0</v>
      </c>
      <c r="O40" s="271">
        <v>210.64000000000001</v>
      </c>
      <c r="P40" s="89" t="s">
        <v>670</v>
      </c>
    </row>
    <row r="41" spans="1:16" ht="51">
      <c r="A41" s="268">
        <v>340</v>
      </c>
      <c r="B41" s="89"/>
      <c r="C41" s="269" t="s">
        <v>147</v>
      </c>
      <c r="D41" s="84">
        <v>43467</v>
      </c>
      <c r="E41" s="85" t="s">
        <v>1456</v>
      </c>
      <c r="F41" s="85" t="s">
        <v>3</v>
      </c>
      <c r="G41" s="85">
        <v>1699494</v>
      </c>
      <c r="H41" s="89"/>
      <c r="I41" s="270" t="s">
        <v>2145</v>
      </c>
      <c r="J41" s="89"/>
      <c r="K41" s="89"/>
      <c r="L41" s="89"/>
      <c r="M41" s="89"/>
      <c r="N41" s="271">
        <v>0</v>
      </c>
      <c r="O41" s="271">
        <v>1808</v>
      </c>
      <c r="P41" s="89" t="s">
        <v>670</v>
      </c>
    </row>
    <row r="42" spans="1:16" ht="51">
      <c r="A42" s="268">
        <v>340</v>
      </c>
      <c r="B42" s="89"/>
      <c r="C42" s="269" t="s">
        <v>147</v>
      </c>
      <c r="D42" s="84">
        <v>43467</v>
      </c>
      <c r="E42" s="85" t="s">
        <v>1457</v>
      </c>
      <c r="F42" s="85" t="s">
        <v>3</v>
      </c>
      <c r="G42" s="85">
        <v>1699492</v>
      </c>
      <c r="H42" s="89"/>
      <c r="I42" s="270" t="s">
        <v>2146</v>
      </c>
      <c r="J42" s="89"/>
      <c r="K42" s="89"/>
      <c r="L42" s="89"/>
      <c r="M42" s="89"/>
      <c r="N42" s="271">
        <v>0</v>
      </c>
      <c r="O42" s="271">
        <v>1903.14</v>
      </c>
      <c r="P42" s="89" t="s">
        <v>670</v>
      </c>
    </row>
    <row r="43" spans="1:16" ht="51">
      <c r="A43" s="268" t="s">
        <v>556</v>
      </c>
      <c r="B43" s="89"/>
      <c r="C43" s="269" t="s">
        <v>616</v>
      </c>
      <c r="D43" s="84">
        <v>43467</v>
      </c>
      <c r="E43" s="85" t="s">
        <v>1458</v>
      </c>
      <c r="F43" s="85" t="s">
        <v>3</v>
      </c>
      <c r="G43" s="85">
        <v>1699490</v>
      </c>
      <c r="H43" s="89"/>
      <c r="I43" s="270" t="s">
        <v>2147</v>
      </c>
      <c r="J43" s="89"/>
      <c r="K43" s="89"/>
      <c r="L43" s="89"/>
      <c r="M43" s="89"/>
      <c r="N43" s="271">
        <v>0</v>
      </c>
      <c r="O43" s="271">
        <v>324</v>
      </c>
      <c r="P43" s="89" t="s">
        <v>670</v>
      </c>
    </row>
    <row r="44" spans="1:16" ht="51">
      <c r="A44" s="268" t="s">
        <v>556</v>
      </c>
      <c r="B44" s="89"/>
      <c r="C44" s="269" t="s">
        <v>616</v>
      </c>
      <c r="D44" s="84">
        <v>43467</v>
      </c>
      <c r="E44" s="85" t="s">
        <v>1459</v>
      </c>
      <c r="F44" s="85" t="s">
        <v>3</v>
      </c>
      <c r="G44" s="85">
        <v>1699489</v>
      </c>
      <c r="H44" s="89"/>
      <c r="I44" s="270" t="s">
        <v>2148</v>
      </c>
      <c r="J44" s="89"/>
      <c r="K44" s="89"/>
      <c r="L44" s="89"/>
      <c r="M44" s="89"/>
      <c r="N44" s="271">
        <v>0</v>
      </c>
      <c r="O44" s="271">
        <v>18</v>
      </c>
      <c r="P44" s="89" t="s">
        <v>670</v>
      </c>
    </row>
    <row r="45" spans="1:16" ht="51">
      <c r="A45" s="268" t="s">
        <v>556</v>
      </c>
      <c r="B45" s="89"/>
      <c r="C45" s="269" t="s">
        <v>616</v>
      </c>
      <c r="D45" s="84">
        <v>43467</v>
      </c>
      <c r="E45" s="85" t="s">
        <v>1460</v>
      </c>
      <c r="F45" s="85" t="s">
        <v>3</v>
      </c>
      <c r="G45" s="85">
        <v>1699488</v>
      </c>
      <c r="H45" s="89"/>
      <c r="I45" s="270" t="s">
        <v>2149</v>
      </c>
      <c r="J45" s="89"/>
      <c r="K45" s="89"/>
      <c r="L45" s="89"/>
      <c r="M45" s="89"/>
      <c r="N45" s="271">
        <v>0</v>
      </c>
      <c r="O45" s="271">
        <v>172</v>
      </c>
      <c r="P45" s="89" t="s">
        <v>670</v>
      </c>
    </row>
    <row r="46" spans="1:16" ht="63.75">
      <c r="A46" s="268">
        <v>340</v>
      </c>
      <c r="B46" s="89"/>
      <c r="C46" s="269" t="s">
        <v>147</v>
      </c>
      <c r="D46" s="84">
        <v>43467</v>
      </c>
      <c r="E46" s="85" t="s">
        <v>1461</v>
      </c>
      <c r="F46" s="85" t="s">
        <v>3</v>
      </c>
      <c r="G46" s="85">
        <v>1699487</v>
      </c>
      <c r="H46" s="89"/>
      <c r="I46" s="270" t="s">
        <v>2150</v>
      </c>
      <c r="J46" s="89"/>
      <c r="K46" s="89"/>
      <c r="L46" s="89"/>
      <c r="M46" s="89"/>
      <c r="N46" s="271">
        <v>0</v>
      </c>
      <c r="O46" s="271">
        <v>37255</v>
      </c>
      <c r="P46" s="89" t="s">
        <v>670</v>
      </c>
    </row>
    <row r="47" spans="1:16" ht="51">
      <c r="A47" s="268">
        <v>340</v>
      </c>
      <c r="B47" s="89"/>
      <c r="C47" s="269" t="s">
        <v>147</v>
      </c>
      <c r="D47" s="84">
        <v>43467</v>
      </c>
      <c r="E47" s="85" t="s">
        <v>1462</v>
      </c>
      <c r="F47" s="85" t="s">
        <v>3</v>
      </c>
      <c r="G47" s="85">
        <v>1699485</v>
      </c>
      <c r="H47" s="89"/>
      <c r="I47" s="270" t="s">
        <v>2151</v>
      </c>
      <c r="J47" s="89"/>
      <c r="K47" s="89"/>
      <c r="L47" s="89"/>
      <c r="M47" s="89"/>
      <c r="N47" s="271">
        <v>0</v>
      </c>
      <c r="O47" s="271">
        <v>259</v>
      </c>
      <c r="P47" s="89" t="s">
        <v>670</v>
      </c>
    </row>
    <row r="48" spans="1:16" ht="51">
      <c r="A48" s="268">
        <v>340</v>
      </c>
      <c r="B48" s="89"/>
      <c r="C48" s="269" t="s">
        <v>147</v>
      </c>
      <c r="D48" s="84">
        <v>43467</v>
      </c>
      <c r="E48" s="85" t="s">
        <v>1463</v>
      </c>
      <c r="F48" s="85" t="s">
        <v>3</v>
      </c>
      <c r="G48" s="85">
        <v>1699484</v>
      </c>
      <c r="H48" s="89"/>
      <c r="I48" s="270" t="s">
        <v>2152</v>
      </c>
      <c r="J48" s="89"/>
      <c r="K48" s="89"/>
      <c r="L48" s="89"/>
      <c r="M48" s="89"/>
      <c r="N48" s="271">
        <v>0</v>
      </c>
      <c r="O48" s="271">
        <v>53389</v>
      </c>
      <c r="P48" s="89" t="s">
        <v>670</v>
      </c>
    </row>
    <row r="49" spans="1:16" ht="51">
      <c r="A49" s="268" t="s">
        <v>556</v>
      </c>
      <c r="B49" s="89"/>
      <c r="C49" s="269" t="s">
        <v>616</v>
      </c>
      <c r="D49" s="84">
        <v>43467</v>
      </c>
      <c r="E49" s="85" t="s">
        <v>1464</v>
      </c>
      <c r="F49" s="85" t="s">
        <v>3</v>
      </c>
      <c r="G49" s="85">
        <v>1699483</v>
      </c>
      <c r="H49" s="89"/>
      <c r="I49" s="270" t="s">
        <v>2153</v>
      </c>
      <c r="J49" s="89"/>
      <c r="K49" s="89"/>
      <c r="L49" s="89"/>
      <c r="M49" s="89"/>
      <c r="N49" s="271">
        <v>0</v>
      </c>
      <c r="O49" s="271">
        <v>1620</v>
      </c>
      <c r="P49" s="89" t="s">
        <v>670</v>
      </c>
    </row>
    <row r="50" spans="1:16" ht="63.75">
      <c r="A50" s="268">
        <v>222</v>
      </c>
      <c r="B50" s="89"/>
      <c r="C50" s="269" t="s">
        <v>103</v>
      </c>
      <c r="D50" s="84">
        <v>43467</v>
      </c>
      <c r="E50" s="85" t="s">
        <v>1465</v>
      </c>
      <c r="F50" s="85" t="s">
        <v>3</v>
      </c>
      <c r="G50" s="85">
        <v>1699633</v>
      </c>
      <c r="H50" s="89"/>
      <c r="I50" s="270" t="s">
        <v>2154</v>
      </c>
      <c r="J50" s="89"/>
      <c r="K50" s="89"/>
      <c r="L50" s="89"/>
      <c r="M50" s="89"/>
      <c r="N50" s="271">
        <v>0</v>
      </c>
      <c r="O50" s="271">
        <v>4662.62</v>
      </c>
      <c r="P50" s="89" t="s">
        <v>670</v>
      </c>
    </row>
    <row r="51" spans="1:16" ht="51">
      <c r="A51" s="268">
        <v>590</v>
      </c>
      <c r="B51" s="89"/>
      <c r="C51" s="269" t="s">
        <v>611</v>
      </c>
      <c r="D51" s="84">
        <v>43467</v>
      </c>
      <c r="E51" s="85" t="s">
        <v>1466</v>
      </c>
      <c r="F51" s="85" t="s">
        <v>3</v>
      </c>
      <c r="G51" s="85">
        <v>1699632</v>
      </c>
      <c r="H51" s="89"/>
      <c r="I51" s="270" t="s">
        <v>2155</v>
      </c>
      <c r="J51" s="89"/>
      <c r="K51" s="89"/>
      <c r="L51" s="89"/>
      <c r="M51" s="89"/>
      <c r="N51" s="271">
        <v>0</v>
      </c>
      <c r="O51" s="271">
        <v>4081.39</v>
      </c>
      <c r="P51" s="89" t="s">
        <v>670</v>
      </c>
    </row>
    <row r="52" spans="1:16" ht="51">
      <c r="A52" s="268">
        <v>591</v>
      </c>
      <c r="B52" s="89"/>
      <c r="C52" s="269" t="s">
        <v>1368</v>
      </c>
      <c r="D52" s="84">
        <v>43467</v>
      </c>
      <c r="E52" s="85" t="s">
        <v>1467</v>
      </c>
      <c r="F52" s="85" t="s">
        <v>3</v>
      </c>
      <c r="G52" s="85">
        <v>1699606</v>
      </c>
      <c r="H52" s="89"/>
      <c r="I52" s="270" t="s">
        <v>2156</v>
      </c>
      <c r="J52" s="89"/>
      <c r="K52" s="89"/>
      <c r="L52" s="89"/>
      <c r="M52" s="89"/>
      <c r="N52" s="271">
        <v>0</v>
      </c>
      <c r="O52" s="271">
        <v>2950166.87</v>
      </c>
      <c r="P52" s="89" t="s">
        <v>670</v>
      </c>
    </row>
    <row r="53" spans="1:16" ht="51">
      <c r="A53" s="268">
        <v>287</v>
      </c>
      <c r="B53" s="89"/>
      <c r="C53" s="269" t="s">
        <v>126</v>
      </c>
      <c r="D53" s="84">
        <v>43467</v>
      </c>
      <c r="E53" s="85" t="s">
        <v>1468</v>
      </c>
      <c r="F53" s="85" t="s">
        <v>3</v>
      </c>
      <c r="G53" s="85">
        <v>1699595</v>
      </c>
      <c r="H53" s="89"/>
      <c r="I53" s="270" t="s">
        <v>2157</v>
      </c>
      <c r="J53" s="89"/>
      <c r="K53" s="89"/>
      <c r="L53" s="89"/>
      <c r="M53" s="89"/>
      <c r="N53" s="271">
        <v>0</v>
      </c>
      <c r="O53" s="271">
        <v>50</v>
      </c>
      <c r="P53" s="89" t="s">
        <v>670</v>
      </c>
    </row>
    <row r="54" spans="1:16" ht="63.75">
      <c r="A54" s="268">
        <v>287</v>
      </c>
      <c r="B54" s="89"/>
      <c r="C54" s="269" t="s">
        <v>126</v>
      </c>
      <c r="D54" s="84">
        <v>43467</v>
      </c>
      <c r="E54" s="85" t="s">
        <v>1469</v>
      </c>
      <c r="F54" s="85" t="s">
        <v>3</v>
      </c>
      <c r="G54" s="85">
        <v>1699590</v>
      </c>
      <c r="H54" s="89"/>
      <c r="I54" s="270" t="s">
        <v>2158</v>
      </c>
      <c r="J54" s="89"/>
      <c r="K54" s="89"/>
      <c r="L54" s="89"/>
      <c r="M54" s="89"/>
      <c r="N54" s="271">
        <v>0</v>
      </c>
      <c r="O54" s="271">
        <v>35.950000000000003</v>
      </c>
      <c r="P54" s="89" t="s">
        <v>670</v>
      </c>
    </row>
    <row r="55" spans="1:16" ht="51">
      <c r="A55" s="268">
        <v>15</v>
      </c>
      <c r="B55" s="89"/>
      <c r="C55" s="269" t="s">
        <v>42</v>
      </c>
      <c r="D55" s="84">
        <v>43467</v>
      </c>
      <c r="E55" s="85" t="s">
        <v>1470</v>
      </c>
      <c r="F55" s="85" t="s">
        <v>3</v>
      </c>
      <c r="G55" s="85">
        <v>1699567</v>
      </c>
      <c r="H55" s="89"/>
      <c r="I55" s="270" t="s">
        <v>2159</v>
      </c>
      <c r="J55" s="89"/>
      <c r="K55" s="89"/>
      <c r="L55" s="89"/>
      <c r="M55" s="89"/>
      <c r="N55" s="271">
        <v>0</v>
      </c>
      <c r="O55" s="271">
        <v>340768.2</v>
      </c>
      <c r="P55" s="89" t="s">
        <v>670</v>
      </c>
    </row>
    <row r="56" spans="1:16" ht="51">
      <c r="A56" s="268">
        <v>41</v>
      </c>
      <c r="B56" s="89"/>
      <c r="C56" s="269" t="s">
        <v>47</v>
      </c>
      <c r="D56" s="84">
        <v>43467</v>
      </c>
      <c r="E56" s="85" t="s">
        <v>1471</v>
      </c>
      <c r="F56" s="85" t="s">
        <v>3</v>
      </c>
      <c r="G56" s="85">
        <v>1699568</v>
      </c>
      <c r="H56" s="89"/>
      <c r="I56" s="270" t="s">
        <v>2160</v>
      </c>
      <c r="J56" s="89"/>
      <c r="K56" s="89"/>
      <c r="L56" s="89"/>
      <c r="M56" s="89"/>
      <c r="N56" s="271">
        <v>0</v>
      </c>
      <c r="O56" s="271">
        <v>133110</v>
      </c>
      <c r="P56" s="89" t="s">
        <v>670</v>
      </c>
    </row>
    <row r="57" spans="1:16" ht="51" hidden="1">
      <c r="A57" s="268">
        <v>287</v>
      </c>
      <c r="B57" s="89"/>
      <c r="C57" s="269" t="s">
        <v>126</v>
      </c>
      <c r="D57" s="84">
        <v>43467</v>
      </c>
      <c r="E57" s="85" t="s">
        <v>1472</v>
      </c>
      <c r="F57" s="85" t="s">
        <v>753</v>
      </c>
      <c r="G57" s="85">
        <v>928704</v>
      </c>
      <c r="H57" s="89"/>
      <c r="I57" s="270" t="s">
        <v>2161</v>
      </c>
      <c r="J57" s="89"/>
      <c r="K57" s="89"/>
      <c r="L57" s="89"/>
      <c r="M57" s="89"/>
      <c r="N57" s="271">
        <v>0</v>
      </c>
      <c r="O57" s="271">
        <v>1472193.34</v>
      </c>
      <c r="P57" s="89" t="s">
        <v>670</v>
      </c>
    </row>
    <row r="58" spans="1:16" ht="63.75" hidden="1">
      <c r="A58" s="268">
        <v>512</v>
      </c>
      <c r="B58" s="89"/>
      <c r="C58" s="269" t="s">
        <v>783</v>
      </c>
      <c r="D58" s="84">
        <v>43467</v>
      </c>
      <c r="E58" s="85" t="s">
        <v>1473</v>
      </c>
      <c r="F58" s="85" t="s">
        <v>753</v>
      </c>
      <c r="G58" s="85">
        <v>928707</v>
      </c>
      <c r="H58" s="89"/>
      <c r="I58" s="270" t="s">
        <v>2162</v>
      </c>
      <c r="J58" s="89"/>
      <c r="K58" s="89"/>
      <c r="L58" s="89"/>
      <c r="M58" s="89"/>
      <c r="N58" s="271">
        <v>0</v>
      </c>
      <c r="O58" s="271">
        <v>79037.179999999993</v>
      </c>
      <c r="P58" s="89" t="s">
        <v>670</v>
      </c>
    </row>
    <row r="59" spans="1:16" ht="51" hidden="1">
      <c r="A59" s="268">
        <v>119</v>
      </c>
      <c r="B59" s="89"/>
      <c r="C59" s="269" t="s">
        <v>63</v>
      </c>
      <c r="D59" s="84">
        <v>43467</v>
      </c>
      <c r="E59" s="85" t="s">
        <v>1474</v>
      </c>
      <c r="F59" s="85" t="s">
        <v>753</v>
      </c>
      <c r="G59" s="85">
        <v>928710</v>
      </c>
      <c r="H59" s="89"/>
      <c r="I59" s="270" t="s">
        <v>2163</v>
      </c>
      <c r="J59" s="89"/>
      <c r="K59" s="89"/>
      <c r="L59" s="89"/>
      <c r="M59" s="89"/>
      <c r="N59" s="271">
        <v>0</v>
      </c>
      <c r="O59" s="271">
        <v>1650</v>
      </c>
      <c r="P59" s="89" t="s">
        <v>670</v>
      </c>
    </row>
    <row r="60" spans="1:16" ht="38.25" hidden="1">
      <c r="A60" s="268">
        <v>526</v>
      </c>
      <c r="B60" s="89"/>
      <c r="C60" s="269" t="s">
        <v>610</v>
      </c>
      <c r="D60" s="84">
        <v>43467</v>
      </c>
      <c r="E60" s="85" t="s">
        <v>1475</v>
      </c>
      <c r="F60" s="85" t="s">
        <v>753</v>
      </c>
      <c r="G60" s="85">
        <v>928719</v>
      </c>
      <c r="H60" s="89"/>
      <c r="I60" s="270" t="s">
        <v>2164</v>
      </c>
      <c r="J60" s="89"/>
      <c r="K60" s="89"/>
      <c r="L60" s="89"/>
      <c r="M60" s="89"/>
      <c r="N60" s="271">
        <v>0</v>
      </c>
      <c r="O60" s="271">
        <v>1000</v>
      </c>
      <c r="P60" s="89" t="s">
        <v>670</v>
      </c>
    </row>
    <row r="61" spans="1:16" ht="51" hidden="1">
      <c r="A61" s="268">
        <v>287</v>
      </c>
      <c r="B61" s="89"/>
      <c r="C61" s="269" t="s">
        <v>126</v>
      </c>
      <c r="D61" s="84">
        <v>43467</v>
      </c>
      <c r="E61" s="85" t="s">
        <v>1476</v>
      </c>
      <c r="F61" s="85" t="s">
        <v>753</v>
      </c>
      <c r="G61" s="85">
        <v>928733</v>
      </c>
      <c r="H61" s="89"/>
      <c r="I61" s="270" t="s">
        <v>2165</v>
      </c>
      <c r="J61" s="89"/>
      <c r="K61" s="89"/>
      <c r="L61" s="89"/>
      <c r="M61" s="89"/>
      <c r="N61" s="271">
        <v>0</v>
      </c>
      <c r="O61" s="271">
        <v>136522.07999999999</v>
      </c>
      <c r="P61" s="89" t="s">
        <v>670</v>
      </c>
    </row>
    <row r="62" spans="1:16" ht="63.75" hidden="1">
      <c r="A62" s="268">
        <v>46</v>
      </c>
      <c r="B62" s="89"/>
      <c r="C62" s="269" t="s">
        <v>48</v>
      </c>
      <c r="D62" s="84">
        <v>43467</v>
      </c>
      <c r="E62" s="85" t="s">
        <v>1477</v>
      </c>
      <c r="F62" s="85" t="s">
        <v>753</v>
      </c>
      <c r="G62" s="85">
        <v>928761</v>
      </c>
      <c r="H62" s="89"/>
      <c r="I62" s="270" t="s">
        <v>2166</v>
      </c>
      <c r="J62" s="89"/>
      <c r="K62" s="89"/>
      <c r="L62" s="89"/>
      <c r="M62" s="89"/>
      <c r="N62" s="271">
        <v>0</v>
      </c>
      <c r="O62" s="271">
        <v>62586.49</v>
      </c>
      <c r="P62" s="89" t="s">
        <v>670</v>
      </c>
    </row>
    <row r="63" spans="1:16" ht="51" hidden="1">
      <c r="A63" s="268">
        <v>119</v>
      </c>
      <c r="B63" s="89"/>
      <c r="C63" s="269" t="s">
        <v>63</v>
      </c>
      <c r="D63" s="84">
        <v>43467</v>
      </c>
      <c r="E63" s="85" t="s">
        <v>1478</v>
      </c>
      <c r="F63" s="85" t="s">
        <v>753</v>
      </c>
      <c r="G63" s="85">
        <v>928788</v>
      </c>
      <c r="H63" s="89"/>
      <c r="I63" s="270" t="s">
        <v>2167</v>
      </c>
      <c r="J63" s="89"/>
      <c r="K63" s="89"/>
      <c r="L63" s="89"/>
      <c r="M63" s="89"/>
      <c r="N63" s="271">
        <v>0</v>
      </c>
      <c r="O63" s="271">
        <v>500</v>
      </c>
      <c r="P63" s="89" t="s">
        <v>670</v>
      </c>
    </row>
    <row r="64" spans="1:16" ht="51" hidden="1">
      <c r="A64" s="268">
        <v>385</v>
      </c>
      <c r="B64" s="89"/>
      <c r="C64" s="269" t="s">
        <v>782</v>
      </c>
      <c r="D64" s="84">
        <v>43467</v>
      </c>
      <c r="E64" s="85" t="s">
        <v>1479</v>
      </c>
      <c r="F64" s="85" t="s">
        <v>753</v>
      </c>
      <c r="G64" s="85">
        <v>928792</v>
      </c>
      <c r="H64" s="89"/>
      <c r="I64" s="270" t="s">
        <v>2168</v>
      </c>
      <c r="J64" s="89"/>
      <c r="K64" s="89"/>
      <c r="L64" s="89"/>
      <c r="M64" s="89"/>
      <c r="N64" s="271">
        <v>0</v>
      </c>
      <c r="O64" s="271">
        <v>170368.21</v>
      </c>
      <c r="P64" s="89" t="s">
        <v>670</v>
      </c>
    </row>
    <row r="65" spans="1:16" ht="51" hidden="1">
      <c r="A65" s="268">
        <v>46</v>
      </c>
      <c r="B65" s="89"/>
      <c r="C65" s="269" t="s">
        <v>48</v>
      </c>
      <c r="D65" s="84">
        <v>43467</v>
      </c>
      <c r="E65" s="85" t="s">
        <v>1480</v>
      </c>
      <c r="F65" s="85" t="s">
        <v>753</v>
      </c>
      <c r="G65" s="85">
        <v>929091</v>
      </c>
      <c r="H65" s="89"/>
      <c r="I65" s="270" t="s">
        <v>2169</v>
      </c>
      <c r="J65" s="89"/>
      <c r="K65" s="89"/>
      <c r="L65" s="89"/>
      <c r="M65" s="89"/>
      <c r="N65" s="271">
        <v>0</v>
      </c>
      <c r="O65" s="271">
        <v>11</v>
      </c>
      <c r="P65" s="89" t="s">
        <v>670</v>
      </c>
    </row>
    <row r="66" spans="1:16" ht="51" hidden="1">
      <c r="A66" s="268" t="s">
        <v>556</v>
      </c>
      <c r="B66" s="89"/>
      <c r="C66" s="269" t="s">
        <v>616</v>
      </c>
      <c r="D66" s="84">
        <v>43467</v>
      </c>
      <c r="E66" s="85" t="s">
        <v>1481</v>
      </c>
      <c r="F66" s="85" t="s">
        <v>753</v>
      </c>
      <c r="G66" s="85">
        <v>929216</v>
      </c>
      <c r="H66" s="89"/>
      <c r="I66" s="270" t="s">
        <v>2170</v>
      </c>
      <c r="J66" s="89"/>
      <c r="K66" s="89"/>
      <c r="L66" s="89"/>
      <c r="M66" s="89"/>
      <c r="N66" s="271">
        <v>0</v>
      </c>
      <c r="O66" s="271">
        <v>3105.46</v>
      </c>
      <c r="P66" s="89" t="s">
        <v>670</v>
      </c>
    </row>
    <row r="67" spans="1:16" ht="51" hidden="1">
      <c r="A67" s="268">
        <v>16</v>
      </c>
      <c r="B67" s="89"/>
      <c r="C67" s="269" t="s">
        <v>43</v>
      </c>
      <c r="D67" s="84">
        <v>43467</v>
      </c>
      <c r="E67" s="85" t="s">
        <v>1482</v>
      </c>
      <c r="F67" s="85" t="s">
        <v>753</v>
      </c>
      <c r="G67" s="85">
        <v>929231</v>
      </c>
      <c r="H67" s="89"/>
      <c r="I67" s="270" t="s">
        <v>2171</v>
      </c>
      <c r="J67" s="89"/>
      <c r="K67" s="89"/>
      <c r="L67" s="89"/>
      <c r="M67" s="89"/>
      <c r="N67" s="271">
        <v>0</v>
      </c>
      <c r="O67" s="271">
        <v>10</v>
      </c>
      <c r="P67" s="89" t="s">
        <v>670</v>
      </c>
    </row>
    <row r="68" spans="1:16" ht="63.75" hidden="1">
      <c r="A68" s="268">
        <v>598</v>
      </c>
      <c r="B68" s="89"/>
      <c r="C68" s="269" t="s">
        <v>727</v>
      </c>
      <c r="D68" s="84">
        <v>43467</v>
      </c>
      <c r="E68" s="85" t="s">
        <v>1483</v>
      </c>
      <c r="F68" s="85" t="s">
        <v>753</v>
      </c>
      <c r="G68" s="85">
        <v>929608</v>
      </c>
      <c r="H68" s="89"/>
      <c r="I68" s="270" t="s">
        <v>2172</v>
      </c>
      <c r="J68" s="89"/>
      <c r="K68" s="89"/>
      <c r="L68" s="89"/>
      <c r="M68" s="89"/>
      <c r="N68" s="271">
        <v>0</v>
      </c>
      <c r="O68" s="271">
        <v>2400</v>
      </c>
      <c r="P68" s="89" t="s">
        <v>670</v>
      </c>
    </row>
    <row r="69" spans="1:16" ht="63.75" hidden="1">
      <c r="A69" s="268" t="s">
        <v>559</v>
      </c>
      <c r="B69" s="89"/>
      <c r="C69" s="269" t="s">
        <v>760</v>
      </c>
      <c r="D69" s="84">
        <v>43467</v>
      </c>
      <c r="E69" s="85" t="s">
        <v>1484</v>
      </c>
      <c r="F69" s="85" t="s">
        <v>6</v>
      </c>
      <c r="G69" s="85">
        <v>1066023</v>
      </c>
      <c r="H69" s="89"/>
      <c r="I69" s="270" t="s">
        <v>2174</v>
      </c>
      <c r="J69" s="89"/>
      <c r="K69" s="89"/>
      <c r="L69" s="89"/>
      <c r="M69" s="89"/>
      <c r="N69" s="271">
        <v>0</v>
      </c>
      <c r="O69" s="271">
        <v>6250</v>
      </c>
      <c r="P69" s="89" t="s">
        <v>670</v>
      </c>
    </row>
    <row r="70" spans="1:16" ht="63.75" hidden="1">
      <c r="A70" s="268" t="s">
        <v>559</v>
      </c>
      <c r="B70" s="89"/>
      <c r="C70" s="269" t="s">
        <v>760</v>
      </c>
      <c r="D70" s="84">
        <v>43467</v>
      </c>
      <c r="E70" s="85" t="s">
        <v>1485</v>
      </c>
      <c r="F70" s="85" t="s">
        <v>6</v>
      </c>
      <c r="G70" s="85">
        <v>1066028</v>
      </c>
      <c r="H70" s="89"/>
      <c r="I70" s="270" t="s">
        <v>2175</v>
      </c>
      <c r="J70" s="89"/>
      <c r="K70" s="89"/>
      <c r="L70" s="89"/>
      <c r="M70" s="89"/>
      <c r="N70" s="271">
        <v>0</v>
      </c>
      <c r="O70" s="271">
        <v>37983.5</v>
      </c>
      <c r="P70" s="89" t="s">
        <v>670</v>
      </c>
    </row>
    <row r="71" spans="1:16" ht="51" hidden="1">
      <c r="A71" s="268">
        <v>287</v>
      </c>
      <c r="B71" s="89"/>
      <c r="C71" s="269" t="s">
        <v>126</v>
      </c>
      <c r="D71" s="84">
        <v>43467</v>
      </c>
      <c r="E71" s="85" t="s">
        <v>1486</v>
      </c>
      <c r="F71" s="85" t="s">
        <v>671</v>
      </c>
      <c r="G71" s="85">
        <v>182778</v>
      </c>
      <c r="H71" s="89"/>
      <c r="I71" s="270" t="s">
        <v>2176</v>
      </c>
      <c r="J71" s="89"/>
      <c r="K71" s="89"/>
      <c r="L71" s="89"/>
      <c r="M71" s="89"/>
      <c r="N71" s="271">
        <v>1925547.1</v>
      </c>
      <c r="O71" s="271">
        <v>0</v>
      </c>
      <c r="P71" s="89" t="s">
        <v>670</v>
      </c>
    </row>
    <row r="72" spans="1:16" ht="38.25">
      <c r="A72" s="268">
        <v>35</v>
      </c>
      <c r="B72" s="89"/>
      <c r="C72" s="269" t="s">
        <v>46</v>
      </c>
      <c r="D72" s="84">
        <v>43468</v>
      </c>
      <c r="E72" s="85" t="s">
        <v>1487</v>
      </c>
      <c r="F72" s="85" t="s">
        <v>3</v>
      </c>
      <c r="G72" s="85">
        <v>1700044</v>
      </c>
      <c r="H72" s="89"/>
      <c r="I72" s="270" t="s">
        <v>1414</v>
      </c>
      <c r="J72" s="89"/>
      <c r="K72" s="89"/>
      <c r="L72" s="89"/>
      <c r="M72" s="89"/>
      <c r="N72" s="271">
        <v>0</v>
      </c>
      <c r="O72" s="271">
        <v>1000</v>
      </c>
      <c r="P72" s="89" t="s">
        <v>670</v>
      </c>
    </row>
    <row r="73" spans="1:16" ht="38.25">
      <c r="A73" s="268" t="s">
        <v>565</v>
      </c>
      <c r="B73" s="89"/>
      <c r="C73" s="269" t="s">
        <v>615</v>
      </c>
      <c r="D73" s="84">
        <v>43468</v>
      </c>
      <c r="E73" s="85" t="s">
        <v>1488</v>
      </c>
      <c r="F73" s="85" t="s">
        <v>3</v>
      </c>
      <c r="G73" s="85">
        <v>1700043</v>
      </c>
      <c r="H73" s="89"/>
      <c r="I73" s="270" t="s">
        <v>2177</v>
      </c>
      <c r="J73" s="89"/>
      <c r="K73" s="89"/>
      <c r="L73" s="89"/>
      <c r="M73" s="89"/>
      <c r="N73" s="271">
        <v>0</v>
      </c>
      <c r="O73" s="271">
        <v>17371.830000000002</v>
      </c>
      <c r="P73" s="89" t="s">
        <v>670</v>
      </c>
    </row>
    <row r="74" spans="1:16" ht="38.25">
      <c r="A74" s="268" t="s">
        <v>565</v>
      </c>
      <c r="B74" s="89"/>
      <c r="C74" s="269" t="s">
        <v>615</v>
      </c>
      <c r="D74" s="84">
        <v>43468</v>
      </c>
      <c r="E74" s="85" t="s">
        <v>1489</v>
      </c>
      <c r="F74" s="85" t="s">
        <v>3</v>
      </c>
      <c r="G74" s="85">
        <v>1700042</v>
      </c>
      <c r="H74" s="89"/>
      <c r="I74" s="270" t="s">
        <v>2178</v>
      </c>
      <c r="J74" s="89"/>
      <c r="K74" s="89"/>
      <c r="L74" s="89"/>
      <c r="M74" s="89"/>
      <c r="N74" s="271">
        <v>0</v>
      </c>
      <c r="O74" s="271">
        <v>218</v>
      </c>
      <c r="P74" s="89" t="s">
        <v>670</v>
      </c>
    </row>
    <row r="75" spans="1:16" ht="51">
      <c r="A75" s="268">
        <v>20</v>
      </c>
      <c r="B75" s="89"/>
      <c r="C75" s="269" t="s">
        <v>44</v>
      </c>
      <c r="D75" s="84">
        <v>43468</v>
      </c>
      <c r="E75" s="85" t="s">
        <v>1490</v>
      </c>
      <c r="F75" s="85" t="s">
        <v>3</v>
      </c>
      <c r="G75" s="85">
        <v>1700033</v>
      </c>
      <c r="H75" s="89"/>
      <c r="I75" s="270" t="s">
        <v>2179</v>
      </c>
      <c r="J75" s="89"/>
      <c r="K75" s="89"/>
      <c r="L75" s="89"/>
      <c r="M75" s="89"/>
      <c r="N75" s="271">
        <v>0</v>
      </c>
      <c r="O75" s="271">
        <v>224</v>
      </c>
      <c r="P75" s="89" t="s">
        <v>670</v>
      </c>
    </row>
    <row r="76" spans="1:16" ht="51">
      <c r="A76" s="268" t="s">
        <v>556</v>
      </c>
      <c r="B76" s="89"/>
      <c r="C76" s="269" t="s">
        <v>616</v>
      </c>
      <c r="D76" s="84">
        <v>43468</v>
      </c>
      <c r="E76" s="85" t="s">
        <v>1491</v>
      </c>
      <c r="F76" s="85" t="s">
        <v>3</v>
      </c>
      <c r="G76" s="85">
        <v>1700008</v>
      </c>
      <c r="H76" s="89"/>
      <c r="I76" s="270" t="s">
        <v>2180</v>
      </c>
      <c r="J76" s="89"/>
      <c r="K76" s="89"/>
      <c r="L76" s="89"/>
      <c r="M76" s="89"/>
      <c r="N76" s="271">
        <v>0</v>
      </c>
      <c r="O76" s="271">
        <v>200</v>
      </c>
      <c r="P76" s="89" t="s">
        <v>670</v>
      </c>
    </row>
    <row r="77" spans="1:16" ht="38.25">
      <c r="A77" s="268" t="s">
        <v>565</v>
      </c>
      <c r="B77" s="89"/>
      <c r="C77" s="269" t="s">
        <v>615</v>
      </c>
      <c r="D77" s="84">
        <v>43468</v>
      </c>
      <c r="E77" s="85" t="s">
        <v>1492</v>
      </c>
      <c r="F77" s="85" t="s">
        <v>3</v>
      </c>
      <c r="G77" s="85">
        <v>1700003</v>
      </c>
      <c r="H77" s="89"/>
      <c r="I77" s="270" t="s">
        <v>2181</v>
      </c>
      <c r="J77" s="89"/>
      <c r="K77" s="89"/>
      <c r="L77" s="89"/>
      <c r="M77" s="89"/>
      <c r="N77" s="271">
        <v>0</v>
      </c>
      <c r="O77" s="271">
        <v>933.68000000000006</v>
      </c>
      <c r="P77" s="89" t="s">
        <v>670</v>
      </c>
    </row>
    <row r="78" spans="1:16" ht="51">
      <c r="A78" s="268">
        <v>904</v>
      </c>
      <c r="B78" s="89"/>
      <c r="C78" s="269" t="s">
        <v>205</v>
      </c>
      <c r="D78" s="84">
        <v>43468</v>
      </c>
      <c r="E78" s="85" t="s">
        <v>1493</v>
      </c>
      <c r="F78" s="85" t="s">
        <v>3</v>
      </c>
      <c r="G78" s="85">
        <v>1700002</v>
      </c>
      <c r="H78" s="89"/>
      <c r="I78" s="270" t="s">
        <v>2182</v>
      </c>
      <c r="J78" s="89"/>
      <c r="K78" s="89"/>
      <c r="L78" s="89"/>
      <c r="M78" s="89"/>
      <c r="N78" s="271">
        <v>0</v>
      </c>
      <c r="O78" s="271">
        <v>10000</v>
      </c>
      <c r="P78" s="89" t="s">
        <v>670</v>
      </c>
    </row>
    <row r="79" spans="1:16" ht="38.25">
      <c r="A79" s="268">
        <v>35</v>
      </c>
      <c r="B79" s="89"/>
      <c r="C79" s="269" t="s">
        <v>46</v>
      </c>
      <c r="D79" s="84">
        <v>43468</v>
      </c>
      <c r="E79" s="85" t="s">
        <v>1494</v>
      </c>
      <c r="F79" s="85" t="s">
        <v>3</v>
      </c>
      <c r="G79" s="85">
        <v>1699970</v>
      </c>
      <c r="H79" s="89"/>
      <c r="I79" s="270" t="s">
        <v>736</v>
      </c>
      <c r="J79" s="89"/>
      <c r="K79" s="89"/>
      <c r="L79" s="89"/>
      <c r="M79" s="89"/>
      <c r="N79" s="271">
        <v>0</v>
      </c>
      <c r="O79" s="271">
        <v>1278</v>
      </c>
      <c r="P79" s="89" t="s">
        <v>670</v>
      </c>
    </row>
    <row r="80" spans="1:16" ht="38.25">
      <c r="A80" s="268" t="s">
        <v>565</v>
      </c>
      <c r="B80" s="89"/>
      <c r="C80" s="269" t="s">
        <v>615</v>
      </c>
      <c r="D80" s="84">
        <v>43468</v>
      </c>
      <c r="E80" s="85" t="s">
        <v>1495</v>
      </c>
      <c r="F80" s="85" t="s">
        <v>3</v>
      </c>
      <c r="G80" s="85">
        <v>1699952</v>
      </c>
      <c r="H80" s="89"/>
      <c r="I80" s="270" t="s">
        <v>712</v>
      </c>
      <c r="J80" s="89"/>
      <c r="K80" s="89"/>
      <c r="L80" s="89"/>
      <c r="M80" s="89"/>
      <c r="N80" s="271">
        <v>0</v>
      </c>
      <c r="O80" s="271">
        <v>545</v>
      </c>
      <c r="P80" s="89" t="s">
        <v>670</v>
      </c>
    </row>
    <row r="81" spans="1:16" ht="38.25">
      <c r="A81" s="268" t="s">
        <v>565</v>
      </c>
      <c r="B81" s="89"/>
      <c r="C81" s="269" t="s">
        <v>615</v>
      </c>
      <c r="D81" s="84">
        <v>43468</v>
      </c>
      <c r="E81" s="85" t="s">
        <v>1496</v>
      </c>
      <c r="F81" s="85" t="s">
        <v>3</v>
      </c>
      <c r="G81" s="85">
        <v>1700045</v>
      </c>
      <c r="H81" s="89"/>
      <c r="I81" s="270" t="s">
        <v>717</v>
      </c>
      <c r="J81" s="89"/>
      <c r="K81" s="89"/>
      <c r="L81" s="89"/>
      <c r="M81" s="89"/>
      <c r="N81" s="271">
        <v>0</v>
      </c>
      <c r="O81" s="271">
        <v>800</v>
      </c>
      <c r="P81" s="89" t="s">
        <v>670</v>
      </c>
    </row>
    <row r="82" spans="1:16" ht="51">
      <c r="A82" s="268">
        <v>25</v>
      </c>
      <c r="B82" s="89"/>
      <c r="C82" s="269" t="s">
        <v>45</v>
      </c>
      <c r="D82" s="84">
        <v>43468</v>
      </c>
      <c r="E82" s="85" t="s">
        <v>1497</v>
      </c>
      <c r="F82" s="85" t="s">
        <v>3</v>
      </c>
      <c r="G82" s="85">
        <v>1700046</v>
      </c>
      <c r="H82" s="89"/>
      <c r="I82" s="293" t="s">
        <v>2183</v>
      </c>
      <c r="J82" s="89"/>
      <c r="K82" s="89"/>
      <c r="L82" s="89"/>
      <c r="M82" s="89"/>
      <c r="N82" s="271">
        <v>0</v>
      </c>
      <c r="O82" s="271">
        <v>95992.3</v>
      </c>
      <c r="P82" s="89" t="s">
        <v>670</v>
      </c>
    </row>
    <row r="83" spans="1:16" ht="38.25">
      <c r="A83" s="268" t="s">
        <v>565</v>
      </c>
      <c r="B83" s="89"/>
      <c r="C83" s="269" t="s">
        <v>615</v>
      </c>
      <c r="D83" s="84">
        <v>43468</v>
      </c>
      <c r="E83" s="85" t="s">
        <v>1498</v>
      </c>
      <c r="F83" s="85" t="s">
        <v>3</v>
      </c>
      <c r="G83" s="85">
        <v>1700065</v>
      </c>
      <c r="H83" s="89"/>
      <c r="I83" s="270" t="s">
        <v>747</v>
      </c>
      <c r="J83" s="89"/>
      <c r="K83" s="89"/>
      <c r="L83" s="89"/>
      <c r="M83" s="89"/>
      <c r="N83" s="271">
        <v>0</v>
      </c>
      <c r="O83" s="271">
        <v>6200</v>
      </c>
      <c r="P83" s="89" t="s">
        <v>670</v>
      </c>
    </row>
    <row r="84" spans="1:16" ht="38.25">
      <c r="A84" s="268" t="s">
        <v>565</v>
      </c>
      <c r="B84" s="89"/>
      <c r="C84" s="269" t="s">
        <v>615</v>
      </c>
      <c r="D84" s="84">
        <v>43468</v>
      </c>
      <c r="E84" s="85" t="s">
        <v>1499</v>
      </c>
      <c r="F84" s="85" t="s">
        <v>3</v>
      </c>
      <c r="G84" s="85">
        <v>1700068</v>
      </c>
      <c r="H84" s="89"/>
      <c r="I84" s="270" t="s">
        <v>778</v>
      </c>
      <c r="J84" s="89"/>
      <c r="K84" s="89"/>
      <c r="L84" s="89"/>
      <c r="M84" s="89"/>
      <c r="N84" s="271">
        <v>0</v>
      </c>
      <c r="O84" s="271">
        <v>1360</v>
      </c>
      <c r="P84" s="89" t="s">
        <v>670</v>
      </c>
    </row>
    <row r="85" spans="1:16" ht="51">
      <c r="A85" s="268">
        <v>591</v>
      </c>
      <c r="B85" s="89"/>
      <c r="C85" s="269" t="s">
        <v>1368</v>
      </c>
      <c r="D85" s="84">
        <v>43468</v>
      </c>
      <c r="E85" s="85" t="s">
        <v>1500</v>
      </c>
      <c r="F85" s="85" t="s">
        <v>3</v>
      </c>
      <c r="G85" s="85">
        <v>1700117</v>
      </c>
      <c r="H85" s="89"/>
      <c r="I85" s="270" t="s">
        <v>2184</v>
      </c>
      <c r="J85" s="89"/>
      <c r="K85" s="89"/>
      <c r="L85" s="89"/>
      <c r="M85" s="89"/>
      <c r="N85" s="271">
        <v>0</v>
      </c>
      <c r="O85" s="271">
        <v>288.2</v>
      </c>
      <c r="P85" s="89" t="s">
        <v>670</v>
      </c>
    </row>
    <row r="86" spans="1:16" ht="51">
      <c r="A86" s="268">
        <v>591</v>
      </c>
      <c r="B86" s="89"/>
      <c r="C86" s="269" t="s">
        <v>1368</v>
      </c>
      <c r="D86" s="84">
        <v>43468</v>
      </c>
      <c r="E86" s="85" t="s">
        <v>1501</v>
      </c>
      <c r="F86" s="85" t="s">
        <v>3</v>
      </c>
      <c r="G86" s="85">
        <v>1700120</v>
      </c>
      <c r="H86" s="89"/>
      <c r="I86" s="270" t="s">
        <v>2185</v>
      </c>
      <c r="J86" s="89"/>
      <c r="K86" s="89"/>
      <c r="L86" s="89"/>
      <c r="M86" s="89"/>
      <c r="N86" s="271">
        <v>0</v>
      </c>
      <c r="O86" s="271">
        <v>355.28000000000003</v>
      </c>
      <c r="P86" s="89" t="s">
        <v>670</v>
      </c>
    </row>
    <row r="87" spans="1:16" ht="51">
      <c r="A87" s="268">
        <v>591</v>
      </c>
      <c r="B87" s="89"/>
      <c r="C87" s="269" t="s">
        <v>1368</v>
      </c>
      <c r="D87" s="84">
        <v>43468</v>
      </c>
      <c r="E87" s="85" t="s">
        <v>1502</v>
      </c>
      <c r="F87" s="85" t="s">
        <v>3</v>
      </c>
      <c r="G87" s="85">
        <v>1700121</v>
      </c>
      <c r="H87" s="89"/>
      <c r="I87" s="270" t="s">
        <v>2184</v>
      </c>
      <c r="J87" s="89"/>
      <c r="K87" s="89"/>
      <c r="L87" s="89"/>
      <c r="M87" s="89"/>
      <c r="N87" s="271">
        <v>0</v>
      </c>
      <c r="O87" s="271">
        <v>80.489999999999995</v>
      </c>
      <c r="P87" s="89" t="s">
        <v>670</v>
      </c>
    </row>
    <row r="88" spans="1:16" ht="51">
      <c r="A88" s="268">
        <v>133</v>
      </c>
      <c r="B88" s="89"/>
      <c r="C88" s="269" t="s">
        <v>69</v>
      </c>
      <c r="D88" s="84">
        <v>43468</v>
      </c>
      <c r="E88" s="85" t="s">
        <v>1503</v>
      </c>
      <c r="F88" s="85" t="s">
        <v>3</v>
      </c>
      <c r="G88" s="85">
        <v>1700126</v>
      </c>
      <c r="H88" s="89"/>
      <c r="I88" s="270" t="s">
        <v>2186</v>
      </c>
      <c r="J88" s="89"/>
      <c r="K88" s="89"/>
      <c r="L88" s="89"/>
      <c r="M88" s="89"/>
      <c r="N88" s="271">
        <v>0</v>
      </c>
      <c r="O88" s="271">
        <v>328670</v>
      </c>
      <c r="P88" s="89" t="s">
        <v>670</v>
      </c>
    </row>
    <row r="89" spans="1:16" ht="38.25">
      <c r="A89" s="268" t="s">
        <v>565</v>
      </c>
      <c r="B89" s="89"/>
      <c r="C89" s="269" t="s">
        <v>615</v>
      </c>
      <c r="D89" s="84">
        <v>43468</v>
      </c>
      <c r="E89" s="85" t="s">
        <v>1504</v>
      </c>
      <c r="F89" s="85" t="s">
        <v>3</v>
      </c>
      <c r="G89" s="85">
        <v>1700186</v>
      </c>
      <c r="H89" s="89"/>
      <c r="I89" s="270" t="s">
        <v>2187</v>
      </c>
      <c r="J89" s="89"/>
      <c r="K89" s="89"/>
      <c r="L89" s="89"/>
      <c r="M89" s="89"/>
      <c r="N89" s="271">
        <v>0</v>
      </c>
      <c r="O89" s="271">
        <v>93</v>
      </c>
      <c r="P89" s="89" t="s">
        <v>670</v>
      </c>
    </row>
    <row r="90" spans="1:16" ht="51">
      <c r="A90" s="268">
        <v>271</v>
      </c>
      <c r="B90" s="89"/>
      <c r="C90" s="269" t="s">
        <v>121</v>
      </c>
      <c r="D90" s="84">
        <v>43468</v>
      </c>
      <c r="E90" s="85" t="s">
        <v>1505</v>
      </c>
      <c r="F90" s="85" t="s">
        <v>3</v>
      </c>
      <c r="G90" s="85">
        <v>1699922</v>
      </c>
      <c r="H90" s="89"/>
      <c r="I90" s="270" t="s">
        <v>2188</v>
      </c>
      <c r="J90" s="89"/>
      <c r="K90" s="89"/>
      <c r="L90" s="89"/>
      <c r="M90" s="89"/>
      <c r="N90" s="271">
        <v>0</v>
      </c>
      <c r="O90" s="271">
        <v>573.80000000000007</v>
      </c>
      <c r="P90" s="89" t="s">
        <v>670</v>
      </c>
    </row>
    <row r="91" spans="1:16" ht="51">
      <c r="A91" s="268" t="s">
        <v>565</v>
      </c>
      <c r="B91" s="89"/>
      <c r="C91" s="269" t="s">
        <v>615</v>
      </c>
      <c r="D91" s="84">
        <v>43468</v>
      </c>
      <c r="E91" s="85" t="s">
        <v>1506</v>
      </c>
      <c r="F91" s="85" t="s">
        <v>3</v>
      </c>
      <c r="G91" s="85">
        <v>1699945</v>
      </c>
      <c r="H91" s="89"/>
      <c r="I91" s="270" t="s">
        <v>2189</v>
      </c>
      <c r="J91" s="89"/>
      <c r="K91" s="89"/>
      <c r="L91" s="89"/>
      <c r="M91" s="89"/>
      <c r="N91" s="271">
        <v>0</v>
      </c>
      <c r="O91" s="271">
        <v>435</v>
      </c>
      <c r="P91" s="89" t="s">
        <v>670</v>
      </c>
    </row>
    <row r="92" spans="1:16" ht="38.25">
      <c r="A92" s="268">
        <v>670</v>
      </c>
      <c r="B92" s="89"/>
      <c r="C92" s="269" t="s">
        <v>190</v>
      </c>
      <c r="D92" s="84">
        <v>43468</v>
      </c>
      <c r="E92" s="85" t="s">
        <v>1507</v>
      </c>
      <c r="F92" s="85" t="s">
        <v>3</v>
      </c>
      <c r="G92" s="85">
        <v>1699932</v>
      </c>
      <c r="H92" s="89"/>
      <c r="I92" s="270" t="s">
        <v>2191</v>
      </c>
      <c r="J92" s="89"/>
      <c r="K92" s="89"/>
      <c r="L92" s="89"/>
      <c r="M92" s="89"/>
      <c r="N92" s="271">
        <v>0</v>
      </c>
      <c r="O92" s="271">
        <v>0.36</v>
      </c>
      <c r="P92" s="89" t="s">
        <v>670</v>
      </c>
    </row>
    <row r="93" spans="1:16" ht="51">
      <c r="A93" s="268" t="s">
        <v>565</v>
      </c>
      <c r="B93" s="89"/>
      <c r="C93" s="269" t="s">
        <v>615</v>
      </c>
      <c r="D93" s="84">
        <v>43468</v>
      </c>
      <c r="E93" s="85" t="s">
        <v>1508</v>
      </c>
      <c r="F93" s="85" t="s">
        <v>3</v>
      </c>
      <c r="G93" s="85">
        <v>1699912</v>
      </c>
      <c r="H93" s="89"/>
      <c r="I93" s="270" t="s">
        <v>2192</v>
      </c>
      <c r="J93" s="89"/>
      <c r="K93" s="89"/>
      <c r="L93" s="89"/>
      <c r="M93" s="89"/>
      <c r="N93" s="271">
        <v>0</v>
      </c>
      <c r="O93" s="271">
        <v>15.31</v>
      </c>
      <c r="P93" s="89" t="s">
        <v>670</v>
      </c>
    </row>
    <row r="94" spans="1:16" ht="63.75">
      <c r="A94" s="268">
        <v>212</v>
      </c>
      <c r="B94" s="89"/>
      <c r="C94" s="269" t="s">
        <v>100</v>
      </c>
      <c r="D94" s="84">
        <v>43468</v>
      </c>
      <c r="E94" s="85" t="s">
        <v>1509</v>
      </c>
      <c r="F94" s="85" t="s">
        <v>3</v>
      </c>
      <c r="G94" s="85">
        <v>1699997</v>
      </c>
      <c r="H94" s="89"/>
      <c r="I94" s="270" t="s">
        <v>2193</v>
      </c>
      <c r="J94" s="89"/>
      <c r="K94" s="89"/>
      <c r="L94" s="89"/>
      <c r="M94" s="89"/>
      <c r="N94" s="271">
        <v>0</v>
      </c>
      <c r="O94" s="271">
        <v>190853.30000000002</v>
      </c>
      <c r="P94" s="89" t="s">
        <v>670</v>
      </c>
    </row>
    <row r="95" spans="1:16" ht="51">
      <c r="A95" s="268">
        <v>16</v>
      </c>
      <c r="B95" s="89"/>
      <c r="C95" s="269" t="s">
        <v>43</v>
      </c>
      <c r="D95" s="84">
        <v>43468</v>
      </c>
      <c r="E95" s="85" t="s">
        <v>1510</v>
      </c>
      <c r="F95" s="85" t="s">
        <v>3</v>
      </c>
      <c r="G95" s="85">
        <v>1699941</v>
      </c>
      <c r="H95" s="89"/>
      <c r="I95" s="263" t="s">
        <v>2194</v>
      </c>
      <c r="J95" s="89"/>
      <c r="K95" s="89"/>
      <c r="L95" s="89"/>
      <c r="M95" s="89"/>
      <c r="N95" s="272">
        <v>0</v>
      </c>
      <c r="O95" s="272">
        <v>258</v>
      </c>
      <c r="P95" s="89" t="s">
        <v>670</v>
      </c>
    </row>
    <row r="96" spans="1:16" ht="51" hidden="1">
      <c r="A96" s="268" t="s">
        <v>559</v>
      </c>
      <c r="B96" s="89"/>
      <c r="C96" s="269" t="s">
        <v>760</v>
      </c>
      <c r="D96" s="84">
        <v>43468</v>
      </c>
      <c r="E96" s="85" t="s">
        <v>1511</v>
      </c>
      <c r="F96" s="85" t="s">
        <v>6</v>
      </c>
      <c r="G96" s="85">
        <v>1066649</v>
      </c>
      <c r="H96" s="89"/>
      <c r="I96" s="263" t="s">
        <v>2195</v>
      </c>
      <c r="J96" s="89"/>
      <c r="K96" s="89"/>
      <c r="L96" s="89"/>
      <c r="M96" s="89"/>
      <c r="N96" s="272">
        <v>0</v>
      </c>
      <c r="O96" s="272">
        <v>1750</v>
      </c>
      <c r="P96" s="89" t="s">
        <v>670</v>
      </c>
    </row>
    <row r="97" spans="1:16" ht="89.25" hidden="1">
      <c r="A97" s="268">
        <v>512</v>
      </c>
      <c r="B97" s="89"/>
      <c r="C97" s="269" t="s">
        <v>783</v>
      </c>
      <c r="D97" s="84">
        <v>43468</v>
      </c>
      <c r="E97" s="85" t="s">
        <v>1512</v>
      </c>
      <c r="F97" s="85" t="s">
        <v>11</v>
      </c>
      <c r="G97" s="85">
        <v>944194</v>
      </c>
      <c r="H97" s="89"/>
      <c r="I97" s="263" t="s">
        <v>2196</v>
      </c>
      <c r="J97" s="89"/>
      <c r="K97" s="89"/>
      <c r="L97" s="89"/>
      <c r="M97" s="89"/>
      <c r="N97" s="272">
        <v>4863.7299999999996</v>
      </c>
      <c r="O97" s="272">
        <v>0</v>
      </c>
      <c r="P97" s="89" t="s">
        <v>670</v>
      </c>
    </row>
    <row r="98" spans="1:16" ht="51">
      <c r="A98" s="268" t="s">
        <v>565</v>
      </c>
      <c r="B98" s="89"/>
      <c r="C98" s="269" t="s">
        <v>615</v>
      </c>
      <c r="D98" s="84">
        <v>43469</v>
      </c>
      <c r="E98" s="85" t="s">
        <v>1513</v>
      </c>
      <c r="F98" s="85" t="s">
        <v>3</v>
      </c>
      <c r="G98" s="85">
        <v>1700575</v>
      </c>
      <c r="H98" s="89"/>
      <c r="I98" s="263" t="s">
        <v>758</v>
      </c>
      <c r="J98" s="89"/>
      <c r="K98" s="89"/>
      <c r="L98" s="89"/>
      <c r="M98" s="89"/>
      <c r="N98" s="272">
        <v>0</v>
      </c>
      <c r="O98" s="272">
        <v>4310</v>
      </c>
      <c r="P98" s="89" t="s">
        <v>670</v>
      </c>
    </row>
    <row r="99" spans="1:16" ht="63.75">
      <c r="A99" s="268" t="s">
        <v>565</v>
      </c>
      <c r="B99" s="89"/>
      <c r="C99" s="269" t="s">
        <v>615</v>
      </c>
      <c r="D99" s="84">
        <v>43469</v>
      </c>
      <c r="E99" s="85" t="s">
        <v>1514</v>
      </c>
      <c r="F99" s="85" t="s">
        <v>3</v>
      </c>
      <c r="G99" s="85">
        <v>1700546</v>
      </c>
      <c r="H99" s="89"/>
      <c r="I99" s="263" t="s">
        <v>2197</v>
      </c>
      <c r="J99" s="89"/>
      <c r="K99" s="89"/>
      <c r="L99" s="89"/>
      <c r="M99" s="89"/>
      <c r="N99" s="272">
        <v>0</v>
      </c>
      <c r="O99" s="272">
        <v>710</v>
      </c>
      <c r="P99" s="89" t="s">
        <v>670</v>
      </c>
    </row>
    <row r="100" spans="1:16" ht="51">
      <c r="A100" s="268" t="s">
        <v>556</v>
      </c>
      <c r="B100" s="89"/>
      <c r="C100" s="269" t="s">
        <v>616</v>
      </c>
      <c r="D100" s="84">
        <v>43469</v>
      </c>
      <c r="E100" s="85" t="s">
        <v>1515</v>
      </c>
      <c r="F100" s="85" t="s">
        <v>3</v>
      </c>
      <c r="G100" s="85">
        <v>1700464</v>
      </c>
      <c r="H100" s="89"/>
      <c r="I100" s="263" t="s">
        <v>2198</v>
      </c>
      <c r="J100" s="89"/>
      <c r="K100" s="89"/>
      <c r="L100" s="89"/>
      <c r="M100" s="89"/>
      <c r="N100" s="272">
        <v>0</v>
      </c>
      <c r="O100" s="272">
        <v>368</v>
      </c>
      <c r="P100" s="89" t="s">
        <v>670</v>
      </c>
    </row>
    <row r="101" spans="1:16" ht="38.25">
      <c r="A101" s="268" t="s">
        <v>565</v>
      </c>
      <c r="B101" s="89"/>
      <c r="C101" s="269" t="s">
        <v>615</v>
      </c>
      <c r="D101" s="84">
        <v>43469</v>
      </c>
      <c r="E101" s="85" t="s">
        <v>1516</v>
      </c>
      <c r="F101" s="85" t="s">
        <v>3</v>
      </c>
      <c r="G101" s="85">
        <v>1700460</v>
      </c>
      <c r="H101" s="89"/>
      <c r="I101" s="263" t="s">
        <v>729</v>
      </c>
      <c r="J101" s="89"/>
      <c r="K101" s="89"/>
      <c r="L101" s="89"/>
      <c r="M101" s="89"/>
      <c r="N101" s="272">
        <v>0</v>
      </c>
      <c r="O101" s="272">
        <v>800</v>
      </c>
      <c r="P101" s="89" t="s">
        <v>670</v>
      </c>
    </row>
    <row r="102" spans="1:16" ht="38.25">
      <c r="A102" s="268" t="s">
        <v>565</v>
      </c>
      <c r="B102" s="89"/>
      <c r="C102" s="269" t="s">
        <v>615</v>
      </c>
      <c r="D102" s="84">
        <v>43469</v>
      </c>
      <c r="E102" s="85" t="s">
        <v>1517</v>
      </c>
      <c r="F102" s="85" t="s">
        <v>3</v>
      </c>
      <c r="G102" s="85">
        <v>1700458</v>
      </c>
      <c r="H102" s="89"/>
      <c r="I102" s="263" t="s">
        <v>2199</v>
      </c>
      <c r="J102" s="89"/>
      <c r="K102" s="89"/>
      <c r="L102" s="89"/>
      <c r="M102" s="89"/>
      <c r="N102" s="272">
        <v>0</v>
      </c>
      <c r="O102" s="272">
        <v>2782.4700000000003</v>
      </c>
      <c r="P102" s="89" t="s">
        <v>670</v>
      </c>
    </row>
    <row r="103" spans="1:16" ht="38.25">
      <c r="A103" s="268">
        <v>35</v>
      </c>
      <c r="B103" s="89"/>
      <c r="C103" s="269" t="s">
        <v>46</v>
      </c>
      <c r="D103" s="84">
        <v>43469</v>
      </c>
      <c r="E103" s="85" t="s">
        <v>1518</v>
      </c>
      <c r="F103" s="85" t="s">
        <v>3</v>
      </c>
      <c r="G103" s="85">
        <v>1700457</v>
      </c>
      <c r="H103" s="89"/>
      <c r="I103" s="263" t="s">
        <v>2200</v>
      </c>
      <c r="J103" s="89"/>
      <c r="K103" s="89"/>
      <c r="L103" s="89"/>
      <c r="M103" s="89"/>
      <c r="N103" s="272">
        <v>0</v>
      </c>
      <c r="O103" s="272">
        <v>494</v>
      </c>
      <c r="P103" s="89" t="s">
        <v>670</v>
      </c>
    </row>
    <row r="104" spans="1:16" ht="51">
      <c r="A104" s="268">
        <v>190</v>
      </c>
      <c r="B104" s="89"/>
      <c r="C104" s="269" t="s">
        <v>92</v>
      </c>
      <c r="D104" s="84">
        <v>43469</v>
      </c>
      <c r="E104" s="85" t="s">
        <v>1519</v>
      </c>
      <c r="F104" s="85" t="s">
        <v>3</v>
      </c>
      <c r="G104" s="85">
        <v>1700586</v>
      </c>
      <c r="H104" s="89"/>
      <c r="I104" s="263" t="s">
        <v>2201</v>
      </c>
      <c r="J104" s="89"/>
      <c r="K104" s="89"/>
      <c r="L104" s="89"/>
      <c r="M104" s="89"/>
      <c r="N104" s="272">
        <v>0</v>
      </c>
      <c r="O104" s="272">
        <v>200</v>
      </c>
      <c r="P104" s="89" t="s">
        <v>670</v>
      </c>
    </row>
    <row r="105" spans="1:16" ht="38.25">
      <c r="A105" s="268" t="s">
        <v>565</v>
      </c>
      <c r="B105" s="89"/>
      <c r="C105" s="269" t="s">
        <v>615</v>
      </c>
      <c r="D105" s="84">
        <v>43469</v>
      </c>
      <c r="E105" s="85" t="s">
        <v>1520</v>
      </c>
      <c r="F105" s="85" t="s">
        <v>3</v>
      </c>
      <c r="G105" s="85">
        <v>1700593</v>
      </c>
      <c r="H105" s="89"/>
      <c r="I105" s="263" t="s">
        <v>715</v>
      </c>
      <c r="J105" s="89"/>
      <c r="K105" s="89"/>
      <c r="L105" s="89"/>
      <c r="M105" s="89"/>
      <c r="N105" s="272">
        <v>0</v>
      </c>
      <c r="O105" s="272">
        <v>1713</v>
      </c>
      <c r="P105" s="89" t="s">
        <v>670</v>
      </c>
    </row>
    <row r="106" spans="1:16" ht="38.25">
      <c r="A106" s="268">
        <v>592</v>
      </c>
      <c r="B106" s="89"/>
      <c r="C106" s="269" t="s">
        <v>645</v>
      </c>
      <c r="D106" s="84">
        <v>43469</v>
      </c>
      <c r="E106" s="85" t="s">
        <v>1521</v>
      </c>
      <c r="F106" s="85" t="s">
        <v>3</v>
      </c>
      <c r="G106" s="85">
        <v>1700637</v>
      </c>
      <c r="H106" s="89"/>
      <c r="I106" s="263" t="s">
        <v>2202</v>
      </c>
      <c r="J106" s="89"/>
      <c r="K106" s="89"/>
      <c r="L106" s="89"/>
      <c r="M106" s="89"/>
      <c r="N106" s="272">
        <v>0</v>
      </c>
      <c r="O106" s="272">
        <v>729.6</v>
      </c>
      <c r="P106" s="89" t="s">
        <v>670</v>
      </c>
    </row>
    <row r="107" spans="1:16" ht="51">
      <c r="A107" s="268">
        <v>592</v>
      </c>
      <c r="B107" s="89"/>
      <c r="C107" s="269" t="s">
        <v>645</v>
      </c>
      <c r="D107" s="84">
        <v>43469</v>
      </c>
      <c r="E107" s="85" t="s">
        <v>1522</v>
      </c>
      <c r="F107" s="85" t="s">
        <v>3</v>
      </c>
      <c r="G107" s="85">
        <v>1700640</v>
      </c>
      <c r="H107" s="89"/>
      <c r="I107" s="263" t="s">
        <v>2203</v>
      </c>
      <c r="J107" s="89"/>
      <c r="K107" s="89"/>
      <c r="L107" s="89"/>
      <c r="M107" s="89"/>
      <c r="N107" s="272">
        <v>0</v>
      </c>
      <c r="O107" s="272">
        <v>514</v>
      </c>
      <c r="P107" s="89" t="s">
        <v>670</v>
      </c>
    </row>
    <row r="108" spans="1:16" ht="51">
      <c r="A108" s="268">
        <v>212</v>
      </c>
      <c r="B108" s="89"/>
      <c r="C108" s="269" t="s">
        <v>100</v>
      </c>
      <c r="D108" s="84">
        <v>43469</v>
      </c>
      <c r="E108" s="85" t="s">
        <v>1523</v>
      </c>
      <c r="F108" s="85" t="s">
        <v>3</v>
      </c>
      <c r="G108" s="85">
        <v>1700652</v>
      </c>
      <c r="H108" s="89"/>
      <c r="I108" s="263" t="s">
        <v>2205</v>
      </c>
      <c r="J108" s="89"/>
      <c r="K108" s="89"/>
      <c r="L108" s="89"/>
      <c r="M108" s="89"/>
      <c r="N108" s="272">
        <v>0</v>
      </c>
      <c r="O108" s="272">
        <v>30</v>
      </c>
      <c r="P108" s="89" t="s">
        <v>670</v>
      </c>
    </row>
    <row r="109" spans="1:16" ht="51">
      <c r="A109" s="268" t="s">
        <v>565</v>
      </c>
      <c r="B109" s="89"/>
      <c r="C109" s="269" t="s">
        <v>615</v>
      </c>
      <c r="D109" s="84">
        <v>43469</v>
      </c>
      <c r="E109" s="85" t="s">
        <v>1524</v>
      </c>
      <c r="F109" s="85" t="s">
        <v>3</v>
      </c>
      <c r="G109" s="85">
        <v>1700379</v>
      </c>
      <c r="H109" s="89"/>
      <c r="I109" s="263" t="s">
        <v>2206</v>
      </c>
      <c r="J109" s="89"/>
      <c r="K109" s="89"/>
      <c r="L109" s="89"/>
      <c r="M109" s="89"/>
      <c r="N109" s="272">
        <v>0</v>
      </c>
      <c r="O109" s="272">
        <v>2721</v>
      </c>
      <c r="P109" s="89" t="s">
        <v>670</v>
      </c>
    </row>
    <row r="110" spans="1:16" ht="51">
      <c r="A110" s="268" t="s">
        <v>565</v>
      </c>
      <c r="B110" s="89"/>
      <c r="C110" s="269" t="s">
        <v>615</v>
      </c>
      <c r="D110" s="84">
        <v>43469</v>
      </c>
      <c r="E110" s="85" t="s">
        <v>1525</v>
      </c>
      <c r="F110" s="85" t="s">
        <v>3</v>
      </c>
      <c r="G110" s="85">
        <v>1700380</v>
      </c>
      <c r="H110" s="89"/>
      <c r="I110" s="263" t="s">
        <v>2207</v>
      </c>
      <c r="J110" s="89"/>
      <c r="K110" s="89"/>
      <c r="L110" s="89"/>
      <c r="M110" s="89"/>
      <c r="N110" s="272">
        <v>0</v>
      </c>
      <c r="O110" s="272">
        <v>7999.85</v>
      </c>
      <c r="P110" s="89" t="s">
        <v>670</v>
      </c>
    </row>
    <row r="111" spans="1:16" ht="63.75">
      <c r="A111" s="268" t="s">
        <v>565</v>
      </c>
      <c r="B111" s="89"/>
      <c r="C111" s="269" t="s">
        <v>615</v>
      </c>
      <c r="D111" s="84">
        <v>43469</v>
      </c>
      <c r="E111" s="85" t="s">
        <v>1526</v>
      </c>
      <c r="F111" s="85" t="s">
        <v>3</v>
      </c>
      <c r="G111" s="85">
        <v>1700443</v>
      </c>
      <c r="H111" s="89"/>
      <c r="I111" s="263" t="s">
        <v>2208</v>
      </c>
      <c r="J111" s="89"/>
      <c r="K111" s="89"/>
      <c r="L111" s="89"/>
      <c r="M111" s="89"/>
      <c r="N111" s="272">
        <v>0</v>
      </c>
      <c r="O111" s="272">
        <v>5394.53</v>
      </c>
      <c r="P111" s="89" t="s">
        <v>670</v>
      </c>
    </row>
    <row r="112" spans="1:16" ht="38.25">
      <c r="A112" s="268" t="s">
        <v>565</v>
      </c>
      <c r="B112" s="89"/>
      <c r="C112" s="269" t="s">
        <v>615</v>
      </c>
      <c r="D112" s="84">
        <v>43469</v>
      </c>
      <c r="E112" s="85" t="s">
        <v>1527</v>
      </c>
      <c r="F112" s="85" t="s">
        <v>3</v>
      </c>
      <c r="G112" s="85">
        <v>1700311</v>
      </c>
      <c r="H112" s="89"/>
      <c r="I112" s="263" t="s">
        <v>2209</v>
      </c>
      <c r="J112" s="89"/>
      <c r="K112" s="89"/>
      <c r="L112" s="89"/>
      <c r="M112" s="89"/>
      <c r="N112" s="272">
        <v>0</v>
      </c>
      <c r="O112" s="272">
        <v>2075</v>
      </c>
      <c r="P112" s="89" t="s">
        <v>670</v>
      </c>
    </row>
    <row r="113" spans="1:16" ht="38.25">
      <c r="A113" s="268" t="s">
        <v>565</v>
      </c>
      <c r="B113" s="89"/>
      <c r="C113" s="269" t="s">
        <v>615</v>
      </c>
      <c r="D113" s="84">
        <v>43469</v>
      </c>
      <c r="E113" s="85" t="s">
        <v>1528</v>
      </c>
      <c r="F113" s="85" t="s">
        <v>3</v>
      </c>
      <c r="G113" s="85">
        <v>1700325</v>
      </c>
      <c r="H113" s="89"/>
      <c r="I113" s="263" t="s">
        <v>2210</v>
      </c>
      <c r="J113" s="89"/>
      <c r="K113" s="89"/>
      <c r="L113" s="89"/>
      <c r="M113" s="89"/>
      <c r="N113" s="272">
        <v>0</v>
      </c>
      <c r="O113" s="272">
        <v>1182.6400000000001</v>
      </c>
      <c r="P113" s="89" t="s">
        <v>670</v>
      </c>
    </row>
    <row r="114" spans="1:16" ht="38.25">
      <c r="A114" s="268" t="s">
        <v>565</v>
      </c>
      <c r="B114" s="89"/>
      <c r="C114" s="269" t="s">
        <v>615</v>
      </c>
      <c r="D114" s="84">
        <v>43469</v>
      </c>
      <c r="E114" s="85" t="s">
        <v>1529</v>
      </c>
      <c r="F114" s="85" t="s">
        <v>3</v>
      </c>
      <c r="G114" s="85">
        <v>1700454</v>
      </c>
      <c r="H114" s="89"/>
      <c r="I114" s="263" t="s">
        <v>2211</v>
      </c>
      <c r="J114" s="89"/>
      <c r="K114" s="89"/>
      <c r="L114" s="89"/>
      <c r="M114" s="89"/>
      <c r="N114" s="272">
        <v>0</v>
      </c>
      <c r="O114" s="272">
        <v>400</v>
      </c>
      <c r="P114" s="89" t="s">
        <v>670</v>
      </c>
    </row>
    <row r="115" spans="1:16" ht="63.75">
      <c r="A115" s="268">
        <v>10</v>
      </c>
      <c r="B115" s="89"/>
      <c r="C115" s="269" t="s">
        <v>41</v>
      </c>
      <c r="D115" s="84">
        <v>43469</v>
      </c>
      <c r="E115" s="85" t="s">
        <v>1530</v>
      </c>
      <c r="F115" s="85" t="s">
        <v>3</v>
      </c>
      <c r="G115" s="85">
        <v>1700448</v>
      </c>
      <c r="H115" s="89"/>
      <c r="I115" s="263" t="s">
        <v>2212</v>
      </c>
      <c r="J115" s="89"/>
      <c r="K115" s="89"/>
      <c r="L115" s="89"/>
      <c r="M115" s="89"/>
      <c r="N115" s="272">
        <v>0</v>
      </c>
      <c r="O115" s="272">
        <v>1973.3600000000001</v>
      </c>
      <c r="P115" s="89" t="s">
        <v>670</v>
      </c>
    </row>
    <row r="116" spans="1:16" ht="38.25">
      <c r="A116" s="268" t="s">
        <v>565</v>
      </c>
      <c r="B116" s="89"/>
      <c r="C116" s="269" t="s">
        <v>615</v>
      </c>
      <c r="D116" s="84">
        <v>43469</v>
      </c>
      <c r="E116" s="85" t="s">
        <v>1531</v>
      </c>
      <c r="F116" s="85" t="s">
        <v>3</v>
      </c>
      <c r="G116" s="85">
        <v>1700447</v>
      </c>
      <c r="H116" s="89"/>
      <c r="I116" s="263" t="s">
        <v>2213</v>
      </c>
      <c r="J116" s="89"/>
      <c r="K116" s="89"/>
      <c r="L116" s="89"/>
      <c r="M116" s="89"/>
      <c r="N116" s="272">
        <v>0</v>
      </c>
      <c r="O116" s="272">
        <v>546.5</v>
      </c>
      <c r="P116" s="89" t="s">
        <v>670</v>
      </c>
    </row>
    <row r="117" spans="1:16" ht="51">
      <c r="A117" s="268">
        <v>156</v>
      </c>
      <c r="B117" s="89"/>
      <c r="C117" s="269" t="s">
        <v>86</v>
      </c>
      <c r="D117" s="84">
        <v>43469</v>
      </c>
      <c r="E117" s="85" t="s">
        <v>1532</v>
      </c>
      <c r="F117" s="85" t="s">
        <v>3</v>
      </c>
      <c r="G117" s="85">
        <v>1700417</v>
      </c>
      <c r="H117" s="89"/>
      <c r="I117" s="263" t="s">
        <v>2214</v>
      </c>
      <c r="J117" s="89"/>
      <c r="K117" s="89"/>
      <c r="L117" s="89"/>
      <c r="M117" s="89"/>
      <c r="N117" s="272">
        <v>0</v>
      </c>
      <c r="O117" s="272">
        <v>622.9</v>
      </c>
      <c r="P117" s="89" t="s">
        <v>670</v>
      </c>
    </row>
    <row r="118" spans="1:16" ht="51">
      <c r="A118" s="268">
        <v>20</v>
      </c>
      <c r="B118" s="89"/>
      <c r="C118" s="269" t="s">
        <v>44</v>
      </c>
      <c r="D118" s="84">
        <v>43469</v>
      </c>
      <c r="E118" s="85" t="s">
        <v>1533</v>
      </c>
      <c r="F118" s="85" t="s">
        <v>3</v>
      </c>
      <c r="G118" s="85">
        <v>1700402</v>
      </c>
      <c r="H118" s="89"/>
      <c r="I118" s="263" t="s">
        <v>2215</v>
      </c>
      <c r="J118" s="89"/>
      <c r="K118" s="89"/>
      <c r="L118" s="89"/>
      <c r="M118" s="89"/>
      <c r="N118" s="272">
        <v>0</v>
      </c>
      <c r="O118" s="272">
        <v>585</v>
      </c>
      <c r="P118" s="89" t="s">
        <v>670</v>
      </c>
    </row>
    <row r="119" spans="1:16" ht="51">
      <c r="A119" s="268">
        <v>340</v>
      </c>
      <c r="B119" s="89"/>
      <c r="C119" s="269" t="s">
        <v>147</v>
      </c>
      <c r="D119" s="84">
        <v>43469</v>
      </c>
      <c r="E119" s="85" t="s">
        <v>1534</v>
      </c>
      <c r="F119" s="85" t="s">
        <v>3</v>
      </c>
      <c r="G119" s="85">
        <v>1700378</v>
      </c>
      <c r="H119" s="89"/>
      <c r="I119" s="263" t="s">
        <v>2216</v>
      </c>
      <c r="J119" s="89"/>
      <c r="K119" s="89"/>
      <c r="L119" s="89"/>
      <c r="M119" s="89"/>
      <c r="N119" s="272">
        <v>0</v>
      </c>
      <c r="O119" s="272">
        <v>300</v>
      </c>
      <c r="P119" s="89" t="s">
        <v>670</v>
      </c>
    </row>
    <row r="120" spans="1:16" ht="51">
      <c r="A120" s="268">
        <v>35</v>
      </c>
      <c r="B120" s="89"/>
      <c r="C120" s="269" t="s">
        <v>46</v>
      </c>
      <c r="D120" s="84">
        <v>43469</v>
      </c>
      <c r="E120" s="85" t="s">
        <v>1535</v>
      </c>
      <c r="F120" s="85" t="s">
        <v>3</v>
      </c>
      <c r="G120" s="85">
        <v>1700369</v>
      </c>
      <c r="H120" s="89"/>
      <c r="I120" s="263" t="s">
        <v>779</v>
      </c>
      <c r="J120" s="89"/>
      <c r="K120" s="89"/>
      <c r="L120" s="89"/>
      <c r="M120" s="89"/>
      <c r="N120" s="272">
        <v>0</v>
      </c>
      <c r="O120" s="272">
        <v>460</v>
      </c>
      <c r="P120" s="89" t="s">
        <v>670</v>
      </c>
    </row>
    <row r="121" spans="1:16" ht="51">
      <c r="A121" s="268" t="s">
        <v>565</v>
      </c>
      <c r="B121" s="89"/>
      <c r="C121" s="269" t="s">
        <v>615</v>
      </c>
      <c r="D121" s="84">
        <v>43469</v>
      </c>
      <c r="E121" s="85" t="s">
        <v>1536</v>
      </c>
      <c r="F121" s="85" t="s">
        <v>3</v>
      </c>
      <c r="G121" s="85">
        <v>1700365</v>
      </c>
      <c r="H121" s="89"/>
      <c r="I121" s="263" t="s">
        <v>728</v>
      </c>
      <c r="J121" s="89"/>
      <c r="K121" s="89"/>
      <c r="L121" s="89"/>
      <c r="M121" s="89"/>
      <c r="N121" s="272">
        <v>0</v>
      </c>
      <c r="O121" s="272">
        <v>695</v>
      </c>
      <c r="P121" s="89" t="s">
        <v>670</v>
      </c>
    </row>
    <row r="122" spans="1:16" ht="38.25">
      <c r="A122" s="268">
        <v>35</v>
      </c>
      <c r="B122" s="89"/>
      <c r="C122" s="269" t="s">
        <v>46</v>
      </c>
      <c r="D122" s="84">
        <v>43472</v>
      </c>
      <c r="E122" s="85" t="s">
        <v>1537</v>
      </c>
      <c r="F122" s="85" t="s">
        <v>3</v>
      </c>
      <c r="G122" s="85">
        <v>1700797</v>
      </c>
      <c r="H122" s="89"/>
      <c r="I122" s="263" t="s">
        <v>716</v>
      </c>
      <c r="J122" s="89"/>
      <c r="K122" s="89"/>
      <c r="L122" s="89"/>
      <c r="M122" s="89"/>
      <c r="N122" s="272">
        <v>0</v>
      </c>
      <c r="O122" s="272">
        <v>1277</v>
      </c>
      <c r="P122" s="89" t="s">
        <v>670</v>
      </c>
    </row>
    <row r="123" spans="1:16" ht="38.25">
      <c r="A123" s="268" t="s">
        <v>565</v>
      </c>
      <c r="B123" s="89"/>
      <c r="C123" s="269" t="s">
        <v>615</v>
      </c>
      <c r="D123" s="84">
        <v>43472</v>
      </c>
      <c r="E123" s="85" t="s">
        <v>1538</v>
      </c>
      <c r="F123" s="85" t="s">
        <v>3</v>
      </c>
      <c r="G123" s="85">
        <v>1700808</v>
      </c>
      <c r="H123" s="89"/>
      <c r="I123" s="263" t="s">
        <v>2217</v>
      </c>
      <c r="J123" s="89"/>
      <c r="K123" s="89"/>
      <c r="L123" s="89"/>
      <c r="M123" s="89"/>
      <c r="N123" s="272">
        <v>0</v>
      </c>
      <c r="O123" s="272">
        <v>7101.41</v>
      </c>
      <c r="P123" s="89" t="s">
        <v>670</v>
      </c>
    </row>
    <row r="124" spans="1:16" ht="63.75">
      <c r="A124" s="268">
        <v>592</v>
      </c>
      <c r="B124" s="89"/>
      <c r="C124" s="269" t="s">
        <v>645</v>
      </c>
      <c r="D124" s="84">
        <v>43472</v>
      </c>
      <c r="E124" s="85" t="s">
        <v>1539</v>
      </c>
      <c r="F124" s="85" t="s">
        <v>3</v>
      </c>
      <c r="G124" s="85">
        <v>1700861</v>
      </c>
      <c r="H124" s="89"/>
      <c r="I124" s="263" t="s">
        <v>2218</v>
      </c>
      <c r="J124" s="89"/>
      <c r="K124" s="89"/>
      <c r="L124" s="89"/>
      <c r="M124" s="89"/>
      <c r="N124" s="272">
        <v>0</v>
      </c>
      <c r="O124" s="272">
        <v>54071.11</v>
      </c>
      <c r="P124" s="89" t="s">
        <v>670</v>
      </c>
    </row>
    <row r="125" spans="1:16" ht="51">
      <c r="A125" s="268" t="s">
        <v>565</v>
      </c>
      <c r="B125" s="89"/>
      <c r="C125" s="269" t="s">
        <v>615</v>
      </c>
      <c r="D125" s="84">
        <v>43472</v>
      </c>
      <c r="E125" s="85" t="s">
        <v>1540</v>
      </c>
      <c r="F125" s="85" t="s">
        <v>3</v>
      </c>
      <c r="G125" s="85">
        <v>1700901</v>
      </c>
      <c r="H125" s="89"/>
      <c r="I125" s="263" t="s">
        <v>2219</v>
      </c>
      <c r="J125" s="89"/>
      <c r="K125" s="89"/>
      <c r="L125" s="89"/>
      <c r="M125" s="89"/>
      <c r="N125" s="272">
        <v>0</v>
      </c>
      <c r="O125" s="272">
        <v>548.45000000000005</v>
      </c>
      <c r="P125" s="89" t="s">
        <v>670</v>
      </c>
    </row>
    <row r="126" spans="1:16" ht="51">
      <c r="A126" s="268" t="s">
        <v>565</v>
      </c>
      <c r="B126" s="89"/>
      <c r="C126" s="269" t="s">
        <v>615</v>
      </c>
      <c r="D126" s="84">
        <v>43472</v>
      </c>
      <c r="E126" s="85" t="s">
        <v>1541</v>
      </c>
      <c r="F126" s="85" t="s">
        <v>3</v>
      </c>
      <c r="G126" s="85">
        <v>1700946</v>
      </c>
      <c r="H126" s="89"/>
      <c r="I126" s="263" t="s">
        <v>2220</v>
      </c>
      <c r="J126" s="89"/>
      <c r="K126" s="89"/>
      <c r="L126" s="89"/>
      <c r="M126" s="89"/>
      <c r="N126" s="272">
        <v>0</v>
      </c>
      <c r="O126" s="272">
        <v>1716.65</v>
      </c>
      <c r="P126" s="89" t="s">
        <v>670</v>
      </c>
    </row>
    <row r="127" spans="1:16" ht="51">
      <c r="A127" s="268">
        <v>132</v>
      </c>
      <c r="B127" s="89"/>
      <c r="C127" s="269" t="s">
        <v>68</v>
      </c>
      <c r="D127" s="84">
        <v>43472</v>
      </c>
      <c r="E127" s="85" t="s">
        <v>1542</v>
      </c>
      <c r="F127" s="85" t="s">
        <v>3</v>
      </c>
      <c r="G127" s="85">
        <v>1700968</v>
      </c>
      <c r="H127" s="89"/>
      <c r="I127" s="263" t="s">
        <v>2221</v>
      </c>
      <c r="J127" s="89"/>
      <c r="K127" s="89"/>
      <c r="L127" s="89"/>
      <c r="M127" s="89"/>
      <c r="N127" s="272">
        <v>0</v>
      </c>
      <c r="O127" s="272">
        <v>50</v>
      </c>
      <c r="P127" s="89" t="s">
        <v>670</v>
      </c>
    </row>
    <row r="128" spans="1:16" ht="51">
      <c r="A128" s="268">
        <v>132</v>
      </c>
      <c r="B128" s="89"/>
      <c r="C128" s="269" t="s">
        <v>68</v>
      </c>
      <c r="D128" s="84">
        <v>43472</v>
      </c>
      <c r="E128" s="85" t="s">
        <v>1543</v>
      </c>
      <c r="F128" s="85" t="s">
        <v>3</v>
      </c>
      <c r="G128" s="85">
        <v>1700971</v>
      </c>
      <c r="H128" s="89"/>
      <c r="I128" s="263" t="s">
        <v>2222</v>
      </c>
      <c r="J128" s="89"/>
      <c r="K128" s="89"/>
      <c r="L128" s="89"/>
      <c r="M128" s="89"/>
      <c r="N128" s="272">
        <v>0</v>
      </c>
      <c r="O128" s="272">
        <v>1000</v>
      </c>
      <c r="P128" s="89" t="s">
        <v>670</v>
      </c>
    </row>
    <row r="129" spans="1:16" ht="51">
      <c r="A129" s="268" t="s">
        <v>565</v>
      </c>
      <c r="B129" s="89"/>
      <c r="C129" s="269" t="s">
        <v>615</v>
      </c>
      <c r="D129" s="84">
        <v>43472</v>
      </c>
      <c r="E129" s="85" t="s">
        <v>1544</v>
      </c>
      <c r="F129" s="85" t="s">
        <v>3</v>
      </c>
      <c r="G129" s="85">
        <v>1700974</v>
      </c>
      <c r="H129" s="89"/>
      <c r="I129" s="263" t="s">
        <v>2223</v>
      </c>
      <c r="J129" s="89"/>
      <c r="K129" s="89"/>
      <c r="L129" s="89"/>
      <c r="M129" s="89"/>
      <c r="N129" s="272">
        <v>0</v>
      </c>
      <c r="O129" s="272">
        <v>488.98</v>
      </c>
      <c r="P129" s="89" t="s">
        <v>670</v>
      </c>
    </row>
    <row r="130" spans="1:16" ht="51">
      <c r="A130" s="268">
        <v>15</v>
      </c>
      <c r="B130" s="89"/>
      <c r="C130" s="269" t="s">
        <v>42</v>
      </c>
      <c r="D130" s="84">
        <v>43472</v>
      </c>
      <c r="E130" s="85" t="s">
        <v>1545</v>
      </c>
      <c r="F130" s="85" t="s">
        <v>3</v>
      </c>
      <c r="G130" s="85">
        <v>1700975</v>
      </c>
      <c r="H130" s="89"/>
      <c r="I130" s="263" t="s">
        <v>2224</v>
      </c>
      <c r="J130" s="89"/>
      <c r="K130" s="89"/>
      <c r="L130" s="89"/>
      <c r="M130" s="89"/>
      <c r="N130" s="272">
        <v>0</v>
      </c>
      <c r="O130" s="272">
        <v>20000</v>
      </c>
      <c r="P130" s="89" t="s">
        <v>670</v>
      </c>
    </row>
    <row r="131" spans="1:16" ht="63.75">
      <c r="A131" s="268">
        <v>340</v>
      </c>
      <c r="B131" s="89"/>
      <c r="C131" s="269" t="s">
        <v>147</v>
      </c>
      <c r="D131" s="84">
        <v>43472</v>
      </c>
      <c r="E131" s="85" t="s">
        <v>1546</v>
      </c>
      <c r="F131" s="85" t="s">
        <v>3</v>
      </c>
      <c r="G131" s="85">
        <v>1700795</v>
      </c>
      <c r="H131" s="89"/>
      <c r="I131" s="263" t="s">
        <v>2225</v>
      </c>
      <c r="J131" s="89"/>
      <c r="K131" s="89"/>
      <c r="L131" s="89"/>
      <c r="M131" s="89"/>
      <c r="N131" s="272">
        <v>0</v>
      </c>
      <c r="O131" s="272">
        <v>3513</v>
      </c>
      <c r="P131" s="89" t="s">
        <v>670</v>
      </c>
    </row>
    <row r="132" spans="1:16" ht="51">
      <c r="A132" s="268">
        <v>86</v>
      </c>
      <c r="B132" s="89"/>
      <c r="C132" s="269" t="s">
        <v>56</v>
      </c>
      <c r="D132" s="84">
        <v>43472</v>
      </c>
      <c r="E132" s="85" t="s">
        <v>1547</v>
      </c>
      <c r="F132" s="85" t="s">
        <v>3</v>
      </c>
      <c r="G132" s="85">
        <v>1700820</v>
      </c>
      <c r="H132" s="89"/>
      <c r="I132" s="263" t="s">
        <v>2226</v>
      </c>
      <c r="J132" s="89"/>
      <c r="K132" s="89"/>
      <c r="L132" s="89"/>
      <c r="M132" s="89"/>
      <c r="N132" s="272">
        <v>0</v>
      </c>
      <c r="O132" s="272">
        <v>1025</v>
      </c>
      <c r="P132" s="89" t="s">
        <v>670</v>
      </c>
    </row>
    <row r="133" spans="1:16" ht="51">
      <c r="A133" s="268">
        <v>86</v>
      </c>
      <c r="B133" s="89"/>
      <c r="C133" s="269" t="s">
        <v>56</v>
      </c>
      <c r="D133" s="84">
        <v>43472</v>
      </c>
      <c r="E133" s="85" t="s">
        <v>1548</v>
      </c>
      <c r="F133" s="85" t="s">
        <v>3</v>
      </c>
      <c r="G133" s="85">
        <v>1700821</v>
      </c>
      <c r="H133" s="89"/>
      <c r="I133" s="263" t="s">
        <v>2227</v>
      </c>
      <c r="J133" s="89"/>
      <c r="K133" s="89"/>
      <c r="L133" s="89"/>
      <c r="M133" s="89"/>
      <c r="N133" s="272">
        <v>0</v>
      </c>
      <c r="O133" s="272">
        <v>500</v>
      </c>
      <c r="P133" s="89" t="s">
        <v>670</v>
      </c>
    </row>
    <row r="134" spans="1:16" ht="51">
      <c r="A134" s="268">
        <v>163</v>
      </c>
      <c r="B134" s="89"/>
      <c r="C134" s="269" t="s">
        <v>88</v>
      </c>
      <c r="D134" s="84">
        <v>43472</v>
      </c>
      <c r="E134" s="85" t="s">
        <v>1549</v>
      </c>
      <c r="F134" s="85" t="s">
        <v>3</v>
      </c>
      <c r="G134" s="85">
        <v>1700840</v>
      </c>
      <c r="H134" s="89"/>
      <c r="I134" s="263" t="s">
        <v>2228</v>
      </c>
      <c r="J134" s="89"/>
      <c r="K134" s="89"/>
      <c r="L134" s="89"/>
      <c r="M134" s="89"/>
      <c r="N134" s="272">
        <v>0</v>
      </c>
      <c r="O134" s="272">
        <v>589.76</v>
      </c>
      <c r="P134" s="89" t="s">
        <v>670</v>
      </c>
    </row>
    <row r="135" spans="1:16" ht="51">
      <c r="A135" s="268">
        <v>163</v>
      </c>
      <c r="B135" s="89"/>
      <c r="C135" s="269" t="s">
        <v>88</v>
      </c>
      <c r="D135" s="84">
        <v>43472</v>
      </c>
      <c r="E135" s="85" t="s">
        <v>1550</v>
      </c>
      <c r="F135" s="85" t="s">
        <v>3</v>
      </c>
      <c r="G135" s="85">
        <v>1700842</v>
      </c>
      <c r="H135" s="89"/>
      <c r="I135" s="263" t="s">
        <v>2229</v>
      </c>
      <c r="J135" s="89"/>
      <c r="K135" s="89"/>
      <c r="L135" s="89"/>
      <c r="M135" s="89"/>
      <c r="N135" s="272">
        <v>0</v>
      </c>
      <c r="O135" s="272">
        <v>0.57999999999999996</v>
      </c>
      <c r="P135" s="89" t="s">
        <v>670</v>
      </c>
    </row>
    <row r="136" spans="1:16" ht="38.25">
      <c r="A136" s="268" t="s">
        <v>565</v>
      </c>
      <c r="B136" s="89"/>
      <c r="C136" s="269" t="s">
        <v>615</v>
      </c>
      <c r="D136" s="84">
        <v>43472</v>
      </c>
      <c r="E136" s="85" t="s">
        <v>1551</v>
      </c>
      <c r="F136" s="85" t="s">
        <v>3</v>
      </c>
      <c r="G136" s="85">
        <v>1700786</v>
      </c>
      <c r="H136" s="89"/>
      <c r="I136" s="263" t="s">
        <v>2230</v>
      </c>
      <c r="J136" s="89"/>
      <c r="K136" s="89"/>
      <c r="L136" s="89"/>
      <c r="M136" s="89"/>
      <c r="N136" s="272">
        <v>0</v>
      </c>
      <c r="O136" s="272">
        <v>400</v>
      </c>
      <c r="P136" s="89" t="s">
        <v>670</v>
      </c>
    </row>
    <row r="137" spans="1:16" ht="51">
      <c r="A137" s="268">
        <v>592</v>
      </c>
      <c r="B137" s="89"/>
      <c r="C137" s="269" t="s">
        <v>645</v>
      </c>
      <c r="D137" s="84">
        <v>43472</v>
      </c>
      <c r="E137" s="85" t="s">
        <v>1552</v>
      </c>
      <c r="F137" s="85" t="s">
        <v>3</v>
      </c>
      <c r="G137" s="85">
        <v>1700871</v>
      </c>
      <c r="H137" s="89"/>
      <c r="I137" s="263" t="s">
        <v>2231</v>
      </c>
      <c r="J137" s="89"/>
      <c r="K137" s="89"/>
      <c r="L137" s="89"/>
      <c r="M137" s="89"/>
      <c r="N137" s="272">
        <v>0</v>
      </c>
      <c r="O137" s="272">
        <v>88806.8</v>
      </c>
      <c r="P137" s="89" t="s">
        <v>670</v>
      </c>
    </row>
    <row r="138" spans="1:16" ht="51">
      <c r="A138" s="268">
        <v>592</v>
      </c>
      <c r="B138" s="89"/>
      <c r="C138" s="269" t="s">
        <v>645</v>
      </c>
      <c r="D138" s="84">
        <v>43472</v>
      </c>
      <c r="E138" s="85" t="s">
        <v>1553</v>
      </c>
      <c r="F138" s="85" t="s">
        <v>3</v>
      </c>
      <c r="G138" s="85">
        <v>1700869</v>
      </c>
      <c r="H138" s="89"/>
      <c r="I138" s="263" t="s">
        <v>2232</v>
      </c>
      <c r="J138" s="89"/>
      <c r="K138" s="89"/>
      <c r="L138" s="89"/>
      <c r="M138" s="89"/>
      <c r="N138" s="272">
        <v>0</v>
      </c>
      <c r="O138" s="272">
        <v>22563</v>
      </c>
      <c r="P138" s="89" t="s">
        <v>670</v>
      </c>
    </row>
    <row r="139" spans="1:16" ht="51">
      <c r="A139" s="268">
        <v>15</v>
      </c>
      <c r="B139" s="89"/>
      <c r="C139" s="269" t="s">
        <v>42</v>
      </c>
      <c r="D139" s="84">
        <v>43472</v>
      </c>
      <c r="E139" s="85" t="s">
        <v>1554</v>
      </c>
      <c r="F139" s="85" t="s">
        <v>3</v>
      </c>
      <c r="G139" s="85">
        <v>1700849</v>
      </c>
      <c r="H139" s="89"/>
      <c r="I139" s="263" t="s">
        <v>2233</v>
      </c>
      <c r="J139" s="89"/>
      <c r="K139" s="89"/>
      <c r="L139" s="89"/>
      <c r="M139" s="89"/>
      <c r="N139" s="272">
        <v>0</v>
      </c>
      <c r="O139" s="272">
        <v>8660.9600000000009</v>
      </c>
      <c r="P139" s="89" t="s">
        <v>670</v>
      </c>
    </row>
    <row r="140" spans="1:16" ht="63.75" hidden="1">
      <c r="A140" s="268">
        <v>222</v>
      </c>
      <c r="B140" s="89"/>
      <c r="C140" s="269" t="s">
        <v>103</v>
      </c>
      <c r="D140" s="84">
        <v>43472</v>
      </c>
      <c r="E140" s="85" t="s">
        <v>1555</v>
      </c>
      <c r="F140" s="85" t="s">
        <v>6</v>
      </c>
      <c r="G140" s="85">
        <v>944274</v>
      </c>
      <c r="H140" s="89"/>
      <c r="I140" s="263" t="s">
        <v>2234</v>
      </c>
      <c r="J140" s="89"/>
      <c r="K140" s="89"/>
      <c r="L140" s="89"/>
      <c r="M140" s="89"/>
      <c r="N140" s="272">
        <v>0</v>
      </c>
      <c r="O140" s="272">
        <v>34300</v>
      </c>
      <c r="P140" s="89" t="s">
        <v>670</v>
      </c>
    </row>
    <row r="141" spans="1:16" ht="51" hidden="1">
      <c r="A141" s="268">
        <v>222</v>
      </c>
      <c r="B141" s="89"/>
      <c r="C141" s="269" t="s">
        <v>103</v>
      </c>
      <c r="D141" s="84">
        <v>43472</v>
      </c>
      <c r="E141" s="85" t="s">
        <v>1556</v>
      </c>
      <c r="F141" s="85" t="s">
        <v>11</v>
      </c>
      <c r="G141" s="85">
        <v>944274</v>
      </c>
      <c r="H141" s="89"/>
      <c r="I141" s="263" t="s">
        <v>2235</v>
      </c>
      <c r="J141" s="89"/>
      <c r="K141" s="89"/>
      <c r="L141" s="89"/>
      <c r="M141" s="89"/>
      <c r="N141" s="272">
        <v>50</v>
      </c>
      <c r="O141" s="272">
        <v>0</v>
      </c>
      <c r="P141" s="89" t="s">
        <v>670</v>
      </c>
    </row>
    <row r="142" spans="1:16" ht="51" hidden="1">
      <c r="A142" s="268">
        <v>340</v>
      </c>
      <c r="B142" s="89"/>
      <c r="C142" s="269" t="s">
        <v>147</v>
      </c>
      <c r="D142" s="84">
        <v>43472</v>
      </c>
      <c r="E142" s="85" t="s">
        <v>1557</v>
      </c>
      <c r="F142" s="85" t="s">
        <v>6</v>
      </c>
      <c r="G142" s="85">
        <v>932760</v>
      </c>
      <c r="H142" s="89"/>
      <c r="I142" s="263" t="s">
        <v>2236</v>
      </c>
      <c r="J142" s="89"/>
      <c r="K142" s="89"/>
      <c r="L142" s="89"/>
      <c r="M142" s="89"/>
      <c r="N142" s="272">
        <v>0</v>
      </c>
      <c r="O142" s="272">
        <v>9116.94</v>
      </c>
      <c r="P142" s="89" t="s">
        <v>670</v>
      </c>
    </row>
    <row r="143" spans="1:16" ht="51" hidden="1">
      <c r="A143" s="268">
        <v>340</v>
      </c>
      <c r="B143" s="89"/>
      <c r="C143" s="269" t="s">
        <v>147</v>
      </c>
      <c r="D143" s="84">
        <v>43472</v>
      </c>
      <c r="E143" s="85" t="s">
        <v>1558</v>
      </c>
      <c r="F143" s="85" t="s">
        <v>15</v>
      </c>
      <c r="G143" s="85">
        <v>932761</v>
      </c>
      <c r="H143" s="89"/>
      <c r="I143" s="263" t="s">
        <v>2237</v>
      </c>
      <c r="J143" s="89"/>
      <c r="K143" s="89"/>
      <c r="L143" s="89"/>
      <c r="M143" s="89"/>
      <c r="N143" s="272">
        <v>50</v>
      </c>
      <c r="O143" s="272">
        <v>0</v>
      </c>
      <c r="P143" s="89" t="s">
        <v>670</v>
      </c>
    </row>
    <row r="144" spans="1:16" ht="76.5" hidden="1">
      <c r="A144" s="268" t="s">
        <v>557</v>
      </c>
      <c r="B144" s="89"/>
      <c r="C144" s="269" t="s">
        <v>781</v>
      </c>
      <c r="D144" s="84">
        <v>43472</v>
      </c>
      <c r="E144" s="85" t="s">
        <v>1559</v>
      </c>
      <c r="F144" s="85" t="s">
        <v>11</v>
      </c>
      <c r="G144" s="85">
        <v>944285</v>
      </c>
      <c r="H144" s="89"/>
      <c r="I144" s="263" t="s">
        <v>2238</v>
      </c>
      <c r="J144" s="89"/>
      <c r="K144" s="89"/>
      <c r="L144" s="89"/>
      <c r="M144" s="89"/>
      <c r="N144" s="272">
        <v>581216.30000000005</v>
      </c>
      <c r="O144" s="272">
        <v>0</v>
      </c>
      <c r="P144" s="89" t="s">
        <v>670</v>
      </c>
    </row>
    <row r="145" spans="1:16" ht="76.5" hidden="1">
      <c r="A145" s="268">
        <v>41</v>
      </c>
      <c r="B145" s="89"/>
      <c r="C145" s="269" t="s">
        <v>47</v>
      </c>
      <c r="D145" s="84">
        <v>43472</v>
      </c>
      <c r="E145" s="85" t="s">
        <v>1560</v>
      </c>
      <c r="F145" s="85" t="s">
        <v>628</v>
      </c>
      <c r="G145" s="85">
        <v>182817</v>
      </c>
      <c r="H145" s="89"/>
      <c r="I145" s="263" t="s">
        <v>2239</v>
      </c>
      <c r="J145" s="89"/>
      <c r="K145" s="89"/>
      <c r="L145" s="89"/>
      <c r="M145" s="89"/>
      <c r="N145" s="272">
        <v>0</v>
      </c>
      <c r="O145" s="272">
        <v>303804</v>
      </c>
      <c r="P145" s="89" t="s">
        <v>670</v>
      </c>
    </row>
    <row r="146" spans="1:16" ht="51">
      <c r="A146" s="268">
        <v>591</v>
      </c>
      <c r="B146" s="89"/>
      <c r="C146" s="269" t="s">
        <v>1368</v>
      </c>
      <c r="D146" s="84">
        <v>43473</v>
      </c>
      <c r="E146" s="85" t="s">
        <v>1561</v>
      </c>
      <c r="F146" s="85" t="s">
        <v>3</v>
      </c>
      <c r="G146" s="85">
        <v>1701346</v>
      </c>
      <c r="H146" s="89"/>
      <c r="I146" s="263" t="s">
        <v>2240</v>
      </c>
      <c r="J146" s="89"/>
      <c r="K146" s="89"/>
      <c r="L146" s="89"/>
      <c r="M146" s="89"/>
      <c r="N146" s="272">
        <v>0</v>
      </c>
      <c r="O146" s="272">
        <v>24.400000000000002</v>
      </c>
      <c r="P146" s="89" t="s">
        <v>670</v>
      </c>
    </row>
    <row r="147" spans="1:16" ht="63.75">
      <c r="A147" s="268">
        <v>20</v>
      </c>
      <c r="B147" s="89"/>
      <c r="C147" s="269" t="s">
        <v>44</v>
      </c>
      <c r="D147" s="84">
        <v>43473</v>
      </c>
      <c r="E147" s="85" t="s">
        <v>1562</v>
      </c>
      <c r="F147" s="85" t="s">
        <v>3</v>
      </c>
      <c r="G147" s="85">
        <v>1701337</v>
      </c>
      <c r="H147" s="89"/>
      <c r="I147" s="263" t="s">
        <v>2241</v>
      </c>
      <c r="J147" s="89"/>
      <c r="K147" s="89"/>
      <c r="L147" s="89"/>
      <c r="M147" s="89"/>
      <c r="N147" s="272">
        <v>0</v>
      </c>
      <c r="O147" s="272">
        <v>628</v>
      </c>
      <c r="P147" s="89" t="s">
        <v>670</v>
      </c>
    </row>
    <row r="148" spans="1:16" ht="51">
      <c r="A148" s="268">
        <v>20</v>
      </c>
      <c r="B148" s="89"/>
      <c r="C148" s="269" t="s">
        <v>44</v>
      </c>
      <c r="D148" s="84">
        <v>43473</v>
      </c>
      <c r="E148" s="85" t="s">
        <v>1563</v>
      </c>
      <c r="F148" s="85" t="s">
        <v>3</v>
      </c>
      <c r="G148" s="85">
        <v>1701336</v>
      </c>
      <c r="H148" s="89"/>
      <c r="I148" s="270" t="s">
        <v>2242</v>
      </c>
      <c r="J148" s="89"/>
      <c r="K148" s="89"/>
      <c r="L148" s="89"/>
      <c r="M148" s="89"/>
      <c r="N148" s="271">
        <v>0</v>
      </c>
      <c r="O148" s="271">
        <v>2860</v>
      </c>
      <c r="P148" s="89" t="s">
        <v>670</v>
      </c>
    </row>
    <row r="149" spans="1:16" ht="51">
      <c r="A149" s="268" t="s">
        <v>565</v>
      </c>
      <c r="B149" s="89"/>
      <c r="C149" s="269" t="s">
        <v>615</v>
      </c>
      <c r="D149" s="84">
        <v>43473</v>
      </c>
      <c r="E149" s="85" t="s">
        <v>1564</v>
      </c>
      <c r="F149" s="85" t="s">
        <v>3</v>
      </c>
      <c r="G149" s="85">
        <v>1701331</v>
      </c>
      <c r="H149" s="89"/>
      <c r="I149" s="270" t="s">
        <v>2243</v>
      </c>
      <c r="J149" s="89"/>
      <c r="K149" s="89"/>
      <c r="L149" s="89"/>
      <c r="M149" s="89"/>
      <c r="N149" s="271">
        <v>0</v>
      </c>
      <c r="O149" s="271">
        <v>1074.67</v>
      </c>
      <c r="P149" s="89" t="s">
        <v>670</v>
      </c>
    </row>
    <row r="150" spans="1:16" ht="38.25">
      <c r="A150" s="268" t="s">
        <v>565</v>
      </c>
      <c r="B150" s="89"/>
      <c r="C150" s="269" t="s">
        <v>615</v>
      </c>
      <c r="D150" s="84">
        <v>43473</v>
      </c>
      <c r="E150" s="85" t="s">
        <v>1565</v>
      </c>
      <c r="F150" s="85" t="s">
        <v>3</v>
      </c>
      <c r="G150" s="85">
        <v>1701328</v>
      </c>
      <c r="H150" s="89"/>
      <c r="I150" s="270" t="s">
        <v>2244</v>
      </c>
      <c r="J150" s="89"/>
      <c r="K150" s="89"/>
      <c r="L150" s="89"/>
      <c r="M150" s="89"/>
      <c r="N150" s="271">
        <v>0</v>
      </c>
      <c r="O150" s="271">
        <v>50000</v>
      </c>
      <c r="P150" s="89" t="s">
        <v>670</v>
      </c>
    </row>
    <row r="151" spans="1:16" ht="51">
      <c r="A151" s="268" t="s">
        <v>565</v>
      </c>
      <c r="B151" s="89"/>
      <c r="C151" s="269" t="s">
        <v>615</v>
      </c>
      <c r="D151" s="84">
        <v>43473</v>
      </c>
      <c r="E151" s="85" t="s">
        <v>1566</v>
      </c>
      <c r="F151" s="85" t="s">
        <v>3</v>
      </c>
      <c r="G151" s="85">
        <v>1701284</v>
      </c>
      <c r="H151" s="89"/>
      <c r="I151" s="270" t="s">
        <v>780</v>
      </c>
      <c r="J151" s="89"/>
      <c r="K151" s="89"/>
      <c r="L151" s="89"/>
      <c r="M151" s="89"/>
      <c r="N151" s="271">
        <v>0</v>
      </c>
      <c r="O151" s="271">
        <v>467.88</v>
      </c>
      <c r="P151" s="89" t="s">
        <v>670</v>
      </c>
    </row>
    <row r="152" spans="1:16" ht="63.75">
      <c r="A152" s="268">
        <v>20</v>
      </c>
      <c r="B152" s="89"/>
      <c r="C152" s="269" t="s">
        <v>44</v>
      </c>
      <c r="D152" s="84">
        <v>43473</v>
      </c>
      <c r="E152" s="85" t="s">
        <v>1567</v>
      </c>
      <c r="F152" s="85" t="s">
        <v>3</v>
      </c>
      <c r="G152" s="85">
        <v>1701271</v>
      </c>
      <c r="H152" s="89"/>
      <c r="I152" s="270" t="s">
        <v>2245</v>
      </c>
      <c r="J152" s="89"/>
      <c r="K152" s="89"/>
      <c r="L152" s="89"/>
      <c r="M152" s="89"/>
      <c r="N152" s="271">
        <v>0</v>
      </c>
      <c r="O152" s="271">
        <v>23427</v>
      </c>
      <c r="P152" s="89" t="s">
        <v>670</v>
      </c>
    </row>
    <row r="153" spans="1:16" ht="38.25">
      <c r="A153" s="268" t="s">
        <v>565</v>
      </c>
      <c r="B153" s="89"/>
      <c r="C153" s="269" t="s">
        <v>615</v>
      </c>
      <c r="D153" s="84">
        <v>43473</v>
      </c>
      <c r="E153" s="85" t="s">
        <v>1568</v>
      </c>
      <c r="F153" s="85" t="s">
        <v>3</v>
      </c>
      <c r="G153" s="85">
        <v>1701354</v>
      </c>
      <c r="H153" s="89"/>
      <c r="I153" s="270" t="s">
        <v>1415</v>
      </c>
      <c r="J153" s="89"/>
      <c r="K153" s="89"/>
      <c r="L153" s="89"/>
      <c r="M153" s="89"/>
      <c r="N153" s="271">
        <v>0</v>
      </c>
      <c r="O153" s="271">
        <v>500</v>
      </c>
      <c r="P153" s="89" t="s">
        <v>670</v>
      </c>
    </row>
    <row r="154" spans="1:16" ht="51">
      <c r="A154" s="268">
        <v>592</v>
      </c>
      <c r="B154" s="89"/>
      <c r="C154" s="269" t="s">
        <v>645</v>
      </c>
      <c r="D154" s="84">
        <v>43473</v>
      </c>
      <c r="E154" s="85" t="s">
        <v>1569</v>
      </c>
      <c r="F154" s="85" t="s">
        <v>3</v>
      </c>
      <c r="G154" s="85">
        <v>1701358</v>
      </c>
      <c r="H154" s="89"/>
      <c r="I154" s="270" t="s">
        <v>2246</v>
      </c>
      <c r="J154" s="89"/>
      <c r="K154" s="89"/>
      <c r="L154" s="89"/>
      <c r="M154" s="89"/>
      <c r="N154" s="271">
        <v>0</v>
      </c>
      <c r="O154" s="271">
        <v>1149</v>
      </c>
      <c r="P154" s="89" t="s">
        <v>670</v>
      </c>
    </row>
    <row r="155" spans="1:16" ht="51">
      <c r="A155" s="268" t="s">
        <v>565</v>
      </c>
      <c r="B155" s="89"/>
      <c r="C155" s="269" t="s">
        <v>615</v>
      </c>
      <c r="D155" s="84">
        <v>43473</v>
      </c>
      <c r="E155" s="85" t="s">
        <v>1570</v>
      </c>
      <c r="F155" s="85" t="s">
        <v>3</v>
      </c>
      <c r="G155" s="85">
        <v>1701377</v>
      </c>
      <c r="H155" s="89"/>
      <c r="I155" s="270" t="s">
        <v>2247</v>
      </c>
      <c r="J155" s="89"/>
      <c r="K155" s="89"/>
      <c r="L155" s="89"/>
      <c r="M155" s="89"/>
      <c r="N155" s="271">
        <v>0</v>
      </c>
      <c r="O155" s="271">
        <v>62</v>
      </c>
      <c r="P155" s="89" t="s">
        <v>670</v>
      </c>
    </row>
    <row r="156" spans="1:16" ht="63.75">
      <c r="A156" s="268" t="s">
        <v>565</v>
      </c>
      <c r="B156" s="89"/>
      <c r="C156" s="269" t="s">
        <v>615</v>
      </c>
      <c r="D156" s="84">
        <v>43473</v>
      </c>
      <c r="E156" s="85" t="s">
        <v>1571</v>
      </c>
      <c r="F156" s="85" t="s">
        <v>3</v>
      </c>
      <c r="G156" s="85">
        <v>1701390</v>
      </c>
      <c r="H156" s="89"/>
      <c r="I156" s="270" t="s">
        <v>2248</v>
      </c>
      <c r="J156" s="89"/>
      <c r="K156" s="89"/>
      <c r="L156" s="89"/>
      <c r="M156" s="89"/>
      <c r="N156" s="271">
        <v>0</v>
      </c>
      <c r="O156" s="271">
        <v>600</v>
      </c>
      <c r="P156" s="89" t="s">
        <v>670</v>
      </c>
    </row>
    <row r="157" spans="1:16" ht="51">
      <c r="A157" s="268">
        <v>383</v>
      </c>
      <c r="B157" s="89"/>
      <c r="C157" s="269" t="s">
        <v>1361</v>
      </c>
      <c r="D157" s="84">
        <v>43473</v>
      </c>
      <c r="E157" s="85" t="s">
        <v>1572</v>
      </c>
      <c r="F157" s="85" t="s">
        <v>3</v>
      </c>
      <c r="G157" s="85">
        <v>1701449</v>
      </c>
      <c r="H157" s="89"/>
      <c r="I157" s="270" t="s">
        <v>2249</v>
      </c>
      <c r="J157" s="89"/>
      <c r="K157" s="89"/>
      <c r="L157" s="89"/>
      <c r="M157" s="89"/>
      <c r="N157" s="271">
        <v>0</v>
      </c>
      <c r="O157" s="271">
        <v>0.5</v>
      </c>
      <c r="P157" s="89" t="s">
        <v>670</v>
      </c>
    </row>
    <row r="158" spans="1:16" ht="63.75">
      <c r="A158" s="268">
        <v>660</v>
      </c>
      <c r="B158" s="89"/>
      <c r="C158" s="269" t="s">
        <v>188</v>
      </c>
      <c r="D158" s="84">
        <v>43473</v>
      </c>
      <c r="E158" s="85" t="s">
        <v>1573</v>
      </c>
      <c r="F158" s="85" t="s">
        <v>3</v>
      </c>
      <c r="G158" s="85">
        <v>1701187</v>
      </c>
      <c r="H158" s="89"/>
      <c r="I158" s="270" t="s">
        <v>2250</v>
      </c>
      <c r="J158" s="89"/>
      <c r="K158" s="89"/>
      <c r="L158" s="89"/>
      <c r="M158" s="89"/>
      <c r="N158" s="271">
        <v>0</v>
      </c>
      <c r="O158" s="271">
        <v>606.83000000000004</v>
      </c>
      <c r="P158" s="89" t="s">
        <v>670</v>
      </c>
    </row>
    <row r="159" spans="1:16" ht="51">
      <c r="A159" s="268" t="s">
        <v>565</v>
      </c>
      <c r="B159" s="89"/>
      <c r="C159" s="269" t="s">
        <v>615</v>
      </c>
      <c r="D159" s="84">
        <v>43473</v>
      </c>
      <c r="E159" s="85" t="s">
        <v>1574</v>
      </c>
      <c r="F159" s="85" t="s">
        <v>3</v>
      </c>
      <c r="G159" s="85">
        <v>1701216</v>
      </c>
      <c r="H159" s="89"/>
      <c r="I159" s="270" t="s">
        <v>2251</v>
      </c>
      <c r="J159" s="89"/>
      <c r="K159" s="89"/>
      <c r="L159" s="89"/>
      <c r="M159" s="89"/>
      <c r="N159" s="271">
        <v>0</v>
      </c>
      <c r="O159" s="271">
        <v>211</v>
      </c>
      <c r="P159" s="89" t="s">
        <v>670</v>
      </c>
    </row>
    <row r="160" spans="1:16" ht="51">
      <c r="A160" s="268" t="s">
        <v>565</v>
      </c>
      <c r="B160" s="89"/>
      <c r="C160" s="269" t="s">
        <v>615</v>
      </c>
      <c r="D160" s="84">
        <v>43473</v>
      </c>
      <c r="E160" s="85" t="s">
        <v>1575</v>
      </c>
      <c r="F160" s="85" t="s">
        <v>3</v>
      </c>
      <c r="G160" s="85">
        <v>1701218</v>
      </c>
      <c r="H160" s="89"/>
      <c r="I160" s="270" t="s">
        <v>2252</v>
      </c>
      <c r="J160" s="89"/>
      <c r="K160" s="89"/>
      <c r="L160" s="89"/>
      <c r="M160" s="89"/>
      <c r="N160" s="271">
        <v>0</v>
      </c>
      <c r="O160" s="271">
        <v>3053.54</v>
      </c>
      <c r="P160" s="89" t="s">
        <v>670</v>
      </c>
    </row>
    <row r="161" spans="1:16" ht="63.75">
      <c r="A161" s="268" t="s">
        <v>556</v>
      </c>
      <c r="B161" s="89"/>
      <c r="C161" s="269" t="s">
        <v>616</v>
      </c>
      <c r="D161" s="84">
        <v>43473</v>
      </c>
      <c r="E161" s="85" t="s">
        <v>1576</v>
      </c>
      <c r="F161" s="85" t="s">
        <v>3</v>
      </c>
      <c r="G161" s="85">
        <v>1701304</v>
      </c>
      <c r="H161" s="89"/>
      <c r="I161" s="270" t="s">
        <v>2253</v>
      </c>
      <c r="J161" s="89"/>
      <c r="K161" s="89"/>
      <c r="L161" s="89"/>
      <c r="M161" s="89"/>
      <c r="N161" s="271">
        <v>0</v>
      </c>
      <c r="O161" s="271">
        <v>52416.93</v>
      </c>
      <c r="P161" s="89" t="s">
        <v>670</v>
      </c>
    </row>
    <row r="162" spans="1:16" ht="63.75">
      <c r="A162" s="268">
        <v>670</v>
      </c>
      <c r="B162" s="89"/>
      <c r="C162" s="269" t="s">
        <v>190</v>
      </c>
      <c r="D162" s="84">
        <v>43473</v>
      </c>
      <c r="E162" s="85" t="s">
        <v>1577</v>
      </c>
      <c r="F162" s="85" t="s">
        <v>3</v>
      </c>
      <c r="G162" s="85">
        <v>1701308</v>
      </c>
      <c r="H162" s="89"/>
      <c r="I162" s="270" t="s">
        <v>2254</v>
      </c>
      <c r="J162" s="89"/>
      <c r="K162" s="89"/>
      <c r="L162" s="89"/>
      <c r="M162" s="89"/>
      <c r="N162" s="271">
        <v>0</v>
      </c>
      <c r="O162" s="271">
        <v>12560.6</v>
      </c>
      <c r="P162" s="89" t="s">
        <v>670</v>
      </c>
    </row>
    <row r="163" spans="1:16" ht="63.75">
      <c r="A163" s="268">
        <v>670</v>
      </c>
      <c r="B163" s="89"/>
      <c r="C163" s="269" t="s">
        <v>190</v>
      </c>
      <c r="D163" s="84">
        <v>43473</v>
      </c>
      <c r="E163" s="85" t="s">
        <v>1578</v>
      </c>
      <c r="F163" s="85" t="s">
        <v>3</v>
      </c>
      <c r="G163" s="85">
        <v>1701310</v>
      </c>
      <c r="H163" s="89"/>
      <c r="I163" s="270" t="s">
        <v>2255</v>
      </c>
      <c r="J163" s="89"/>
      <c r="K163" s="89"/>
      <c r="L163" s="89"/>
      <c r="M163" s="89"/>
      <c r="N163" s="271">
        <v>0</v>
      </c>
      <c r="O163" s="271">
        <v>17683.36</v>
      </c>
      <c r="P163" s="89" t="s">
        <v>670</v>
      </c>
    </row>
    <row r="164" spans="1:16" ht="51">
      <c r="A164" s="268">
        <v>20</v>
      </c>
      <c r="B164" s="89"/>
      <c r="C164" s="269" t="s">
        <v>44</v>
      </c>
      <c r="D164" s="84">
        <v>43473</v>
      </c>
      <c r="E164" s="85" t="s">
        <v>1579</v>
      </c>
      <c r="F164" s="85" t="s">
        <v>3</v>
      </c>
      <c r="G164" s="85">
        <v>1701227</v>
      </c>
      <c r="H164" s="89"/>
      <c r="I164" s="270" t="s">
        <v>2256</v>
      </c>
      <c r="J164" s="89"/>
      <c r="K164" s="89"/>
      <c r="L164" s="89"/>
      <c r="M164" s="89"/>
      <c r="N164" s="271">
        <v>0</v>
      </c>
      <c r="O164" s="271">
        <v>800</v>
      </c>
      <c r="P164" s="89" t="s">
        <v>670</v>
      </c>
    </row>
    <row r="165" spans="1:16" ht="51">
      <c r="A165" s="268">
        <v>20</v>
      </c>
      <c r="B165" s="89"/>
      <c r="C165" s="269" t="s">
        <v>44</v>
      </c>
      <c r="D165" s="84">
        <v>43473</v>
      </c>
      <c r="E165" s="85" t="s">
        <v>1580</v>
      </c>
      <c r="F165" s="85" t="s">
        <v>3</v>
      </c>
      <c r="G165" s="85">
        <v>1701226</v>
      </c>
      <c r="H165" s="89"/>
      <c r="I165" s="270" t="s">
        <v>2257</v>
      </c>
      <c r="J165" s="89"/>
      <c r="K165" s="89"/>
      <c r="L165" s="89"/>
      <c r="M165" s="89"/>
      <c r="N165" s="271">
        <v>0</v>
      </c>
      <c r="O165" s="271">
        <v>800</v>
      </c>
      <c r="P165" s="89" t="s">
        <v>670</v>
      </c>
    </row>
    <row r="166" spans="1:16" ht="51">
      <c r="A166" s="268">
        <v>35</v>
      </c>
      <c r="B166" s="89"/>
      <c r="C166" s="269" t="s">
        <v>46</v>
      </c>
      <c r="D166" s="84">
        <v>43473</v>
      </c>
      <c r="E166" s="85" t="s">
        <v>1581</v>
      </c>
      <c r="F166" s="85" t="s">
        <v>3</v>
      </c>
      <c r="G166" s="85">
        <v>1701194</v>
      </c>
      <c r="H166" s="89"/>
      <c r="I166" s="270" t="s">
        <v>2258</v>
      </c>
      <c r="J166" s="89"/>
      <c r="K166" s="89"/>
      <c r="L166" s="89"/>
      <c r="M166" s="89"/>
      <c r="N166" s="271">
        <v>0</v>
      </c>
      <c r="O166" s="271">
        <v>1500</v>
      </c>
      <c r="P166" s="89" t="s">
        <v>670</v>
      </c>
    </row>
    <row r="167" spans="1:16" ht="51">
      <c r="A167" s="268" t="s">
        <v>565</v>
      </c>
      <c r="B167" s="89"/>
      <c r="C167" s="269" t="s">
        <v>615</v>
      </c>
      <c r="D167" s="84">
        <v>43473</v>
      </c>
      <c r="E167" s="85" t="s">
        <v>1582</v>
      </c>
      <c r="F167" s="85" t="s">
        <v>3</v>
      </c>
      <c r="G167" s="85">
        <v>1701179</v>
      </c>
      <c r="H167" s="89"/>
      <c r="I167" s="270" t="s">
        <v>2259</v>
      </c>
      <c r="J167" s="89"/>
      <c r="K167" s="89"/>
      <c r="L167" s="89"/>
      <c r="M167" s="89"/>
      <c r="N167" s="271">
        <v>0</v>
      </c>
      <c r="O167" s="271">
        <v>1425</v>
      </c>
      <c r="P167" s="89" t="s">
        <v>670</v>
      </c>
    </row>
    <row r="168" spans="1:16" ht="114.75" hidden="1">
      <c r="A168" s="268" t="s">
        <v>556</v>
      </c>
      <c r="B168" s="89"/>
      <c r="C168" s="269" t="s">
        <v>616</v>
      </c>
      <c r="D168" s="84">
        <v>43473</v>
      </c>
      <c r="E168" s="85" t="s">
        <v>1583</v>
      </c>
      <c r="F168" s="85" t="s">
        <v>671</v>
      </c>
      <c r="G168" s="85">
        <v>182821</v>
      </c>
      <c r="H168" s="89"/>
      <c r="I168" s="270" t="s">
        <v>2260</v>
      </c>
      <c r="J168" s="89"/>
      <c r="K168" s="89"/>
      <c r="L168" s="89"/>
      <c r="M168" s="89"/>
      <c r="N168" s="271">
        <v>0</v>
      </c>
      <c r="O168" s="271">
        <v>14002.59</v>
      </c>
      <c r="P168" s="89" t="s">
        <v>670</v>
      </c>
    </row>
    <row r="169" spans="1:16" ht="89.25" hidden="1">
      <c r="A169" s="268" t="s">
        <v>556</v>
      </c>
      <c r="B169" s="89"/>
      <c r="C169" s="269" t="s">
        <v>616</v>
      </c>
      <c r="D169" s="84">
        <v>43473</v>
      </c>
      <c r="E169" s="85" t="s">
        <v>1584</v>
      </c>
      <c r="F169" s="85" t="s">
        <v>671</v>
      </c>
      <c r="G169" s="85">
        <v>182806</v>
      </c>
      <c r="H169" s="89"/>
      <c r="I169" s="270" t="s">
        <v>2261</v>
      </c>
      <c r="J169" s="89"/>
      <c r="K169" s="89"/>
      <c r="L169" s="89"/>
      <c r="M169" s="89"/>
      <c r="N169" s="271">
        <v>0</v>
      </c>
      <c r="O169" s="271">
        <v>7353</v>
      </c>
      <c r="P169" s="89" t="s">
        <v>670</v>
      </c>
    </row>
    <row r="170" spans="1:16" ht="76.5" hidden="1">
      <c r="A170" s="268">
        <v>46</v>
      </c>
      <c r="B170" s="89"/>
      <c r="C170" s="269" t="s">
        <v>48</v>
      </c>
      <c r="D170" s="84">
        <v>43473</v>
      </c>
      <c r="E170" s="85" t="s">
        <v>1585</v>
      </c>
      <c r="F170" s="85" t="s">
        <v>671</v>
      </c>
      <c r="G170" s="85">
        <v>182807</v>
      </c>
      <c r="H170" s="89"/>
      <c r="I170" s="270" t="s">
        <v>2262</v>
      </c>
      <c r="J170" s="89"/>
      <c r="K170" s="89"/>
      <c r="L170" s="89"/>
      <c r="M170" s="89"/>
      <c r="N170" s="271">
        <v>0</v>
      </c>
      <c r="O170" s="271">
        <v>4798</v>
      </c>
      <c r="P170" s="89" t="s">
        <v>670</v>
      </c>
    </row>
    <row r="171" spans="1:16" ht="63.75" hidden="1">
      <c r="A171" s="268">
        <v>670</v>
      </c>
      <c r="B171" s="89"/>
      <c r="C171" s="269" t="s">
        <v>190</v>
      </c>
      <c r="D171" s="84">
        <v>43473</v>
      </c>
      <c r="E171" s="85" t="s">
        <v>1586</v>
      </c>
      <c r="F171" s="85" t="s">
        <v>6</v>
      </c>
      <c r="G171" s="85">
        <v>1068027</v>
      </c>
      <c r="H171" s="89"/>
      <c r="I171" s="270" t="s">
        <v>2263</v>
      </c>
      <c r="J171" s="89"/>
      <c r="K171" s="89"/>
      <c r="L171" s="89"/>
      <c r="M171" s="89"/>
      <c r="N171" s="271">
        <v>0</v>
      </c>
      <c r="O171" s="271">
        <v>49983.5</v>
      </c>
      <c r="P171" s="89" t="s">
        <v>670</v>
      </c>
    </row>
    <row r="172" spans="1:16" ht="51" hidden="1">
      <c r="A172" s="268" t="s">
        <v>559</v>
      </c>
      <c r="B172" s="89"/>
      <c r="C172" s="269" t="s">
        <v>760</v>
      </c>
      <c r="D172" s="84">
        <v>43473</v>
      </c>
      <c r="E172" s="85" t="s">
        <v>1587</v>
      </c>
      <c r="F172" s="85" t="s">
        <v>6</v>
      </c>
      <c r="G172" s="85">
        <v>1068036</v>
      </c>
      <c r="H172" s="89"/>
      <c r="I172" s="270" t="s">
        <v>2264</v>
      </c>
      <c r="J172" s="89"/>
      <c r="K172" s="89"/>
      <c r="L172" s="89"/>
      <c r="M172" s="89"/>
      <c r="N172" s="271">
        <v>0</v>
      </c>
      <c r="O172" s="271">
        <v>4250</v>
      </c>
      <c r="P172" s="89" t="s">
        <v>670</v>
      </c>
    </row>
    <row r="173" spans="1:16" ht="51" hidden="1">
      <c r="A173" s="268" t="s">
        <v>557</v>
      </c>
      <c r="B173" s="89"/>
      <c r="C173" s="269" t="s">
        <v>781</v>
      </c>
      <c r="D173" s="84">
        <v>43473</v>
      </c>
      <c r="E173" s="85" t="s">
        <v>1588</v>
      </c>
      <c r="F173" s="85" t="s">
        <v>671</v>
      </c>
      <c r="G173" s="85">
        <v>182835</v>
      </c>
      <c r="H173" s="89"/>
      <c r="I173" s="270" t="s">
        <v>2265</v>
      </c>
      <c r="J173" s="89"/>
      <c r="K173" s="89"/>
      <c r="L173" s="89"/>
      <c r="M173" s="89"/>
      <c r="N173" s="271">
        <v>0</v>
      </c>
      <c r="O173" s="271">
        <v>515.99</v>
      </c>
      <c r="P173" s="89" t="s">
        <v>670</v>
      </c>
    </row>
    <row r="174" spans="1:16" ht="51" hidden="1">
      <c r="A174" s="268" t="s">
        <v>557</v>
      </c>
      <c r="B174" s="89"/>
      <c r="C174" s="269" t="s">
        <v>781</v>
      </c>
      <c r="D174" s="84">
        <v>43473</v>
      </c>
      <c r="E174" s="85" t="s">
        <v>1588</v>
      </c>
      <c r="F174" s="85" t="s">
        <v>671</v>
      </c>
      <c r="G174" s="85">
        <v>182833</v>
      </c>
      <c r="H174" s="89"/>
      <c r="I174" s="270" t="s">
        <v>2265</v>
      </c>
      <c r="J174" s="89"/>
      <c r="K174" s="89"/>
      <c r="L174" s="89"/>
      <c r="M174" s="89"/>
      <c r="N174" s="271">
        <v>0</v>
      </c>
      <c r="O174" s="271">
        <v>1489.58</v>
      </c>
      <c r="P174" s="89" t="s">
        <v>670</v>
      </c>
    </row>
    <row r="175" spans="1:16" ht="38.25" hidden="1">
      <c r="A175" s="268" t="s">
        <v>565</v>
      </c>
      <c r="B175" s="89"/>
      <c r="C175" s="269" t="s">
        <v>615</v>
      </c>
      <c r="D175" s="84">
        <v>43473</v>
      </c>
      <c r="E175" s="85" t="s">
        <v>1588</v>
      </c>
      <c r="F175" s="85" t="s">
        <v>671</v>
      </c>
      <c r="G175" s="85">
        <v>182831</v>
      </c>
      <c r="H175" s="89"/>
      <c r="I175" s="270" t="s">
        <v>2266</v>
      </c>
      <c r="J175" s="89"/>
      <c r="K175" s="89"/>
      <c r="L175" s="89"/>
      <c r="M175" s="89"/>
      <c r="N175" s="271">
        <v>0</v>
      </c>
      <c r="O175" s="271">
        <v>1940.01</v>
      </c>
      <c r="P175" s="89" t="s">
        <v>670</v>
      </c>
    </row>
    <row r="176" spans="1:16" ht="63.75" hidden="1">
      <c r="A176" s="268" t="s">
        <v>557</v>
      </c>
      <c r="B176" s="89"/>
      <c r="C176" s="269" t="s">
        <v>781</v>
      </c>
      <c r="D176" s="84">
        <v>43473</v>
      </c>
      <c r="E176" s="85" t="s">
        <v>1589</v>
      </c>
      <c r="F176" s="85" t="s">
        <v>6</v>
      </c>
      <c r="G176" s="85">
        <v>944343</v>
      </c>
      <c r="H176" s="89"/>
      <c r="I176" s="270" t="s">
        <v>2267</v>
      </c>
      <c r="J176" s="89"/>
      <c r="K176" s="89"/>
      <c r="L176" s="89"/>
      <c r="M176" s="89"/>
      <c r="N176" s="271">
        <v>0</v>
      </c>
      <c r="O176" s="271">
        <v>6098.62</v>
      </c>
      <c r="P176" s="89" t="s">
        <v>670</v>
      </c>
    </row>
    <row r="177" spans="1:16" ht="38.25">
      <c r="A177" s="268" t="s">
        <v>565</v>
      </c>
      <c r="B177" s="89"/>
      <c r="C177" s="269" t="s">
        <v>615</v>
      </c>
      <c r="D177" s="84">
        <v>43474</v>
      </c>
      <c r="E177" s="85" t="s">
        <v>1590</v>
      </c>
      <c r="F177" s="85" t="s">
        <v>3</v>
      </c>
      <c r="G177" s="85">
        <v>1701704</v>
      </c>
      <c r="H177" s="89"/>
      <c r="I177" s="270" t="s">
        <v>737</v>
      </c>
      <c r="J177" s="89"/>
      <c r="K177" s="89"/>
      <c r="L177" s="89"/>
      <c r="M177" s="89"/>
      <c r="N177" s="271">
        <v>0</v>
      </c>
      <c r="O177" s="271">
        <v>150</v>
      </c>
      <c r="P177" s="89" t="s">
        <v>670</v>
      </c>
    </row>
    <row r="178" spans="1:16" ht="51">
      <c r="A178" s="268" t="s">
        <v>565</v>
      </c>
      <c r="B178" s="89"/>
      <c r="C178" s="269" t="s">
        <v>615</v>
      </c>
      <c r="D178" s="84">
        <v>43474</v>
      </c>
      <c r="E178" s="85" t="s">
        <v>1591</v>
      </c>
      <c r="F178" s="85" t="s">
        <v>3</v>
      </c>
      <c r="G178" s="85">
        <v>1701703</v>
      </c>
      <c r="H178" s="89"/>
      <c r="I178" s="270" t="s">
        <v>2132</v>
      </c>
      <c r="J178" s="89"/>
      <c r="K178" s="89"/>
      <c r="L178" s="89"/>
      <c r="M178" s="89"/>
      <c r="N178" s="271">
        <v>0</v>
      </c>
      <c r="O178" s="271">
        <v>49</v>
      </c>
      <c r="P178" s="89" t="s">
        <v>670</v>
      </c>
    </row>
    <row r="179" spans="1:16" ht="38.25">
      <c r="A179" s="268">
        <v>20</v>
      </c>
      <c r="B179" s="89"/>
      <c r="C179" s="269" t="s">
        <v>44</v>
      </c>
      <c r="D179" s="84">
        <v>43474</v>
      </c>
      <c r="E179" s="85" t="s">
        <v>1592</v>
      </c>
      <c r="F179" s="85" t="s">
        <v>3</v>
      </c>
      <c r="G179" s="85">
        <v>1701674</v>
      </c>
      <c r="H179" s="89"/>
      <c r="I179" s="270" t="s">
        <v>2268</v>
      </c>
      <c r="J179" s="89"/>
      <c r="K179" s="89"/>
      <c r="L179" s="89"/>
      <c r="M179" s="89"/>
      <c r="N179" s="271">
        <v>0</v>
      </c>
      <c r="O179" s="271">
        <v>656.62</v>
      </c>
      <c r="P179" s="89" t="s">
        <v>670</v>
      </c>
    </row>
    <row r="180" spans="1:16" ht="51">
      <c r="A180" s="268">
        <v>20</v>
      </c>
      <c r="B180" s="89"/>
      <c r="C180" s="269" t="s">
        <v>44</v>
      </c>
      <c r="D180" s="84">
        <v>43474</v>
      </c>
      <c r="E180" s="85" t="s">
        <v>1593</v>
      </c>
      <c r="F180" s="85" t="s">
        <v>3</v>
      </c>
      <c r="G180" s="85">
        <v>1701671</v>
      </c>
      <c r="H180" s="89"/>
      <c r="I180" s="270" t="s">
        <v>2269</v>
      </c>
      <c r="J180" s="89"/>
      <c r="K180" s="89"/>
      <c r="L180" s="89"/>
      <c r="M180" s="89"/>
      <c r="N180" s="271">
        <v>0</v>
      </c>
      <c r="O180" s="271">
        <v>5</v>
      </c>
      <c r="P180" s="89" t="s">
        <v>670</v>
      </c>
    </row>
    <row r="181" spans="1:16" ht="51">
      <c r="A181" s="268">
        <v>20</v>
      </c>
      <c r="B181" s="89"/>
      <c r="C181" s="269" t="s">
        <v>44</v>
      </c>
      <c r="D181" s="84">
        <v>43474</v>
      </c>
      <c r="E181" s="85" t="s">
        <v>1594</v>
      </c>
      <c r="F181" s="85" t="s">
        <v>3</v>
      </c>
      <c r="G181" s="85">
        <v>1701669</v>
      </c>
      <c r="H181" s="89"/>
      <c r="I181" s="270" t="s">
        <v>2270</v>
      </c>
      <c r="J181" s="89"/>
      <c r="K181" s="89"/>
      <c r="L181" s="89"/>
      <c r="M181" s="89"/>
      <c r="N181" s="271">
        <v>0</v>
      </c>
      <c r="O181" s="271">
        <v>4711.2</v>
      </c>
      <c r="P181" s="89" t="s">
        <v>670</v>
      </c>
    </row>
    <row r="182" spans="1:16" ht="51">
      <c r="A182" s="268">
        <v>20</v>
      </c>
      <c r="B182" s="89"/>
      <c r="C182" s="269" t="s">
        <v>44</v>
      </c>
      <c r="D182" s="84">
        <v>43474</v>
      </c>
      <c r="E182" s="85" t="s">
        <v>1595</v>
      </c>
      <c r="F182" s="85" t="s">
        <v>3</v>
      </c>
      <c r="G182" s="85">
        <v>1701668</v>
      </c>
      <c r="H182" s="89"/>
      <c r="I182" s="270" t="s">
        <v>2271</v>
      </c>
      <c r="J182" s="89"/>
      <c r="K182" s="89"/>
      <c r="L182" s="89"/>
      <c r="M182" s="89"/>
      <c r="N182" s="271">
        <v>0</v>
      </c>
      <c r="O182" s="271">
        <v>373.7</v>
      </c>
      <c r="P182" s="89" t="s">
        <v>670</v>
      </c>
    </row>
    <row r="183" spans="1:16" ht="51">
      <c r="A183" s="268" t="s">
        <v>565</v>
      </c>
      <c r="B183" s="89"/>
      <c r="C183" s="269" t="s">
        <v>615</v>
      </c>
      <c r="D183" s="84">
        <v>43474</v>
      </c>
      <c r="E183" s="85" t="s">
        <v>1596</v>
      </c>
      <c r="F183" s="85" t="s">
        <v>3</v>
      </c>
      <c r="G183" s="85">
        <v>1701769</v>
      </c>
      <c r="H183" s="89"/>
      <c r="I183" s="270" t="s">
        <v>2272</v>
      </c>
      <c r="J183" s="89"/>
      <c r="K183" s="89"/>
      <c r="L183" s="89"/>
      <c r="M183" s="89"/>
      <c r="N183" s="271">
        <v>0</v>
      </c>
      <c r="O183" s="271">
        <v>734</v>
      </c>
      <c r="P183" s="89" t="s">
        <v>670</v>
      </c>
    </row>
    <row r="184" spans="1:16" ht="51">
      <c r="A184" s="268">
        <v>20</v>
      </c>
      <c r="B184" s="89"/>
      <c r="C184" s="269" t="s">
        <v>44</v>
      </c>
      <c r="D184" s="84">
        <v>43474</v>
      </c>
      <c r="E184" s="85" t="s">
        <v>1597</v>
      </c>
      <c r="F184" s="85" t="s">
        <v>3</v>
      </c>
      <c r="G184" s="85">
        <v>1701808</v>
      </c>
      <c r="H184" s="89"/>
      <c r="I184" s="270" t="s">
        <v>2273</v>
      </c>
      <c r="J184" s="89"/>
      <c r="K184" s="89"/>
      <c r="L184" s="89"/>
      <c r="M184" s="89"/>
      <c r="N184" s="271">
        <v>0</v>
      </c>
      <c r="O184" s="271">
        <v>1565.89</v>
      </c>
      <c r="P184" s="89" t="s">
        <v>670</v>
      </c>
    </row>
    <row r="185" spans="1:16" ht="51">
      <c r="A185" s="268">
        <v>20</v>
      </c>
      <c r="B185" s="89"/>
      <c r="C185" s="269" t="s">
        <v>44</v>
      </c>
      <c r="D185" s="84">
        <v>43474</v>
      </c>
      <c r="E185" s="85" t="s">
        <v>1598</v>
      </c>
      <c r="F185" s="85" t="s">
        <v>3</v>
      </c>
      <c r="G185" s="85">
        <v>1701809</v>
      </c>
      <c r="H185" s="89"/>
      <c r="I185" s="270" t="s">
        <v>2274</v>
      </c>
      <c r="J185" s="89"/>
      <c r="K185" s="89"/>
      <c r="L185" s="89"/>
      <c r="M185" s="89"/>
      <c r="N185" s="271">
        <v>0</v>
      </c>
      <c r="O185" s="271">
        <v>793.34</v>
      </c>
      <c r="P185" s="89" t="s">
        <v>670</v>
      </c>
    </row>
    <row r="186" spans="1:16" ht="51">
      <c r="A186" s="268">
        <v>20</v>
      </c>
      <c r="B186" s="89"/>
      <c r="C186" s="269" t="s">
        <v>44</v>
      </c>
      <c r="D186" s="84">
        <v>43474</v>
      </c>
      <c r="E186" s="85" t="s">
        <v>1599</v>
      </c>
      <c r="F186" s="85" t="s">
        <v>3</v>
      </c>
      <c r="G186" s="85">
        <v>1701810</v>
      </c>
      <c r="H186" s="89"/>
      <c r="I186" s="270" t="s">
        <v>2275</v>
      </c>
      <c r="J186" s="89"/>
      <c r="K186" s="89"/>
      <c r="L186" s="89"/>
      <c r="M186" s="89"/>
      <c r="N186" s="271">
        <v>0</v>
      </c>
      <c r="O186" s="271">
        <v>1166.82</v>
      </c>
      <c r="P186" s="89" t="s">
        <v>670</v>
      </c>
    </row>
    <row r="187" spans="1:16" ht="51">
      <c r="A187" s="268">
        <v>20</v>
      </c>
      <c r="B187" s="89"/>
      <c r="C187" s="269" t="s">
        <v>44</v>
      </c>
      <c r="D187" s="84">
        <v>43474</v>
      </c>
      <c r="E187" s="85" t="s">
        <v>1600</v>
      </c>
      <c r="F187" s="85" t="s">
        <v>3</v>
      </c>
      <c r="G187" s="85">
        <v>1701811</v>
      </c>
      <c r="H187" s="89"/>
      <c r="I187" s="270" t="s">
        <v>2276</v>
      </c>
      <c r="J187" s="89"/>
      <c r="K187" s="89"/>
      <c r="L187" s="89"/>
      <c r="M187" s="89"/>
      <c r="N187" s="271">
        <v>0</v>
      </c>
      <c r="O187" s="271">
        <v>396</v>
      </c>
      <c r="P187" s="89" t="s">
        <v>670</v>
      </c>
    </row>
    <row r="188" spans="1:16" ht="51">
      <c r="A188" s="268" t="s">
        <v>565</v>
      </c>
      <c r="B188" s="89"/>
      <c r="C188" s="269" t="s">
        <v>615</v>
      </c>
      <c r="D188" s="84">
        <v>43474</v>
      </c>
      <c r="E188" s="85" t="s">
        <v>1601</v>
      </c>
      <c r="F188" s="85" t="s">
        <v>3</v>
      </c>
      <c r="G188" s="85">
        <v>1701828</v>
      </c>
      <c r="H188" s="89"/>
      <c r="I188" s="270" t="s">
        <v>742</v>
      </c>
      <c r="J188" s="89"/>
      <c r="K188" s="89"/>
      <c r="L188" s="89"/>
      <c r="M188" s="89"/>
      <c r="N188" s="271">
        <v>0</v>
      </c>
      <c r="O188" s="271">
        <v>3000</v>
      </c>
      <c r="P188" s="89" t="s">
        <v>670</v>
      </c>
    </row>
    <row r="189" spans="1:16" ht="63.75">
      <c r="A189" s="268" t="s">
        <v>556</v>
      </c>
      <c r="B189" s="89"/>
      <c r="C189" s="269" t="s">
        <v>616</v>
      </c>
      <c r="D189" s="84">
        <v>43474</v>
      </c>
      <c r="E189" s="85" t="s">
        <v>1602</v>
      </c>
      <c r="F189" s="85" t="s">
        <v>3</v>
      </c>
      <c r="G189" s="85">
        <v>1701630</v>
      </c>
      <c r="H189" s="89"/>
      <c r="I189" s="270" t="s">
        <v>2277</v>
      </c>
      <c r="J189" s="89"/>
      <c r="K189" s="89"/>
      <c r="L189" s="89"/>
      <c r="M189" s="89"/>
      <c r="N189" s="271">
        <v>0</v>
      </c>
      <c r="O189" s="271">
        <v>18</v>
      </c>
      <c r="P189" s="89" t="s">
        <v>670</v>
      </c>
    </row>
    <row r="190" spans="1:16" ht="63.75">
      <c r="A190" s="268" t="s">
        <v>556</v>
      </c>
      <c r="B190" s="89"/>
      <c r="C190" s="269" t="s">
        <v>616</v>
      </c>
      <c r="D190" s="84">
        <v>43474</v>
      </c>
      <c r="E190" s="85" t="s">
        <v>1603</v>
      </c>
      <c r="F190" s="85" t="s">
        <v>3</v>
      </c>
      <c r="G190" s="85">
        <v>1701634</v>
      </c>
      <c r="H190" s="89"/>
      <c r="I190" s="270" t="s">
        <v>2278</v>
      </c>
      <c r="J190" s="89"/>
      <c r="K190" s="89"/>
      <c r="L190" s="89"/>
      <c r="M190" s="89"/>
      <c r="N190" s="271">
        <v>0</v>
      </c>
      <c r="O190" s="271">
        <v>18</v>
      </c>
      <c r="P190" s="89" t="s">
        <v>670</v>
      </c>
    </row>
    <row r="191" spans="1:16" ht="51">
      <c r="A191" s="268">
        <v>86</v>
      </c>
      <c r="B191" s="89"/>
      <c r="C191" s="269" t="s">
        <v>56</v>
      </c>
      <c r="D191" s="84">
        <v>43474</v>
      </c>
      <c r="E191" s="85" t="s">
        <v>1604</v>
      </c>
      <c r="F191" s="85" t="s">
        <v>3</v>
      </c>
      <c r="G191" s="85">
        <v>1701639</v>
      </c>
      <c r="H191" s="89"/>
      <c r="I191" s="270" t="s">
        <v>2279</v>
      </c>
      <c r="J191" s="89"/>
      <c r="K191" s="89"/>
      <c r="L191" s="89"/>
      <c r="M191" s="89"/>
      <c r="N191" s="271">
        <v>0</v>
      </c>
      <c r="O191" s="271">
        <v>128100</v>
      </c>
      <c r="P191" s="89" t="s">
        <v>670</v>
      </c>
    </row>
    <row r="192" spans="1:16" ht="63.75">
      <c r="A192" s="268">
        <v>86</v>
      </c>
      <c r="B192" s="89"/>
      <c r="C192" s="269" t="s">
        <v>56</v>
      </c>
      <c r="D192" s="84">
        <v>43474</v>
      </c>
      <c r="E192" s="85" t="s">
        <v>1605</v>
      </c>
      <c r="F192" s="85" t="s">
        <v>3</v>
      </c>
      <c r="G192" s="85">
        <v>1701652</v>
      </c>
      <c r="H192" s="89"/>
      <c r="I192" s="270" t="s">
        <v>2280</v>
      </c>
      <c r="J192" s="89"/>
      <c r="K192" s="89"/>
      <c r="L192" s="89"/>
      <c r="M192" s="89"/>
      <c r="N192" s="271">
        <v>0</v>
      </c>
      <c r="O192" s="271">
        <v>8565.7900000000009</v>
      </c>
      <c r="P192" s="89" t="s">
        <v>670</v>
      </c>
    </row>
    <row r="193" spans="1:16" ht="63.75">
      <c r="A193" s="268" t="s">
        <v>556</v>
      </c>
      <c r="B193" s="89"/>
      <c r="C193" s="269" t="s">
        <v>616</v>
      </c>
      <c r="D193" s="84">
        <v>43474</v>
      </c>
      <c r="E193" s="85" t="s">
        <v>1606</v>
      </c>
      <c r="F193" s="85" t="s">
        <v>3</v>
      </c>
      <c r="G193" s="85">
        <v>1701660</v>
      </c>
      <c r="H193" s="89"/>
      <c r="I193" s="270" t="s">
        <v>2281</v>
      </c>
      <c r="J193" s="89"/>
      <c r="K193" s="89"/>
      <c r="L193" s="89"/>
      <c r="M193" s="89"/>
      <c r="N193" s="271">
        <v>0</v>
      </c>
      <c r="O193" s="271">
        <v>90130.86</v>
      </c>
      <c r="P193" s="89" t="s">
        <v>670</v>
      </c>
    </row>
    <row r="194" spans="1:16" ht="63.75">
      <c r="A194" s="268" t="s">
        <v>556</v>
      </c>
      <c r="B194" s="89"/>
      <c r="C194" s="269" t="s">
        <v>616</v>
      </c>
      <c r="D194" s="84">
        <v>43474</v>
      </c>
      <c r="E194" s="85" t="s">
        <v>1607</v>
      </c>
      <c r="F194" s="85" t="s">
        <v>3</v>
      </c>
      <c r="G194" s="85">
        <v>1701662</v>
      </c>
      <c r="H194" s="89"/>
      <c r="I194" s="270" t="s">
        <v>2282</v>
      </c>
      <c r="J194" s="89"/>
      <c r="K194" s="89"/>
      <c r="L194" s="89"/>
      <c r="M194" s="89"/>
      <c r="N194" s="271">
        <v>0</v>
      </c>
      <c r="O194" s="271">
        <v>48728.69</v>
      </c>
      <c r="P194" s="89" t="s">
        <v>741</v>
      </c>
    </row>
    <row r="195" spans="1:16" ht="63.75">
      <c r="A195" s="268">
        <v>35</v>
      </c>
      <c r="B195" s="89"/>
      <c r="C195" s="269" t="s">
        <v>46</v>
      </c>
      <c r="D195" s="84">
        <v>43474</v>
      </c>
      <c r="E195" s="85" t="s">
        <v>1608</v>
      </c>
      <c r="F195" s="85" t="s">
        <v>3</v>
      </c>
      <c r="G195" s="85">
        <v>1701663</v>
      </c>
      <c r="H195" s="89"/>
      <c r="I195" s="270" t="s">
        <v>2283</v>
      </c>
      <c r="J195" s="89"/>
      <c r="K195" s="89"/>
      <c r="L195" s="89"/>
      <c r="M195" s="89"/>
      <c r="N195" s="271">
        <v>0</v>
      </c>
      <c r="O195" s="271">
        <v>56221.71</v>
      </c>
      <c r="P195" s="89" t="s">
        <v>670</v>
      </c>
    </row>
    <row r="196" spans="1:16" ht="51">
      <c r="A196" s="268">
        <v>16</v>
      </c>
      <c r="B196" s="89"/>
      <c r="C196" s="269" t="s">
        <v>43</v>
      </c>
      <c r="D196" s="84">
        <v>43474</v>
      </c>
      <c r="E196" s="85" t="s">
        <v>1609</v>
      </c>
      <c r="F196" s="85" t="s">
        <v>3</v>
      </c>
      <c r="G196" s="85">
        <v>1701653</v>
      </c>
      <c r="H196" s="89"/>
      <c r="I196" s="270" t="s">
        <v>2284</v>
      </c>
      <c r="J196" s="89"/>
      <c r="K196" s="89"/>
      <c r="L196" s="89"/>
      <c r="M196" s="89"/>
      <c r="N196" s="271">
        <v>0</v>
      </c>
      <c r="O196" s="271">
        <v>440</v>
      </c>
      <c r="P196" s="89" t="s">
        <v>670</v>
      </c>
    </row>
    <row r="197" spans="1:16" ht="51">
      <c r="A197" s="268" t="s">
        <v>565</v>
      </c>
      <c r="B197" s="89"/>
      <c r="C197" s="269" t="s">
        <v>615</v>
      </c>
      <c r="D197" s="84">
        <v>43474</v>
      </c>
      <c r="E197" s="85" t="s">
        <v>1610</v>
      </c>
      <c r="F197" s="85" t="s">
        <v>3</v>
      </c>
      <c r="G197" s="85">
        <v>1701651</v>
      </c>
      <c r="H197" s="89"/>
      <c r="I197" s="270" t="s">
        <v>2285</v>
      </c>
      <c r="J197" s="89"/>
      <c r="K197" s="89"/>
      <c r="L197" s="89"/>
      <c r="M197" s="89"/>
      <c r="N197" s="271">
        <v>0</v>
      </c>
      <c r="O197" s="271">
        <v>300</v>
      </c>
      <c r="P197" s="89" t="s">
        <v>670</v>
      </c>
    </row>
    <row r="198" spans="1:16" ht="51">
      <c r="A198" s="268">
        <v>35</v>
      </c>
      <c r="B198" s="89"/>
      <c r="C198" s="269" t="s">
        <v>46</v>
      </c>
      <c r="D198" s="84">
        <v>43474</v>
      </c>
      <c r="E198" s="85" t="s">
        <v>1611</v>
      </c>
      <c r="F198" s="85" t="s">
        <v>3</v>
      </c>
      <c r="G198" s="85">
        <v>1701636</v>
      </c>
      <c r="H198" s="89"/>
      <c r="I198" s="270" t="s">
        <v>2286</v>
      </c>
      <c r="J198" s="89"/>
      <c r="K198" s="89"/>
      <c r="L198" s="89"/>
      <c r="M198" s="89"/>
      <c r="N198" s="271">
        <v>0</v>
      </c>
      <c r="O198" s="271">
        <v>230.20000000000002</v>
      </c>
      <c r="P198" s="89" t="s">
        <v>670</v>
      </c>
    </row>
    <row r="199" spans="1:16" ht="51">
      <c r="A199" s="268" t="s">
        <v>565</v>
      </c>
      <c r="B199" s="89"/>
      <c r="C199" s="269" t="s">
        <v>615</v>
      </c>
      <c r="D199" s="84">
        <v>43474</v>
      </c>
      <c r="E199" s="85" t="s">
        <v>1612</v>
      </c>
      <c r="F199" s="85" t="s">
        <v>3</v>
      </c>
      <c r="G199" s="85">
        <v>1701622</v>
      </c>
      <c r="H199" s="89"/>
      <c r="I199" s="270" t="s">
        <v>2287</v>
      </c>
      <c r="J199" s="89"/>
      <c r="K199" s="89"/>
      <c r="L199" s="89"/>
      <c r="M199" s="89"/>
      <c r="N199" s="271">
        <v>0</v>
      </c>
      <c r="O199" s="271">
        <v>2000</v>
      </c>
      <c r="P199" s="89" t="s">
        <v>670</v>
      </c>
    </row>
    <row r="200" spans="1:16" ht="51">
      <c r="A200" s="268" t="s">
        <v>556</v>
      </c>
      <c r="B200" s="89"/>
      <c r="C200" s="269" t="s">
        <v>616</v>
      </c>
      <c r="D200" s="84">
        <v>43474</v>
      </c>
      <c r="E200" s="85" t="s">
        <v>1613</v>
      </c>
      <c r="F200" s="85" t="s">
        <v>3</v>
      </c>
      <c r="G200" s="85">
        <v>1701598</v>
      </c>
      <c r="H200" s="89"/>
      <c r="I200" s="270" t="s">
        <v>2288</v>
      </c>
      <c r="J200" s="89"/>
      <c r="K200" s="89"/>
      <c r="L200" s="89"/>
      <c r="M200" s="89"/>
      <c r="N200" s="271">
        <v>0</v>
      </c>
      <c r="O200" s="271">
        <v>100</v>
      </c>
      <c r="P200" s="89" t="s">
        <v>670</v>
      </c>
    </row>
    <row r="201" spans="1:16" ht="63.75">
      <c r="A201" s="268">
        <v>85</v>
      </c>
      <c r="B201" s="89"/>
      <c r="C201" s="269" t="s">
        <v>735</v>
      </c>
      <c r="D201" s="84">
        <v>43474</v>
      </c>
      <c r="E201" s="85" t="s">
        <v>1614</v>
      </c>
      <c r="F201" s="85" t="s">
        <v>3</v>
      </c>
      <c r="G201" s="85">
        <v>1701667</v>
      </c>
      <c r="H201" s="89"/>
      <c r="I201" s="270" t="s">
        <v>2289</v>
      </c>
      <c r="J201" s="89"/>
      <c r="K201" s="89"/>
      <c r="L201" s="89"/>
      <c r="M201" s="89"/>
      <c r="N201" s="271">
        <v>0</v>
      </c>
      <c r="O201" s="271">
        <v>28021.73</v>
      </c>
      <c r="P201" s="89" t="s">
        <v>670</v>
      </c>
    </row>
    <row r="202" spans="1:16" ht="51" hidden="1">
      <c r="A202" s="268">
        <v>340</v>
      </c>
      <c r="B202" s="89"/>
      <c r="C202" s="269" t="s">
        <v>147</v>
      </c>
      <c r="D202" s="84">
        <v>43474</v>
      </c>
      <c r="E202" s="85" t="s">
        <v>1615</v>
      </c>
      <c r="F202" s="85" t="s">
        <v>6</v>
      </c>
      <c r="G202" s="85">
        <v>934842</v>
      </c>
      <c r="H202" s="89"/>
      <c r="I202" s="270" t="s">
        <v>2290</v>
      </c>
      <c r="J202" s="89"/>
      <c r="K202" s="89"/>
      <c r="L202" s="89"/>
      <c r="M202" s="89"/>
      <c r="N202" s="271">
        <v>0</v>
      </c>
      <c r="O202" s="271">
        <v>12793.9</v>
      </c>
      <c r="P202" s="89" t="s">
        <v>670</v>
      </c>
    </row>
    <row r="203" spans="1:16" ht="51" hidden="1">
      <c r="A203" s="268">
        <v>340</v>
      </c>
      <c r="B203" s="89"/>
      <c r="C203" s="269" t="s">
        <v>147</v>
      </c>
      <c r="D203" s="84">
        <v>43474</v>
      </c>
      <c r="E203" s="85" t="s">
        <v>1616</v>
      </c>
      <c r="F203" s="85" t="s">
        <v>15</v>
      </c>
      <c r="G203" s="85">
        <v>934843</v>
      </c>
      <c r="H203" s="89"/>
      <c r="I203" s="270" t="s">
        <v>2291</v>
      </c>
      <c r="J203" s="89"/>
      <c r="K203" s="89"/>
      <c r="L203" s="89"/>
      <c r="M203" s="89"/>
      <c r="N203" s="271">
        <v>50</v>
      </c>
      <c r="O203" s="271">
        <v>0</v>
      </c>
      <c r="P203" s="89" t="s">
        <v>670</v>
      </c>
    </row>
    <row r="204" spans="1:16" ht="63.75" hidden="1">
      <c r="A204" s="268" t="s">
        <v>556</v>
      </c>
      <c r="B204" s="89"/>
      <c r="C204" s="269" t="s">
        <v>616</v>
      </c>
      <c r="D204" s="84">
        <v>43474</v>
      </c>
      <c r="E204" s="85" t="s">
        <v>1617</v>
      </c>
      <c r="F204" s="85" t="s">
        <v>11</v>
      </c>
      <c r="G204" s="85">
        <v>944408</v>
      </c>
      <c r="H204" s="89"/>
      <c r="I204" s="270" t="s">
        <v>2292</v>
      </c>
      <c r="J204" s="89"/>
      <c r="K204" s="89"/>
      <c r="L204" s="89"/>
      <c r="M204" s="89"/>
      <c r="N204" s="271">
        <v>50</v>
      </c>
      <c r="O204" s="271">
        <v>0</v>
      </c>
      <c r="P204" s="89" t="s">
        <v>670</v>
      </c>
    </row>
    <row r="205" spans="1:16" ht="51" hidden="1">
      <c r="A205" s="268">
        <v>340</v>
      </c>
      <c r="B205" s="89"/>
      <c r="C205" s="269" t="s">
        <v>147</v>
      </c>
      <c r="D205" s="84">
        <v>43474</v>
      </c>
      <c r="E205" s="85" t="s">
        <v>1618</v>
      </c>
      <c r="F205" s="85" t="s">
        <v>6</v>
      </c>
      <c r="G205" s="85">
        <v>935180</v>
      </c>
      <c r="H205" s="89"/>
      <c r="I205" s="270" t="s">
        <v>2293</v>
      </c>
      <c r="J205" s="89"/>
      <c r="K205" s="89"/>
      <c r="L205" s="89"/>
      <c r="M205" s="89"/>
      <c r="N205" s="271">
        <v>0</v>
      </c>
      <c r="O205" s="271">
        <v>43684.480000000003</v>
      </c>
      <c r="P205" s="89" t="s">
        <v>670</v>
      </c>
    </row>
    <row r="206" spans="1:16" ht="38.25" hidden="1">
      <c r="A206" s="268">
        <v>340</v>
      </c>
      <c r="B206" s="89"/>
      <c r="C206" s="269" t="s">
        <v>147</v>
      </c>
      <c r="D206" s="84">
        <v>43474</v>
      </c>
      <c r="E206" s="85" t="s">
        <v>1619</v>
      </c>
      <c r="F206" s="85" t="s">
        <v>15</v>
      </c>
      <c r="G206" s="85">
        <v>935181</v>
      </c>
      <c r="H206" s="89"/>
      <c r="I206" s="270" t="s">
        <v>2294</v>
      </c>
      <c r="J206" s="89"/>
      <c r="K206" s="89"/>
      <c r="L206" s="89"/>
      <c r="M206" s="89"/>
      <c r="N206" s="271">
        <v>50</v>
      </c>
      <c r="O206" s="271">
        <v>0</v>
      </c>
      <c r="P206" s="89" t="s">
        <v>670</v>
      </c>
    </row>
    <row r="207" spans="1:16" ht="51" hidden="1">
      <c r="A207" s="268" t="s">
        <v>556</v>
      </c>
      <c r="B207" s="89"/>
      <c r="C207" s="269" t="s">
        <v>616</v>
      </c>
      <c r="D207" s="84">
        <v>43474</v>
      </c>
      <c r="E207" s="85" t="s">
        <v>1620</v>
      </c>
      <c r="F207" s="85" t="s">
        <v>13</v>
      </c>
      <c r="G207" s="85">
        <v>944419</v>
      </c>
      <c r="H207" s="89"/>
      <c r="I207" s="270" t="s">
        <v>2295</v>
      </c>
      <c r="J207" s="89"/>
      <c r="K207" s="89"/>
      <c r="L207" s="89"/>
      <c r="M207" s="89"/>
      <c r="N207" s="271">
        <v>50</v>
      </c>
      <c r="O207" s="271">
        <v>0</v>
      </c>
      <c r="P207" s="89" t="s">
        <v>670</v>
      </c>
    </row>
    <row r="208" spans="1:16" ht="38.25">
      <c r="A208" s="268" t="s">
        <v>565</v>
      </c>
      <c r="B208" s="89"/>
      <c r="C208" s="269" t="s">
        <v>615</v>
      </c>
      <c r="D208" s="84">
        <v>43475</v>
      </c>
      <c r="E208" s="85" t="s">
        <v>1621</v>
      </c>
      <c r="F208" s="85" t="s">
        <v>3</v>
      </c>
      <c r="G208" s="85">
        <v>1702155</v>
      </c>
      <c r="H208" s="89"/>
      <c r="I208" s="270" t="s">
        <v>2296</v>
      </c>
      <c r="J208" s="89"/>
      <c r="K208" s="89"/>
      <c r="L208" s="89"/>
      <c r="M208" s="89"/>
      <c r="N208" s="271">
        <v>0</v>
      </c>
      <c r="O208" s="271">
        <v>1200</v>
      </c>
      <c r="P208" s="89" t="s">
        <v>670</v>
      </c>
    </row>
    <row r="209" spans="1:16" ht="38.25">
      <c r="A209" s="268" t="s">
        <v>565</v>
      </c>
      <c r="B209" s="89"/>
      <c r="C209" s="269" t="s">
        <v>615</v>
      </c>
      <c r="D209" s="84">
        <v>43475</v>
      </c>
      <c r="E209" s="85" t="s">
        <v>1622</v>
      </c>
      <c r="F209" s="85" t="s">
        <v>3</v>
      </c>
      <c r="G209" s="85">
        <v>1702147</v>
      </c>
      <c r="H209" s="89"/>
      <c r="I209" s="270" t="s">
        <v>2297</v>
      </c>
      <c r="J209" s="89"/>
      <c r="K209" s="89"/>
      <c r="L209" s="89"/>
      <c r="M209" s="89"/>
      <c r="N209" s="271">
        <v>0</v>
      </c>
      <c r="O209" s="271">
        <v>1637.29</v>
      </c>
      <c r="P209" s="89" t="s">
        <v>670</v>
      </c>
    </row>
    <row r="210" spans="1:16" ht="38.25">
      <c r="A210" s="268" t="s">
        <v>565</v>
      </c>
      <c r="B210" s="89"/>
      <c r="C210" s="269" t="s">
        <v>615</v>
      </c>
      <c r="D210" s="84">
        <v>43475</v>
      </c>
      <c r="E210" s="85" t="s">
        <v>1623</v>
      </c>
      <c r="F210" s="85" t="s">
        <v>3</v>
      </c>
      <c r="G210" s="85">
        <v>1702122</v>
      </c>
      <c r="H210" s="89"/>
      <c r="I210" s="270" t="s">
        <v>2298</v>
      </c>
      <c r="J210" s="89"/>
      <c r="K210" s="89"/>
      <c r="L210" s="89"/>
      <c r="M210" s="89"/>
      <c r="N210" s="271">
        <v>0</v>
      </c>
      <c r="O210" s="271">
        <v>6932</v>
      </c>
      <c r="P210" s="89" t="s">
        <v>670</v>
      </c>
    </row>
    <row r="211" spans="1:16" ht="38.25">
      <c r="A211" s="268" t="s">
        <v>565</v>
      </c>
      <c r="B211" s="89"/>
      <c r="C211" s="269" t="s">
        <v>615</v>
      </c>
      <c r="D211" s="84">
        <v>43475</v>
      </c>
      <c r="E211" s="85" t="s">
        <v>1624</v>
      </c>
      <c r="F211" s="85" t="s">
        <v>3</v>
      </c>
      <c r="G211" s="85">
        <v>1702121</v>
      </c>
      <c r="H211" s="89"/>
      <c r="I211" s="270" t="s">
        <v>2299</v>
      </c>
      <c r="J211" s="89"/>
      <c r="K211" s="89"/>
      <c r="L211" s="89"/>
      <c r="M211" s="89"/>
      <c r="N211" s="271">
        <v>0</v>
      </c>
      <c r="O211" s="271">
        <v>6932</v>
      </c>
      <c r="P211" s="89" t="s">
        <v>670</v>
      </c>
    </row>
    <row r="212" spans="1:16" ht="63.75">
      <c r="A212" s="268" t="s">
        <v>565</v>
      </c>
      <c r="B212" s="89"/>
      <c r="C212" s="269" t="s">
        <v>615</v>
      </c>
      <c r="D212" s="84">
        <v>43475</v>
      </c>
      <c r="E212" s="85" t="s">
        <v>1625</v>
      </c>
      <c r="F212" s="85" t="s">
        <v>3</v>
      </c>
      <c r="G212" s="85">
        <v>1702111</v>
      </c>
      <c r="H212" s="89"/>
      <c r="I212" s="270" t="s">
        <v>2300</v>
      </c>
      <c r="J212" s="89"/>
      <c r="K212" s="89"/>
      <c r="L212" s="89"/>
      <c r="M212" s="89"/>
      <c r="N212" s="271">
        <v>0</v>
      </c>
      <c r="O212" s="271">
        <v>539.89</v>
      </c>
      <c r="P212" s="89" t="s">
        <v>670</v>
      </c>
    </row>
    <row r="213" spans="1:16" ht="51">
      <c r="A213" s="268">
        <v>373</v>
      </c>
      <c r="B213" s="89"/>
      <c r="C213" s="269" t="s">
        <v>636</v>
      </c>
      <c r="D213" s="84">
        <v>43475</v>
      </c>
      <c r="E213" s="85" t="s">
        <v>1626</v>
      </c>
      <c r="F213" s="85" t="s">
        <v>3</v>
      </c>
      <c r="G213" s="85">
        <v>1702109</v>
      </c>
      <c r="H213" s="89"/>
      <c r="I213" s="270" t="s">
        <v>2301</v>
      </c>
      <c r="J213" s="89"/>
      <c r="K213" s="89"/>
      <c r="L213" s="89"/>
      <c r="M213" s="89"/>
      <c r="N213" s="271">
        <v>0</v>
      </c>
      <c r="O213" s="271">
        <v>126</v>
      </c>
      <c r="P213" s="89" t="s">
        <v>670</v>
      </c>
    </row>
    <row r="214" spans="1:16" ht="51">
      <c r="A214" s="268" t="s">
        <v>565</v>
      </c>
      <c r="B214" s="89"/>
      <c r="C214" s="269" t="s">
        <v>615</v>
      </c>
      <c r="D214" s="84">
        <v>43475</v>
      </c>
      <c r="E214" s="85" t="s">
        <v>1627</v>
      </c>
      <c r="F214" s="85" t="s">
        <v>3</v>
      </c>
      <c r="G214" s="85">
        <v>1702101</v>
      </c>
      <c r="H214" s="89"/>
      <c r="I214" s="270" t="s">
        <v>2302</v>
      </c>
      <c r="J214" s="89"/>
      <c r="K214" s="89"/>
      <c r="L214" s="89"/>
      <c r="M214" s="89"/>
      <c r="N214" s="271">
        <v>0</v>
      </c>
      <c r="O214" s="271">
        <v>0.25</v>
      </c>
      <c r="P214" s="89" t="s">
        <v>670</v>
      </c>
    </row>
    <row r="215" spans="1:16" ht="51">
      <c r="A215" s="268">
        <v>373</v>
      </c>
      <c r="B215" s="89"/>
      <c r="C215" s="269" t="s">
        <v>636</v>
      </c>
      <c r="D215" s="84">
        <v>43475</v>
      </c>
      <c r="E215" s="85" t="s">
        <v>1628</v>
      </c>
      <c r="F215" s="85" t="s">
        <v>3</v>
      </c>
      <c r="G215" s="85">
        <v>1702165</v>
      </c>
      <c r="H215" s="89"/>
      <c r="I215" s="270" t="s">
        <v>2303</v>
      </c>
      <c r="J215" s="89"/>
      <c r="K215" s="89"/>
      <c r="L215" s="89"/>
      <c r="M215" s="89"/>
      <c r="N215" s="271">
        <v>0</v>
      </c>
      <c r="O215" s="271">
        <v>288.90000000000003</v>
      </c>
      <c r="P215" s="89" t="s">
        <v>670</v>
      </c>
    </row>
    <row r="216" spans="1:16" ht="51">
      <c r="A216" s="268" t="s">
        <v>565</v>
      </c>
      <c r="B216" s="89"/>
      <c r="C216" s="269" t="s">
        <v>615</v>
      </c>
      <c r="D216" s="84">
        <v>43475</v>
      </c>
      <c r="E216" s="85" t="s">
        <v>1629</v>
      </c>
      <c r="F216" s="85" t="s">
        <v>3</v>
      </c>
      <c r="G216" s="85">
        <v>1702230</v>
      </c>
      <c r="H216" s="89"/>
      <c r="I216" s="270" t="s">
        <v>2304</v>
      </c>
      <c r="J216" s="89"/>
      <c r="K216" s="89"/>
      <c r="L216" s="89"/>
      <c r="M216" s="89"/>
      <c r="N216" s="271">
        <v>0</v>
      </c>
      <c r="O216" s="271">
        <v>2195</v>
      </c>
      <c r="P216" s="89" t="s">
        <v>670</v>
      </c>
    </row>
    <row r="217" spans="1:16" ht="51">
      <c r="A217" s="268" t="s">
        <v>565</v>
      </c>
      <c r="B217" s="89"/>
      <c r="C217" s="269" t="s">
        <v>615</v>
      </c>
      <c r="D217" s="84">
        <v>43475</v>
      </c>
      <c r="E217" s="85" t="s">
        <v>1630</v>
      </c>
      <c r="F217" s="85" t="s">
        <v>3</v>
      </c>
      <c r="G217" s="85">
        <v>1702089</v>
      </c>
      <c r="H217" s="89"/>
      <c r="I217" s="270" t="s">
        <v>2307</v>
      </c>
      <c r="J217" s="89"/>
      <c r="K217" s="89"/>
      <c r="L217" s="89"/>
      <c r="M217" s="89"/>
      <c r="N217" s="271">
        <v>0</v>
      </c>
      <c r="O217" s="271">
        <v>6216.64</v>
      </c>
      <c r="P217" s="89" t="s">
        <v>670</v>
      </c>
    </row>
    <row r="218" spans="1:16" ht="51">
      <c r="A218" s="268" t="s">
        <v>565</v>
      </c>
      <c r="B218" s="89"/>
      <c r="C218" s="269" t="s">
        <v>615</v>
      </c>
      <c r="D218" s="84">
        <v>43475</v>
      </c>
      <c r="E218" s="85" t="s">
        <v>1631</v>
      </c>
      <c r="F218" s="85" t="s">
        <v>3</v>
      </c>
      <c r="G218" s="85">
        <v>1702090</v>
      </c>
      <c r="H218" s="89"/>
      <c r="I218" s="270" t="s">
        <v>2308</v>
      </c>
      <c r="J218" s="89"/>
      <c r="K218" s="89"/>
      <c r="L218" s="89"/>
      <c r="M218" s="89"/>
      <c r="N218" s="271">
        <v>0</v>
      </c>
      <c r="O218" s="271">
        <v>7138.34</v>
      </c>
      <c r="P218" s="89" t="s">
        <v>670</v>
      </c>
    </row>
    <row r="219" spans="1:16" ht="51">
      <c r="A219" s="268" t="s">
        <v>565</v>
      </c>
      <c r="B219" s="89"/>
      <c r="C219" s="269" t="s">
        <v>615</v>
      </c>
      <c r="D219" s="84">
        <v>43475</v>
      </c>
      <c r="E219" s="85" t="s">
        <v>1632</v>
      </c>
      <c r="F219" s="85" t="s">
        <v>3</v>
      </c>
      <c r="G219" s="85">
        <v>1702092</v>
      </c>
      <c r="H219" s="89"/>
      <c r="I219" s="270" t="s">
        <v>2309</v>
      </c>
      <c r="J219" s="89"/>
      <c r="K219" s="89"/>
      <c r="L219" s="89"/>
      <c r="M219" s="89"/>
      <c r="N219" s="271">
        <v>0</v>
      </c>
      <c r="O219" s="271">
        <v>9452.2199999999993</v>
      </c>
      <c r="P219" s="89" t="s">
        <v>670</v>
      </c>
    </row>
    <row r="220" spans="1:16" ht="38.25">
      <c r="A220" s="268">
        <v>35</v>
      </c>
      <c r="B220" s="89"/>
      <c r="C220" s="269" t="s">
        <v>46</v>
      </c>
      <c r="D220" s="84">
        <v>43475</v>
      </c>
      <c r="E220" s="85" t="s">
        <v>1633</v>
      </c>
      <c r="F220" s="85" t="s">
        <v>3</v>
      </c>
      <c r="G220" s="85">
        <v>1702084</v>
      </c>
      <c r="H220" s="89"/>
      <c r="I220" s="270" t="s">
        <v>748</v>
      </c>
      <c r="J220" s="89"/>
      <c r="K220" s="89"/>
      <c r="L220" s="89"/>
      <c r="M220" s="89"/>
      <c r="N220" s="271">
        <v>0</v>
      </c>
      <c r="O220" s="271">
        <v>1203.3900000000001</v>
      </c>
      <c r="P220" s="89" t="s">
        <v>670</v>
      </c>
    </row>
    <row r="221" spans="1:16" ht="51">
      <c r="A221" s="268" t="s">
        <v>565</v>
      </c>
      <c r="B221" s="89"/>
      <c r="C221" s="269" t="s">
        <v>615</v>
      </c>
      <c r="D221" s="84">
        <v>43475</v>
      </c>
      <c r="E221" s="85" t="s">
        <v>1634</v>
      </c>
      <c r="F221" s="85" t="s">
        <v>3</v>
      </c>
      <c r="G221" s="85">
        <v>1702068</v>
      </c>
      <c r="H221" s="89"/>
      <c r="I221" s="270" t="s">
        <v>2310</v>
      </c>
      <c r="J221" s="89"/>
      <c r="K221" s="89"/>
      <c r="L221" s="89"/>
      <c r="M221" s="89"/>
      <c r="N221" s="271">
        <v>0</v>
      </c>
      <c r="O221" s="271">
        <v>257.2</v>
      </c>
      <c r="P221" s="89" t="s">
        <v>670</v>
      </c>
    </row>
    <row r="222" spans="1:16" ht="63.75">
      <c r="A222" s="268">
        <v>592</v>
      </c>
      <c r="B222" s="89"/>
      <c r="C222" s="269" t="s">
        <v>645</v>
      </c>
      <c r="D222" s="84">
        <v>43475</v>
      </c>
      <c r="E222" s="85" t="s">
        <v>1635</v>
      </c>
      <c r="F222" s="85" t="s">
        <v>3</v>
      </c>
      <c r="G222" s="85">
        <v>1702020</v>
      </c>
      <c r="H222" s="89"/>
      <c r="I222" s="270" t="s">
        <v>2311</v>
      </c>
      <c r="J222" s="89"/>
      <c r="K222" s="89"/>
      <c r="L222" s="89"/>
      <c r="M222" s="89"/>
      <c r="N222" s="271">
        <v>0</v>
      </c>
      <c r="O222" s="271">
        <v>21610.9</v>
      </c>
      <c r="P222" s="89" t="s">
        <v>670</v>
      </c>
    </row>
    <row r="223" spans="1:16" ht="38.25">
      <c r="A223" s="268">
        <v>16</v>
      </c>
      <c r="B223" s="89"/>
      <c r="C223" s="269" t="s">
        <v>43</v>
      </c>
      <c r="D223" s="84">
        <v>43475</v>
      </c>
      <c r="E223" s="85" t="s">
        <v>1636</v>
      </c>
      <c r="F223" s="85" t="s">
        <v>3</v>
      </c>
      <c r="G223" s="85">
        <v>1702019</v>
      </c>
      <c r="H223" s="89"/>
      <c r="I223" s="270" t="s">
        <v>2312</v>
      </c>
      <c r="J223" s="89"/>
      <c r="K223" s="89"/>
      <c r="L223" s="89"/>
      <c r="M223" s="89"/>
      <c r="N223" s="271">
        <v>0</v>
      </c>
      <c r="O223" s="271">
        <v>371</v>
      </c>
      <c r="P223" s="89" t="s">
        <v>670</v>
      </c>
    </row>
    <row r="224" spans="1:16" ht="38.25">
      <c r="A224" s="268" t="s">
        <v>565</v>
      </c>
      <c r="B224" s="89"/>
      <c r="C224" s="269" t="s">
        <v>615</v>
      </c>
      <c r="D224" s="84">
        <v>43475</v>
      </c>
      <c r="E224" s="85" t="s">
        <v>1637</v>
      </c>
      <c r="F224" s="85" t="s">
        <v>3</v>
      </c>
      <c r="G224" s="85">
        <v>1702004</v>
      </c>
      <c r="H224" s="89"/>
      <c r="I224" s="270" t="s">
        <v>1416</v>
      </c>
      <c r="J224" s="89"/>
      <c r="K224" s="89"/>
      <c r="L224" s="89"/>
      <c r="M224" s="89"/>
      <c r="N224" s="271">
        <v>0</v>
      </c>
      <c r="O224" s="271">
        <v>1669</v>
      </c>
      <c r="P224" s="89" t="s">
        <v>670</v>
      </c>
    </row>
    <row r="225" spans="1:16" ht="51">
      <c r="A225" s="268" t="s">
        <v>565</v>
      </c>
      <c r="B225" s="89"/>
      <c r="C225" s="269" t="s">
        <v>615</v>
      </c>
      <c r="D225" s="84">
        <v>43475</v>
      </c>
      <c r="E225" s="85" t="s">
        <v>1638</v>
      </c>
      <c r="F225" s="85" t="s">
        <v>3</v>
      </c>
      <c r="G225" s="85">
        <v>1701990</v>
      </c>
      <c r="H225" s="89"/>
      <c r="I225" s="270" t="s">
        <v>2313</v>
      </c>
      <c r="J225" s="89"/>
      <c r="K225" s="89"/>
      <c r="L225" s="89"/>
      <c r="M225" s="89"/>
      <c r="N225" s="271">
        <v>0</v>
      </c>
      <c r="O225" s="271">
        <v>1726</v>
      </c>
      <c r="P225" s="89" t="s">
        <v>670</v>
      </c>
    </row>
    <row r="226" spans="1:16" ht="89.25" hidden="1">
      <c r="A226" s="268" t="s">
        <v>556</v>
      </c>
      <c r="B226" s="89"/>
      <c r="C226" s="269" t="s">
        <v>616</v>
      </c>
      <c r="D226" s="84">
        <v>43475</v>
      </c>
      <c r="E226" s="85" t="s">
        <v>1639</v>
      </c>
      <c r="F226" s="85" t="s">
        <v>6</v>
      </c>
      <c r="G226" s="85">
        <v>944449</v>
      </c>
      <c r="H226" s="89"/>
      <c r="I226" s="270" t="s">
        <v>2314</v>
      </c>
      <c r="J226" s="89"/>
      <c r="K226" s="89"/>
      <c r="L226" s="89"/>
      <c r="M226" s="89"/>
      <c r="N226" s="271">
        <v>0</v>
      </c>
      <c r="O226" s="271">
        <v>8551.11</v>
      </c>
      <c r="P226" s="89" t="s">
        <v>670</v>
      </c>
    </row>
    <row r="227" spans="1:16" ht="89.25" hidden="1">
      <c r="A227" s="268" t="s">
        <v>556</v>
      </c>
      <c r="B227" s="89"/>
      <c r="C227" s="269" t="s">
        <v>616</v>
      </c>
      <c r="D227" s="84">
        <v>43475</v>
      </c>
      <c r="E227" s="85" t="s">
        <v>1640</v>
      </c>
      <c r="F227" s="85" t="s">
        <v>6</v>
      </c>
      <c r="G227" s="85">
        <v>944449</v>
      </c>
      <c r="H227" s="89"/>
      <c r="I227" s="270" t="s">
        <v>2315</v>
      </c>
      <c r="J227" s="89"/>
      <c r="K227" s="89"/>
      <c r="L227" s="89"/>
      <c r="M227" s="89"/>
      <c r="N227" s="271">
        <v>0</v>
      </c>
      <c r="O227" s="271">
        <v>1964.9</v>
      </c>
      <c r="P227" s="89" t="s">
        <v>670</v>
      </c>
    </row>
    <row r="228" spans="1:16" ht="63.75" hidden="1">
      <c r="A228" s="268" t="s">
        <v>559</v>
      </c>
      <c r="B228" s="89"/>
      <c r="C228" s="269" t="s">
        <v>760</v>
      </c>
      <c r="D228" s="84">
        <v>43475</v>
      </c>
      <c r="E228" s="85" t="s">
        <v>1641</v>
      </c>
      <c r="F228" s="85" t="s">
        <v>6</v>
      </c>
      <c r="G228" s="85">
        <v>1069093</v>
      </c>
      <c r="H228" s="89"/>
      <c r="I228" s="270" t="s">
        <v>2316</v>
      </c>
      <c r="J228" s="89"/>
      <c r="K228" s="89"/>
      <c r="L228" s="89"/>
      <c r="M228" s="89"/>
      <c r="N228" s="271">
        <v>0</v>
      </c>
      <c r="O228" s="271">
        <v>70579.17</v>
      </c>
      <c r="P228" s="89" t="s">
        <v>670</v>
      </c>
    </row>
    <row r="229" spans="1:16" ht="63.75" hidden="1">
      <c r="A229" s="268" t="s">
        <v>559</v>
      </c>
      <c r="B229" s="89"/>
      <c r="C229" s="269" t="s">
        <v>760</v>
      </c>
      <c r="D229" s="84">
        <v>43475</v>
      </c>
      <c r="E229" s="85" t="s">
        <v>1642</v>
      </c>
      <c r="F229" s="85" t="s">
        <v>6</v>
      </c>
      <c r="G229" s="85">
        <v>1069095</v>
      </c>
      <c r="H229" s="89"/>
      <c r="I229" s="270" t="s">
        <v>2317</v>
      </c>
      <c r="J229" s="89"/>
      <c r="K229" s="89"/>
      <c r="L229" s="89"/>
      <c r="M229" s="89"/>
      <c r="N229" s="271">
        <v>0</v>
      </c>
      <c r="O229" s="271">
        <v>89467</v>
      </c>
      <c r="P229" s="89" t="s">
        <v>670</v>
      </c>
    </row>
    <row r="230" spans="1:16" ht="38.25" hidden="1">
      <c r="A230" s="268" t="s">
        <v>565</v>
      </c>
      <c r="B230" s="89"/>
      <c r="C230" s="269" t="s">
        <v>615</v>
      </c>
      <c r="D230" s="84">
        <v>43475</v>
      </c>
      <c r="E230" s="85" t="s">
        <v>1643</v>
      </c>
      <c r="F230" s="85" t="s">
        <v>6</v>
      </c>
      <c r="G230" s="85">
        <v>1069406</v>
      </c>
      <c r="H230" s="89"/>
      <c r="I230" s="270" t="s">
        <v>2318</v>
      </c>
      <c r="J230" s="89"/>
      <c r="K230" s="89"/>
      <c r="L230" s="89"/>
      <c r="M230" s="89"/>
      <c r="N230" s="271">
        <v>0</v>
      </c>
      <c r="O230" s="271">
        <v>2207.5500000000002</v>
      </c>
      <c r="P230" s="89" t="s">
        <v>670</v>
      </c>
    </row>
    <row r="231" spans="1:16" ht="89.25" hidden="1">
      <c r="A231" s="268">
        <v>10</v>
      </c>
      <c r="B231" s="89"/>
      <c r="C231" s="269" t="s">
        <v>41</v>
      </c>
      <c r="D231" s="84">
        <v>43475</v>
      </c>
      <c r="E231" s="85" t="s">
        <v>1644</v>
      </c>
      <c r="F231" s="85" t="s">
        <v>15</v>
      </c>
      <c r="G231" s="85">
        <v>7061</v>
      </c>
      <c r="H231" s="89"/>
      <c r="I231" s="270" t="s">
        <v>2319</v>
      </c>
      <c r="J231" s="89"/>
      <c r="K231" s="89"/>
      <c r="L231" s="89"/>
      <c r="M231" s="89"/>
      <c r="N231" s="271">
        <v>307.25</v>
      </c>
      <c r="O231" s="271">
        <v>0</v>
      </c>
      <c r="P231" s="89" t="s">
        <v>7938</v>
      </c>
    </row>
    <row r="232" spans="1:16" ht="76.5" hidden="1">
      <c r="A232" s="268">
        <v>10</v>
      </c>
      <c r="B232" s="89"/>
      <c r="C232" s="269" t="s">
        <v>41</v>
      </c>
      <c r="D232" s="84">
        <v>43475</v>
      </c>
      <c r="E232" s="85" t="s">
        <v>1645</v>
      </c>
      <c r="F232" s="85" t="s">
        <v>15</v>
      </c>
      <c r="G232" s="85">
        <v>7062</v>
      </c>
      <c r="H232" s="89"/>
      <c r="I232" s="270" t="s">
        <v>2320</v>
      </c>
      <c r="J232" s="89"/>
      <c r="K232" s="89"/>
      <c r="L232" s="89"/>
      <c r="M232" s="89"/>
      <c r="N232" s="271">
        <v>5411.84</v>
      </c>
      <c r="O232" s="271">
        <v>0</v>
      </c>
      <c r="P232" s="89" t="s">
        <v>7938</v>
      </c>
    </row>
    <row r="233" spans="1:16" ht="76.5" hidden="1">
      <c r="A233" s="268">
        <v>10</v>
      </c>
      <c r="B233" s="89"/>
      <c r="C233" s="269" t="s">
        <v>41</v>
      </c>
      <c r="D233" s="84">
        <v>43475</v>
      </c>
      <c r="E233" s="85" t="s">
        <v>1646</v>
      </c>
      <c r="F233" s="85" t="s">
        <v>15</v>
      </c>
      <c r="G233" s="85">
        <v>7064</v>
      </c>
      <c r="H233" s="89"/>
      <c r="I233" s="270" t="s">
        <v>2321</v>
      </c>
      <c r="J233" s="89"/>
      <c r="K233" s="89"/>
      <c r="L233" s="89"/>
      <c r="M233" s="89"/>
      <c r="N233" s="271">
        <v>361.1</v>
      </c>
      <c r="O233" s="271">
        <v>0</v>
      </c>
      <c r="P233" s="89" t="s">
        <v>7938</v>
      </c>
    </row>
    <row r="234" spans="1:16" ht="51">
      <c r="A234" s="268" t="s">
        <v>556</v>
      </c>
      <c r="B234" s="89"/>
      <c r="C234" s="269" t="s">
        <v>616</v>
      </c>
      <c r="D234" s="84">
        <v>43476</v>
      </c>
      <c r="E234" s="85" t="s">
        <v>1647</v>
      </c>
      <c r="F234" s="85" t="s">
        <v>3</v>
      </c>
      <c r="G234" s="85">
        <v>1702558</v>
      </c>
      <c r="H234" s="89"/>
      <c r="I234" s="270" t="s">
        <v>2323</v>
      </c>
      <c r="J234" s="89"/>
      <c r="K234" s="89"/>
      <c r="L234" s="89"/>
      <c r="M234" s="89"/>
      <c r="N234" s="271">
        <v>0</v>
      </c>
      <c r="O234" s="271">
        <v>100</v>
      </c>
      <c r="P234" s="89" t="s">
        <v>670</v>
      </c>
    </row>
    <row r="235" spans="1:16" ht="51">
      <c r="A235" s="268" t="s">
        <v>565</v>
      </c>
      <c r="B235" s="89"/>
      <c r="C235" s="269" t="s">
        <v>615</v>
      </c>
      <c r="D235" s="84">
        <v>43476</v>
      </c>
      <c r="E235" s="85" t="s">
        <v>1648</v>
      </c>
      <c r="F235" s="85" t="s">
        <v>3</v>
      </c>
      <c r="G235" s="85">
        <v>1702546</v>
      </c>
      <c r="H235" s="89"/>
      <c r="I235" s="270" t="s">
        <v>2324</v>
      </c>
      <c r="J235" s="89"/>
      <c r="K235" s="89"/>
      <c r="L235" s="89"/>
      <c r="M235" s="89"/>
      <c r="N235" s="271">
        <v>0</v>
      </c>
      <c r="O235" s="271">
        <v>72</v>
      </c>
      <c r="P235" s="89" t="s">
        <v>670</v>
      </c>
    </row>
    <row r="236" spans="1:16" ht="51">
      <c r="A236" s="268">
        <v>35</v>
      </c>
      <c r="B236" s="89"/>
      <c r="C236" s="269" t="s">
        <v>46</v>
      </c>
      <c r="D236" s="84">
        <v>43476</v>
      </c>
      <c r="E236" s="85" t="s">
        <v>1649</v>
      </c>
      <c r="F236" s="85" t="s">
        <v>3</v>
      </c>
      <c r="G236" s="85">
        <v>1702536</v>
      </c>
      <c r="H236" s="89"/>
      <c r="I236" s="270" t="s">
        <v>739</v>
      </c>
      <c r="J236" s="89"/>
      <c r="K236" s="89"/>
      <c r="L236" s="89"/>
      <c r="M236" s="89"/>
      <c r="N236" s="271">
        <v>0</v>
      </c>
      <c r="O236" s="271">
        <v>1200</v>
      </c>
      <c r="P236" s="89" t="s">
        <v>670</v>
      </c>
    </row>
    <row r="237" spans="1:16" ht="51">
      <c r="A237" s="268">
        <v>35</v>
      </c>
      <c r="B237" s="89"/>
      <c r="C237" s="269" t="s">
        <v>46</v>
      </c>
      <c r="D237" s="84">
        <v>43476</v>
      </c>
      <c r="E237" s="85" t="s">
        <v>1650</v>
      </c>
      <c r="F237" s="85" t="s">
        <v>3</v>
      </c>
      <c r="G237" s="85">
        <v>1702533</v>
      </c>
      <c r="H237" s="89"/>
      <c r="I237" s="270" t="s">
        <v>739</v>
      </c>
      <c r="J237" s="89"/>
      <c r="K237" s="89"/>
      <c r="L237" s="89"/>
      <c r="M237" s="89"/>
      <c r="N237" s="271">
        <v>0</v>
      </c>
      <c r="O237" s="271">
        <v>1200</v>
      </c>
      <c r="P237" s="89" t="s">
        <v>670</v>
      </c>
    </row>
    <row r="238" spans="1:16" ht="51">
      <c r="A238" s="268" t="s">
        <v>556</v>
      </c>
      <c r="B238" s="89"/>
      <c r="C238" s="269" t="s">
        <v>616</v>
      </c>
      <c r="D238" s="84">
        <v>43476</v>
      </c>
      <c r="E238" s="85" t="s">
        <v>1651</v>
      </c>
      <c r="F238" s="85" t="s">
        <v>3</v>
      </c>
      <c r="G238" s="85">
        <v>1702503</v>
      </c>
      <c r="H238" s="89"/>
      <c r="I238" s="270" t="s">
        <v>2325</v>
      </c>
      <c r="J238" s="89"/>
      <c r="K238" s="89"/>
      <c r="L238" s="89"/>
      <c r="M238" s="89"/>
      <c r="N238" s="271">
        <v>0</v>
      </c>
      <c r="O238" s="271">
        <v>36</v>
      </c>
      <c r="P238" s="89" t="s">
        <v>670</v>
      </c>
    </row>
    <row r="239" spans="1:16" ht="51">
      <c r="A239" s="268" t="s">
        <v>556</v>
      </c>
      <c r="B239" s="89"/>
      <c r="C239" s="269" t="s">
        <v>616</v>
      </c>
      <c r="D239" s="84">
        <v>43476</v>
      </c>
      <c r="E239" s="85" t="s">
        <v>1652</v>
      </c>
      <c r="F239" s="85" t="s">
        <v>3</v>
      </c>
      <c r="G239" s="85">
        <v>1702502</v>
      </c>
      <c r="H239" s="89"/>
      <c r="I239" s="270" t="s">
        <v>2326</v>
      </c>
      <c r="J239" s="89"/>
      <c r="K239" s="89"/>
      <c r="L239" s="89"/>
      <c r="M239" s="89"/>
      <c r="N239" s="271">
        <v>0</v>
      </c>
      <c r="O239" s="271">
        <v>1242</v>
      </c>
      <c r="P239" s="89" t="s">
        <v>670</v>
      </c>
    </row>
    <row r="240" spans="1:16" ht="51">
      <c r="A240" s="268" t="s">
        <v>556</v>
      </c>
      <c r="B240" s="89"/>
      <c r="C240" s="269" t="s">
        <v>616</v>
      </c>
      <c r="D240" s="84">
        <v>43476</v>
      </c>
      <c r="E240" s="85" t="s">
        <v>1653</v>
      </c>
      <c r="F240" s="85" t="s">
        <v>3</v>
      </c>
      <c r="G240" s="85">
        <v>1702501</v>
      </c>
      <c r="H240" s="89"/>
      <c r="I240" s="270" t="s">
        <v>2327</v>
      </c>
      <c r="J240" s="89"/>
      <c r="K240" s="89"/>
      <c r="L240" s="89"/>
      <c r="M240" s="89"/>
      <c r="N240" s="271">
        <v>0</v>
      </c>
      <c r="O240" s="271">
        <v>54</v>
      </c>
      <c r="P240" s="89" t="s">
        <v>670</v>
      </c>
    </row>
    <row r="241" spans="1:16" ht="51">
      <c r="A241" s="268" t="s">
        <v>556</v>
      </c>
      <c r="B241" s="89"/>
      <c r="C241" s="269" t="s">
        <v>616</v>
      </c>
      <c r="D241" s="84">
        <v>43476</v>
      </c>
      <c r="E241" s="85" t="s">
        <v>1654</v>
      </c>
      <c r="F241" s="85" t="s">
        <v>3</v>
      </c>
      <c r="G241" s="85">
        <v>1702500</v>
      </c>
      <c r="H241" s="89"/>
      <c r="I241" s="270" t="s">
        <v>2328</v>
      </c>
      <c r="J241" s="89"/>
      <c r="K241" s="89"/>
      <c r="L241" s="89"/>
      <c r="M241" s="89"/>
      <c r="N241" s="271">
        <v>0</v>
      </c>
      <c r="O241" s="271">
        <v>18</v>
      </c>
      <c r="P241" s="89" t="s">
        <v>670</v>
      </c>
    </row>
    <row r="242" spans="1:16" ht="51">
      <c r="A242" s="268" t="s">
        <v>556</v>
      </c>
      <c r="B242" s="89"/>
      <c r="C242" s="269" t="s">
        <v>616</v>
      </c>
      <c r="D242" s="84">
        <v>43476</v>
      </c>
      <c r="E242" s="85" t="s">
        <v>1655</v>
      </c>
      <c r="F242" s="85" t="s">
        <v>3</v>
      </c>
      <c r="G242" s="85">
        <v>1702496</v>
      </c>
      <c r="H242" s="89"/>
      <c r="I242" s="270" t="s">
        <v>2329</v>
      </c>
      <c r="J242" s="89"/>
      <c r="K242" s="89"/>
      <c r="L242" s="89"/>
      <c r="M242" s="89"/>
      <c r="N242" s="271">
        <v>0</v>
      </c>
      <c r="O242" s="271">
        <v>18</v>
      </c>
      <c r="P242" s="89" t="s">
        <v>670</v>
      </c>
    </row>
    <row r="243" spans="1:16" ht="51">
      <c r="A243" s="268">
        <v>591</v>
      </c>
      <c r="B243" s="89"/>
      <c r="C243" s="269" t="s">
        <v>1368</v>
      </c>
      <c r="D243" s="84">
        <v>43476</v>
      </c>
      <c r="E243" s="85" t="s">
        <v>1656</v>
      </c>
      <c r="F243" s="85" t="s">
        <v>3</v>
      </c>
      <c r="G243" s="85">
        <v>1702610</v>
      </c>
      <c r="H243" s="89"/>
      <c r="I243" s="270" t="s">
        <v>2330</v>
      </c>
      <c r="J243" s="89"/>
      <c r="K243" s="89"/>
      <c r="L243" s="89"/>
      <c r="M243" s="89"/>
      <c r="N243" s="271">
        <v>0</v>
      </c>
      <c r="O243" s="271">
        <v>3214.92</v>
      </c>
      <c r="P243" s="89" t="s">
        <v>670</v>
      </c>
    </row>
    <row r="244" spans="1:16" ht="51">
      <c r="A244" s="268" t="s">
        <v>565</v>
      </c>
      <c r="B244" s="89"/>
      <c r="C244" s="269" t="s">
        <v>615</v>
      </c>
      <c r="D244" s="84">
        <v>43476</v>
      </c>
      <c r="E244" s="85" t="s">
        <v>1657</v>
      </c>
      <c r="F244" s="85" t="s">
        <v>3</v>
      </c>
      <c r="G244" s="85">
        <v>1702638</v>
      </c>
      <c r="H244" s="89"/>
      <c r="I244" s="270" t="s">
        <v>2331</v>
      </c>
      <c r="J244" s="89"/>
      <c r="K244" s="89"/>
      <c r="L244" s="89"/>
      <c r="M244" s="89"/>
      <c r="N244" s="271">
        <v>0</v>
      </c>
      <c r="O244" s="271">
        <v>0.88</v>
      </c>
      <c r="P244" s="89" t="s">
        <v>670</v>
      </c>
    </row>
    <row r="245" spans="1:16" ht="51">
      <c r="A245" s="268" t="s">
        <v>556</v>
      </c>
      <c r="B245" s="89"/>
      <c r="C245" s="269" t="s">
        <v>616</v>
      </c>
      <c r="D245" s="84">
        <v>43476</v>
      </c>
      <c r="E245" s="85" t="s">
        <v>1658</v>
      </c>
      <c r="F245" s="85" t="s">
        <v>3</v>
      </c>
      <c r="G245" s="85">
        <v>1702639</v>
      </c>
      <c r="H245" s="89"/>
      <c r="I245" s="270" t="s">
        <v>2332</v>
      </c>
      <c r="J245" s="89"/>
      <c r="K245" s="89"/>
      <c r="L245" s="89"/>
      <c r="M245" s="89"/>
      <c r="N245" s="271">
        <v>0</v>
      </c>
      <c r="O245" s="271">
        <v>100</v>
      </c>
      <c r="P245" s="89" t="s">
        <v>670</v>
      </c>
    </row>
    <row r="246" spans="1:16" ht="51">
      <c r="A246" s="268" t="s">
        <v>565</v>
      </c>
      <c r="B246" s="89"/>
      <c r="C246" s="269" t="s">
        <v>615</v>
      </c>
      <c r="D246" s="84">
        <v>43476</v>
      </c>
      <c r="E246" s="85" t="s">
        <v>1659</v>
      </c>
      <c r="F246" s="85" t="s">
        <v>3</v>
      </c>
      <c r="G246" s="85">
        <v>1702648</v>
      </c>
      <c r="H246" s="89"/>
      <c r="I246" s="270" t="s">
        <v>2333</v>
      </c>
      <c r="J246" s="89"/>
      <c r="K246" s="89"/>
      <c r="L246" s="89"/>
      <c r="M246" s="89"/>
      <c r="N246" s="271">
        <v>0</v>
      </c>
      <c r="O246" s="271">
        <v>4558.63</v>
      </c>
      <c r="P246" s="89" t="s">
        <v>670</v>
      </c>
    </row>
    <row r="247" spans="1:16" ht="51">
      <c r="A247" s="268">
        <v>212</v>
      </c>
      <c r="B247" s="89"/>
      <c r="C247" s="269" t="s">
        <v>100</v>
      </c>
      <c r="D247" s="84">
        <v>43476</v>
      </c>
      <c r="E247" s="85" t="s">
        <v>1660</v>
      </c>
      <c r="F247" s="85" t="s">
        <v>3</v>
      </c>
      <c r="G247" s="85">
        <v>1702671</v>
      </c>
      <c r="H247" s="89"/>
      <c r="I247" s="270" t="s">
        <v>2334</v>
      </c>
      <c r="J247" s="89"/>
      <c r="K247" s="89"/>
      <c r="L247" s="89"/>
      <c r="M247" s="89"/>
      <c r="N247" s="271">
        <v>0</v>
      </c>
      <c r="O247" s="271">
        <v>1100</v>
      </c>
      <c r="P247" s="89" t="s">
        <v>670</v>
      </c>
    </row>
    <row r="248" spans="1:16" ht="51">
      <c r="A248" s="268">
        <v>212</v>
      </c>
      <c r="B248" s="89"/>
      <c r="C248" s="269" t="s">
        <v>100</v>
      </c>
      <c r="D248" s="84">
        <v>43476</v>
      </c>
      <c r="E248" s="85" t="s">
        <v>1661</v>
      </c>
      <c r="F248" s="85" t="s">
        <v>3</v>
      </c>
      <c r="G248" s="85">
        <v>1702672</v>
      </c>
      <c r="H248" s="89"/>
      <c r="I248" s="270" t="s">
        <v>2335</v>
      </c>
      <c r="J248" s="89"/>
      <c r="K248" s="89"/>
      <c r="L248" s="89"/>
      <c r="M248" s="89"/>
      <c r="N248" s="271">
        <v>0</v>
      </c>
      <c r="O248" s="271">
        <v>770</v>
      </c>
      <c r="P248" s="89" t="s">
        <v>670</v>
      </c>
    </row>
    <row r="249" spans="1:16" ht="38.25">
      <c r="A249" s="268">
        <v>212</v>
      </c>
      <c r="B249" s="89"/>
      <c r="C249" s="269" t="s">
        <v>100</v>
      </c>
      <c r="D249" s="84">
        <v>43476</v>
      </c>
      <c r="E249" s="85" t="s">
        <v>1662</v>
      </c>
      <c r="F249" s="85" t="s">
        <v>3</v>
      </c>
      <c r="G249" s="85">
        <v>1702679</v>
      </c>
      <c r="H249" s="89"/>
      <c r="I249" s="270" t="s">
        <v>2336</v>
      </c>
      <c r="J249" s="89"/>
      <c r="K249" s="89"/>
      <c r="L249" s="89"/>
      <c r="M249" s="89"/>
      <c r="N249" s="271">
        <v>0</v>
      </c>
      <c r="O249" s="271">
        <v>78</v>
      </c>
      <c r="P249" s="89" t="s">
        <v>670</v>
      </c>
    </row>
    <row r="250" spans="1:16" ht="38.25">
      <c r="A250" s="268">
        <v>212</v>
      </c>
      <c r="B250" s="89"/>
      <c r="C250" s="269" t="s">
        <v>100</v>
      </c>
      <c r="D250" s="84">
        <v>43476</v>
      </c>
      <c r="E250" s="85" t="s">
        <v>1663</v>
      </c>
      <c r="F250" s="85" t="s">
        <v>3</v>
      </c>
      <c r="G250" s="85">
        <v>1702681</v>
      </c>
      <c r="H250" s="89"/>
      <c r="I250" s="270" t="s">
        <v>2337</v>
      </c>
      <c r="J250" s="89"/>
      <c r="K250" s="89"/>
      <c r="L250" s="89"/>
      <c r="M250" s="89"/>
      <c r="N250" s="271">
        <v>0</v>
      </c>
      <c r="O250" s="271">
        <v>78</v>
      </c>
      <c r="P250" s="89" t="s">
        <v>670</v>
      </c>
    </row>
    <row r="251" spans="1:16" ht="38.25">
      <c r="A251" s="268">
        <v>212</v>
      </c>
      <c r="B251" s="89"/>
      <c r="C251" s="269" t="s">
        <v>100</v>
      </c>
      <c r="D251" s="84">
        <v>43476</v>
      </c>
      <c r="E251" s="85" t="s">
        <v>1664</v>
      </c>
      <c r="F251" s="85" t="s">
        <v>3</v>
      </c>
      <c r="G251" s="85">
        <v>1702682</v>
      </c>
      <c r="H251" s="89"/>
      <c r="I251" s="270" t="s">
        <v>2338</v>
      </c>
      <c r="J251" s="89"/>
      <c r="K251" s="89"/>
      <c r="L251" s="89"/>
      <c r="M251" s="89"/>
      <c r="N251" s="271">
        <v>0</v>
      </c>
      <c r="O251" s="271">
        <v>78</v>
      </c>
      <c r="P251" s="89" t="s">
        <v>670</v>
      </c>
    </row>
    <row r="252" spans="1:16" ht="51">
      <c r="A252" s="268">
        <v>212</v>
      </c>
      <c r="B252" s="89"/>
      <c r="C252" s="269" t="s">
        <v>100</v>
      </c>
      <c r="D252" s="84">
        <v>43476</v>
      </c>
      <c r="E252" s="85" t="s">
        <v>1665</v>
      </c>
      <c r="F252" s="85" t="s">
        <v>3</v>
      </c>
      <c r="G252" s="85">
        <v>1702684</v>
      </c>
      <c r="H252" s="89"/>
      <c r="I252" s="270" t="s">
        <v>2339</v>
      </c>
      <c r="J252" s="89"/>
      <c r="K252" s="89"/>
      <c r="L252" s="89"/>
      <c r="M252" s="89"/>
      <c r="N252" s="271">
        <v>0</v>
      </c>
      <c r="O252" s="271">
        <v>78</v>
      </c>
      <c r="P252" s="89" t="s">
        <v>670</v>
      </c>
    </row>
    <row r="253" spans="1:16" ht="51">
      <c r="A253" s="268">
        <v>212</v>
      </c>
      <c r="B253" s="89"/>
      <c r="C253" s="269" t="s">
        <v>100</v>
      </c>
      <c r="D253" s="84">
        <v>43476</v>
      </c>
      <c r="E253" s="85" t="s">
        <v>1666</v>
      </c>
      <c r="F253" s="85" t="s">
        <v>3</v>
      </c>
      <c r="G253" s="85">
        <v>1702687</v>
      </c>
      <c r="H253" s="89"/>
      <c r="I253" s="270" t="s">
        <v>2340</v>
      </c>
      <c r="J253" s="89"/>
      <c r="K253" s="89"/>
      <c r="L253" s="89"/>
      <c r="M253" s="89"/>
      <c r="N253" s="271">
        <v>0</v>
      </c>
      <c r="O253" s="271">
        <v>78</v>
      </c>
      <c r="P253" s="89" t="s">
        <v>670</v>
      </c>
    </row>
    <row r="254" spans="1:16" ht="51">
      <c r="A254" s="268" t="s">
        <v>565</v>
      </c>
      <c r="B254" s="89"/>
      <c r="C254" s="269" t="s">
        <v>615</v>
      </c>
      <c r="D254" s="84">
        <v>43476</v>
      </c>
      <c r="E254" s="85" t="s">
        <v>1667</v>
      </c>
      <c r="F254" s="85" t="s">
        <v>3</v>
      </c>
      <c r="G254" s="85">
        <v>1702689</v>
      </c>
      <c r="H254" s="89"/>
      <c r="I254" s="270" t="s">
        <v>2341</v>
      </c>
      <c r="J254" s="89"/>
      <c r="K254" s="89"/>
      <c r="L254" s="89"/>
      <c r="M254" s="89"/>
      <c r="N254" s="271">
        <v>0</v>
      </c>
      <c r="O254" s="271">
        <v>558</v>
      </c>
      <c r="P254" s="89" t="s">
        <v>670</v>
      </c>
    </row>
    <row r="255" spans="1:16" ht="51">
      <c r="A255" s="268">
        <v>592</v>
      </c>
      <c r="B255" s="89"/>
      <c r="C255" s="269" t="s">
        <v>645</v>
      </c>
      <c r="D255" s="84">
        <v>43476</v>
      </c>
      <c r="E255" s="85" t="s">
        <v>1668</v>
      </c>
      <c r="F255" s="85" t="s">
        <v>3</v>
      </c>
      <c r="G255" s="85">
        <v>1702723</v>
      </c>
      <c r="H255" s="89"/>
      <c r="I255" s="270" t="s">
        <v>2342</v>
      </c>
      <c r="J255" s="89"/>
      <c r="K255" s="89"/>
      <c r="L255" s="89"/>
      <c r="M255" s="89"/>
      <c r="N255" s="271">
        <v>0</v>
      </c>
      <c r="O255" s="271">
        <v>232.77</v>
      </c>
      <c r="P255" s="89" t="s">
        <v>670</v>
      </c>
    </row>
    <row r="256" spans="1:16" ht="51">
      <c r="A256" s="268" t="s">
        <v>556</v>
      </c>
      <c r="B256" s="89"/>
      <c r="C256" s="269" t="s">
        <v>616</v>
      </c>
      <c r="D256" s="84">
        <v>43476</v>
      </c>
      <c r="E256" s="85" t="s">
        <v>1669</v>
      </c>
      <c r="F256" s="85" t="s">
        <v>3</v>
      </c>
      <c r="G256" s="85">
        <v>1702394</v>
      </c>
      <c r="H256" s="89"/>
      <c r="I256" s="270" t="s">
        <v>2343</v>
      </c>
      <c r="J256" s="89"/>
      <c r="K256" s="89"/>
      <c r="L256" s="89"/>
      <c r="M256" s="89"/>
      <c r="N256" s="271">
        <v>0</v>
      </c>
      <c r="O256" s="271">
        <v>45000</v>
      </c>
      <c r="P256" s="89" t="s">
        <v>670</v>
      </c>
    </row>
    <row r="257" spans="1:16" ht="51">
      <c r="A257" s="268">
        <v>46</v>
      </c>
      <c r="B257" s="89"/>
      <c r="C257" s="269" t="s">
        <v>48</v>
      </c>
      <c r="D257" s="84">
        <v>43476</v>
      </c>
      <c r="E257" s="85" t="s">
        <v>1670</v>
      </c>
      <c r="F257" s="85" t="s">
        <v>3</v>
      </c>
      <c r="G257" s="85">
        <v>1702437</v>
      </c>
      <c r="H257" s="89"/>
      <c r="I257" s="270" t="s">
        <v>2344</v>
      </c>
      <c r="J257" s="89"/>
      <c r="K257" s="89"/>
      <c r="L257" s="89"/>
      <c r="M257" s="89"/>
      <c r="N257" s="271">
        <v>0</v>
      </c>
      <c r="O257" s="271">
        <v>331809.65000000002</v>
      </c>
      <c r="P257" s="89" t="s">
        <v>670</v>
      </c>
    </row>
    <row r="258" spans="1:16" ht="51">
      <c r="A258" s="268">
        <v>46</v>
      </c>
      <c r="B258" s="89"/>
      <c r="C258" s="269" t="s">
        <v>48</v>
      </c>
      <c r="D258" s="84">
        <v>43476</v>
      </c>
      <c r="E258" s="85" t="s">
        <v>1671</v>
      </c>
      <c r="F258" s="85" t="s">
        <v>3</v>
      </c>
      <c r="G258" s="85">
        <v>1702438</v>
      </c>
      <c r="H258" s="89"/>
      <c r="I258" s="270" t="s">
        <v>2345</v>
      </c>
      <c r="J258" s="89"/>
      <c r="K258" s="89"/>
      <c r="L258" s="89"/>
      <c r="M258" s="89"/>
      <c r="N258" s="271">
        <v>0</v>
      </c>
      <c r="O258" s="271">
        <v>277403.26</v>
      </c>
      <c r="P258" s="89" t="s">
        <v>670</v>
      </c>
    </row>
    <row r="259" spans="1:16" ht="51">
      <c r="A259" s="268" t="s">
        <v>565</v>
      </c>
      <c r="B259" s="89"/>
      <c r="C259" s="269" t="s">
        <v>615</v>
      </c>
      <c r="D259" s="84">
        <v>43476</v>
      </c>
      <c r="E259" s="85" t="s">
        <v>1672</v>
      </c>
      <c r="F259" s="85" t="s">
        <v>3</v>
      </c>
      <c r="G259" s="85">
        <v>1702446</v>
      </c>
      <c r="H259" s="89"/>
      <c r="I259" s="270" t="s">
        <v>2346</v>
      </c>
      <c r="J259" s="89"/>
      <c r="K259" s="89"/>
      <c r="L259" s="89"/>
      <c r="M259" s="89"/>
      <c r="N259" s="271">
        <v>0</v>
      </c>
      <c r="O259" s="271">
        <v>5259.34</v>
      </c>
      <c r="P259" s="89" t="s">
        <v>670</v>
      </c>
    </row>
    <row r="260" spans="1:16" ht="38.25">
      <c r="A260" s="268" t="s">
        <v>565</v>
      </c>
      <c r="B260" s="89"/>
      <c r="C260" s="269" t="s">
        <v>615</v>
      </c>
      <c r="D260" s="84">
        <v>43476</v>
      </c>
      <c r="E260" s="85" t="s">
        <v>1673</v>
      </c>
      <c r="F260" s="85" t="s">
        <v>3</v>
      </c>
      <c r="G260" s="85">
        <v>1702471</v>
      </c>
      <c r="H260" s="89"/>
      <c r="I260" s="270" t="s">
        <v>2347</v>
      </c>
      <c r="J260" s="89"/>
      <c r="K260" s="89"/>
      <c r="L260" s="89"/>
      <c r="M260" s="89"/>
      <c r="N260" s="271">
        <v>0</v>
      </c>
      <c r="O260" s="271">
        <v>2420</v>
      </c>
      <c r="P260" s="89" t="s">
        <v>670</v>
      </c>
    </row>
    <row r="261" spans="1:16" ht="51">
      <c r="A261" s="268" t="s">
        <v>565</v>
      </c>
      <c r="B261" s="89"/>
      <c r="C261" s="269" t="s">
        <v>615</v>
      </c>
      <c r="D261" s="84">
        <v>43476</v>
      </c>
      <c r="E261" s="85" t="s">
        <v>1674</v>
      </c>
      <c r="F261" s="85" t="s">
        <v>3</v>
      </c>
      <c r="G261" s="85">
        <v>1702462</v>
      </c>
      <c r="H261" s="89"/>
      <c r="I261" s="270" t="s">
        <v>2348</v>
      </c>
      <c r="J261" s="89"/>
      <c r="K261" s="89"/>
      <c r="L261" s="89"/>
      <c r="M261" s="89"/>
      <c r="N261" s="271">
        <v>0</v>
      </c>
      <c r="O261" s="271">
        <v>310.48</v>
      </c>
      <c r="P261" s="89" t="s">
        <v>670</v>
      </c>
    </row>
    <row r="262" spans="1:16" ht="51">
      <c r="A262" s="268" t="s">
        <v>565</v>
      </c>
      <c r="B262" s="89"/>
      <c r="C262" s="269" t="s">
        <v>615</v>
      </c>
      <c r="D262" s="84">
        <v>43476</v>
      </c>
      <c r="E262" s="85" t="s">
        <v>1675</v>
      </c>
      <c r="F262" s="85" t="s">
        <v>3</v>
      </c>
      <c r="G262" s="85">
        <v>1702460</v>
      </c>
      <c r="H262" s="89"/>
      <c r="I262" s="270" t="s">
        <v>2349</v>
      </c>
      <c r="J262" s="89"/>
      <c r="K262" s="89"/>
      <c r="L262" s="89"/>
      <c r="M262" s="89"/>
      <c r="N262" s="271">
        <v>0</v>
      </c>
      <c r="O262" s="271">
        <v>1417.88</v>
      </c>
      <c r="P262" s="89" t="s">
        <v>670</v>
      </c>
    </row>
    <row r="263" spans="1:16" ht="38.25">
      <c r="A263" s="268" t="s">
        <v>565</v>
      </c>
      <c r="B263" s="89"/>
      <c r="C263" s="269" t="s">
        <v>615</v>
      </c>
      <c r="D263" s="84">
        <v>43476</v>
      </c>
      <c r="E263" s="85" t="s">
        <v>1676</v>
      </c>
      <c r="F263" s="85" t="s">
        <v>3</v>
      </c>
      <c r="G263" s="85">
        <v>1702442</v>
      </c>
      <c r="H263" s="89"/>
      <c r="I263" s="270" t="s">
        <v>2350</v>
      </c>
      <c r="J263" s="89"/>
      <c r="K263" s="89"/>
      <c r="L263" s="89"/>
      <c r="M263" s="89"/>
      <c r="N263" s="271">
        <v>0</v>
      </c>
      <c r="O263" s="271">
        <v>240.24</v>
      </c>
      <c r="P263" s="89" t="s">
        <v>670</v>
      </c>
    </row>
    <row r="264" spans="1:16" ht="38.25">
      <c r="A264" s="268" t="s">
        <v>565</v>
      </c>
      <c r="B264" s="89"/>
      <c r="C264" s="269" t="s">
        <v>615</v>
      </c>
      <c r="D264" s="84">
        <v>43476</v>
      </c>
      <c r="E264" s="85" t="s">
        <v>1677</v>
      </c>
      <c r="F264" s="85" t="s">
        <v>3</v>
      </c>
      <c r="G264" s="85">
        <v>1702419</v>
      </c>
      <c r="H264" s="89"/>
      <c r="I264" s="270" t="s">
        <v>2351</v>
      </c>
      <c r="J264" s="89"/>
      <c r="K264" s="89"/>
      <c r="L264" s="89"/>
      <c r="M264" s="89"/>
      <c r="N264" s="271">
        <v>0</v>
      </c>
      <c r="O264" s="271">
        <v>3750.29</v>
      </c>
      <c r="P264" s="89" t="s">
        <v>670</v>
      </c>
    </row>
    <row r="265" spans="1:16" ht="38.25">
      <c r="A265" s="268" t="s">
        <v>565</v>
      </c>
      <c r="B265" s="89"/>
      <c r="C265" s="269" t="s">
        <v>615</v>
      </c>
      <c r="D265" s="84">
        <v>43476</v>
      </c>
      <c r="E265" s="85" t="s">
        <v>1678</v>
      </c>
      <c r="F265" s="85" t="s">
        <v>3</v>
      </c>
      <c r="G265" s="85">
        <v>1702407</v>
      </c>
      <c r="H265" s="89"/>
      <c r="I265" s="270" t="s">
        <v>2352</v>
      </c>
      <c r="J265" s="89"/>
      <c r="K265" s="89"/>
      <c r="L265" s="89"/>
      <c r="M265" s="89"/>
      <c r="N265" s="271">
        <v>0</v>
      </c>
      <c r="O265" s="271">
        <v>220</v>
      </c>
      <c r="P265" s="89" t="s">
        <v>670</v>
      </c>
    </row>
    <row r="266" spans="1:16" ht="76.5" hidden="1">
      <c r="A266" s="268">
        <v>10</v>
      </c>
      <c r="B266" s="89"/>
      <c r="C266" s="269" t="s">
        <v>41</v>
      </c>
      <c r="D266" s="84">
        <v>43476</v>
      </c>
      <c r="E266" s="85" t="s">
        <v>1679</v>
      </c>
      <c r="F266" s="85" t="s">
        <v>15</v>
      </c>
      <c r="G266" s="85">
        <v>7066</v>
      </c>
      <c r="H266" s="89"/>
      <c r="I266" s="270" t="s">
        <v>2353</v>
      </c>
      <c r="J266" s="89"/>
      <c r="K266" s="89"/>
      <c r="L266" s="89"/>
      <c r="M266" s="89"/>
      <c r="N266" s="271">
        <v>22874.37</v>
      </c>
      <c r="O266" s="271">
        <v>0</v>
      </c>
      <c r="P266" s="89" t="s">
        <v>7938</v>
      </c>
    </row>
    <row r="267" spans="1:16" ht="51" hidden="1">
      <c r="A267" s="268" t="s">
        <v>559</v>
      </c>
      <c r="B267" s="89"/>
      <c r="C267" s="269" t="s">
        <v>760</v>
      </c>
      <c r="D267" s="84">
        <v>43476</v>
      </c>
      <c r="E267" s="85" t="s">
        <v>1680</v>
      </c>
      <c r="F267" s="85" t="s">
        <v>6</v>
      </c>
      <c r="G267" s="85">
        <v>1069637</v>
      </c>
      <c r="H267" s="89"/>
      <c r="I267" s="270" t="s">
        <v>2354</v>
      </c>
      <c r="J267" s="89"/>
      <c r="K267" s="89"/>
      <c r="L267" s="89"/>
      <c r="M267" s="89"/>
      <c r="N267" s="271">
        <v>0</v>
      </c>
      <c r="O267" s="271">
        <v>8500</v>
      </c>
      <c r="P267" s="89" t="s">
        <v>670</v>
      </c>
    </row>
    <row r="268" spans="1:16" ht="63.75" hidden="1">
      <c r="A268" s="268">
        <v>10</v>
      </c>
      <c r="B268" s="89"/>
      <c r="C268" s="269" t="s">
        <v>41</v>
      </c>
      <c r="D268" s="84">
        <v>43476</v>
      </c>
      <c r="E268" s="85" t="s">
        <v>1681</v>
      </c>
      <c r="F268" s="85" t="s">
        <v>6</v>
      </c>
      <c r="G268" s="85">
        <v>937504</v>
      </c>
      <c r="H268" s="89"/>
      <c r="I268" s="270" t="s">
        <v>2355</v>
      </c>
      <c r="J268" s="89"/>
      <c r="K268" s="89"/>
      <c r="L268" s="89"/>
      <c r="M268" s="89"/>
      <c r="N268" s="271">
        <v>0</v>
      </c>
      <c r="O268" s="271">
        <v>11134.4</v>
      </c>
      <c r="P268" s="89" t="s">
        <v>670</v>
      </c>
    </row>
    <row r="269" spans="1:16" ht="51" hidden="1">
      <c r="A269" s="268">
        <v>10</v>
      </c>
      <c r="B269" s="89"/>
      <c r="C269" s="269" t="s">
        <v>41</v>
      </c>
      <c r="D269" s="84">
        <v>43476</v>
      </c>
      <c r="E269" s="85" t="s">
        <v>1682</v>
      </c>
      <c r="F269" s="85" t="s">
        <v>15</v>
      </c>
      <c r="G269" s="85">
        <v>937505</v>
      </c>
      <c r="H269" s="89"/>
      <c r="I269" s="270" t="s">
        <v>2356</v>
      </c>
      <c r="J269" s="89"/>
      <c r="K269" s="89"/>
      <c r="L269" s="89"/>
      <c r="M269" s="89"/>
      <c r="N269" s="271">
        <v>50</v>
      </c>
      <c r="O269" s="271">
        <v>0</v>
      </c>
      <c r="P269" s="89" t="s">
        <v>7938</v>
      </c>
    </row>
    <row r="270" spans="1:16" ht="89.25" hidden="1">
      <c r="A270" s="268">
        <v>41</v>
      </c>
      <c r="B270" s="89"/>
      <c r="C270" s="269" t="s">
        <v>47</v>
      </c>
      <c r="D270" s="84">
        <v>43476</v>
      </c>
      <c r="E270" s="85" t="s">
        <v>1683</v>
      </c>
      <c r="F270" s="85" t="s">
        <v>628</v>
      </c>
      <c r="G270" s="85">
        <v>182859</v>
      </c>
      <c r="H270" s="89"/>
      <c r="I270" s="270" t="s">
        <v>2357</v>
      </c>
      <c r="J270" s="89"/>
      <c r="K270" s="89"/>
      <c r="L270" s="89"/>
      <c r="M270" s="89"/>
      <c r="N270" s="271">
        <v>0</v>
      </c>
      <c r="O270" s="271">
        <v>56376</v>
      </c>
      <c r="P270" s="89" t="s">
        <v>670</v>
      </c>
    </row>
    <row r="271" spans="1:16" ht="76.5" hidden="1">
      <c r="A271" s="268">
        <v>41</v>
      </c>
      <c r="B271" s="89"/>
      <c r="C271" s="269" t="s">
        <v>47</v>
      </c>
      <c r="D271" s="84">
        <v>43476</v>
      </c>
      <c r="E271" s="85" t="s">
        <v>1683</v>
      </c>
      <c r="F271" s="85" t="s">
        <v>628</v>
      </c>
      <c r="G271" s="85">
        <v>182863</v>
      </c>
      <c r="H271" s="89"/>
      <c r="I271" s="270" t="s">
        <v>2358</v>
      </c>
      <c r="J271" s="89"/>
      <c r="K271" s="89"/>
      <c r="L271" s="89"/>
      <c r="M271" s="89"/>
      <c r="N271" s="271">
        <v>0</v>
      </c>
      <c r="O271" s="271">
        <v>543402</v>
      </c>
      <c r="P271" s="89" t="s">
        <v>670</v>
      </c>
    </row>
    <row r="272" spans="1:16" ht="89.25" hidden="1">
      <c r="A272" s="268">
        <v>41</v>
      </c>
      <c r="B272" s="89"/>
      <c r="C272" s="269" t="s">
        <v>47</v>
      </c>
      <c r="D272" s="84">
        <v>43476</v>
      </c>
      <c r="E272" s="85" t="s">
        <v>1683</v>
      </c>
      <c r="F272" s="85" t="s">
        <v>628</v>
      </c>
      <c r="G272" s="85">
        <v>182858</v>
      </c>
      <c r="H272" s="89"/>
      <c r="I272" s="270" t="s">
        <v>2359</v>
      </c>
      <c r="J272" s="89"/>
      <c r="K272" s="89"/>
      <c r="L272" s="89"/>
      <c r="M272" s="89"/>
      <c r="N272" s="271">
        <v>0</v>
      </c>
      <c r="O272" s="271">
        <v>6651.83</v>
      </c>
      <c r="P272" s="89" t="s">
        <v>670</v>
      </c>
    </row>
    <row r="273" spans="1:16" ht="63.75">
      <c r="A273" s="268" t="s">
        <v>556</v>
      </c>
      <c r="B273" s="89"/>
      <c r="C273" s="269" t="s">
        <v>616</v>
      </c>
      <c r="D273" s="84">
        <v>43479</v>
      </c>
      <c r="E273" s="85" t="s">
        <v>1684</v>
      </c>
      <c r="F273" s="85" t="s">
        <v>3</v>
      </c>
      <c r="G273" s="85">
        <v>1702975</v>
      </c>
      <c r="H273" s="89"/>
      <c r="I273" s="270" t="s">
        <v>2360</v>
      </c>
      <c r="J273" s="89"/>
      <c r="K273" s="89"/>
      <c r="L273" s="89"/>
      <c r="M273" s="89"/>
      <c r="N273" s="271">
        <v>0</v>
      </c>
      <c r="O273" s="271">
        <v>398</v>
      </c>
      <c r="P273" s="89" t="s">
        <v>670</v>
      </c>
    </row>
    <row r="274" spans="1:16" ht="51">
      <c r="A274" s="268">
        <v>670</v>
      </c>
      <c r="B274" s="89"/>
      <c r="C274" s="269" t="s">
        <v>190</v>
      </c>
      <c r="D274" s="84">
        <v>43479</v>
      </c>
      <c r="E274" s="85" t="s">
        <v>1685</v>
      </c>
      <c r="F274" s="85" t="s">
        <v>3</v>
      </c>
      <c r="G274" s="85">
        <v>1702954</v>
      </c>
      <c r="H274" s="89"/>
      <c r="I274" s="270" t="s">
        <v>2361</v>
      </c>
      <c r="J274" s="89"/>
      <c r="K274" s="89"/>
      <c r="L274" s="89"/>
      <c r="M274" s="89"/>
      <c r="N274" s="271">
        <v>0</v>
      </c>
      <c r="O274" s="271">
        <v>519.4</v>
      </c>
      <c r="P274" s="89" t="s">
        <v>670</v>
      </c>
    </row>
    <row r="275" spans="1:16" ht="38.25">
      <c r="A275" s="268">
        <v>590</v>
      </c>
      <c r="B275" s="89"/>
      <c r="C275" s="269" t="s">
        <v>611</v>
      </c>
      <c r="D275" s="84">
        <v>43479</v>
      </c>
      <c r="E275" s="85" t="s">
        <v>1686</v>
      </c>
      <c r="F275" s="85" t="s">
        <v>3</v>
      </c>
      <c r="G275" s="85">
        <v>1702942</v>
      </c>
      <c r="H275" s="89"/>
      <c r="I275" s="270" t="s">
        <v>2362</v>
      </c>
      <c r="J275" s="89"/>
      <c r="K275" s="89"/>
      <c r="L275" s="89"/>
      <c r="M275" s="89"/>
      <c r="N275" s="271">
        <v>0</v>
      </c>
      <c r="O275" s="271">
        <v>250</v>
      </c>
      <c r="P275" s="89" t="s">
        <v>670</v>
      </c>
    </row>
    <row r="276" spans="1:16" ht="38.25">
      <c r="A276" s="268" t="s">
        <v>565</v>
      </c>
      <c r="B276" s="89"/>
      <c r="C276" s="269" t="s">
        <v>615</v>
      </c>
      <c r="D276" s="84">
        <v>43479</v>
      </c>
      <c r="E276" s="85" t="s">
        <v>1687</v>
      </c>
      <c r="F276" s="85" t="s">
        <v>3</v>
      </c>
      <c r="G276" s="85">
        <v>1703023</v>
      </c>
      <c r="H276" s="89"/>
      <c r="I276" s="270" t="s">
        <v>2363</v>
      </c>
      <c r="J276" s="89"/>
      <c r="K276" s="89"/>
      <c r="L276" s="89"/>
      <c r="M276" s="89"/>
      <c r="N276" s="271">
        <v>0</v>
      </c>
      <c r="O276" s="271">
        <v>20</v>
      </c>
      <c r="P276" s="89" t="s">
        <v>670</v>
      </c>
    </row>
    <row r="277" spans="1:16" ht="51">
      <c r="A277" s="268" t="s">
        <v>565</v>
      </c>
      <c r="B277" s="89"/>
      <c r="C277" s="269" t="s">
        <v>615</v>
      </c>
      <c r="D277" s="84">
        <v>43479</v>
      </c>
      <c r="E277" s="85" t="s">
        <v>1688</v>
      </c>
      <c r="F277" s="85" t="s">
        <v>3</v>
      </c>
      <c r="G277" s="85">
        <v>1703027</v>
      </c>
      <c r="H277" s="89"/>
      <c r="I277" s="270" t="s">
        <v>2364</v>
      </c>
      <c r="J277" s="89"/>
      <c r="K277" s="89"/>
      <c r="L277" s="89"/>
      <c r="M277" s="89"/>
      <c r="N277" s="271">
        <v>0</v>
      </c>
      <c r="O277" s="271">
        <v>2978.87</v>
      </c>
      <c r="P277" s="89" t="s">
        <v>670</v>
      </c>
    </row>
    <row r="278" spans="1:16" ht="38.25">
      <c r="A278" s="268" t="s">
        <v>565</v>
      </c>
      <c r="B278" s="89"/>
      <c r="C278" s="269" t="s">
        <v>615</v>
      </c>
      <c r="D278" s="84">
        <v>43479</v>
      </c>
      <c r="E278" s="85" t="s">
        <v>1689</v>
      </c>
      <c r="F278" s="85" t="s">
        <v>3</v>
      </c>
      <c r="G278" s="85">
        <v>1703065</v>
      </c>
      <c r="H278" s="89"/>
      <c r="I278" s="270" t="s">
        <v>1417</v>
      </c>
      <c r="J278" s="89"/>
      <c r="K278" s="89"/>
      <c r="L278" s="89"/>
      <c r="M278" s="89"/>
      <c r="N278" s="271">
        <v>0</v>
      </c>
      <c r="O278" s="271">
        <v>1000</v>
      </c>
      <c r="P278" s="89" t="s">
        <v>670</v>
      </c>
    </row>
    <row r="279" spans="1:16" ht="51">
      <c r="A279" s="268">
        <v>599</v>
      </c>
      <c r="B279" s="89"/>
      <c r="C279" s="269" t="s">
        <v>1370</v>
      </c>
      <c r="D279" s="84">
        <v>43479</v>
      </c>
      <c r="E279" s="85" t="s">
        <v>1690</v>
      </c>
      <c r="F279" s="85" t="s">
        <v>3</v>
      </c>
      <c r="G279" s="85">
        <v>1703068</v>
      </c>
      <c r="H279" s="89"/>
      <c r="I279" s="270" t="s">
        <v>2365</v>
      </c>
      <c r="J279" s="89"/>
      <c r="K279" s="89"/>
      <c r="L279" s="89"/>
      <c r="M279" s="89"/>
      <c r="N279" s="271">
        <v>0</v>
      </c>
      <c r="O279" s="271">
        <v>4193.76</v>
      </c>
      <c r="P279" s="89" t="s">
        <v>670</v>
      </c>
    </row>
    <row r="280" spans="1:16" ht="51">
      <c r="A280" s="268" t="s">
        <v>565</v>
      </c>
      <c r="B280" s="89"/>
      <c r="C280" s="269" t="s">
        <v>615</v>
      </c>
      <c r="D280" s="84">
        <v>43479</v>
      </c>
      <c r="E280" s="85" t="s">
        <v>1691</v>
      </c>
      <c r="F280" s="85" t="s">
        <v>3</v>
      </c>
      <c r="G280" s="85">
        <v>1703095</v>
      </c>
      <c r="H280" s="89"/>
      <c r="I280" s="270" t="s">
        <v>2366</v>
      </c>
      <c r="J280" s="89"/>
      <c r="K280" s="89"/>
      <c r="L280" s="89"/>
      <c r="M280" s="89"/>
      <c r="N280" s="271">
        <v>0</v>
      </c>
      <c r="O280" s="271">
        <v>66.08</v>
      </c>
      <c r="P280" s="89" t="s">
        <v>670</v>
      </c>
    </row>
    <row r="281" spans="1:16" ht="63.75">
      <c r="A281" s="268" t="s">
        <v>565</v>
      </c>
      <c r="B281" s="89"/>
      <c r="C281" s="269" t="s">
        <v>615</v>
      </c>
      <c r="D281" s="84">
        <v>43479</v>
      </c>
      <c r="E281" s="85" t="s">
        <v>1692</v>
      </c>
      <c r="F281" s="85" t="s">
        <v>3</v>
      </c>
      <c r="G281" s="85">
        <v>1703134</v>
      </c>
      <c r="H281" s="89"/>
      <c r="I281" s="270" t="s">
        <v>2367</v>
      </c>
      <c r="J281" s="89"/>
      <c r="K281" s="89"/>
      <c r="L281" s="89"/>
      <c r="M281" s="89"/>
      <c r="N281" s="271">
        <v>0</v>
      </c>
      <c r="O281" s="271">
        <v>3001.87</v>
      </c>
      <c r="P281" s="89" t="s">
        <v>670</v>
      </c>
    </row>
    <row r="282" spans="1:16" ht="63.75">
      <c r="A282" s="268" t="s">
        <v>565</v>
      </c>
      <c r="B282" s="89"/>
      <c r="C282" s="269" t="s">
        <v>615</v>
      </c>
      <c r="D282" s="84">
        <v>43479</v>
      </c>
      <c r="E282" s="85" t="s">
        <v>1693</v>
      </c>
      <c r="F282" s="85" t="s">
        <v>3</v>
      </c>
      <c r="G282" s="85">
        <v>1703139</v>
      </c>
      <c r="H282" s="89"/>
      <c r="I282" s="270" t="s">
        <v>2368</v>
      </c>
      <c r="J282" s="89"/>
      <c r="K282" s="89"/>
      <c r="L282" s="89"/>
      <c r="M282" s="89"/>
      <c r="N282" s="271">
        <v>0</v>
      </c>
      <c r="O282" s="271">
        <v>5491.25</v>
      </c>
      <c r="P282" s="89" t="s">
        <v>670</v>
      </c>
    </row>
    <row r="283" spans="1:16" ht="51">
      <c r="A283" s="268" t="s">
        <v>565</v>
      </c>
      <c r="B283" s="89"/>
      <c r="C283" s="269" t="s">
        <v>615</v>
      </c>
      <c r="D283" s="84">
        <v>43479</v>
      </c>
      <c r="E283" s="85" t="s">
        <v>1694</v>
      </c>
      <c r="F283" s="85" t="s">
        <v>3</v>
      </c>
      <c r="G283" s="85">
        <v>1702914</v>
      </c>
      <c r="H283" s="89"/>
      <c r="I283" s="270" t="s">
        <v>2369</v>
      </c>
      <c r="J283" s="89"/>
      <c r="K283" s="89"/>
      <c r="L283" s="89"/>
      <c r="M283" s="89"/>
      <c r="N283" s="271">
        <v>0</v>
      </c>
      <c r="O283" s="271">
        <v>965</v>
      </c>
      <c r="P283" s="89" t="s">
        <v>670</v>
      </c>
    </row>
    <row r="284" spans="1:16" ht="51">
      <c r="A284" s="268" t="s">
        <v>565</v>
      </c>
      <c r="B284" s="89"/>
      <c r="C284" s="269" t="s">
        <v>615</v>
      </c>
      <c r="D284" s="84">
        <v>43479</v>
      </c>
      <c r="E284" s="85" t="s">
        <v>1695</v>
      </c>
      <c r="F284" s="85" t="s">
        <v>3</v>
      </c>
      <c r="G284" s="85">
        <v>1702918</v>
      </c>
      <c r="H284" s="89"/>
      <c r="I284" s="270" t="s">
        <v>2370</v>
      </c>
      <c r="J284" s="89"/>
      <c r="K284" s="89"/>
      <c r="L284" s="89"/>
      <c r="M284" s="89"/>
      <c r="N284" s="271">
        <v>0</v>
      </c>
      <c r="O284" s="271">
        <v>3610</v>
      </c>
      <c r="P284" s="89" t="s">
        <v>670</v>
      </c>
    </row>
    <row r="285" spans="1:16" ht="51">
      <c r="A285" s="268" t="s">
        <v>565</v>
      </c>
      <c r="B285" s="89"/>
      <c r="C285" s="269" t="s">
        <v>615</v>
      </c>
      <c r="D285" s="84">
        <v>43479</v>
      </c>
      <c r="E285" s="85" t="s">
        <v>1696</v>
      </c>
      <c r="F285" s="85" t="s">
        <v>3</v>
      </c>
      <c r="G285" s="85">
        <v>1702902</v>
      </c>
      <c r="H285" s="89"/>
      <c r="I285" s="270" t="s">
        <v>2371</v>
      </c>
      <c r="J285" s="89"/>
      <c r="K285" s="89"/>
      <c r="L285" s="89"/>
      <c r="M285" s="89"/>
      <c r="N285" s="271">
        <v>0</v>
      </c>
      <c r="O285" s="271">
        <v>1018</v>
      </c>
      <c r="P285" s="89" t="s">
        <v>670</v>
      </c>
    </row>
    <row r="286" spans="1:16" ht="51">
      <c r="A286" s="268" t="s">
        <v>565</v>
      </c>
      <c r="B286" s="89"/>
      <c r="C286" s="269" t="s">
        <v>615</v>
      </c>
      <c r="D286" s="84">
        <v>43479</v>
      </c>
      <c r="E286" s="85" t="s">
        <v>1697</v>
      </c>
      <c r="F286" s="85" t="s">
        <v>3</v>
      </c>
      <c r="G286" s="85">
        <v>1702885</v>
      </c>
      <c r="H286" s="89"/>
      <c r="I286" s="270" t="s">
        <v>1411</v>
      </c>
      <c r="J286" s="89"/>
      <c r="K286" s="89"/>
      <c r="L286" s="89"/>
      <c r="M286" s="89"/>
      <c r="N286" s="271">
        <v>0</v>
      </c>
      <c r="O286" s="271">
        <v>241.66</v>
      </c>
      <c r="P286" s="89" t="s">
        <v>670</v>
      </c>
    </row>
    <row r="287" spans="1:16" ht="51">
      <c r="A287" s="268" t="s">
        <v>565</v>
      </c>
      <c r="B287" s="89"/>
      <c r="C287" s="269" t="s">
        <v>615</v>
      </c>
      <c r="D287" s="84">
        <v>43479</v>
      </c>
      <c r="E287" s="85" t="s">
        <v>1698</v>
      </c>
      <c r="F287" s="85" t="s">
        <v>3</v>
      </c>
      <c r="G287" s="85">
        <v>1702884</v>
      </c>
      <c r="H287" s="89"/>
      <c r="I287" s="270" t="s">
        <v>2372</v>
      </c>
      <c r="J287" s="89"/>
      <c r="K287" s="89"/>
      <c r="L287" s="89"/>
      <c r="M287" s="89"/>
      <c r="N287" s="271">
        <v>0</v>
      </c>
      <c r="O287" s="271">
        <v>1195.9000000000001</v>
      </c>
      <c r="P287" s="89" t="s">
        <v>670</v>
      </c>
    </row>
    <row r="288" spans="1:16" ht="63.75">
      <c r="A288" s="268">
        <v>20</v>
      </c>
      <c r="B288" s="89"/>
      <c r="C288" s="269" t="s">
        <v>44</v>
      </c>
      <c r="D288" s="84">
        <v>43479</v>
      </c>
      <c r="E288" s="85" t="s">
        <v>1699</v>
      </c>
      <c r="F288" s="85" t="s">
        <v>3</v>
      </c>
      <c r="G288" s="85">
        <v>1702858</v>
      </c>
      <c r="H288" s="89"/>
      <c r="I288" s="270" t="s">
        <v>2373</v>
      </c>
      <c r="J288" s="89"/>
      <c r="K288" s="89"/>
      <c r="L288" s="89"/>
      <c r="M288" s="89"/>
      <c r="N288" s="271">
        <v>0</v>
      </c>
      <c r="O288" s="271">
        <v>10</v>
      </c>
      <c r="P288" s="89" t="s">
        <v>670</v>
      </c>
    </row>
    <row r="289" spans="1:16" ht="63.75" hidden="1">
      <c r="A289" s="268" t="s">
        <v>565</v>
      </c>
      <c r="B289" s="89"/>
      <c r="C289" s="269" t="s">
        <v>615</v>
      </c>
      <c r="D289" s="84">
        <v>43479</v>
      </c>
      <c r="E289" s="85" t="s">
        <v>1700</v>
      </c>
      <c r="F289" s="85" t="s">
        <v>6</v>
      </c>
      <c r="G289" s="85">
        <v>1070280</v>
      </c>
      <c r="H289" s="89"/>
      <c r="I289" s="270" t="s">
        <v>2374</v>
      </c>
      <c r="J289" s="89"/>
      <c r="K289" s="89"/>
      <c r="L289" s="89"/>
      <c r="M289" s="89"/>
      <c r="N289" s="271">
        <v>0</v>
      </c>
      <c r="O289" s="271">
        <v>260522</v>
      </c>
      <c r="P289" s="89" t="s">
        <v>670</v>
      </c>
    </row>
    <row r="290" spans="1:16" ht="63.75" hidden="1">
      <c r="A290" s="268" t="s">
        <v>556</v>
      </c>
      <c r="B290" s="89"/>
      <c r="C290" s="269" t="s">
        <v>616</v>
      </c>
      <c r="D290" s="84">
        <v>43479</v>
      </c>
      <c r="E290" s="85" t="s">
        <v>1701</v>
      </c>
      <c r="F290" s="85" t="s">
        <v>11</v>
      </c>
      <c r="G290" s="85">
        <v>944880</v>
      </c>
      <c r="H290" s="89"/>
      <c r="I290" s="270" t="s">
        <v>2375</v>
      </c>
      <c r="J290" s="89"/>
      <c r="K290" s="89"/>
      <c r="L290" s="89"/>
      <c r="M290" s="89"/>
      <c r="N290" s="271">
        <v>50</v>
      </c>
      <c r="O290" s="271">
        <v>0</v>
      </c>
      <c r="P290" s="89" t="s">
        <v>670</v>
      </c>
    </row>
    <row r="291" spans="1:16" ht="38.25" hidden="1">
      <c r="A291" s="268" t="s">
        <v>565</v>
      </c>
      <c r="B291" s="89"/>
      <c r="C291" s="269" t="s">
        <v>615</v>
      </c>
      <c r="D291" s="84">
        <v>43479</v>
      </c>
      <c r="E291" s="85" t="s">
        <v>1702</v>
      </c>
      <c r="F291" s="85" t="s">
        <v>6</v>
      </c>
      <c r="G291" s="85">
        <v>1070597</v>
      </c>
      <c r="H291" s="89"/>
      <c r="I291" s="270" t="s">
        <v>2376</v>
      </c>
      <c r="J291" s="89"/>
      <c r="K291" s="89"/>
      <c r="L291" s="89"/>
      <c r="M291" s="89"/>
      <c r="N291" s="271">
        <v>0</v>
      </c>
      <c r="O291" s="271">
        <v>7231.17</v>
      </c>
      <c r="P291" s="89" t="s">
        <v>670</v>
      </c>
    </row>
    <row r="292" spans="1:16" ht="63.75" hidden="1">
      <c r="A292" s="268" t="s">
        <v>563</v>
      </c>
      <c r="B292" s="89"/>
      <c r="C292" s="269" t="s">
        <v>614</v>
      </c>
      <c r="D292" s="84">
        <v>43479</v>
      </c>
      <c r="E292" s="85" t="s">
        <v>1703</v>
      </c>
      <c r="F292" s="85" t="s">
        <v>6</v>
      </c>
      <c r="G292" s="85">
        <v>1070648</v>
      </c>
      <c r="H292" s="89"/>
      <c r="I292" s="270" t="s">
        <v>2377</v>
      </c>
      <c r="J292" s="89"/>
      <c r="K292" s="89"/>
      <c r="L292" s="89"/>
      <c r="M292" s="89"/>
      <c r="N292" s="271">
        <v>0</v>
      </c>
      <c r="O292" s="271">
        <v>4128.34</v>
      </c>
      <c r="P292" s="89" t="s">
        <v>670</v>
      </c>
    </row>
    <row r="293" spans="1:16" ht="63.75" hidden="1">
      <c r="A293" s="268" t="s">
        <v>563</v>
      </c>
      <c r="B293" s="89"/>
      <c r="C293" s="269" t="s">
        <v>614</v>
      </c>
      <c r="D293" s="84">
        <v>43479</v>
      </c>
      <c r="E293" s="85" t="s">
        <v>1704</v>
      </c>
      <c r="F293" s="85" t="s">
        <v>6</v>
      </c>
      <c r="G293" s="85">
        <v>1070649</v>
      </c>
      <c r="H293" s="89"/>
      <c r="I293" s="270" t="s">
        <v>2377</v>
      </c>
      <c r="J293" s="89"/>
      <c r="K293" s="89"/>
      <c r="L293" s="89"/>
      <c r="M293" s="89"/>
      <c r="N293" s="271">
        <v>0</v>
      </c>
      <c r="O293" s="271">
        <v>1135.95</v>
      </c>
      <c r="P293" s="89" t="s">
        <v>670</v>
      </c>
    </row>
    <row r="294" spans="1:16" ht="38.25">
      <c r="A294" s="268">
        <v>20</v>
      </c>
      <c r="B294" s="89"/>
      <c r="C294" s="269" t="s">
        <v>44</v>
      </c>
      <c r="D294" s="84">
        <v>43480</v>
      </c>
      <c r="E294" s="85" t="s">
        <v>1705</v>
      </c>
      <c r="F294" s="85" t="s">
        <v>3</v>
      </c>
      <c r="G294" s="85">
        <v>1703394</v>
      </c>
      <c r="H294" s="89"/>
      <c r="I294" s="270" t="s">
        <v>2378</v>
      </c>
      <c r="J294" s="89"/>
      <c r="K294" s="89"/>
      <c r="L294" s="89"/>
      <c r="M294" s="89"/>
      <c r="N294" s="271">
        <v>0</v>
      </c>
      <c r="O294" s="271">
        <v>37.65</v>
      </c>
      <c r="P294" s="89" t="s">
        <v>670</v>
      </c>
    </row>
    <row r="295" spans="1:16" ht="51">
      <c r="A295" s="268" t="s">
        <v>565</v>
      </c>
      <c r="B295" s="89"/>
      <c r="C295" s="269" t="s">
        <v>615</v>
      </c>
      <c r="D295" s="84">
        <v>43480</v>
      </c>
      <c r="E295" s="85" t="s">
        <v>1706</v>
      </c>
      <c r="F295" s="85" t="s">
        <v>3</v>
      </c>
      <c r="G295" s="85">
        <v>1703412</v>
      </c>
      <c r="H295" s="89"/>
      <c r="I295" s="270" t="s">
        <v>2379</v>
      </c>
      <c r="J295" s="89"/>
      <c r="K295" s="89"/>
      <c r="L295" s="89"/>
      <c r="M295" s="89"/>
      <c r="N295" s="271">
        <v>0</v>
      </c>
      <c r="O295" s="271">
        <v>5551.7</v>
      </c>
      <c r="P295" s="89" t="s">
        <v>670</v>
      </c>
    </row>
    <row r="296" spans="1:16" ht="63.75">
      <c r="A296" s="268">
        <v>512</v>
      </c>
      <c r="B296" s="89"/>
      <c r="C296" s="269" t="s">
        <v>783</v>
      </c>
      <c r="D296" s="84">
        <v>43480</v>
      </c>
      <c r="E296" s="85" t="s">
        <v>1707</v>
      </c>
      <c r="F296" s="85" t="s">
        <v>3</v>
      </c>
      <c r="G296" s="85">
        <v>1703417</v>
      </c>
      <c r="H296" s="89"/>
      <c r="I296" s="270" t="s">
        <v>2380</v>
      </c>
      <c r="J296" s="89"/>
      <c r="K296" s="89"/>
      <c r="L296" s="89"/>
      <c r="M296" s="89"/>
      <c r="N296" s="271">
        <v>0</v>
      </c>
      <c r="O296" s="271">
        <v>300</v>
      </c>
      <c r="P296" s="89" t="s">
        <v>670</v>
      </c>
    </row>
    <row r="297" spans="1:16" ht="63.75">
      <c r="A297" s="268">
        <v>512</v>
      </c>
      <c r="B297" s="89"/>
      <c r="C297" s="269" t="s">
        <v>783</v>
      </c>
      <c r="D297" s="84">
        <v>43480</v>
      </c>
      <c r="E297" s="85" t="s">
        <v>1708</v>
      </c>
      <c r="F297" s="85" t="s">
        <v>3</v>
      </c>
      <c r="G297" s="85">
        <v>1703418</v>
      </c>
      <c r="H297" s="89"/>
      <c r="I297" s="270" t="s">
        <v>2381</v>
      </c>
      <c r="J297" s="89"/>
      <c r="K297" s="89"/>
      <c r="L297" s="89"/>
      <c r="M297" s="89"/>
      <c r="N297" s="271">
        <v>0</v>
      </c>
      <c r="O297" s="271">
        <v>360</v>
      </c>
      <c r="P297" s="89" t="s">
        <v>670</v>
      </c>
    </row>
    <row r="298" spans="1:16" ht="51">
      <c r="A298" s="268" t="s">
        <v>565</v>
      </c>
      <c r="B298" s="89"/>
      <c r="C298" s="269" t="s">
        <v>615</v>
      </c>
      <c r="D298" s="84">
        <v>43480</v>
      </c>
      <c r="E298" s="85" t="s">
        <v>1709</v>
      </c>
      <c r="F298" s="85" t="s">
        <v>3</v>
      </c>
      <c r="G298" s="85">
        <v>1703424</v>
      </c>
      <c r="H298" s="89"/>
      <c r="I298" s="270" t="s">
        <v>2382</v>
      </c>
      <c r="J298" s="89"/>
      <c r="K298" s="89"/>
      <c r="L298" s="89"/>
      <c r="M298" s="89"/>
      <c r="N298" s="271">
        <v>0</v>
      </c>
      <c r="O298" s="271">
        <v>254.58</v>
      </c>
      <c r="P298" s="89" t="s">
        <v>670</v>
      </c>
    </row>
    <row r="299" spans="1:16" ht="51">
      <c r="A299" s="268" t="s">
        <v>565</v>
      </c>
      <c r="B299" s="89"/>
      <c r="C299" s="269" t="s">
        <v>615</v>
      </c>
      <c r="D299" s="84">
        <v>43480</v>
      </c>
      <c r="E299" s="85" t="s">
        <v>1710</v>
      </c>
      <c r="F299" s="85" t="s">
        <v>3</v>
      </c>
      <c r="G299" s="85">
        <v>1703443</v>
      </c>
      <c r="H299" s="89"/>
      <c r="I299" s="270" t="s">
        <v>2383</v>
      </c>
      <c r="J299" s="89"/>
      <c r="K299" s="89"/>
      <c r="L299" s="89"/>
      <c r="M299" s="89"/>
      <c r="N299" s="271">
        <v>0</v>
      </c>
      <c r="O299" s="271">
        <v>1013.8000000000001</v>
      </c>
      <c r="P299" s="89" t="s">
        <v>670</v>
      </c>
    </row>
    <row r="300" spans="1:16" ht="63.75">
      <c r="A300" s="268">
        <v>221</v>
      </c>
      <c r="B300" s="89"/>
      <c r="C300" s="269" t="s">
        <v>102</v>
      </c>
      <c r="D300" s="84">
        <v>43480</v>
      </c>
      <c r="E300" s="85" t="s">
        <v>1711</v>
      </c>
      <c r="F300" s="85" t="s">
        <v>3</v>
      </c>
      <c r="G300" s="85">
        <v>1703446</v>
      </c>
      <c r="H300" s="89"/>
      <c r="I300" s="270" t="s">
        <v>2384</v>
      </c>
      <c r="J300" s="89"/>
      <c r="K300" s="89"/>
      <c r="L300" s="89"/>
      <c r="M300" s="89"/>
      <c r="N300" s="271">
        <v>0</v>
      </c>
      <c r="O300" s="271">
        <v>108</v>
      </c>
      <c r="P300" s="89" t="s">
        <v>670</v>
      </c>
    </row>
    <row r="301" spans="1:16" ht="51">
      <c r="A301" s="268" t="s">
        <v>565</v>
      </c>
      <c r="B301" s="89"/>
      <c r="C301" s="269" t="s">
        <v>615</v>
      </c>
      <c r="D301" s="84">
        <v>43480</v>
      </c>
      <c r="E301" s="85" t="s">
        <v>1712</v>
      </c>
      <c r="F301" s="85" t="s">
        <v>3</v>
      </c>
      <c r="G301" s="85">
        <v>1703456</v>
      </c>
      <c r="H301" s="89"/>
      <c r="I301" s="270" t="s">
        <v>2385</v>
      </c>
      <c r="J301" s="89"/>
      <c r="K301" s="89"/>
      <c r="L301" s="89"/>
      <c r="M301" s="89"/>
      <c r="N301" s="271">
        <v>0</v>
      </c>
      <c r="O301" s="271">
        <v>554.41</v>
      </c>
      <c r="P301" s="89" t="s">
        <v>670</v>
      </c>
    </row>
    <row r="302" spans="1:16" ht="51">
      <c r="A302" s="268" t="s">
        <v>556</v>
      </c>
      <c r="B302" s="89"/>
      <c r="C302" s="269" t="s">
        <v>616</v>
      </c>
      <c r="D302" s="84">
        <v>43480</v>
      </c>
      <c r="E302" s="85" t="s">
        <v>1713</v>
      </c>
      <c r="F302" s="85" t="s">
        <v>3</v>
      </c>
      <c r="G302" s="85">
        <v>1703457</v>
      </c>
      <c r="H302" s="89"/>
      <c r="I302" s="270" t="s">
        <v>2386</v>
      </c>
      <c r="J302" s="89"/>
      <c r="K302" s="89"/>
      <c r="L302" s="89"/>
      <c r="M302" s="89"/>
      <c r="N302" s="271">
        <v>0</v>
      </c>
      <c r="O302" s="271">
        <v>2.54</v>
      </c>
      <c r="P302" s="89" t="s">
        <v>670</v>
      </c>
    </row>
    <row r="303" spans="1:16" ht="51">
      <c r="A303" s="268" t="s">
        <v>556</v>
      </c>
      <c r="B303" s="89"/>
      <c r="C303" s="269" t="s">
        <v>616</v>
      </c>
      <c r="D303" s="84">
        <v>43480</v>
      </c>
      <c r="E303" s="85" t="s">
        <v>1714</v>
      </c>
      <c r="F303" s="85" t="s">
        <v>3</v>
      </c>
      <c r="G303" s="85">
        <v>1703460</v>
      </c>
      <c r="H303" s="89"/>
      <c r="I303" s="270" t="s">
        <v>2386</v>
      </c>
      <c r="J303" s="89"/>
      <c r="K303" s="89"/>
      <c r="L303" s="89"/>
      <c r="M303" s="89"/>
      <c r="N303" s="271">
        <v>0</v>
      </c>
      <c r="O303" s="271">
        <v>187.78</v>
      </c>
      <c r="P303" s="89" t="s">
        <v>670</v>
      </c>
    </row>
    <row r="304" spans="1:16" ht="38.25">
      <c r="A304" s="268">
        <v>46</v>
      </c>
      <c r="B304" s="89"/>
      <c r="C304" s="269" t="s">
        <v>48</v>
      </c>
      <c r="D304" s="84">
        <v>43480</v>
      </c>
      <c r="E304" s="85" t="s">
        <v>1715</v>
      </c>
      <c r="F304" s="85" t="s">
        <v>3</v>
      </c>
      <c r="G304" s="85">
        <v>1703490</v>
      </c>
      <c r="H304" s="89"/>
      <c r="I304" s="270" t="s">
        <v>2387</v>
      </c>
      <c r="J304" s="89"/>
      <c r="K304" s="89"/>
      <c r="L304" s="89"/>
      <c r="M304" s="89"/>
      <c r="N304" s="271">
        <v>0</v>
      </c>
      <c r="O304" s="271">
        <v>6852</v>
      </c>
      <c r="P304" s="89" t="s">
        <v>670</v>
      </c>
    </row>
    <row r="305" spans="1:16" ht="38.25">
      <c r="A305" s="268" t="s">
        <v>565</v>
      </c>
      <c r="B305" s="89"/>
      <c r="C305" s="269" t="s">
        <v>615</v>
      </c>
      <c r="D305" s="84">
        <v>43480</v>
      </c>
      <c r="E305" s="85" t="s">
        <v>1716</v>
      </c>
      <c r="F305" s="85" t="s">
        <v>3</v>
      </c>
      <c r="G305" s="85">
        <v>1703258</v>
      </c>
      <c r="H305" s="89"/>
      <c r="I305" s="270" t="s">
        <v>2388</v>
      </c>
      <c r="J305" s="89"/>
      <c r="K305" s="89"/>
      <c r="L305" s="89"/>
      <c r="M305" s="89"/>
      <c r="N305" s="271">
        <v>0</v>
      </c>
      <c r="O305" s="271">
        <v>272.08</v>
      </c>
      <c r="P305" s="89" t="s">
        <v>670</v>
      </c>
    </row>
    <row r="306" spans="1:16" ht="51">
      <c r="A306" s="268">
        <v>591</v>
      </c>
      <c r="B306" s="89"/>
      <c r="C306" s="269" t="s">
        <v>1368</v>
      </c>
      <c r="D306" s="84">
        <v>43480</v>
      </c>
      <c r="E306" s="85" t="s">
        <v>1717</v>
      </c>
      <c r="F306" s="85" t="s">
        <v>3</v>
      </c>
      <c r="G306" s="85">
        <v>1703327</v>
      </c>
      <c r="H306" s="89"/>
      <c r="I306" s="270" t="s">
        <v>2389</v>
      </c>
      <c r="J306" s="89"/>
      <c r="K306" s="89"/>
      <c r="L306" s="89"/>
      <c r="M306" s="89"/>
      <c r="N306" s="271">
        <v>0</v>
      </c>
      <c r="O306" s="271">
        <v>244.6</v>
      </c>
      <c r="P306" s="89" t="s">
        <v>670</v>
      </c>
    </row>
    <row r="307" spans="1:16" ht="63.75">
      <c r="A307" s="268">
        <v>512</v>
      </c>
      <c r="B307" s="89"/>
      <c r="C307" s="269" t="s">
        <v>783</v>
      </c>
      <c r="D307" s="84">
        <v>43480</v>
      </c>
      <c r="E307" s="85" t="s">
        <v>1718</v>
      </c>
      <c r="F307" s="85" t="s">
        <v>3</v>
      </c>
      <c r="G307" s="85">
        <v>1703328</v>
      </c>
      <c r="H307" s="89"/>
      <c r="I307" s="270" t="s">
        <v>2390</v>
      </c>
      <c r="J307" s="89"/>
      <c r="K307" s="89"/>
      <c r="L307" s="89"/>
      <c r="M307" s="89"/>
      <c r="N307" s="271">
        <v>0</v>
      </c>
      <c r="O307" s="271">
        <v>1350</v>
      </c>
      <c r="P307" s="89" t="s">
        <v>670</v>
      </c>
    </row>
    <row r="308" spans="1:16" ht="63.75">
      <c r="A308" s="268">
        <v>512</v>
      </c>
      <c r="B308" s="89"/>
      <c r="C308" s="269" t="s">
        <v>783</v>
      </c>
      <c r="D308" s="84">
        <v>43480</v>
      </c>
      <c r="E308" s="85" t="s">
        <v>1719</v>
      </c>
      <c r="F308" s="85" t="s">
        <v>3</v>
      </c>
      <c r="G308" s="85">
        <v>1703329</v>
      </c>
      <c r="H308" s="89"/>
      <c r="I308" s="270" t="s">
        <v>2391</v>
      </c>
      <c r="J308" s="89"/>
      <c r="K308" s="89"/>
      <c r="L308" s="89"/>
      <c r="M308" s="89"/>
      <c r="N308" s="271">
        <v>0</v>
      </c>
      <c r="O308" s="271">
        <v>1550</v>
      </c>
      <c r="P308" s="89" t="s">
        <v>670</v>
      </c>
    </row>
    <row r="309" spans="1:16" ht="51">
      <c r="A309" s="268">
        <v>591</v>
      </c>
      <c r="B309" s="89"/>
      <c r="C309" s="269" t="s">
        <v>1368</v>
      </c>
      <c r="D309" s="84">
        <v>43480</v>
      </c>
      <c r="E309" s="85" t="s">
        <v>1720</v>
      </c>
      <c r="F309" s="85" t="s">
        <v>3</v>
      </c>
      <c r="G309" s="85">
        <v>1703385</v>
      </c>
      <c r="H309" s="89"/>
      <c r="I309" s="270" t="s">
        <v>2392</v>
      </c>
      <c r="J309" s="89"/>
      <c r="K309" s="89"/>
      <c r="L309" s="89"/>
      <c r="M309" s="89"/>
      <c r="N309" s="271">
        <v>0</v>
      </c>
      <c r="O309" s="271">
        <v>120.45</v>
      </c>
      <c r="P309" s="89" t="s">
        <v>670</v>
      </c>
    </row>
    <row r="310" spans="1:16" ht="89.25" hidden="1">
      <c r="A310" s="268">
        <v>313</v>
      </c>
      <c r="B310" s="89"/>
      <c r="C310" s="269" t="s">
        <v>144</v>
      </c>
      <c r="D310" s="84">
        <v>43480</v>
      </c>
      <c r="E310" s="85" t="s">
        <v>1721</v>
      </c>
      <c r="F310" s="85" t="s">
        <v>15</v>
      </c>
      <c r="G310" s="85">
        <v>7072</v>
      </c>
      <c r="H310" s="89"/>
      <c r="I310" s="270" t="s">
        <v>2393</v>
      </c>
      <c r="J310" s="89"/>
      <c r="K310" s="89"/>
      <c r="L310" s="89"/>
      <c r="M310" s="89"/>
      <c r="N310" s="271">
        <v>303.61</v>
      </c>
      <c r="O310" s="271">
        <v>0</v>
      </c>
      <c r="P310" s="89" t="s">
        <v>670</v>
      </c>
    </row>
    <row r="311" spans="1:16" ht="51" hidden="1">
      <c r="A311" s="268" t="s">
        <v>559</v>
      </c>
      <c r="B311" s="89"/>
      <c r="C311" s="269" t="s">
        <v>760</v>
      </c>
      <c r="D311" s="84">
        <v>43480</v>
      </c>
      <c r="E311" s="85" t="s">
        <v>1722</v>
      </c>
      <c r="F311" s="85" t="s">
        <v>6</v>
      </c>
      <c r="G311" s="85">
        <v>1070845</v>
      </c>
      <c r="H311" s="89"/>
      <c r="I311" s="270" t="s">
        <v>2394</v>
      </c>
      <c r="J311" s="89"/>
      <c r="K311" s="89"/>
      <c r="L311" s="89"/>
      <c r="M311" s="89"/>
      <c r="N311" s="271">
        <v>0</v>
      </c>
      <c r="O311" s="271">
        <v>3250</v>
      </c>
      <c r="P311" s="89" t="s">
        <v>670</v>
      </c>
    </row>
    <row r="312" spans="1:16" ht="89.25" hidden="1">
      <c r="A312" s="268">
        <v>313</v>
      </c>
      <c r="B312" s="89"/>
      <c r="C312" s="269" t="s">
        <v>144</v>
      </c>
      <c r="D312" s="84">
        <v>43480</v>
      </c>
      <c r="E312" s="85" t="s">
        <v>1723</v>
      </c>
      <c r="F312" s="85" t="s">
        <v>15</v>
      </c>
      <c r="G312" s="85">
        <v>7073</v>
      </c>
      <c r="H312" s="89"/>
      <c r="I312" s="270" t="s">
        <v>2395</v>
      </c>
      <c r="J312" s="89"/>
      <c r="K312" s="89"/>
      <c r="L312" s="89"/>
      <c r="M312" s="89"/>
      <c r="N312" s="271">
        <v>359.32</v>
      </c>
      <c r="O312" s="271">
        <v>0</v>
      </c>
      <c r="P312" s="89" t="s">
        <v>670</v>
      </c>
    </row>
    <row r="313" spans="1:16" ht="102" hidden="1">
      <c r="A313" s="268">
        <v>376</v>
      </c>
      <c r="B313" s="89"/>
      <c r="C313" s="269" t="s">
        <v>638</v>
      </c>
      <c r="D313" s="84">
        <v>43480</v>
      </c>
      <c r="E313" s="85" t="s">
        <v>1724</v>
      </c>
      <c r="F313" s="85" t="s">
        <v>11</v>
      </c>
      <c r="G313" s="85">
        <v>944964</v>
      </c>
      <c r="H313" s="89"/>
      <c r="I313" s="270" t="s">
        <v>2396</v>
      </c>
      <c r="J313" s="89"/>
      <c r="K313" s="89"/>
      <c r="L313" s="89"/>
      <c r="M313" s="89"/>
      <c r="N313" s="271">
        <v>17627.03</v>
      </c>
      <c r="O313" s="271">
        <v>0</v>
      </c>
      <c r="P313" s="89" t="s">
        <v>670</v>
      </c>
    </row>
    <row r="314" spans="1:16" ht="51" hidden="1">
      <c r="A314" s="268" t="s">
        <v>556</v>
      </c>
      <c r="B314" s="89"/>
      <c r="C314" s="269" t="s">
        <v>616</v>
      </c>
      <c r="D314" s="84">
        <v>43480</v>
      </c>
      <c r="E314" s="85" t="s">
        <v>1725</v>
      </c>
      <c r="F314" s="85" t="s">
        <v>11</v>
      </c>
      <c r="G314" s="85">
        <v>944943</v>
      </c>
      <c r="H314" s="89"/>
      <c r="I314" s="270" t="s">
        <v>2397</v>
      </c>
      <c r="J314" s="89"/>
      <c r="K314" s="89"/>
      <c r="L314" s="89"/>
      <c r="M314" s="89"/>
      <c r="N314" s="271">
        <v>50</v>
      </c>
      <c r="O314" s="271">
        <v>0</v>
      </c>
      <c r="P314" s="89" t="s">
        <v>670</v>
      </c>
    </row>
    <row r="315" spans="1:16" ht="63.75">
      <c r="A315" s="268" t="s">
        <v>565</v>
      </c>
      <c r="B315" s="89"/>
      <c r="C315" s="269" t="s">
        <v>615</v>
      </c>
      <c r="D315" s="84">
        <v>43481</v>
      </c>
      <c r="E315" s="85" t="s">
        <v>1726</v>
      </c>
      <c r="F315" s="85" t="s">
        <v>3</v>
      </c>
      <c r="G315" s="85">
        <v>1703760</v>
      </c>
      <c r="H315" s="89"/>
      <c r="I315" s="270" t="s">
        <v>2398</v>
      </c>
      <c r="J315" s="89"/>
      <c r="K315" s="89"/>
      <c r="L315" s="89"/>
      <c r="M315" s="89"/>
      <c r="N315" s="271">
        <v>0</v>
      </c>
      <c r="O315" s="271">
        <v>23532.66</v>
      </c>
      <c r="P315" s="89" t="s">
        <v>670</v>
      </c>
    </row>
    <row r="316" spans="1:16" ht="51">
      <c r="A316" s="268" t="s">
        <v>565</v>
      </c>
      <c r="B316" s="89"/>
      <c r="C316" s="269" t="s">
        <v>615</v>
      </c>
      <c r="D316" s="84">
        <v>43481</v>
      </c>
      <c r="E316" s="85" t="s">
        <v>1727</v>
      </c>
      <c r="F316" s="85" t="s">
        <v>3</v>
      </c>
      <c r="G316" s="85">
        <v>1703744</v>
      </c>
      <c r="H316" s="89"/>
      <c r="I316" s="270" t="s">
        <v>2399</v>
      </c>
      <c r="J316" s="89"/>
      <c r="K316" s="89"/>
      <c r="L316" s="89"/>
      <c r="M316" s="89"/>
      <c r="N316" s="271">
        <v>0</v>
      </c>
      <c r="O316" s="271">
        <v>1038.72</v>
      </c>
      <c r="P316" s="89" t="s">
        <v>670</v>
      </c>
    </row>
    <row r="317" spans="1:16" ht="51">
      <c r="A317" s="268">
        <v>35</v>
      </c>
      <c r="B317" s="89"/>
      <c r="C317" s="269" t="s">
        <v>46</v>
      </c>
      <c r="D317" s="84">
        <v>43481</v>
      </c>
      <c r="E317" s="85" t="s">
        <v>1728</v>
      </c>
      <c r="F317" s="85" t="s">
        <v>3</v>
      </c>
      <c r="G317" s="85">
        <v>1703736</v>
      </c>
      <c r="H317" s="89"/>
      <c r="I317" s="270" t="s">
        <v>2400</v>
      </c>
      <c r="J317" s="89"/>
      <c r="K317" s="89"/>
      <c r="L317" s="89"/>
      <c r="M317" s="89"/>
      <c r="N317" s="271">
        <v>0</v>
      </c>
      <c r="O317" s="271">
        <v>183</v>
      </c>
      <c r="P317" s="89" t="s">
        <v>670</v>
      </c>
    </row>
    <row r="318" spans="1:16" ht="63.75">
      <c r="A318" s="268">
        <v>35</v>
      </c>
      <c r="B318" s="89"/>
      <c r="C318" s="269" t="s">
        <v>46</v>
      </c>
      <c r="D318" s="84">
        <v>43481</v>
      </c>
      <c r="E318" s="85" t="s">
        <v>1729</v>
      </c>
      <c r="F318" s="85" t="s">
        <v>3</v>
      </c>
      <c r="G318" s="85">
        <v>1703733</v>
      </c>
      <c r="H318" s="89"/>
      <c r="I318" s="270" t="s">
        <v>2401</v>
      </c>
      <c r="J318" s="89"/>
      <c r="K318" s="89"/>
      <c r="L318" s="89"/>
      <c r="M318" s="89"/>
      <c r="N318" s="271">
        <v>0</v>
      </c>
      <c r="O318" s="271">
        <v>252</v>
      </c>
      <c r="P318" s="89" t="s">
        <v>670</v>
      </c>
    </row>
    <row r="319" spans="1:16" ht="51">
      <c r="A319" s="268" t="s">
        <v>565</v>
      </c>
      <c r="B319" s="89"/>
      <c r="C319" s="269" t="s">
        <v>615</v>
      </c>
      <c r="D319" s="84">
        <v>43481</v>
      </c>
      <c r="E319" s="85" t="s">
        <v>1730</v>
      </c>
      <c r="F319" s="85" t="s">
        <v>3</v>
      </c>
      <c r="G319" s="85">
        <v>1703731</v>
      </c>
      <c r="H319" s="89"/>
      <c r="I319" s="270" t="s">
        <v>2402</v>
      </c>
      <c r="J319" s="89"/>
      <c r="K319" s="89"/>
      <c r="L319" s="89"/>
      <c r="M319" s="89"/>
      <c r="N319" s="271">
        <v>0</v>
      </c>
      <c r="O319" s="271">
        <v>338</v>
      </c>
      <c r="P319" s="89" t="s">
        <v>670</v>
      </c>
    </row>
    <row r="320" spans="1:16" ht="51">
      <c r="A320" s="268" t="s">
        <v>565</v>
      </c>
      <c r="B320" s="89"/>
      <c r="C320" s="269" t="s">
        <v>615</v>
      </c>
      <c r="D320" s="84">
        <v>43481</v>
      </c>
      <c r="E320" s="85" t="s">
        <v>1731</v>
      </c>
      <c r="F320" s="85" t="s">
        <v>3</v>
      </c>
      <c r="G320" s="85">
        <v>1703730</v>
      </c>
      <c r="H320" s="89"/>
      <c r="I320" s="270" t="s">
        <v>2403</v>
      </c>
      <c r="J320" s="89"/>
      <c r="K320" s="89"/>
      <c r="L320" s="89"/>
      <c r="M320" s="89"/>
      <c r="N320" s="271">
        <v>0</v>
      </c>
      <c r="O320" s="271">
        <v>234</v>
      </c>
      <c r="P320" s="89" t="s">
        <v>670</v>
      </c>
    </row>
    <row r="321" spans="1:16" ht="51">
      <c r="A321" s="268" t="s">
        <v>565</v>
      </c>
      <c r="B321" s="89"/>
      <c r="C321" s="269" t="s">
        <v>615</v>
      </c>
      <c r="D321" s="84">
        <v>43481</v>
      </c>
      <c r="E321" s="85" t="s">
        <v>1732</v>
      </c>
      <c r="F321" s="85" t="s">
        <v>3</v>
      </c>
      <c r="G321" s="85">
        <v>1703729</v>
      </c>
      <c r="H321" s="89"/>
      <c r="I321" s="270" t="s">
        <v>2404</v>
      </c>
      <c r="J321" s="89"/>
      <c r="K321" s="89"/>
      <c r="L321" s="89"/>
      <c r="M321" s="89"/>
      <c r="N321" s="271">
        <v>0</v>
      </c>
      <c r="O321" s="271">
        <v>216</v>
      </c>
      <c r="P321" s="89" t="s">
        <v>670</v>
      </c>
    </row>
    <row r="322" spans="1:16" ht="51">
      <c r="A322" s="268" t="s">
        <v>565</v>
      </c>
      <c r="B322" s="89"/>
      <c r="C322" s="269" t="s">
        <v>615</v>
      </c>
      <c r="D322" s="84">
        <v>43481</v>
      </c>
      <c r="E322" s="85" t="s">
        <v>1733</v>
      </c>
      <c r="F322" s="85" t="s">
        <v>3</v>
      </c>
      <c r="G322" s="85">
        <v>1703726</v>
      </c>
      <c r="H322" s="89"/>
      <c r="I322" s="270" t="s">
        <v>2405</v>
      </c>
      <c r="J322" s="89"/>
      <c r="K322" s="89"/>
      <c r="L322" s="89"/>
      <c r="M322" s="89"/>
      <c r="N322" s="271">
        <v>0</v>
      </c>
      <c r="O322" s="271">
        <v>378</v>
      </c>
      <c r="P322" s="89" t="s">
        <v>670</v>
      </c>
    </row>
    <row r="323" spans="1:16" ht="51">
      <c r="A323" s="268" t="s">
        <v>565</v>
      </c>
      <c r="B323" s="89"/>
      <c r="C323" s="269" t="s">
        <v>615</v>
      </c>
      <c r="D323" s="84">
        <v>43481</v>
      </c>
      <c r="E323" s="85" t="s">
        <v>1734</v>
      </c>
      <c r="F323" s="85" t="s">
        <v>3</v>
      </c>
      <c r="G323" s="85">
        <v>1703724</v>
      </c>
      <c r="H323" s="89"/>
      <c r="I323" s="270" t="s">
        <v>2406</v>
      </c>
      <c r="J323" s="89"/>
      <c r="K323" s="89"/>
      <c r="L323" s="89"/>
      <c r="M323" s="89"/>
      <c r="N323" s="271">
        <v>0</v>
      </c>
      <c r="O323" s="271">
        <v>234</v>
      </c>
      <c r="P323" s="89" t="s">
        <v>670</v>
      </c>
    </row>
    <row r="324" spans="1:16" ht="51">
      <c r="A324" s="268" t="s">
        <v>565</v>
      </c>
      <c r="B324" s="89"/>
      <c r="C324" s="269" t="s">
        <v>615</v>
      </c>
      <c r="D324" s="84">
        <v>43481</v>
      </c>
      <c r="E324" s="85" t="s">
        <v>1735</v>
      </c>
      <c r="F324" s="85" t="s">
        <v>3</v>
      </c>
      <c r="G324" s="85">
        <v>1703722</v>
      </c>
      <c r="H324" s="89"/>
      <c r="I324" s="270" t="s">
        <v>2407</v>
      </c>
      <c r="J324" s="89"/>
      <c r="K324" s="89"/>
      <c r="L324" s="89"/>
      <c r="M324" s="89"/>
      <c r="N324" s="271">
        <v>0</v>
      </c>
      <c r="O324" s="271">
        <v>144</v>
      </c>
      <c r="P324" s="89" t="s">
        <v>670</v>
      </c>
    </row>
    <row r="325" spans="1:16" ht="51">
      <c r="A325" s="268" t="s">
        <v>565</v>
      </c>
      <c r="B325" s="89"/>
      <c r="C325" s="269" t="s">
        <v>615</v>
      </c>
      <c r="D325" s="84">
        <v>43481</v>
      </c>
      <c r="E325" s="85" t="s">
        <v>1736</v>
      </c>
      <c r="F325" s="85" t="s">
        <v>3</v>
      </c>
      <c r="G325" s="85">
        <v>1703720</v>
      </c>
      <c r="H325" s="89"/>
      <c r="I325" s="270" t="s">
        <v>2408</v>
      </c>
      <c r="J325" s="89"/>
      <c r="K325" s="89"/>
      <c r="L325" s="89"/>
      <c r="M325" s="89"/>
      <c r="N325" s="271">
        <v>0</v>
      </c>
      <c r="O325" s="271">
        <v>378</v>
      </c>
      <c r="P325" s="89" t="s">
        <v>670</v>
      </c>
    </row>
    <row r="326" spans="1:16" ht="51">
      <c r="A326" s="268" t="s">
        <v>565</v>
      </c>
      <c r="B326" s="89"/>
      <c r="C326" s="269" t="s">
        <v>615</v>
      </c>
      <c r="D326" s="84">
        <v>43481</v>
      </c>
      <c r="E326" s="85" t="s">
        <v>1737</v>
      </c>
      <c r="F326" s="85" t="s">
        <v>3</v>
      </c>
      <c r="G326" s="85">
        <v>1703719</v>
      </c>
      <c r="H326" s="89"/>
      <c r="I326" s="270" t="s">
        <v>2409</v>
      </c>
      <c r="J326" s="89"/>
      <c r="K326" s="89"/>
      <c r="L326" s="89"/>
      <c r="M326" s="89"/>
      <c r="N326" s="271">
        <v>0</v>
      </c>
      <c r="O326" s="271">
        <v>216</v>
      </c>
      <c r="P326" s="89" t="s">
        <v>670</v>
      </c>
    </row>
    <row r="327" spans="1:16" ht="51">
      <c r="A327" s="268" t="s">
        <v>565</v>
      </c>
      <c r="B327" s="89"/>
      <c r="C327" s="269" t="s">
        <v>615</v>
      </c>
      <c r="D327" s="84">
        <v>43481</v>
      </c>
      <c r="E327" s="85" t="s">
        <v>1738</v>
      </c>
      <c r="F327" s="85" t="s">
        <v>3</v>
      </c>
      <c r="G327" s="85">
        <v>1703718</v>
      </c>
      <c r="H327" s="89"/>
      <c r="I327" s="270" t="s">
        <v>2410</v>
      </c>
      <c r="J327" s="89"/>
      <c r="K327" s="89"/>
      <c r="L327" s="89"/>
      <c r="M327" s="89"/>
      <c r="N327" s="271">
        <v>0</v>
      </c>
      <c r="O327" s="271">
        <v>216</v>
      </c>
      <c r="P327" s="89" t="s">
        <v>670</v>
      </c>
    </row>
    <row r="328" spans="1:16" ht="51">
      <c r="A328" s="268" t="s">
        <v>565</v>
      </c>
      <c r="B328" s="89"/>
      <c r="C328" s="269" t="s">
        <v>615</v>
      </c>
      <c r="D328" s="84">
        <v>43481</v>
      </c>
      <c r="E328" s="85" t="s">
        <v>1739</v>
      </c>
      <c r="F328" s="85" t="s">
        <v>3</v>
      </c>
      <c r="G328" s="85">
        <v>1703790</v>
      </c>
      <c r="H328" s="89"/>
      <c r="I328" s="270" t="s">
        <v>2411</v>
      </c>
      <c r="J328" s="89"/>
      <c r="K328" s="89"/>
      <c r="L328" s="89"/>
      <c r="M328" s="89"/>
      <c r="N328" s="271">
        <v>0</v>
      </c>
      <c r="O328" s="271">
        <v>3398.75</v>
      </c>
      <c r="P328" s="89" t="s">
        <v>670</v>
      </c>
    </row>
    <row r="329" spans="1:16" ht="51">
      <c r="A329" s="268">
        <v>16</v>
      </c>
      <c r="B329" s="89"/>
      <c r="C329" s="269" t="s">
        <v>43</v>
      </c>
      <c r="D329" s="84">
        <v>43481</v>
      </c>
      <c r="E329" s="85" t="s">
        <v>1740</v>
      </c>
      <c r="F329" s="85" t="s">
        <v>3</v>
      </c>
      <c r="G329" s="85">
        <v>1703829</v>
      </c>
      <c r="H329" s="89"/>
      <c r="I329" s="270" t="s">
        <v>2412</v>
      </c>
      <c r="J329" s="89"/>
      <c r="K329" s="89"/>
      <c r="L329" s="89"/>
      <c r="M329" s="89"/>
      <c r="N329" s="271">
        <v>0</v>
      </c>
      <c r="O329" s="271">
        <v>5600</v>
      </c>
      <c r="P329" s="89" t="s">
        <v>670</v>
      </c>
    </row>
    <row r="330" spans="1:16" ht="51">
      <c r="A330" s="268" t="s">
        <v>556</v>
      </c>
      <c r="B330" s="89"/>
      <c r="C330" s="269" t="s">
        <v>616</v>
      </c>
      <c r="D330" s="84">
        <v>43481</v>
      </c>
      <c r="E330" s="85" t="s">
        <v>1741</v>
      </c>
      <c r="F330" s="85" t="s">
        <v>3</v>
      </c>
      <c r="G330" s="85">
        <v>1703859</v>
      </c>
      <c r="H330" s="89"/>
      <c r="I330" s="270" t="s">
        <v>2413</v>
      </c>
      <c r="J330" s="89"/>
      <c r="K330" s="89"/>
      <c r="L330" s="89"/>
      <c r="M330" s="89"/>
      <c r="N330" s="271">
        <v>0</v>
      </c>
      <c r="O330" s="271">
        <v>100</v>
      </c>
      <c r="P330" s="89" t="s">
        <v>670</v>
      </c>
    </row>
    <row r="331" spans="1:16" ht="38.25">
      <c r="A331" s="268">
        <v>212</v>
      </c>
      <c r="B331" s="89"/>
      <c r="C331" s="269" t="s">
        <v>100</v>
      </c>
      <c r="D331" s="84">
        <v>43481</v>
      </c>
      <c r="E331" s="85" t="s">
        <v>1742</v>
      </c>
      <c r="F331" s="85" t="s">
        <v>3</v>
      </c>
      <c r="G331" s="85">
        <v>1703872</v>
      </c>
      <c r="H331" s="89"/>
      <c r="I331" s="270" t="s">
        <v>2414</v>
      </c>
      <c r="J331" s="89"/>
      <c r="K331" s="89"/>
      <c r="L331" s="89"/>
      <c r="M331" s="89"/>
      <c r="N331" s="271">
        <v>0</v>
      </c>
      <c r="O331" s="271">
        <v>60</v>
      </c>
      <c r="P331" s="89" t="s">
        <v>670</v>
      </c>
    </row>
    <row r="332" spans="1:16" ht="63.75">
      <c r="A332" s="268" t="s">
        <v>565</v>
      </c>
      <c r="B332" s="89"/>
      <c r="C332" s="269" t="s">
        <v>615</v>
      </c>
      <c r="D332" s="84">
        <v>43481</v>
      </c>
      <c r="E332" s="85" t="s">
        <v>1743</v>
      </c>
      <c r="F332" s="85" t="s">
        <v>3</v>
      </c>
      <c r="G332" s="85">
        <v>1703925</v>
      </c>
      <c r="H332" s="89"/>
      <c r="I332" s="270" t="s">
        <v>2415</v>
      </c>
      <c r="J332" s="89"/>
      <c r="K332" s="89"/>
      <c r="L332" s="89"/>
      <c r="M332" s="89"/>
      <c r="N332" s="271">
        <v>0</v>
      </c>
      <c r="O332" s="271">
        <v>0.94000000000000006</v>
      </c>
      <c r="P332" s="89" t="s">
        <v>670</v>
      </c>
    </row>
    <row r="333" spans="1:16" ht="63.75">
      <c r="A333" s="268">
        <v>35</v>
      </c>
      <c r="B333" s="89"/>
      <c r="C333" s="269" t="s">
        <v>46</v>
      </c>
      <c r="D333" s="84">
        <v>43481</v>
      </c>
      <c r="E333" s="85" t="s">
        <v>1744</v>
      </c>
      <c r="F333" s="85" t="s">
        <v>3</v>
      </c>
      <c r="G333" s="85">
        <v>1703739</v>
      </c>
      <c r="H333" s="89"/>
      <c r="I333" s="270" t="s">
        <v>2416</v>
      </c>
      <c r="J333" s="89"/>
      <c r="K333" s="89"/>
      <c r="L333" s="89"/>
      <c r="M333" s="89"/>
      <c r="N333" s="271">
        <v>0</v>
      </c>
      <c r="O333" s="271">
        <v>545</v>
      </c>
      <c r="P333" s="89" t="s">
        <v>670</v>
      </c>
    </row>
    <row r="334" spans="1:16" ht="63.75">
      <c r="A334" s="268" t="s">
        <v>556</v>
      </c>
      <c r="B334" s="89"/>
      <c r="C334" s="269" t="s">
        <v>616</v>
      </c>
      <c r="D334" s="84">
        <v>43481</v>
      </c>
      <c r="E334" s="85" t="s">
        <v>1745</v>
      </c>
      <c r="F334" s="85" t="s">
        <v>3</v>
      </c>
      <c r="G334" s="85">
        <v>1703747</v>
      </c>
      <c r="H334" s="89"/>
      <c r="I334" s="270" t="s">
        <v>2417</v>
      </c>
      <c r="J334" s="89"/>
      <c r="K334" s="89"/>
      <c r="L334" s="89"/>
      <c r="M334" s="89"/>
      <c r="N334" s="271">
        <v>0</v>
      </c>
      <c r="O334" s="271">
        <v>70</v>
      </c>
      <c r="P334" s="89" t="s">
        <v>670</v>
      </c>
    </row>
    <row r="335" spans="1:16" ht="63.75">
      <c r="A335" s="268" t="s">
        <v>556</v>
      </c>
      <c r="B335" s="89"/>
      <c r="C335" s="269" t="s">
        <v>616</v>
      </c>
      <c r="D335" s="84">
        <v>43481</v>
      </c>
      <c r="E335" s="85" t="s">
        <v>1746</v>
      </c>
      <c r="F335" s="85" t="s">
        <v>3</v>
      </c>
      <c r="G335" s="85">
        <v>1703749</v>
      </c>
      <c r="H335" s="89"/>
      <c r="I335" s="270" t="s">
        <v>2418</v>
      </c>
      <c r="J335" s="89"/>
      <c r="K335" s="89"/>
      <c r="L335" s="89"/>
      <c r="M335" s="89"/>
      <c r="N335" s="271">
        <v>0</v>
      </c>
      <c r="O335" s="271">
        <v>24463</v>
      </c>
      <c r="P335" s="89" t="s">
        <v>670</v>
      </c>
    </row>
    <row r="336" spans="1:16" ht="51">
      <c r="A336" s="268" t="s">
        <v>565</v>
      </c>
      <c r="B336" s="89"/>
      <c r="C336" s="269" t="s">
        <v>615</v>
      </c>
      <c r="D336" s="84">
        <v>43481</v>
      </c>
      <c r="E336" s="85" t="s">
        <v>1747</v>
      </c>
      <c r="F336" s="85" t="s">
        <v>3</v>
      </c>
      <c r="G336" s="85">
        <v>1703754</v>
      </c>
      <c r="H336" s="89"/>
      <c r="I336" s="270" t="s">
        <v>2419</v>
      </c>
      <c r="J336" s="89"/>
      <c r="K336" s="89"/>
      <c r="L336" s="89"/>
      <c r="M336" s="89"/>
      <c r="N336" s="271">
        <v>0</v>
      </c>
      <c r="O336" s="271">
        <v>148879.05000000002</v>
      </c>
      <c r="P336" s="89" t="s">
        <v>670</v>
      </c>
    </row>
    <row r="337" spans="1:16" ht="76.5">
      <c r="A337" s="268">
        <v>130</v>
      </c>
      <c r="B337" s="89"/>
      <c r="C337" s="269" t="s">
        <v>67</v>
      </c>
      <c r="D337" s="84">
        <v>43481</v>
      </c>
      <c r="E337" s="85" t="s">
        <v>1748</v>
      </c>
      <c r="F337" s="85" t="s">
        <v>3</v>
      </c>
      <c r="G337" s="85">
        <v>1703773</v>
      </c>
      <c r="H337" s="89"/>
      <c r="I337" s="270" t="s">
        <v>2420</v>
      </c>
      <c r="J337" s="89"/>
      <c r="K337" s="89"/>
      <c r="L337" s="89"/>
      <c r="M337" s="89"/>
      <c r="N337" s="271">
        <v>0</v>
      </c>
      <c r="O337" s="271">
        <v>738.75</v>
      </c>
      <c r="P337" s="89" t="s">
        <v>670</v>
      </c>
    </row>
    <row r="338" spans="1:16" ht="51">
      <c r="A338" s="268" t="s">
        <v>563</v>
      </c>
      <c r="B338" s="89"/>
      <c r="C338" s="269" t="s">
        <v>614</v>
      </c>
      <c r="D338" s="84">
        <v>43481</v>
      </c>
      <c r="E338" s="85" t="s">
        <v>1749</v>
      </c>
      <c r="F338" s="85" t="s">
        <v>3</v>
      </c>
      <c r="G338" s="85">
        <v>1703776</v>
      </c>
      <c r="H338" s="89"/>
      <c r="I338" s="270" t="s">
        <v>2421</v>
      </c>
      <c r="J338" s="89"/>
      <c r="K338" s="89"/>
      <c r="L338" s="89"/>
      <c r="M338" s="89"/>
      <c r="N338" s="271">
        <v>0</v>
      </c>
      <c r="O338" s="271">
        <v>286582.71000000002</v>
      </c>
      <c r="P338" s="89" t="s">
        <v>670</v>
      </c>
    </row>
    <row r="339" spans="1:16" ht="51">
      <c r="A339" s="268" t="s">
        <v>563</v>
      </c>
      <c r="B339" s="89"/>
      <c r="C339" s="269" t="s">
        <v>614</v>
      </c>
      <c r="D339" s="84">
        <v>43481</v>
      </c>
      <c r="E339" s="85" t="s">
        <v>1750</v>
      </c>
      <c r="F339" s="85" t="s">
        <v>3</v>
      </c>
      <c r="G339" s="85">
        <v>1703781</v>
      </c>
      <c r="H339" s="89"/>
      <c r="I339" s="270" t="s">
        <v>2422</v>
      </c>
      <c r="J339" s="89"/>
      <c r="K339" s="89"/>
      <c r="L339" s="89"/>
      <c r="M339" s="89"/>
      <c r="N339" s="271">
        <v>0</v>
      </c>
      <c r="O339" s="271">
        <v>16499.97</v>
      </c>
      <c r="P339" s="89" t="s">
        <v>670</v>
      </c>
    </row>
    <row r="340" spans="1:16" ht="38.25">
      <c r="A340" s="268" t="s">
        <v>565</v>
      </c>
      <c r="B340" s="89"/>
      <c r="C340" s="269" t="s">
        <v>615</v>
      </c>
      <c r="D340" s="84">
        <v>43481</v>
      </c>
      <c r="E340" s="85" t="s">
        <v>1751</v>
      </c>
      <c r="F340" s="85" t="s">
        <v>3</v>
      </c>
      <c r="G340" s="85">
        <v>1703717</v>
      </c>
      <c r="H340" s="89"/>
      <c r="I340" s="270" t="s">
        <v>2423</v>
      </c>
      <c r="J340" s="89"/>
      <c r="K340" s="89"/>
      <c r="L340" s="89"/>
      <c r="M340" s="89"/>
      <c r="N340" s="271">
        <v>0</v>
      </c>
      <c r="O340" s="271">
        <v>234</v>
      </c>
      <c r="P340" s="89" t="s">
        <v>670</v>
      </c>
    </row>
    <row r="341" spans="1:16" ht="51">
      <c r="A341" s="268" t="s">
        <v>565</v>
      </c>
      <c r="B341" s="89"/>
      <c r="C341" s="269" t="s">
        <v>615</v>
      </c>
      <c r="D341" s="84">
        <v>43481</v>
      </c>
      <c r="E341" s="85" t="s">
        <v>1752</v>
      </c>
      <c r="F341" s="85" t="s">
        <v>3</v>
      </c>
      <c r="G341" s="85">
        <v>1703716</v>
      </c>
      <c r="H341" s="89"/>
      <c r="I341" s="270" t="s">
        <v>2424</v>
      </c>
      <c r="J341" s="89"/>
      <c r="K341" s="89"/>
      <c r="L341" s="89"/>
      <c r="M341" s="89"/>
      <c r="N341" s="271">
        <v>0</v>
      </c>
      <c r="O341" s="271">
        <v>234</v>
      </c>
      <c r="P341" s="89" t="s">
        <v>670</v>
      </c>
    </row>
    <row r="342" spans="1:16" ht="51">
      <c r="A342" s="268" t="s">
        <v>565</v>
      </c>
      <c r="B342" s="89"/>
      <c r="C342" s="269" t="s">
        <v>615</v>
      </c>
      <c r="D342" s="84">
        <v>43481</v>
      </c>
      <c r="E342" s="85" t="s">
        <v>1753</v>
      </c>
      <c r="F342" s="85" t="s">
        <v>3</v>
      </c>
      <c r="G342" s="85">
        <v>1703715</v>
      </c>
      <c r="H342" s="89"/>
      <c r="I342" s="270" t="s">
        <v>2425</v>
      </c>
      <c r="J342" s="89"/>
      <c r="K342" s="89"/>
      <c r="L342" s="89"/>
      <c r="M342" s="89"/>
      <c r="N342" s="271">
        <v>0</v>
      </c>
      <c r="O342" s="271">
        <v>216</v>
      </c>
      <c r="P342" s="89" t="s">
        <v>670</v>
      </c>
    </row>
    <row r="343" spans="1:16" ht="51">
      <c r="A343" s="268" t="s">
        <v>565</v>
      </c>
      <c r="B343" s="89"/>
      <c r="C343" s="269" t="s">
        <v>615</v>
      </c>
      <c r="D343" s="84">
        <v>43481</v>
      </c>
      <c r="E343" s="85" t="s">
        <v>1754</v>
      </c>
      <c r="F343" s="85" t="s">
        <v>3</v>
      </c>
      <c r="G343" s="85">
        <v>1703713</v>
      </c>
      <c r="H343" s="89"/>
      <c r="I343" s="270" t="s">
        <v>2426</v>
      </c>
      <c r="J343" s="89"/>
      <c r="K343" s="89"/>
      <c r="L343" s="89"/>
      <c r="M343" s="89"/>
      <c r="N343" s="271">
        <v>0</v>
      </c>
      <c r="O343" s="271">
        <v>216</v>
      </c>
      <c r="P343" s="89" t="s">
        <v>670</v>
      </c>
    </row>
    <row r="344" spans="1:16" ht="38.25">
      <c r="A344" s="268" t="s">
        <v>565</v>
      </c>
      <c r="B344" s="89"/>
      <c r="C344" s="269" t="s">
        <v>615</v>
      </c>
      <c r="D344" s="84">
        <v>43481</v>
      </c>
      <c r="E344" s="85" t="s">
        <v>1755</v>
      </c>
      <c r="F344" s="85" t="s">
        <v>3</v>
      </c>
      <c r="G344" s="85">
        <v>1703694</v>
      </c>
      <c r="H344" s="89"/>
      <c r="I344" s="270" t="s">
        <v>2427</v>
      </c>
      <c r="J344" s="89"/>
      <c r="K344" s="89"/>
      <c r="L344" s="89"/>
      <c r="M344" s="89"/>
      <c r="N344" s="271">
        <v>0</v>
      </c>
      <c r="O344" s="271">
        <v>774.64</v>
      </c>
      <c r="P344" s="89" t="s">
        <v>670</v>
      </c>
    </row>
    <row r="345" spans="1:16" ht="38.25">
      <c r="A345" s="268" t="s">
        <v>565</v>
      </c>
      <c r="B345" s="89"/>
      <c r="C345" s="269" t="s">
        <v>615</v>
      </c>
      <c r="D345" s="84">
        <v>43481</v>
      </c>
      <c r="E345" s="85" t="s">
        <v>1756</v>
      </c>
      <c r="F345" s="85" t="s">
        <v>3</v>
      </c>
      <c r="G345" s="85">
        <v>1703691</v>
      </c>
      <c r="H345" s="89"/>
      <c r="I345" s="270" t="s">
        <v>2428</v>
      </c>
      <c r="J345" s="89"/>
      <c r="K345" s="89"/>
      <c r="L345" s="89"/>
      <c r="M345" s="89"/>
      <c r="N345" s="271">
        <v>0</v>
      </c>
      <c r="O345" s="271">
        <v>221.8</v>
      </c>
      <c r="P345" s="89" t="s">
        <v>670</v>
      </c>
    </row>
    <row r="346" spans="1:16" ht="63.75">
      <c r="A346" s="268">
        <v>592</v>
      </c>
      <c r="B346" s="89"/>
      <c r="C346" s="269" t="s">
        <v>645</v>
      </c>
      <c r="D346" s="84">
        <v>43481</v>
      </c>
      <c r="E346" s="85" t="s">
        <v>1757</v>
      </c>
      <c r="F346" s="85" t="s">
        <v>3</v>
      </c>
      <c r="G346" s="85">
        <v>1703671</v>
      </c>
      <c r="H346" s="89"/>
      <c r="I346" s="270" t="s">
        <v>2429</v>
      </c>
      <c r="J346" s="89"/>
      <c r="K346" s="89"/>
      <c r="L346" s="89"/>
      <c r="M346" s="89"/>
      <c r="N346" s="271">
        <v>0</v>
      </c>
      <c r="O346" s="271">
        <v>3751</v>
      </c>
      <c r="P346" s="89" t="s">
        <v>670</v>
      </c>
    </row>
    <row r="347" spans="1:16" ht="63.75" hidden="1">
      <c r="A347" s="268" t="s">
        <v>559</v>
      </c>
      <c r="B347" s="89"/>
      <c r="C347" s="269" t="s">
        <v>760</v>
      </c>
      <c r="D347" s="84">
        <v>43481</v>
      </c>
      <c r="E347" s="85" t="s">
        <v>1758</v>
      </c>
      <c r="F347" s="85" t="s">
        <v>6</v>
      </c>
      <c r="G347" s="85">
        <v>1071489</v>
      </c>
      <c r="H347" s="89"/>
      <c r="I347" s="270" t="s">
        <v>2430</v>
      </c>
      <c r="J347" s="89"/>
      <c r="K347" s="89"/>
      <c r="L347" s="89"/>
      <c r="M347" s="89"/>
      <c r="N347" s="271">
        <v>0</v>
      </c>
      <c r="O347" s="271">
        <v>2874</v>
      </c>
      <c r="P347" s="89" t="s">
        <v>670</v>
      </c>
    </row>
    <row r="348" spans="1:16" ht="51" hidden="1">
      <c r="A348" s="268">
        <v>340</v>
      </c>
      <c r="B348" s="89"/>
      <c r="C348" s="269" t="s">
        <v>147</v>
      </c>
      <c r="D348" s="84">
        <v>43481</v>
      </c>
      <c r="E348" s="85" t="s">
        <v>1759</v>
      </c>
      <c r="F348" s="85" t="s">
        <v>6</v>
      </c>
      <c r="G348" s="85">
        <v>941564</v>
      </c>
      <c r="H348" s="89"/>
      <c r="I348" s="270" t="s">
        <v>2431</v>
      </c>
      <c r="J348" s="89"/>
      <c r="K348" s="89"/>
      <c r="L348" s="89"/>
      <c r="M348" s="89"/>
      <c r="N348" s="271">
        <v>0</v>
      </c>
      <c r="O348" s="271">
        <v>32935.89</v>
      </c>
      <c r="P348" s="89" t="s">
        <v>670</v>
      </c>
    </row>
    <row r="349" spans="1:16" ht="51" hidden="1">
      <c r="A349" s="268">
        <v>340</v>
      </c>
      <c r="B349" s="89"/>
      <c r="C349" s="269" t="s">
        <v>147</v>
      </c>
      <c r="D349" s="84">
        <v>43481</v>
      </c>
      <c r="E349" s="85" t="s">
        <v>1760</v>
      </c>
      <c r="F349" s="85" t="s">
        <v>15</v>
      </c>
      <c r="G349" s="85">
        <v>941565</v>
      </c>
      <c r="H349" s="89"/>
      <c r="I349" s="270" t="s">
        <v>2432</v>
      </c>
      <c r="J349" s="89"/>
      <c r="K349" s="89"/>
      <c r="L349" s="89"/>
      <c r="M349" s="89"/>
      <c r="N349" s="271">
        <v>50</v>
      </c>
      <c r="O349" s="271">
        <v>0</v>
      </c>
      <c r="P349" s="89" t="s">
        <v>670</v>
      </c>
    </row>
    <row r="350" spans="1:16" ht="63.75" hidden="1">
      <c r="A350" s="268">
        <v>378</v>
      </c>
      <c r="B350" s="89"/>
      <c r="C350" s="269" t="s">
        <v>639</v>
      </c>
      <c r="D350" s="84">
        <v>43481</v>
      </c>
      <c r="E350" s="85" t="s">
        <v>1761</v>
      </c>
      <c r="F350" s="85" t="s">
        <v>6</v>
      </c>
      <c r="G350" s="85">
        <v>945080</v>
      </c>
      <c r="H350" s="89"/>
      <c r="I350" s="270" t="s">
        <v>2433</v>
      </c>
      <c r="J350" s="89"/>
      <c r="K350" s="89"/>
      <c r="L350" s="89"/>
      <c r="M350" s="89"/>
      <c r="N350" s="271">
        <v>0</v>
      </c>
      <c r="O350" s="271">
        <v>7315.5</v>
      </c>
      <c r="P350" s="89" t="s">
        <v>670</v>
      </c>
    </row>
    <row r="351" spans="1:16" ht="51" hidden="1">
      <c r="A351" s="268">
        <v>378</v>
      </c>
      <c r="B351" s="89"/>
      <c r="C351" s="269" t="s">
        <v>639</v>
      </c>
      <c r="D351" s="84">
        <v>43481</v>
      </c>
      <c r="E351" s="85" t="s">
        <v>1762</v>
      </c>
      <c r="F351" s="85" t="s">
        <v>11</v>
      </c>
      <c r="G351" s="85">
        <v>945073</v>
      </c>
      <c r="H351" s="89"/>
      <c r="I351" s="270" t="s">
        <v>2434</v>
      </c>
      <c r="J351" s="89"/>
      <c r="K351" s="89"/>
      <c r="L351" s="89"/>
      <c r="M351" s="89"/>
      <c r="N351" s="271">
        <v>1758.9</v>
      </c>
      <c r="O351" s="271">
        <v>0</v>
      </c>
      <c r="P351" s="89" t="s">
        <v>670</v>
      </c>
    </row>
    <row r="352" spans="1:16" ht="51" hidden="1">
      <c r="A352" s="268">
        <v>378</v>
      </c>
      <c r="B352" s="89"/>
      <c r="C352" s="269" t="s">
        <v>639</v>
      </c>
      <c r="D352" s="84">
        <v>43481</v>
      </c>
      <c r="E352" s="85" t="s">
        <v>1763</v>
      </c>
      <c r="F352" s="85" t="s">
        <v>11</v>
      </c>
      <c r="G352" s="85">
        <v>945075</v>
      </c>
      <c r="H352" s="89"/>
      <c r="I352" s="270" t="s">
        <v>2435</v>
      </c>
      <c r="J352" s="89"/>
      <c r="K352" s="89"/>
      <c r="L352" s="89"/>
      <c r="M352" s="89"/>
      <c r="N352" s="271">
        <v>50</v>
      </c>
      <c r="O352" s="271">
        <v>0</v>
      </c>
      <c r="P352" s="89" t="s">
        <v>670</v>
      </c>
    </row>
    <row r="353" spans="1:16" ht="63.75">
      <c r="A353" s="268">
        <v>190</v>
      </c>
      <c r="B353" s="89"/>
      <c r="C353" s="269" t="s">
        <v>92</v>
      </c>
      <c r="D353" s="84">
        <v>43482</v>
      </c>
      <c r="E353" s="85" t="s">
        <v>1764</v>
      </c>
      <c r="F353" s="85" t="s">
        <v>3</v>
      </c>
      <c r="G353" s="85">
        <v>1704272</v>
      </c>
      <c r="H353" s="89"/>
      <c r="I353" s="270" t="s">
        <v>2436</v>
      </c>
      <c r="J353" s="89"/>
      <c r="K353" s="89"/>
      <c r="L353" s="89"/>
      <c r="M353" s="89"/>
      <c r="N353" s="271">
        <v>0</v>
      </c>
      <c r="O353" s="271">
        <v>155</v>
      </c>
      <c r="P353" s="89" t="s">
        <v>670</v>
      </c>
    </row>
    <row r="354" spans="1:16" ht="63.75">
      <c r="A354" s="268">
        <v>190</v>
      </c>
      <c r="B354" s="89"/>
      <c r="C354" s="269" t="s">
        <v>92</v>
      </c>
      <c r="D354" s="84">
        <v>43482</v>
      </c>
      <c r="E354" s="85" t="s">
        <v>1765</v>
      </c>
      <c r="F354" s="85" t="s">
        <v>3</v>
      </c>
      <c r="G354" s="85">
        <v>1704270</v>
      </c>
      <c r="H354" s="89"/>
      <c r="I354" s="270" t="s">
        <v>2437</v>
      </c>
      <c r="J354" s="89"/>
      <c r="K354" s="89"/>
      <c r="L354" s="89"/>
      <c r="M354" s="89"/>
      <c r="N354" s="271">
        <v>0</v>
      </c>
      <c r="O354" s="271">
        <v>155</v>
      </c>
      <c r="P354" s="89" t="s">
        <v>670</v>
      </c>
    </row>
    <row r="355" spans="1:16" ht="63.75">
      <c r="A355" s="268">
        <v>190</v>
      </c>
      <c r="B355" s="89"/>
      <c r="C355" s="269" t="s">
        <v>92</v>
      </c>
      <c r="D355" s="84">
        <v>43482</v>
      </c>
      <c r="E355" s="85" t="s">
        <v>1766</v>
      </c>
      <c r="F355" s="85" t="s">
        <v>3</v>
      </c>
      <c r="G355" s="85">
        <v>1704269</v>
      </c>
      <c r="H355" s="89"/>
      <c r="I355" s="270" t="s">
        <v>2438</v>
      </c>
      <c r="J355" s="89"/>
      <c r="K355" s="89"/>
      <c r="L355" s="89"/>
      <c r="M355" s="89"/>
      <c r="N355" s="271">
        <v>0</v>
      </c>
      <c r="O355" s="271">
        <v>274</v>
      </c>
      <c r="P355" s="89" t="s">
        <v>670</v>
      </c>
    </row>
    <row r="356" spans="1:16" ht="63.75">
      <c r="A356" s="268">
        <v>190</v>
      </c>
      <c r="B356" s="89"/>
      <c r="C356" s="269" t="s">
        <v>92</v>
      </c>
      <c r="D356" s="84">
        <v>43482</v>
      </c>
      <c r="E356" s="85" t="s">
        <v>1767</v>
      </c>
      <c r="F356" s="85" t="s">
        <v>3</v>
      </c>
      <c r="G356" s="85">
        <v>1704266</v>
      </c>
      <c r="H356" s="89"/>
      <c r="I356" s="270" t="s">
        <v>2439</v>
      </c>
      <c r="J356" s="89"/>
      <c r="K356" s="89"/>
      <c r="L356" s="89"/>
      <c r="M356" s="89"/>
      <c r="N356" s="271">
        <v>0</v>
      </c>
      <c r="O356" s="271">
        <v>599</v>
      </c>
      <c r="P356" s="89" t="s">
        <v>670</v>
      </c>
    </row>
    <row r="357" spans="1:16" ht="51">
      <c r="A357" s="268" t="s">
        <v>559</v>
      </c>
      <c r="B357" s="89"/>
      <c r="C357" s="269" t="s">
        <v>760</v>
      </c>
      <c r="D357" s="84">
        <v>43482</v>
      </c>
      <c r="E357" s="85" t="s">
        <v>1768</v>
      </c>
      <c r="F357" s="85" t="s">
        <v>3</v>
      </c>
      <c r="G357" s="85">
        <v>1704263</v>
      </c>
      <c r="H357" s="89"/>
      <c r="I357" s="270" t="s">
        <v>2440</v>
      </c>
      <c r="J357" s="89"/>
      <c r="K357" s="89"/>
      <c r="L357" s="89"/>
      <c r="M357" s="89"/>
      <c r="N357" s="271">
        <v>0</v>
      </c>
      <c r="O357" s="271">
        <v>1000</v>
      </c>
      <c r="P357" s="89" t="s">
        <v>670</v>
      </c>
    </row>
    <row r="358" spans="1:16" ht="51">
      <c r="A358" s="268">
        <v>212</v>
      </c>
      <c r="B358" s="89"/>
      <c r="C358" s="269" t="s">
        <v>100</v>
      </c>
      <c r="D358" s="84">
        <v>43482</v>
      </c>
      <c r="E358" s="85" t="s">
        <v>1769</v>
      </c>
      <c r="F358" s="85" t="s">
        <v>3</v>
      </c>
      <c r="G358" s="85">
        <v>1704250</v>
      </c>
      <c r="H358" s="89"/>
      <c r="I358" s="270" t="s">
        <v>2441</v>
      </c>
      <c r="J358" s="89"/>
      <c r="K358" s="89"/>
      <c r="L358" s="89"/>
      <c r="M358" s="89"/>
      <c r="N358" s="271">
        <v>0</v>
      </c>
      <c r="O358" s="271">
        <v>60</v>
      </c>
      <c r="P358" s="89" t="s">
        <v>670</v>
      </c>
    </row>
    <row r="359" spans="1:16" ht="51">
      <c r="A359" s="268" t="s">
        <v>565</v>
      </c>
      <c r="B359" s="89"/>
      <c r="C359" s="269" t="s">
        <v>615</v>
      </c>
      <c r="D359" s="84">
        <v>43482</v>
      </c>
      <c r="E359" s="85" t="s">
        <v>1770</v>
      </c>
      <c r="F359" s="85" t="s">
        <v>3</v>
      </c>
      <c r="G359" s="85">
        <v>1704246</v>
      </c>
      <c r="H359" s="89"/>
      <c r="I359" s="270" t="s">
        <v>2442</v>
      </c>
      <c r="J359" s="89"/>
      <c r="K359" s="89"/>
      <c r="L359" s="89"/>
      <c r="M359" s="89"/>
      <c r="N359" s="271">
        <v>0</v>
      </c>
      <c r="O359" s="271">
        <v>2193.38</v>
      </c>
      <c r="P359" s="89" t="s">
        <v>670</v>
      </c>
    </row>
    <row r="360" spans="1:16" ht="51">
      <c r="A360" s="268">
        <v>212</v>
      </c>
      <c r="B360" s="89"/>
      <c r="C360" s="269" t="s">
        <v>100</v>
      </c>
      <c r="D360" s="84">
        <v>43482</v>
      </c>
      <c r="E360" s="85" t="s">
        <v>1771</v>
      </c>
      <c r="F360" s="85" t="s">
        <v>3</v>
      </c>
      <c r="G360" s="85">
        <v>1704226</v>
      </c>
      <c r="H360" s="89"/>
      <c r="I360" s="270" t="s">
        <v>2443</v>
      </c>
      <c r="J360" s="89"/>
      <c r="K360" s="89"/>
      <c r="L360" s="89"/>
      <c r="M360" s="89"/>
      <c r="N360" s="271">
        <v>0</v>
      </c>
      <c r="O360" s="271">
        <v>60</v>
      </c>
      <c r="P360" s="89" t="s">
        <v>670</v>
      </c>
    </row>
    <row r="361" spans="1:16" ht="63.75">
      <c r="A361" s="268">
        <v>190</v>
      </c>
      <c r="B361" s="89"/>
      <c r="C361" s="269" t="s">
        <v>92</v>
      </c>
      <c r="D361" s="84">
        <v>43482</v>
      </c>
      <c r="E361" s="85" t="s">
        <v>1772</v>
      </c>
      <c r="F361" s="85" t="s">
        <v>3</v>
      </c>
      <c r="G361" s="85">
        <v>1704275</v>
      </c>
      <c r="H361" s="89"/>
      <c r="I361" s="270" t="s">
        <v>2444</v>
      </c>
      <c r="J361" s="89"/>
      <c r="K361" s="89"/>
      <c r="L361" s="89"/>
      <c r="M361" s="89"/>
      <c r="N361" s="271">
        <v>0</v>
      </c>
      <c r="O361" s="271">
        <v>377</v>
      </c>
      <c r="P361" s="89" t="s">
        <v>670</v>
      </c>
    </row>
    <row r="362" spans="1:16" ht="63.75">
      <c r="A362" s="268">
        <v>190</v>
      </c>
      <c r="B362" s="89"/>
      <c r="C362" s="269" t="s">
        <v>92</v>
      </c>
      <c r="D362" s="84">
        <v>43482</v>
      </c>
      <c r="E362" s="85" t="s">
        <v>1773</v>
      </c>
      <c r="F362" s="85" t="s">
        <v>3</v>
      </c>
      <c r="G362" s="85">
        <v>1704277</v>
      </c>
      <c r="H362" s="89"/>
      <c r="I362" s="270" t="s">
        <v>2445</v>
      </c>
      <c r="J362" s="89"/>
      <c r="K362" s="89"/>
      <c r="L362" s="89"/>
      <c r="M362" s="89"/>
      <c r="N362" s="271">
        <v>0</v>
      </c>
      <c r="O362" s="271">
        <v>155</v>
      </c>
      <c r="P362" s="89" t="s">
        <v>670</v>
      </c>
    </row>
    <row r="363" spans="1:16" ht="51">
      <c r="A363" s="268" t="s">
        <v>565</v>
      </c>
      <c r="B363" s="89"/>
      <c r="C363" s="269" t="s">
        <v>615</v>
      </c>
      <c r="D363" s="84">
        <v>43482</v>
      </c>
      <c r="E363" s="85" t="s">
        <v>1774</v>
      </c>
      <c r="F363" s="85" t="s">
        <v>3</v>
      </c>
      <c r="G363" s="85">
        <v>1704305</v>
      </c>
      <c r="H363" s="89"/>
      <c r="I363" s="270" t="s">
        <v>2446</v>
      </c>
      <c r="J363" s="89"/>
      <c r="K363" s="89"/>
      <c r="L363" s="89"/>
      <c r="M363" s="89"/>
      <c r="N363" s="271">
        <v>0</v>
      </c>
      <c r="O363" s="271">
        <v>4400.17</v>
      </c>
      <c r="P363" s="89" t="s">
        <v>670</v>
      </c>
    </row>
    <row r="364" spans="1:16" ht="38.25">
      <c r="A364" s="268">
        <v>526</v>
      </c>
      <c r="B364" s="89"/>
      <c r="C364" s="269" t="s">
        <v>610</v>
      </c>
      <c r="D364" s="84">
        <v>43482</v>
      </c>
      <c r="E364" s="85" t="s">
        <v>1775</v>
      </c>
      <c r="F364" s="85" t="s">
        <v>3</v>
      </c>
      <c r="G364" s="85">
        <v>1704308</v>
      </c>
      <c r="H364" s="89"/>
      <c r="I364" s="270" t="s">
        <v>2447</v>
      </c>
      <c r="J364" s="89"/>
      <c r="K364" s="89"/>
      <c r="L364" s="89"/>
      <c r="M364" s="89"/>
      <c r="N364" s="271">
        <v>0</v>
      </c>
      <c r="O364" s="271">
        <v>50</v>
      </c>
      <c r="P364" s="89" t="s">
        <v>670</v>
      </c>
    </row>
    <row r="365" spans="1:16" ht="51">
      <c r="A365" s="268">
        <v>681</v>
      </c>
      <c r="B365" s="89"/>
      <c r="C365" s="269" t="s">
        <v>192</v>
      </c>
      <c r="D365" s="84">
        <v>43482</v>
      </c>
      <c r="E365" s="85" t="s">
        <v>1776</v>
      </c>
      <c r="F365" s="85" t="s">
        <v>3</v>
      </c>
      <c r="G365" s="85">
        <v>1704319</v>
      </c>
      <c r="H365" s="89"/>
      <c r="I365" s="270" t="s">
        <v>2448</v>
      </c>
      <c r="J365" s="89"/>
      <c r="K365" s="89"/>
      <c r="L365" s="89"/>
      <c r="M365" s="89"/>
      <c r="N365" s="271">
        <v>0</v>
      </c>
      <c r="O365" s="271">
        <v>603.72</v>
      </c>
      <c r="P365" s="89" t="s">
        <v>670</v>
      </c>
    </row>
    <row r="366" spans="1:16" ht="51">
      <c r="A366" s="268">
        <v>599</v>
      </c>
      <c r="B366" s="89"/>
      <c r="C366" s="269" t="s">
        <v>1370</v>
      </c>
      <c r="D366" s="84">
        <v>43482</v>
      </c>
      <c r="E366" s="85" t="s">
        <v>1777</v>
      </c>
      <c r="F366" s="85" t="s">
        <v>3</v>
      </c>
      <c r="G366" s="85">
        <v>1704326</v>
      </c>
      <c r="H366" s="89"/>
      <c r="I366" s="270" t="s">
        <v>2449</v>
      </c>
      <c r="J366" s="89"/>
      <c r="K366" s="89"/>
      <c r="L366" s="89"/>
      <c r="M366" s="89"/>
      <c r="N366" s="271">
        <v>0</v>
      </c>
      <c r="O366" s="271">
        <v>380</v>
      </c>
      <c r="P366" s="89" t="s">
        <v>670</v>
      </c>
    </row>
    <row r="367" spans="1:16" ht="63.75">
      <c r="A367" s="268">
        <v>512</v>
      </c>
      <c r="B367" s="89"/>
      <c r="C367" s="269" t="s">
        <v>783</v>
      </c>
      <c r="D367" s="84">
        <v>43482</v>
      </c>
      <c r="E367" s="85" t="s">
        <v>1778</v>
      </c>
      <c r="F367" s="85" t="s">
        <v>3</v>
      </c>
      <c r="G367" s="85">
        <v>1704328</v>
      </c>
      <c r="H367" s="89"/>
      <c r="I367" s="270" t="s">
        <v>2450</v>
      </c>
      <c r="J367" s="89"/>
      <c r="K367" s="89"/>
      <c r="L367" s="89"/>
      <c r="M367" s="89"/>
      <c r="N367" s="271">
        <v>0</v>
      </c>
      <c r="O367" s="271">
        <v>276.7</v>
      </c>
      <c r="P367" s="89" t="s">
        <v>670</v>
      </c>
    </row>
    <row r="368" spans="1:16" ht="51">
      <c r="A368" s="268">
        <v>20</v>
      </c>
      <c r="B368" s="89"/>
      <c r="C368" s="269" t="s">
        <v>44</v>
      </c>
      <c r="D368" s="84">
        <v>43482</v>
      </c>
      <c r="E368" s="85" t="s">
        <v>1779</v>
      </c>
      <c r="F368" s="85" t="s">
        <v>3</v>
      </c>
      <c r="G368" s="85">
        <v>1704351</v>
      </c>
      <c r="H368" s="89"/>
      <c r="I368" s="270" t="s">
        <v>2451</v>
      </c>
      <c r="J368" s="89"/>
      <c r="K368" s="89"/>
      <c r="L368" s="89"/>
      <c r="M368" s="89"/>
      <c r="N368" s="271">
        <v>0</v>
      </c>
      <c r="O368" s="271">
        <v>1296</v>
      </c>
      <c r="P368" s="89" t="s">
        <v>670</v>
      </c>
    </row>
    <row r="369" spans="1:16" ht="38.25">
      <c r="A369" s="268" t="s">
        <v>565</v>
      </c>
      <c r="B369" s="89"/>
      <c r="C369" s="269" t="s">
        <v>615</v>
      </c>
      <c r="D369" s="84">
        <v>43482</v>
      </c>
      <c r="E369" s="85" t="s">
        <v>1780</v>
      </c>
      <c r="F369" s="85" t="s">
        <v>3</v>
      </c>
      <c r="G369" s="85">
        <v>1704059</v>
      </c>
      <c r="H369" s="89"/>
      <c r="I369" s="270" t="s">
        <v>2452</v>
      </c>
      <c r="J369" s="89"/>
      <c r="K369" s="89"/>
      <c r="L369" s="89"/>
      <c r="M369" s="89"/>
      <c r="N369" s="271">
        <v>0</v>
      </c>
      <c r="O369" s="271">
        <v>548.5</v>
      </c>
      <c r="P369" s="89" t="s">
        <v>670</v>
      </c>
    </row>
    <row r="370" spans="1:16" ht="51">
      <c r="A370" s="268">
        <v>591</v>
      </c>
      <c r="B370" s="89"/>
      <c r="C370" s="269" t="s">
        <v>1368</v>
      </c>
      <c r="D370" s="84">
        <v>43482</v>
      </c>
      <c r="E370" s="85" t="s">
        <v>1781</v>
      </c>
      <c r="F370" s="85" t="s">
        <v>3</v>
      </c>
      <c r="G370" s="85">
        <v>1704100</v>
      </c>
      <c r="H370" s="89"/>
      <c r="I370" s="270" t="s">
        <v>2330</v>
      </c>
      <c r="J370" s="89"/>
      <c r="K370" s="89"/>
      <c r="L370" s="89"/>
      <c r="M370" s="89"/>
      <c r="N370" s="271">
        <v>0</v>
      </c>
      <c r="O370" s="271">
        <v>171.8</v>
      </c>
      <c r="P370" s="89" t="s">
        <v>670</v>
      </c>
    </row>
    <row r="371" spans="1:16" ht="51">
      <c r="A371" s="268" t="s">
        <v>565</v>
      </c>
      <c r="B371" s="89"/>
      <c r="C371" s="269" t="s">
        <v>615</v>
      </c>
      <c r="D371" s="84">
        <v>43482</v>
      </c>
      <c r="E371" s="85" t="s">
        <v>1782</v>
      </c>
      <c r="F371" s="85" t="s">
        <v>3</v>
      </c>
      <c r="G371" s="85">
        <v>1704215</v>
      </c>
      <c r="H371" s="89"/>
      <c r="I371" s="270" t="s">
        <v>2453</v>
      </c>
      <c r="J371" s="89"/>
      <c r="K371" s="89"/>
      <c r="L371" s="89"/>
      <c r="M371" s="89"/>
      <c r="N371" s="271">
        <v>0</v>
      </c>
      <c r="O371" s="271">
        <v>3343.03</v>
      </c>
      <c r="P371" s="89" t="s">
        <v>670</v>
      </c>
    </row>
    <row r="372" spans="1:16" ht="51">
      <c r="A372" s="268" t="s">
        <v>565</v>
      </c>
      <c r="B372" s="89"/>
      <c r="C372" s="269" t="s">
        <v>615</v>
      </c>
      <c r="D372" s="84">
        <v>43482</v>
      </c>
      <c r="E372" s="85" t="s">
        <v>1783</v>
      </c>
      <c r="F372" s="85" t="s">
        <v>3</v>
      </c>
      <c r="G372" s="85">
        <v>1704214</v>
      </c>
      <c r="H372" s="89"/>
      <c r="I372" s="270" t="s">
        <v>2454</v>
      </c>
      <c r="J372" s="89"/>
      <c r="K372" s="89"/>
      <c r="L372" s="89"/>
      <c r="M372" s="89"/>
      <c r="N372" s="271">
        <v>0</v>
      </c>
      <c r="O372" s="271">
        <v>3343.03</v>
      </c>
      <c r="P372" s="89" t="s">
        <v>670</v>
      </c>
    </row>
    <row r="373" spans="1:16" ht="51">
      <c r="A373" s="268" t="s">
        <v>559</v>
      </c>
      <c r="B373" s="89"/>
      <c r="C373" s="269" t="s">
        <v>760</v>
      </c>
      <c r="D373" s="84">
        <v>43482</v>
      </c>
      <c r="E373" s="85" t="s">
        <v>1784</v>
      </c>
      <c r="F373" s="85" t="s">
        <v>3</v>
      </c>
      <c r="G373" s="85">
        <v>1704205</v>
      </c>
      <c r="H373" s="89"/>
      <c r="I373" s="270" t="s">
        <v>2455</v>
      </c>
      <c r="J373" s="89"/>
      <c r="K373" s="89"/>
      <c r="L373" s="89"/>
      <c r="M373" s="89"/>
      <c r="N373" s="271">
        <v>0</v>
      </c>
      <c r="O373" s="271">
        <v>250</v>
      </c>
      <c r="P373" s="89" t="s">
        <v>670</v>
      </c>
    </row>
    <row r="374" spans="1:16" ht="51">
      <c r="A374" s="268">
        <v>212</v>
      </c>
      <c r="B374" s="89"/>
      <c r="C374" s="269" t="s">
        <v>100</v>
      </c>
      <c r="D374" s="84">
        <v>43482</v>
      </c>
      <c r="E374" s="85" t="s">
        <v>1785</v>
      </c>
      <c r="F374" s="85" t="s">
        <v>3</v>
      </c>
      <c r="G374" s="85">
        <v>1704193</v>
      </c>
      <c r="H374" s="89"/>
      <c r="I374" s="270" t="s">
        <v>2456</v>
      </c>
      <c r="J374" s="89"/>
      <c r="K374" s="89"/>
      <c r="L374" s="89"/>
      <c r="M374" s="89"/>
      <c r="N374" s="271">
        <v>0</v>
      </c>
      <c r="O374" s="271">
        <v>23</v>
      </c>
      <c r="P374" s="89" t="s">
        <v>670</v>
      </c>
    </row>
    <row r="375" spans="1:16" ht="38.25">
      <c r="A375" s="268">
        <v>212</v>
      </c>
      <c r="B375" s="89"/>
      <c r="C375" s="269" t="s">
        <v>100</v>
      </c>
      <c r="D375" s="84">
        <v>43482</v>
      </c>
      <c r="E375" s="85" t="s">
        <v>1786</v>
      </c>
      <c r="F375" s="85" t="s">
        <v>3</v>
      </c>
      <c r="G375" s="85">
        <v>1704191</v>
      </c>
      <c r="H375" s="89"/>
      <c r="I375" s="270" t="s">
        <v>2457</v>
      </c>
      <c r="J375" s="89"/>
      <c r="K375" s="89"/>
      <c r="L375" s="89"/>
      <c r="M375" s="89"/>
      <c r="N375" s="271">
        <v>0</v>
      </c>
      <c r="O375" s="271">
        <v>75</v>
      </c>
      <c r="P375" s="89" t="s">
        <v>670</v>
      </c>
    </row>
    <row r="376" spans="1:16" ht="102" hidden="1">
      <c r="A376" s="268">
        <v>10</v>
      </c>
      <c r="B376" s="89"/>
      <c r="C376" s="269" t="s">
        <v>41</v>
      </c>
      <c r="D376" s="84">
        <v>43482</v>
      </c>
      <c r="E376" s="85" t="s">
        <v>1787</v>
      </c>
      <c r="F376" s="85" t="s">
        <v>15</v>
      </c>
      <c r="G376" s="85">
        <v>7082</v>
      </c>
      <c r="H376" s="89"/>
      <c r="I376" s="270" t="s">
        <v>2458</v>
      </c>
      <c r="J376" s="89"/>
      <c r="K376" s="89"/>
      <c r="L376" s="89"/>
      <c r="M376" s="89"/>
      <c r="N376" s="271">
        <v>12226.42</v>
      </c>
      <c r="O376" s="271">
        <v>0</v>
      </c>
      <c r="P376" s="89" t="s">
        <v>7938</v>
      </c>
    </row>
    <row r="377" spans="1:16" ht="51" hidden="1">
      <c r="A377" s="268" t="s">
        <v>559</v>
      </c>
      <c r="B377" s="89"/>
      <c r="C377" s="269" t="s">
        <v>760</v>
      </c>
      <c r="D377" s="84">
        <v>43482</v>
      </c>
      <c r="E377" s="85" t="s">
        <v>1788</v>
      </c>
      <c r="F377" s="85" t="s">
        <v>6</v>
      </c>
      <c r="G377" s="85">
        <v>1071791</v>
      </c>
      <c r="H377" s="89"/>
      <c r="I377" s="270" t="s">
        <v>2459</v>
      </c>
      <c r="J377" s="89"/>
      <c r="K377" s="89"/>
      <c r="L377" s="89"/>
      <c r="M377" s="89"/>
      <c r="N377" s="271">
        <v>0</v>
      </c>
      <c r="O377" s="271">
        <v>250</v>
      </c>
      <c r="P377" s="89" t="s">
        <v>670</v>
      </c>
    </row>
    <row r="378" spans="1:16" ht="51" hidden="1">
      <c r="A378" s="268" t="s">
        <v>559</v>
      </c>
      <c r="B378" s="89"/>
      <c r="C378" s="269" t="s">
        <v>760</v>
      </c>
      <c r="D378" s="84">
        <v>43482</v>
      </c>
      <c r="E378" s="85" t="s">
        <v>1789</v>
      </c>
      <c r="F378" s="85" t="s">
        <v>6</v>
      </c>
      <c r="G378" s="85">
        <v>1071821</v>
      </c>
      <c r="H378" s="89"/>
      <c r="I378" s="270" t="s">
        <v>2460</v>
      </c>
      <c r="J378" s="89"/>
      <c r="K378" s="89"/>
      <c r="L378" s="89"/>
      <c r="M378" s="89"/>
      <c r="N378" s="271">
        <v>0</v>
      </c>
      <c r="O378" s="271">
        <v>23</v>
      </c>
      <c r="P378" s="89" t="s">
        <v>670</v>
      </c>
    </row>
    <row r="379" spans="1:16" ht="51" hidden="1">
      <c r="A379" s="268" t="s">
        <v>565</v>
      </c>
      <c r="B379" s="89"/>
      <c r="C379" s="269" t="s">
        <v>615</v>
      </c>
      <c r="D379" s="84">
        <v>43482</v>
      </c>
      <c r="E379" s="85" t="s">
        <v>1790</v>
      </c>
      <c r="F379" s="85" t="s">
        <v>6</v>
      </c>
      <c r="G379" s="85">
        <v>1072182</v>
      </c>
      <c r="H379" s="89"/>
      <c r="I379" s="270" t="s">
        <v>2461</v>
      </c>
      <c r="J379" s="89"/>
      <c r="K379" s="89"/>
      <c r="L379" s="89"/>
      <c r="M379" s="89"/>
      <c r="N379" s="271">
        <v>0</v>
      </c>
      <c r="O379" s="271">
        <v>565.97</v>
      </c>
      <c r="P379" s="89" t="s">
        <v>741</v>
      </c>
    </row>
    <row r="380" spans="1:16" ht="51">
      <c r="A380" s="268" t="s">
        <v>565</v>
      </c>
      <c r="B380" s="89"/>
      <c r="C380" s="269" t="s">
        <v>615</v>
      </c>
      <c r="D380" s="84">
        <v>43483</v>
      </c>
      <c r="E380" s="85" t="s">
        <v>1791</v>
      </c>
      <c r="F380" s="85" t="s">
        <v>3</v>
      </c>
      <c r="G380" s="85">
        <v>1704737</v>
      </c>
      <c r="H380" s="89"/>
      <c r="I380" s="270" t="s">
        <v>2462</v>
      </c>
      <c r="J380" s="89"/>
      <c r="K380" s="89"/>
      <c r="L380" s="89"/>
      <c r="M380" s="89"/>
      <c r="N380" s="271">
        <v>0</v>
      </c>
      <c r="O380" s="271">
        <v>204.33</v>
      </c>
      <c r="P380" s="89" t="s">
        <v>670</v>
      </c>
    </row>
    <row r="381" spans="1:16" ht="63.75">
      <c r="A381" s="268" t="s">
        <v>565</v>
      </c>
      <c r="B381" s="89"/>
      <c r="C381" s="269" t="s">
        <v>615</v>
      </c>
      <c r="D381" s="84">
        <v>43483</v>
      </c>
      <c r="E381" s="85" t="s">
        <v>1792</v>
      </c>
      <c r="F381" s="85" t="s">
        <v>3</v>
      </c>
      <c r="G381" s="85">
        <v>1704702</v>
      </c>
      <c r="H381" s="89"/>
      <c r="I381" s="270" t="s">
        <v>2463</v>
      </c>
      <c r="J381" s="89"/>
      <c r="K381" s="89"/>
      <c r="L381" s="89"/>
      <c r="M381" s="89"/>
      <c r="N381" s="271">
        <v>0</v>
      </c>
      <c r="O381" s="271">
        <v>35.230000000000004</v>
      </c>
      <c r="P381" s="89" t="s">
        <v>670</v>
      </c>
    </row>
    <row r="382" spans="1:16" ht="51">
      <c r="A382" s="268">
        <v>41</v>
      </c>
      <c r="B382" s="89"/>
      <c r="C382" s="269" t="s">
        <v>47</v>
      </c>
      <c r="D382" s="84">
        <v>43483</v>
      </c>
      <c r="E382" s="85" t="s">
        <v>1793</v>
      </c>
      <c r="F382" s="85" t="s">
        <v>3</v>
      </c>
      <c r="G382" s="85">
        <v>1704673</v>
      </c>
      <c r="H382" s="89"/>
      <c r="I382" s="270" t="s">
        <v>2464</v>
      </c>
      <c r="J382" s="89"/>
      <c r="K382" s="89"/>
      <c r="L382" s="89"/>
      <c r="M382" s="89"/>
      <c r="N382" s="271">
        <v>0</v>
      </c>
      <c r="O382" s="271">
        <v>546</v>
      </c>
      <c r="P382" s="89" t="s">
        <v>670</v>
      </c>
    </row>
    <row r="383" spans="1:16" ht="51">
      <c r="A383" s="268">
        <v>133</v>
      </c>
      <c r="B383" s="89"/>
      <c r="C383" s="269" t="s">
        <v>69</v>
      </c>
      <c r="D383" s="84">
        <v>43483</v>
      </c>
      <c r="E383" s="85" t="s">
        <v>1794</v>
      </c>
      <c r="F383" s="85" t="s">
        <v>3</v>
      </c>
      <c r="G383" s="85">
        <v>1704660</v>
      </c>
      <c r="H383" s="89"/>
      <c r="I383" s="270" t="s">
        <v>2465</v>
      </c>
      <c r="J383" s="89"/>
      <c r="K383" s="89"/>
      <c r="L383" s="89"/>
      <c r="M383" s="89"/>
      <c r="N383" s="271">
        <v>0</v>
      </c>
      <c r="O383" s="271">
        <v>12520</v>
      </c>
      <c r="P383" s="89" t="s">
        <v>670</v>
      </c>
    </row>
    <row r="384" spans="1:16" ht="63.75">
      <c r="A384" s="268" t="s">
        <v>565</v>
      </c>
      <c r="B384" s="89"/>
      <c r="C384" s="269" t="s">
        <v>615</v>
      </c>
      <c r="D384" s="84">
        <v>43483</v>
      </c>
      <c r="E384" s="85" t="s">
        <v>1795</v>
      </c>
      <c r="F384" s="85" t="s">
        <v>3</v>
      </c>
      <c r="G384" s="85">
        <v>1704629</v>
      </c>
      <c r="H384" s="89"/>
      <c r="I384" s="270" t="s">
        <v>745</v>
      </c>
      <c r="J384" s="89"/>
      <c r="K384" s="89"/>
      <c r="L384" s="89"/>
      <c r="M384" s="89"/>
      <c r="N384" s="271">
        <v>0</v>
      </c>
      <c r="O384" s="271">
        <v>1000</v>
      </c>
      <c r="P384" s="89" t="s">
        <v>670</v>
      </c>
    </row>
    <row r="385" spans="1:16" ht="51">
      <c r="A385" s="268">
        <v>47</v>
      </c>
      <c r="B385" s="89"/>
      <c r="C385" s="269" t="s">
        <v>49</v>
      </c>
      <c r="D385" s="84">
        <v>43483</v>
      </c>
      <c r="E385" s="85" t="s">
        <v>1796</v>
      </c>
      <c r="F385" s="85" t="s">
        <v>3</v>
      </c>
      <c r="G385" s="85">
        <v>1704625</v>
      </c>
      <c r="H385" s="89"/>
      <c r="I385" s="270" t="s">
        <v>2466</v>
      </c>
      <c r="J385" s="89"/>
      <c r="K385" s="89"/>
      <c r="L385" s="89"/>
      <c r="M385" s="89"/>
      <c r="N385" s="271">
        <v>0</v>
      </c>
      <c r="O385" s="271">
        <v>100</v>
      </c>
      <c r="P385" s="89" t="s">
        <v>670</v>
      </c>
    </row>
    <row r="386" spans="1:16" ht="51">
      <c r="A386" s="268" t="s">
        <v>565</v>
      </c>
      <c r="B386" s="89"/>
      <c r="C386" s="269" t="s">
        <v>615</v>
      </c>
      <c r="D386" s="84">
        <v>43483</v>
      </c>
      <c r="E386" s="85" t="s">
        <v>1797</v>
      </c>
      <c r="F386" s="85" t="s">
        <v>3</v>
      </c>
      <c r="G386" s="85">
        <v>1704612</v>
      </c>
      <c r="H386" s="89"/>
      <c r="I386" s="270" t="s">
        <v>2467</v>
      </c>
      <c r="J386" s="89"/>
      <c r="K386" s="89"/>
      <c r="L386" s="89"/>
      <c r="M386" s="89"/>
      <c r="N386" s="271">
        <v>0</v>
      </c>
      <c r="O386" s="271">
        <v>254.1</v>
      </c>
      <c r="P386" s="89" t="s">
        <v>670</v>
      </c>
    </row>
    <row r="387" spans="1:16" ht="51">
      <c r="A387" s="268" t="s">
        <v>565</v>
      </c>
      <c r="B387" s="89"/>
      <c r="C387" s="269" t="s">
        <v>615</v>
      </c>
      <c r="D387" s="84">
        <v>43483</v>
      </c>
      <c r="E387" s="85" t="s">
        <v>1798</v>
      </c>
      <c r="F387" s="85" t="s">
        <v>3</v>
      </c>
      <c r="G387" s="85">
        <v>1704610</v>
      </c>
      <c r="H387" s="89"/>
      <c r="I387" s="270" t="s">
        <v>2467</v>
      </c>
      <c r="J387" s="89"/>
      <c r="K387" s="89"/>
      <c r="L387" s="89"/>
      <c r="M387" s="89"/>
      <c r="N387" s="271">
        <v>0</v>
      </c>
      <c r="O387" s="271">
        <v>275.87</v>
      </c>
      <c r="P387" s="89" t="s">
        <v>670</v>
      </c>
    </row>
    <row r="388" spans="1:16" ht="51">
      <c r="A388" s="268" t="s">
        <v>565</v>
      </c>
      <c r="B388" s="89"/>
      <c r="C388" s="269" t="s">
        <v>615</v>
      </c>
      <c r="D388" s="84">
        <v>43483</v>
      </c>
      <c r="E388" s="85" t="s">
        <v>1799</v>
      </c>
      <c r="F388" s="85" t="s">
        <v>3</v>
      </c>
      <c r="G388" s="85">
        <v>1704607</v>
      </c>
      <c r="H388" s="89"/>
      <c r="I388" s="270" t="s">
        <v>2468</v>
      </c>
      <c r="J388" s="89"/>
      <c r="K388" s="89"/>
      <c r="L388" s="89"/>
      <c r="M388" s="89"/>
      <c r="N388" s="271">
        <v>0</v>
      </c>
      <c r="O388" s="271">
        <v>3310.4300000000003</v>
      </c>
      <c r="P388" s="89" t="s">
        <v>670</v>
      </c>
    </row>
    <row r="389" spans="1:16" ht="51">
      <c r="A389" s="268" t="s">
        <v>565</v>
      </c>
      <c r="B389" s="89"/>
      <c r="C389" s="269" t="s">
        <v>615</v>
      </c>
      <c r="D389" s="84">
        <v>43483</v>
      </c>
      <c r="E389" s="85" t="s">
        <v>1800</v>
      </c>
      <c r="F389" s="85" t="s">
        <v>3</v>
      </c>
      <c r="G389" s="85">
        <v>1704604</v>
      </c>
      <c r="H389" s="89"/>
      <c r="I389" s="270" t="s">
        <v>2469</v>
      </c>
      <c r="J389" s="89"/>
      <c r="K389" s="89"/>
      <c r="L389" s="89"/>
      <c r="M389" s="89"/>
      <c r="N389" s="271">
        <v>0</v>
      </c>
      <c r="O389" s="271">
        <v>414.24</v>
      </c>
      <c r="P389" s="89" t="s">
        <v>670</v>
      </c>
    </row>
    <row r="390" spans="1:16" ht="51">
      <c r="A390" s="268">
        <v>132</v>
      </c>
      <c r="B390" s="89"/>
      <c r="C390" s="269" t="s">
        <v>68</v>
      </c>
      <c r="D390" s="84">
        <v>43483</v>
      </c>
      <c r="E390" s="85" t="s">
        <v>1801</v>
      </c>
      <c r="F390" s="85" t="s">
        <v>3</v>
      </c>
      <c r="G390" s="85">
        <v>1704590</v>
      </c>
      <c r="H390" s="89"/>
      <c r="I390" s="270" t="s">
        <v>2470</v>
      </c>
      <c r="J390" s="89"/>
      <c r="K390" s="89"/>
      <c r="L390" s="89"/>
      <c r="M390" s="89"/>
      <c r="N390" s="271">
        <v>0</v>
      </c>
      <c r="O390" s="271">
        <v>23</v>
      </c>
      <c r="P390" s="89" t="s">
        <v>670</v>
      </c>
    </row>
    <row r="391" spans="1:16" ht="51">
      <c r="A391" s="268">
        <v>41</v>
      </c>
      <c r="B391" s="89"/>
      <c r="C391" s="269" t="s">
        <v>47</v>
      </c>
      <c r="D391" s="84">
        <v>43483</v>
      </c>
      <c r="E391" s="85" t="s">
        <v>1802</v>
      </c>
      <c r="F391" s="85" t="s">
        <v>3</v>
      </c>
      <c r="G391" s="85">
        <v>1704846</v>
      </c>
      <c r="H391" s="89"/>
      <c r="I391" s="270" t="s">
        <v>2471</v>
      </c>
      <c r="J391" s="89"/>
      <c r="K391" s="89"/>
      <c r="L391" s="89"/>
      <c r="M391" s="89"/>
      <c r="N391" s="271">
        <v>0</v>
      </c>
      <c r="O391" s="271">
        <v>255</v>
      </c>
      <c r="P391" s="89" t="s">
        <v>670</v>
      </c>
    </row>
    <row r="392" spans="1:16" ht="51">
      <c r="A392" s="268">
        <v>41</v>
      </c>
      <c r="B392" s="89"/>
      <c r="C392" s="269" t="s">
        <v>47</v>
      </c>
      <c r="D392" s="84">
        <v>43483</v>
      </c>
      <c r="E392" s="85" t="s">
        <v>1803</v>
      </c>
      <c r="F392" s="85" t="s">
        <v>3</v>
      </c>
      <c r="G392" s="85">
        <v>1704843</v>
      </c>
      <c r="H392" s="89"/>
      <c r="I392" s="270" t="s">
        <v>2472</v>
      </c>
      <c r="J392" s="89"/>
      <c r="K392" s="89"/>
      <c r="L392" s="89"/>
      <c r="M392" s="89"/>
      <c r="N392" s="271">
        <v>0</v>
      </c>
      <c r="O392" s="271">
        <v>229</v>
      </c>
      <c r="P392" s="89" t="s">
        <v>670</v>
      </c>
    </row>
    <row r="393" spans="1:16" ht="51">
      <c r="A393" s="268">
        <v>41</v>
      </c>
      <c r="B393" s="89"/>
      <c r="C393" s="269" t="s">
        <v>47</v>
      </c>
      <c r="D393" s="84">
        <v>43483</v>
      </c>
      <c r="E393" s="85" t="s">
        <v>1804</v>
      </c>
      <c r="F393" s="85" t="s">
        <v>3</v>
      </c>
      <c r="G393" s="85">
        <v>1704841</v>
      </c>
      <c r="H393" s="89"/>
      <c r="I393" s="270" t="s">
        <v>2473</v>
      </c>
      <c r="J393" s="89"/>
      <c r="K393" s="89"/>
      <c r="L393" s="89"/>
      <c r="M393" s="89"/>
      <c r="N393" s="271">
        <v>0</v>
      </c>
      <c r="O393" s="271">
        <v>904</v>
      </c>
      <c r="P393" s="89" t="s">
        <v>670</v>
      </c>
    </row>
    <row r="394" spans="1:16" ht="51">
      <c r="A394" s="268">
        <v>132</v>
      </c>
      <c r="B394" s="89"/>
      <c r="C394" s="269" t="s">
        <v>68</v>
      </c>
      <c r="D394" s="84">
        <v>43483</v>
      </c>
      <c r="E394" s="85" t="s">
        <v>1805</v>
      </c>
      <c r="F394" s="85" t="s">
        <v>3</v>
      </c>
      <c r="G394" s="85">
        <v>1704838</v>
      </c>
      <c r="H394" s="89"/>
      <c r="I394" s="270" t="s">
        <v>2474</v>
      </c>
      <c r="J394" s="89"/>
      <c r="K394" s="89"/>
      <c r="L394" s="89"/>
      <c r="M394" s="89"/>
      <c r="N394" s="271">
        <v>0</v>
      </c>
      <c r="O394" s="271">
        <v>1496</v>
      </c>
      <c r="P394" s="89" t="s">
        <v>670</v>
      </c>
    </row>
    <row r="395" spans="1:16" ht="51">
      <c r="A395" s="268">
        <v>132</v>
      </c>
      <c r="B395" s="89"/>
      <c r="C395" s="269" t="s">
        <v>68</v>
      </c>
      <c r="D395" s="84">
        <v>43483</v>
      </c>
      <c r="E395" s="85" t="s">
        <v>1806</v>
      </c>
      <c r="F395" s="85" t="s">
        <v>3</v>
      </c>
      <c r="G395" s="85">
        <v>1704837</v>
      </c>
      <c r="H395" s="89"/>
      <c r="I395" s="270" t="s">
        <v>2475</v>
      </c>
      <c r="J395" s="89"/>
      <c r="K395" s="89"/>
      <c r="L395" s="89"/>
      <c r="M395" s="89"/>
      <c r="N395" s="271">
        <v>0</v>
      </c>
      <c r="O395" s="271">
        <v>1990</v>
      </c>
      <c r="P395" s="89" t="s">
        <v>670</v>
      </c>
    </row>
    <row r="396" spans="1:16" ht="51">
      <c r="A396" s="268">
        <v>591</v>
      </c>
      <c r="B396" s="89"/>
      <c r="C396" s="269" t="s">
        <v>1368</v>
      </c>
      <c r="D396" s="84">
        <v>43483</v>
      </c>
      <c r="E396" s="85" t="s">
        <v>1807</v>
      </c>
      <c r="F396" s="85" t="s">
        <v>3</v>
      </c>
      <c r="G396" s="85">
        <v>1704777</v>
      </c>
      <c r="H396" s="89"/>
      <c r="I396" s="270" t="s">
        <v>2476</v>
      </c>
      <c r="J396" s="89"/>
      <c r="K396" s="89"/>
      <c r="L396" s="89"/>
      <c r="M396" s="89"/>
      <c r="N396" s="271">
        <v>0</v>
      </c>
      <c r="O396" s="271">
        <v>1618.21</v>
      </c>
      <c r="P396" s="89" t="s">
        <v>670</v>
      </c>
    </row>
    <row r="397" spans="1:16" ht="51">
      <c r="A397" s="268">
        <v>591</v>
      </c>
      <c r="B397" s="89"/>
      <c r="C397" s="269" t="s">
        <v>1368</v>
      </c>
      <c r="D397" s="84">
        <v>43483</v>
      </c>
      <c r="E397" s="85" t="s">
        <v>1808</v>
      </c>
      <c r="F397" s="85" t="s">
        <v>3</v>
      </c>
      <c r="G397" s="85">
        <v>1704772</v>
      </c>
      <c r="H397" s="89"/>
      <c r="I397" s="270" t="s">
        <v>2477</v>
      </c>
      <c r="J397" s="89"/>
      <c r="K397" s="89"/>
      <c r="L397" s="89"/>
      <c r="M397" s="89"/>
      <c r="N397" s="271">
        <v>0</v>
      </c>
      <c r="O397" s="271">
        <v>70.2</v>
      </c>
      <c r="P397" s="89" t="s">
        <v>670</v>
      </c>
    </row>
    <row r="398" spans="1:16" ht="51">
      <c r="A398" s="268">
        <v>591</v>
      </c>
      <c r="B398" s="89"/>
      <c r="C398" s="269" t="s">
        <v>1368</v>
      </c>
      <c r="D398" s="84">
        <v>43483</v>
      </c>
      <c r="E398" s="85" t="s">
        <v>1809</v>
      </c>
      <c r="F398" s="85" t="s">
        <v>3</v>
      </c>
      <c r="G398" s="85">
        <v>1704768</v>
      </c>
      <c r="H398" s="89"/>
      <c r="I398" s="270" t="s">
        <v>2478</v>
      </c>
      <c r="J398" s="89"/>
      <c r="K398" s="89"/>
      <c r="L398" s="89"/>
      <c r="M398" s="89"/>
      <c r="N398" s="271">
        <v>0</v>
      </c>
      <c r="O398" s="271">
        <v>149.80000000000001</v>
      </c>
      <c r="P398" s="89" t="s">
        <v>670</v>
      </c>
    </row>
    <row r="399" spans="1:16" ht="51">
      <c r="A399" s="268">
        <v>591</v>
      </c>
      <c r="B399" s="89"/>
      <c r="C399" s="269" t="s">
        <v>1368</v>
      </c>
      <c r="D399" s="84">
        <v>43483</v>
      </c>
      <c r="E399" s="85" t="s">
        <v>1810</v>
      </c>
      <c r="F399" s="85" t="s">
        <v>3</v>
      </c>
      <c r="G399" s="85">
        <v>1704766</v>
      </c>
      <c r="H399" s="89"/>
      <c r="I399" s="270" t="s">
        <v>2479</v>
      </c>
      <c r="J399" s="89"/>
      <c r="K399" s="89"/>
      <c r="L399" s="89"/>
      <c r="M399" s="89"/>
      <c r="N399" s="271">
        <v>0</v>
      </c>
      <c r="O399" s="271">
        <v>369.2</v>
      </c>
      <c r="P399" s="89" t="s">
        <v>670</v>
      </c>
    </row>
    <row r="400" spans="1:16" ht="51">
      <c r="A400" s="268">
        <v>591</v>
      </c>
      <c r="B400" s="89"/>
      <c r="C400" s="269" t="s">
        <v>1368</v>
      </c>
      <c r="D400" s="84">
        <v>43483</v>
      </c>
      <c r="E400" s="85" t="s">
        <v>1811</v>
      </c>
      <c r="F400" s="85" t="s">
        <v>3</v>
      </c>
      <c r="G400" s="85">
        <v>1704764</v>
      </c>
      <c r="H400" s="89"/>
      <c r="I400" s="270" t="s">
        <v>2480</v>
      </c>
      <c r="J400" s="89"/>
      <c r="K400" s="89"/>
      <c r="L400" s="89"/>
      <c r="M400" s="89"/>
      <c r="N400" s="271">
        <v>0</v>
      </c>
      <c r="O400" s="271">
        <v>167.87</v>
      </c>
      <c r="P400" s="89" t="s">
        <v>670</v>
      </c>
    </row>
    <row r="401" spans="1:16" ht="51">
      <c r="A401" s="268">
        <v>591</v>
      </c>
      <c r="B401" s="89"/>
      <c r="C401" s="269" t="s">
        <v>1368</v>
      </c>
      <c r="D401" s="84">
        <v>43483</v>
      </c>
      <c r="E401" s="85" t="s">
        <v>1812</v>
      </c>
      <c r="F401" s="85" t="s">
        <v>3</v>
      </c>
      <c r="G401" s="85">
        <v>1704762</v>
      </c>
      <c r="H401" s="89"/>
      <c r="I401" s="270" t="s">
        <v>2481</v>
      </c>
      <c r="J401" s="89"/>
      <c r="K401" s="89"/>
      <c r="L401" s="89"/>
      <c r="M401" s="89"/>
      <c r="N401" s="271">
        <v>0</v>
      </c>
      <c r="O401" s="271">
        <v>56.9</v>
      </c>
      <c r="P401" s="89" t="s">
        <v>670</v>
      </c>
    </row>
    <row r="402" spans="1:16" ht="51">
      <c r="A402" s="268">
        <v>591</v>
      </c>
      <c r="B402" s="89"/>
      <c r="C402" s="269" t="s">
        <v>1368</v>
      </c>
      <c r="D402" s="84">
        <v>43483</v>
      </c>
      <c r="E402" s="85" t="s">
        <v>1813</v>
      </c>
      <c r="F402" s="85" t="s">
        <v>3</v>
      </c>
      <c r="G402" s="85">
        <v>1704761</v>
      </c>
      <c r="H402" s="89"/>
      <c r="I402" s="270" t="s">
        <v>2482</v>
      </c>
      <c r="J402" s="89"/>
      <c r="K402" s="89"/>
      <c r="L402" s="89"/>
      <c r="M402" s="89"/>
      <c r="N402" s="271">
        <v>0</v>
      </c>
      <c r="O402" s="271">
        <v>43.4</v>
      </c>
      <c r="P402" s="89" t="s">
        <v>670</v>
      </c>
    </row>
    <row r="403" spans="1:16" ht="51">
      <c r="A403" s="268">
        <v>590</v>
      </c>
      <c r="B403" s="89"/>
      <c r="C403" s="269" t="s">
        <v>611</v>
      </c>
      <c r="D403" s="84">
        <v>43483</v>
      </c>
      <c r="E403" s="85" t="s">
        <v>1814</v>
      </c>
      <c r="F403" s="85" t="s">
        <v>3</v>
      </c>
      <c r="G403" s="85">
        <v>1704758</v>
      </c>
      <c r="H403" s="89"/>
      <c r="I403" s="270" t="s">
        <v>2483</v>
      </c>
      <c r="J403" s="89"/>
      <c r="K403" s="89"/>
      <c r="L403" s="89"/>
      <c r="M403" s="89"/>
      <c r="N403" s="271">
        <v>0</v>
      </c>
      <c r="O403" s="271">
        <v>6947.55</v>
      </c>
      <c r="P403" s="89" t="s">
        <v>670</v>
      </c>
    </row>
    <row r="404" spans="1:16" ht="51">
      <c r="A404" s="268">
        <v>47</v>
      </c>
      <c r="B404" s="89"/>
      <c r="C404" s="269" t="s">
        <v>49</v>
      </c>
      <c r="D404" s="84">
        <v>43483</v>
      </c>
      <c r="E404" s="85" t="s">
        <v>1815</v>
      </c>
      <c r="F404" s="85" t="s">
        <v>3</v>
      </c>
      <c r="G404" s="85">
        <v>1704744</v>
      </c>
      <c r="H404" s="89"/>
      <c r="I404" s="270" t="s">
        <v>2484</v>
      </c>
      <c r="J404" s="89"/>
      <c r="K404" s="89"/>
      <c r="L404" s="89"/>
      <c r="M404" s="89"/>
      <c r="N404" s="271">
        <v>0</v>
      </c>
      <c r="O404" s="271">
        <v>357</v>
      </c>
      <c r="P404" s="89" t="s">
        <v>670</v>
      </c>
    </row>
    <row r="405" spans="1:16" ht="51">
      <c r="A405" s="268">
        <v>47</v>
      </c>
      <c r="B405" s="89"/>
      <c r="C405" s="269" t="s">
        <v>49</v>
      </c>
      <c r="D405" s="84">
        <v>43483</v>
      </c>
      <c r="E405" s="85" t="s">
        <v>1816</v>
      </c>
      <c r="F405" s="85" t="s">
        <v>3</v>
      </c>
      <c r="G405" s="85">
        <v>1704743</v>
      </c>
      <c r="H405" s="89"/>
      <c r="I405" s="270" t="s">
        <v>2485</v>
      </c>
      <c r="J405" s="89"/>
      <c r="K405" s="89"/>
      <c r="L405" s="89"/>
      <c r="M405" s="89"/>
      <c r="N405" s="271">
        <v>0</v>
      </c>
      <c r="O405" s="271">
        <v>1000</v>
      </c>
      <c r="P405" s="89" t="s">
        <v>670</v>
      </c>
    </row>
    <row r="406" spans="1:16" ht="63.75">
      <c r="A406" s="268" t="s">
        <v>556</v>
      </c>
      <c r="B406" s="89"/>
      <c r="C406" s="269" t="s">
        <v>616</v>
      </c>
      <c r="D406" s="84">
        <v>43483</v>
      </c>
      <c r="E406" s="85" t="s">
        <v>1817</v>
      </c>
      <c r="F406" s="85" t="s">
        <v>3</v>
      </c>
      <c r="G406" s="85">
        <v>1704596</v>
      </c>
      <c r="H406" s="89"/>
      <c r="I406" s="270" t="s">
        <v>2486</v>
      </c>
      <c r="J406" s="89"/>
      <c r="K406" s="89"/>
      <c r="L406" s="89"/>
      <c r="M406" s="89"/>
      <c r="N406" s="271">
        <v>0</v>
      </c>
      <c r="O406" s="271">
        <v>1750</v>
      </c>
      <c r="P406" s="89" t="s">
        <v>670</v>
      </c>
    </row>
    <row r="407" spans="1:16" ht="51">
      <c r="A407" s="268" t="s">
        <v>565</v>
      </c>
      <c r="B407" s="89"/>
      <c r="C407" s="269" t="s">
        <v>615</v>
      </c>
      <c r="D407" s="84">
        <v>43483</v>
      </c>
      <c r="E407" s="85" t="s">
        <v>1818</v>
      </c>
      <c r="F407" s="85" t="s">
        <v>3</v>
      </c>
      <c r="G407" s="85">
        <v>1704554</v>
      </c>
      <c r="H407" s="89"/>
      <c r="I407" s="270" t="s">
        <v>2487</v>
      </c>
      <c r="J407" s="89"/>
      <c r="K407" s="89"/>
      <c r="L407" s="89"/>
      <c r="M407" s="89"/>
      <c r="N407" s="271">
        <v>0</v>
      </c>
      <c r="O407" s="271">
        <v>6060</v>
      </c>
      <c r="P407" s="89" t="s">
        <v>670</v>
      </c>
    </row>
    <row r="408" spans="1:16" ht="63.75">
      <c r="A408" s="268" t="s">
        <v>559</v>
      </c>
      <c r="B408" s="89"/>
      <c r="C408" s="269" t="s">
        <v>760</v>
      </c>
      <c r="D408" s="84">
        <v>43483</v>
      </c>
      <c r="E408" s="85" t="s">
        <v>1819</v>
      </c>
      <c r="F408" s="85" t="s">
        <v>3</v>
      </c>
      <c r="G408" s="85">
        <v>1704547</v>
      </c>
      <c r="H408" s="89"/>
      <c r="I408" s="270" t="s">
        <v>2488</v>
      </c>
      <c r="J408" s="89"/>
      <c r="K408" s="89"/>
      <c r="L408" s="89"/>
      <c r="M408" s="89"/>
      <c r="N408" s="271">
        <v>0</v>
      </c>
      <c r="O408" s="271">
        <v>4879</v>
      </c>
      <c r="P408" s="89" t="s">
        <v>670</v>
      </c>
    </row>
    <row r="409" spans="1:16" ht="63.75">
      <c r="A409" s="268" t="s">
        <v>565</v>
      </c>
      <c r="B409" s="89"/>
      <c r="C409" s="269" t="s">
        <v>615</v>
      </c>
      <c r="D409" s="84">
        <v>43483</v>
      </c>
      <c r="E409" s="85" t="s">
        <v>1820</v>
      </c>
      <c r="F409" s="85" t="s">
        <v>3</v>
      </c>
      <c r="G409" s="85">
        <v>1704496</v>
      </c>
      <c r="H409" s="89"/>
      <c r="I409" s="270" t="s">
        <v>2489</v>
      </c>
      <c r="J409" s="89"/>
      <c r="K409" s="89"/>
      <c r="L409" s="89"/>
      <c r="M409" s="89"/>
      <c r="N409" s="271">
        <v>0</v>
      </c>
      <c r="O409" s="271">
        <v>8019.8</v>
      </c>
      <c r="P409" s="89" t="s">
        <v>670</v>
      </c>
    </row>
    <row r="410" spans="1:16" ht="51">
      <c r="A410" s="268">
        <v>130</v>
      </c>
      <c r="B410" s="89"/>
      <c r="C410" s="269" t="s">
        <v>67</v>
      </c>
      <c r="D410" s="84">
        <v>43483</v>
      </c>
      <c r="E410" s="85" t="s">
        <v>1821</v>
      </c>
      <c r="F410" s="85" t="s">
        <v>3</v>
      </c>
      <c r="G410" s="85">
        <v>1704476</v>
      </c>
      <c r="H410" s="89"/>
      <c r="I410" s="270" t="s">
        <v>2490</v>
      </c>
      <c r="J410" s="89"/>
      <c r="K410" s="89"/>
      <c r="L410" s="89"/>
      <c r="M410" s="89"/>
      <c r="N410" s="271">
        <v>0</v>
      </c>
      <c r="O410" s="271">
        <v>394650</v>
      </c>
      <c r="P410" s="89" t="s">
        <v>741</v>
      </c>
    </row>
    <row r="411" spans="1:16" ht="51">
      <c r="A411" s="268" t="s">
        <v>556</v>
      </c>
      <c r="B411" s="89"/>
      <c r="C411" s="269" t="s">
        <v>616</v>
      </c>
      <c r="D411" s="84">
        <v>43483</v>
      </c>
      <c r="E411" s="85" t="s">
        <v>1822</v>
      </c>
      <c r="F411" s="85" t="s">
        <v>3</v>
      </c>
      <c r="G411" s="85">
        <v>1704582</v>
      </c>
      <c r="H411" s="89"/>
      <c r="I411" s="270" t="s">
        <v>2491</v>
      </c>
      <c r="J411" s="89"/>
      <c r="K411" s="89"/>
      <c r="L411" s="89"/>
      <c r="M411" s="89"/>
      <c r="N411" s="271">
        <v>0</v>
      </c>
      <c r="O411" s="271">
        <v>3608.12</v>
      </c>
      <c r="P411" s="89" t="s">
        <v>670</v>
      </c>
    </row>
    <row r="412" spans="1:16" ht="63.75">
      <c r="A412" s="268" t="s">
        <v>556</v>
      </c>
      <c r="B412" s="89"/>
      <c r="C412" s="269" t="s">
        <v>616</v>
      </c>
      <c r="D412" s="84">
        <v>43483</v>
      </c>
      <c r="E412" s="85" t="s">
        <v>1823</v>
      </c>
      <c r="F412" s="85" t="s">
        <v>3</v>
      </c>
      <c r="G412" s="85">
        <v>1704505</v>
      </c>
      <c r="H412" s="89"/>
      <c r="I412" s="270" t="s">
        <v>2492</v>
      </c>
      <c r="J412" s="89"/>
      <c r="K412" s="89"/>
      <c r="L412" s="89"/>
      <c r="M412" s="89"/>
      <c r="N412" s="271">
        <v>0</v>
      </c>
      <c r="O412" s="271">
        <v>11981.45</v>
      </c>
      <c r="P412" s="89" t="s">
        <v>670</v>
      </c>
    </row>
    <row r="413" spans="1:16" ht="51">
      <c r="A413" s="268">
        <v>212</v>
      </c>
      <c r="B413" s="89"/>
      <c r="C413" s="269" t="s">
        <v>100</v>
      </c>
      <c r="D413" s="84">
        <v>43483</v>
      </c>
      <c r="E413" s="85" t="s">
        <v>1824</v>
      </c>
      <c r="F413" s="85" t="s">
        <v>3</v>
      </c>
      <c r="G413" s="85">
        <v>1704513</v>
      </c>
      <c r="H413" s="89"/>
      <c r="I413" s="270" t="s">
        <v>2493</v>
      </c>
      <c r="J413" s="89"/>
      <c r="K413" s="89"/>
      <c r="L413" s="89"/>
      <c r="M413" s="89"/>
      <c r="N413" s="271">
        <v>0</v>
      </c>
      <c r="O413" s="271">
        <v>690</v>
      </c>
      <c r="P413" s="89" t="s">
        <v>670</v>
      </c>
    </row>
    <row r="414" spans="1:16" ht="51">
      <c r="A414" s="268" t="s">
        <v>556</v>
      </c>
      <c r="B414" s="89"/>
      <c r="C414" s="269" t="s">
        <v>616</v>
      </c>
      <c r="D414" s="84">
        <v>43483</v>
      </c>
      <c r="E414" s="85" t="s">
        <v>1825</v>
      </c>
      <c r="F414" s="85" t="s">
        <v>3</v>
      </c>
      <c r="G414" s="85">
        <v>1704514</v>
      </c>
      <c r="H414" s="89"/>
      <c r="I414" s="270" t="s">
        <v>2494</v>
      </c>
      <c r="J414" s="89"/>
      <c r="K414" s="89"/>
      <c r="L414" s="89"/>
      <c r="M414" s="89"/>
      <c r="N414" s="271">
        <v>0</v>
      </c>
      <c r="O414" s="271">
        <v>0.33</v>
      </c>
      <c r="P414" s="89" t="s">
        <v>670</v>
      </c>
    </row>
    <row r="415" spans="1:16" ht="51">
      <c r="A415" s="268" t="s">
        <v>556</v>
      </c>
      <c r="B415" s="89"/>
      <c r="C415" s="269" t="s">
        <v>616</v>
      </c>
      <c r="D415" s="84">
        <v>43483</v>
      </c>
      <c r="E415" s="85" t="s">
        <v>1826</v>
      </c>
      <c r="F415" s="85" t="s">
        <v>3</v>
      </c>
      <c r="G415" s="85">
        <v>1704560</v>
      </c>
      <c r="H415" s="89"/>
      <c r="I415" s="270" t="s">
        <v>2495</v>
      </c>
      <c r="J415" s="89"/>
      <c r="K415" s="89"/>
      <c r="L415" s="89"/>
      <c r="M415" s="89"/>
      <c r="N415" s="271">
        <v>0</v>
      </c>
      <c r="O415" s="271">
        <v>2949</v>
      </c>
      <c r="P415" s="89" t="s">
        <v>670</v>
      </c>
    </row>
    <row r="416" spans="1:16" ht="114.75" hidden="1">
      <c r="A416" s="268">
        <v>599</v>
      </c>
      <c r="B416" s="89"/>
      <c r="C416" s="269" t="s">
        <v>1370</v>
      </c>
      <c r="D416" s="84">
        <v>43483</v>
      </c>
      <c r="E416" s="85" t="s">
        <v>1827</v>
      </c>
      <c r="F416" s="85" t="s">
        <v>629</v>
      </c>
      <c r="G416" s="85">
        <v>7086</v>
      </c>
      <c r="H416" s="89"/>
      <c r="I416" s="270" t="s">
        <v>2496</v>
      </c>
      <c r="J416" s="89"/>
      <c r="K416" s="89"/>
      <c r="L416" s="89"/>
      <c r="M416" s="89"/>
      <c r="N416" s="271">
        <v>95.1</v>
      </c>
      <c r="O416" s="271">
        <v>0</v>
      </c>
      <c r="P416" s="89" t="s">
        <v>670</v>
      </c>
    </row>
    <row r="417" spans="1:16" ht="51" hidden="1">
      <c r="A417" s="268" t="s">
        <v>559</v>
      </c>
      <c r="B417" s="89"/>
      <c r="C417" s="269" t="s">
        <v>760</v>
      </c>
      <c r="D417" s="84">
        <v>43483</v>
      </c>
      <c r="E417" s="85" t="s">
        <v>1828</v>
      </c>
      <c r="F417" s="85" t="s">
        <v>6</v>
      </c>
      <c r="G417" s="85">
        <v>1072420</v>
      </c>
      <c r="H417" s="89"/>
      <c r="I417" s="270" t="s">
        <v>2497</v>
      </c>
      <c r="J417" s="89"/>
      <c r="K417" s="89"/>
      <c r="L417" s="89"/>
      <c r="M417" s="89"/>
      <c r="N417" s="271">
        <v>0</v>
      </c>
      <c r="O417" s="271">
        <v>14232</v>
      </c>
      <c r="P417" s="89" t="s">
        <v>670</v>
      </c>
    </row>
    <row r="418" spans="1:16" ht="51" hidden="1">
      <c r="A418" s="268" t="s">
        <v>556</v>
      </c>
      <c r="B418" s="89"/>
      <c r="C418" s="269" t="s">
        <v>616</v>
      </c>
      <c r="D418" s="84">
        <v>43483</v>
      </c>
      <c r="E418" s="85" t="s">
        <v>1829</v>
      </c>
      <c r="F418" s="85" t="s">
        <v>11</v>
      </c>
      <c r="G418" s="85">
        <v>945187</v>
      </c>
      <c r="H418" s="89"/>
      <c r="I418" s="270" t="s">
        <v>2498</v>
      </c>
      <c r="J418" s="89"/>
      <c r="K418" s="89"/>
      <c r="L418" s="89"/>
      <c r="M418" s="89"/>
      <c r="N418" s="271">
        <v>50</v>
      </c>
      <c r="O418" s="271">
        <v>0</v>
      </c>
      <c r="P418" s="89" t="s">
        <v>670</v>
      </c>
    </row>
    <row r="419" spans="1:16" ht="38.25">
      <c r="A419" s="268" t="s">
        <v>565</v>
      </c>
      <c r="B419" s="89"/>
      <c r="C419" s="269" t="s">
        <v>615</v>
      </c>
      <c r="D419" s="84">
        <v>43486</v>
      </c>
      <c r="E419" s="85" t="s">
        <v>1830</v>
      </c>
      <c r="F419" s="85" t="s">
        <v>3</v>
      </c>
      <c r="G419" s="85">
        <v>1705118</v>
      </c>
      <c r="H419" s="89"/>
      <c r="I419" s="270" t="s">
        <v>2499</v>
      </c>
      <c r="J419" s="89"/>
      <c r="K419" s="89"/>
      <c r="L419" s="89"/>
      <c r="M419" s="89"/>
      <c r="N419" s="271">
        <v>0</v>
      </c>
      <c r="O419" s="271">
        <v>1400.52</v>
      </c>
      <c r="P419" s="89" t="s">
        <v>670</v>
      </c>
    </row>
    <row r="420" spans="1:16" ht="51">
      <c r="A420" s="268">
        <v>35</v>
      </c>
      <c r="B420" s="89"/>
      <c r="C420" s="269" t="s">
        <v>46</v>
      </c>
      <c r="D420" s="84">
        <v>43486</v>
      </c>
      <c r="E420" s="85" t="s">
        <v>1831</v>
      </c>
      <c r="F420" s="85" t="s">
        <v>3</v>
      </c>
      <c r="G420" s="85">
        <v>1705114</v>
      </c>
      <c r="H420" s="89"/>
      <c r="I420" s="270" t="s">
        <v>750</v>
      </c>
      <c r="J420" s="89"/>
      <c r="K420" s="89"/>
      <c r="L420" s="89"/>
      <c r="M420" s="89"/>
      <c r="N420" s="271">
        <v>0</v>
      </c>
      <c r="O420" s="271">
        <v>1200</v>
      </c>
      <c r="P420" s="89" t="s">
        <v>670</v>
      </c>
    </row>
    <row r="421" spans="1:16" ht="51">
      <c r="A421" s="268">
        <v>35</v>
      </c>
      <c r="B421" s="89"/>
      <c r="C421" s="269" t="s">
        <v>46</v>
      </c>
      <c r="D421" s="84">
        <v>43486</v>
      </c>
      <c r="E421" s="85" t="s">
        <v>1832</v>
      </c>
      <c r="F421" s="85" t="s">
        <v>3</v>
      </c>
      <c r="G421" s="85">
        <v>1705113</v>
      </c>
      <c r="H421" s="89"/>
      <c r="I421" s="270" t="s">
        <v>750</v>
      </c>
      <c r="J421" s="89"/>
      <c r="K421" s="89"/>
      <c r="L421" s="89"/>
      <c r="M421" s="89"/>
      <c r="N421" s="271">
        <v>0</v>
      </c>
      <c r="O421" s="271">
        <v>1200</v>
      </c>
      <c r="P421" s="89" t="s">
        <v>670</v>
      </c>
    </row>
    <row r="422" spans="1:16" ht="51">
      <c r="A422" s="268">
        <v>132</v>
      </c>
      <c r="B422" s="89"/>
      <c r="C422" s="269" t="s">
        <v>68</v>
      </c>
      <c r="D422" s="84">
        <v>43486</v>
      </c>
      <c r="E422" s="85" t="s">
        <v>1833</v>
      </c>
      <c r="F422" s="85" t="s">
        <v>3</v>
      </c>
      <c r="G422" s="85">
        <v>1705075</v>
      </c>
      <c r="H422" s="89"/>
      <c r="I422" s="270" t="s">
        <v>2500</v>
      </c>
      <c r="J422" s="89"/>
      <c r="K422" s="89"/>
      <c r="L422" s="89"/>
      <c r="M422" s="89"/>
      <c r="N422" s="271">
        <v>0</v>
      </c>
      <c r="O422" s="271">
        <v>30327.5</v>
      </c>
      <c r="P422" s="89" t="s">
        <v>670</v>
      </c>
    </row>
    <row r="423" spans="1:16" ht="51">
      <c r="A423" s="268" t="s">
        <v>556</v>
      </c>
      <c r="B423" s="89"/>
      <c r="C423" s="269" t="s">
        <v>616</v>
      </c>
      <c r="D423" s="84">
        <v>43486</v>
      </c>
      <c r="E423" s="85" t="s">
        <v>1834</v>
      </c>
      <c r="F423" s="85" t="s">
        <v>3</v>
      </c>
      <c r="G423" s="85">
        <v>1705068</v>
      </c>
      <c r="H423" s="89"/>
      <c r="I423" s="270" t="s">
        <v>2501</v>
      </c>
      <c r="J423" s="89"/>
      <c r="K423" s="89"/>
      <c r="L423" s="89"/>
      <c r="M423" s="89"/>
      <c r="N423" s="271">
        <v>0</v>
      </c>
      <c r="O423" s="271">
        <v>54</v>
      </c>
      <c r="P423" s="89" t="s">
        <v>670</v>
      </c>
    </row>
    <row r="424" spans="1:16" ht="63.75">
      <c r="A424" s="268">
        <v>20</v>
      </c>
      <c r="B424" s="89"/>
      <c r="C424" s="269" t="s">
        <v>44</v>
      </c>
      <c r="D424" s="84">
        <v>43486</v>
      </c>
      <c r="E424" s="85" t="s">
        <v>1835</v>
      </c>
      <c r="F424" s="85" t="s">
        <v>3</v>
      </c>
      <c r="G424" s="85">
        <v>1705063</v>
      </c>
      <c r="H424" s="89"/>
      <c r="I424" s="270" t="s">
        <v>2502</v>
      </c>
      <c r="J424" s="89"/>
      <c r="K424" s="89"/>
      <c r="L424" s="89"/>
      <c r="M424" s="89"/>
      <c r="N424" s="271">
        <v>0</v>
      </c>
      <c r="O424" s="271">
        <v>40</v>
      </c>
      <c r="P424" s="89" t="s">
        <v>670</v>
      </c>
    </row>
    <row r="425" spans="1:16" ht="63.75">
      <c r="A425" s="268" t="s">
        <v>565</v>
      </c>
      <c r="B425" s="89"/>
      <c r="C425" s="269" t="s">
        <v>615</v>
      </c>
      <c r="D425" s="84">
        <v>43486</v>
      </c>
      <c r="E425" s="85" t="s">
        <v>1836</v>
      </c>
      <c r="F425" s="85" t="s">
        <v>3</v>
      </c>
      <c r="G425" s="85">
        <v>1705203</v>
      </c>
      <c r="H425" s="89"/>
      <c r="I425" s="270" t="s">
        <v>2503</v>
      </c>
      <c r="J425" s="89"/>
      <c r="K425" s="89"/>
      <c r="L425" s="89"/>
      <c r="M425" s="89"/>
      <c r="N425" s="271">
        <v>0</v>
      </c>
      <c r="O425" s="271">
        <v>4890.8599999999997</v>
      </c>
      <c r="P425" s="89" t="s">
        <v>670</v>
      </c>
    </row>
    <row r="426" spans="1:16" ht="38.25">
      <c r="A426" s="268">
        <v>35</v>
      </c>
      <c r="B426" s="89"/>
      <c r="C426" s="269" t="s">
        <v>46</v>
      </c>
      <c r="D426" s="84">
        <v>43486</v>
      </c>
      <c r="E426" s="85" t="s">
        <v>1837</v>
      </c>
      <c r="F426" s="85" t="s">
        <v>3</v>
      </c>
      <c r="G426" s="85">
        <v>1705181</v>
      </c>
      <c r="H426" s="89"/>
      <c r="I426" s="270" t="s">
        <v>2504</v>
      </c>
      <c r="J426" s="89"/>
      <c r="K426" s="89"/>
      <c r="L426" s="89"/>
      <c r="M426" s="89"/>
      <c r="N426" s="271">
        <v>0</v>
      </c>
      <c r="O426" s="271">
        <v>355</v>
      </c>
      <c r="P426" s="89" t="s">
        <v>670</v>
      </c>
    </row>
    <row r="427" spans="1:16" ht="63.75">
      <c r="A427" s="268" t="s">
        <v>556</v>
      </c>
      <c r="B427" s="89"/>
      <c r="C427" s="269" t="s">
        <v>616</v>
      </c>
      <c r="D427" s="84">
        <v>43486</v>
      </c>
      <c r="E427" s="85" t="s">
        <v>1838</v>
      </c>
      <c r="F427" s="85" t="s">
        <v>3</v>
      </c>
      <c r="G427" s="85">
        <v>1705040</v>
      </c>
      <c r="H427" s="89"/>
      <c r="I427" s="270" t="s">
        <v>2505</v>
      </c>
      <c r="J427" s="89"/>
      <c r="K427" s="89"/>
      <c r="L427" s="89"/>
      <c r="M427" s="89"/>
      <c r="N427" s="271">
        <v>0</v>
      </c>
      <c r="O427" s="271">
        <v>1659</v>
      </c>
      <c r="P427" s="89" t="s">
        <v>670</v>
      </c>
    </row>
    <row r="428" spans="1:16" ht="51">
      <c r="A428" s="268" t="s">
        <v>565</v>
      </c>
      <c r="B428" s="89"/>
      <c r="C428" s="269" t="s">
        <v>615</v>
      </c>
      <c r="D428" s="84">
        <v>43486</v>
      </c>
      <c r="E428" s="85" t="s">
        <v>1839</v>
      </c>
      <c r="F428" s="85" t="s">
        <v>3</v>
      </c>
      <c r="G428" s="85">
        <v>1705018</v>
      </c>
      <c r="H428" s="89"/>
      <c r="I428" s="270" t="s">
        <v>2506</v>
      </c>
      <c r="J428" s="89"/>
      <c r="K428" s="89"/>
      <c r="L428" s="89"/>
      <c r="M428" s="89"/>
      <c r="N428" s="271">
        <v>0</v>
      </c>
      <c r="O428" s="271">
        <v>12604.470000000001</v>
      </c>
      <c r="P428" s="89" t="s">
        <v>670</v>
      </c>
    </row>
    <row r="429" spans="1:16" ht="51">
      <c r="A429" s="268" t="s">
        <v>556</v>
      </c>
      <c r="B429" s="89"/>
      <c r="C429" s="269" t="s">
        <v>616</v>
      </c>
      <c r="D429" s="84">
        <v>43486</v>
      </c>
      <c r="E429" s="85" t="s">
        <v>1840</v>
      </c>
      <c r="F429" s="85" t="s">
        <v>3</v>
      </c>
      <c r="G429" s="85">
        <v>1704959</v>
      </c>
      <c r="H429" s="89"/>
      <c r="I429" s="270" t="s">
        <v>2507</v>
      </c>
      <c r="J429" s="89"/>
      <c r="K429" s="89"/>
      <c r="L429" s="89"/>
      <c r="M429" s="89"/>
      <c r="N429" s="271">
        <v>0</v>
      </c>
      <c r="O429" s="271">
        <v>21238.5</v>
      </c>
      <c r="P429" s="89" t="s">
        <v>670</v>
      </c>
    </row>
    <row r="430" spans="1:16" ht="51">
      <c r="A430" s="268" t="s">
        <v>565</v>
      </c>
      <c r="B430" s="89"/>
      <c r="C430" s="269" t="s">
        <v>615</v>
      </c>
      <c r="D430" s="84">
        <v>43486</v>
      </c>
      <c r="E430" s="85" t="s">
        <v>1841</v>
      </c>
      <c r="F430" s="85" t="s">
        <v>3</v>
      </c>
      <c r="G430" s="85">
        <v>1705028</v>
      </c>
      <c r="H430" s="89"/>
      <c r="I430" s="270" t="s">
        <v>2508</v>
      </c>
      <c r="J430" s="89"/>
      <c r="K430" s="89"/>
      <c r="L430" s="89"/>
      <c r="M430" s="89"/>
      <c r="N430" s="271">
        <v>0</v>
      </c>
      <c r="O430" s="271">
        <v>2000</v>
      </c>
      <c r="P430" s="89" t="s">
        <v>670</v>
      </c>
    </row>
    <row r="431" spans="1:16" ht="51">
      <c r="A431" s="268">
        <v>132</v>
      </c>
      <c r="B431" s="89"/>
      <c r="C431" s="269" t="s">
        <v>68</v>
      </c>
      <c r="D431" s="84">
        <v>43486</v>
      </c>
      <c r="E431" s="85" t="s">
        <v>1842</v>
      </c>
      <c r="F431" s="85" t="s">
        <v>3</v>
      </c>
      <c r="G431" s="85">
        <v>1705011</v>
      </c>
      <c r="H431" s="89"/>
      <c r="I431" s="270" t="s">
        <v>2509</v>
      </c>
      <c r="J431" s="89"/>
      <c r="K431" s="89"/>
      <c r="L431" s="89"/>
      <c r="M431" s="89"/>
      <c r="N431" s="271">
        <v>0</v>
      </c>
      <c r="O431" s="271">
        <v>460.5</v>
      </c>
      <c r="P431" s="89" t="s">
        <v>670</v>
      </c>
    </row>
    <row r="432" spans="1:16" ht="51">
      <c r="A432" s="268" t="s">
        <v>556</v>
      </c>
      <c r="B432" s="89"/>
      <c r="C432" s="269" t="s">
        <v>616</v>
      </c>
      <c r="D432" s="84">
        <v>43486</v>
      </c>
      <c r="E432" s="85" t="s">
        <v>1843</v>
      </c>
      <c r="F432" s="85" t="s">
        <v>3</v>
      </c>
      <c r="G432" s="85">
        <v>1705009</v>
      </c>
      <c r="H432" s="89"/>
      <c r="I432" s="270" t="s">
        <v>2510</v>
      </c>
      <c r="J432" s="89"/>
      <c r="K432" s="89"/>
      <c r="L432" s="89"/>
      <c r="M432" s="89"/>
      <c r="N432" s="271">
        <v>0</v>
      </c>
      <c r="O432" s="271">
        <v>1568.43</v>
      </c>
      <c r="P432" s="89" t="s">
        <v>670</v>
      </c>
    </row>
    <row r="433" spans="1:16" ht="51">
      <c r="A433" s="268" t="s">
        <v>565</v>
      </c>
      <c r="B433" s="89"/>
      <c r="C433" s="269" t="s">
        <v>615</v>
      </c>
      <c r="D433" s="84">
        <v>43486</v>
      </c>
      <c r="E433" s="85" t="s">
        <v>1844</v>
      </c>
      <c r="F433" s="85" t="s">
        <v>3</v>
      </c>
      <c r="G433" s="85">
        <v>1704965</v>
      </c>
      <c r="H433" s="89"/>
      <c r="I433" s="270" t="s">
        <v>2512</v>
      </c>
      <c r="J433" s="89"/>
      <c r="K433" s="89"/>
      <c r="L433" s="89"/>
      <c r="M433" s="89"/>
      <c r="N433" s="271">
        <v>0</v>
      </c>
      <c r="O433" s="271">
        <v>465</v>
      </c>
      <c r="P433" s="89" t="s">
        <v>670</v>
      </c>
    </row>
    <row r="434" spans="1:16" ht="38.25">
      <c r="A434" s="268" t="s">
        <v>565</v>
      </c>
      <c r="B434" s="89"/>
      <c r="C434" s="269" t="s">
        <v>615</v>
      </c>
      <c r="D434" s="84">
        <v>43486</v>
      </c>
      <c r="E434" s="85" t="s">
        <v>1845</v>
      </c>
      <c r="F434" s="85" t="s">
        <v>3</v>
      </c>
      <c r="G434" s="85">
        <v>1704956</v>
      </c>
      <c r="H434" s="89"/>
      <c r="I434" s="270" t="s">
        <v>2513</v>
      </c>
      <c r="J434" s="89"/>
      <c r="K434" s="89"/>
      <c r="L434" s="89"/>
      <c r="M434" s="89"/>
      <c r="N434" s="271">
        <v>0</v>
      </c>
      <c r="O434" s="271">
        <v>7050.24</v>
      </c>
      <c r="P434" s="89" t="s">
        <v>670</v>
      </c>
    </row>
    <row r="435" spans="1:16" ht="51">
      <c r="A435" s="268">
        <v>340</v>
      </c>
      <c r="B435" s="89"/>
      <c r="C435" s="269" t="s">
        <v>147</v>
      </c>
      <c r="D435" s="84">
        <v>43488</v>
      </c>
      <c r="E435" s="85" t="s">
        <v>1846</v>
      </c>
      <c r="F435" s="85" t="s">
        <v>3</v>
      </c>
      <c r="G435" s="85">
        <v>1705554</v>
      </c>
      <c r="H435" s="89"/>
      <c r="I435" s="270" t="s">
        <v>2514</v>
      </c>
      <c r="J435" s="89"/>
      <c r="K435" s="89"/>
      <c r="L435" s="89"/>
      <c r="M435" s="89"/>
      <c r="N435" s="271">
        <v>0</v>
      </c>
      <c r="O435" s="271">
        <v>300</v>
      </c>
      <c r="P435" s="89" t="s">
        <v>670</v>
      </c>
    </row>
    <row r="436" spans="1:16" ht="51">
      <c r="A436" s="268" t="s">
        <v>565</v>
      </c>
      <c r="B436" s="89"/>
      <c r="C436" s="269" t="s">
        <v>615</v>
      </c>
      <c r="D436" s="84">
        <v>43488</v>
      </c>
      <c r="E436" s="85" t="s">
        <v>1847</v>
      </c>
      <c r="F436" s="85" t="s">
        <v>3</v>
      </c>
      <c r="G436" s="85">
        <v>1705529</v>
      </c>
      <c r="H436" s="89"/>
      <c r="I436" s="270" t="s">
        <v>2515</v>
      </c>
      <c r="J436" s="89"/>
      <c r="K436" s="89"/>
      <c r="L436" s="89"/>
      <c r="M436" s="89"/>
      <c r="N436" s="271">
        <v>0</v>
      </c>
      <c r="O436" s="271">
        <v>332.3</v>
      </c>
      <c r="P436" s="89" t="s">
        <v>670</v>
      </c>
    </row>
    <row r="437" spans="1:16" ht="51">
      <c r="A437" s="268" t="s">
        <v>565</v>
      </c>
      <c r="B437" s="89"/>
      <c r="C437" s="269" t="s">
        <v>615</v>
      </c>
      <c r="D437" s="84">
        <v>43488</v>
      </c>
      <c r="E437" s="85" t="s">
        <v>1848</v>
      </c>
      <c r="F437" s="85" t="s">
        <v>3</v>
      </c>
      <c r="G437" s="85">
        <v>1705528</v>
      </c>
      <c r="H437" s="89"/>
      <c r="I437" s="270" t="s">
        <v>2516</v>
      </c>
      <c r="J437" s="89"/>
      <c r="K437" s="89"/>
      <c r="L437" s="89"/>
      <c r="M437" s="89"/>
      <c r="N437" s="271">
        <v>0</v>
      </c>
      <c r="O437" s="271">
        <v>161.66</v>
      </c>
      <c r="P437" s="89" t="s">
        <v>670</v>
      </c>
    </row>
    <row r="438" spans="1:16" ht="51">
      <c r="A438" s="268" t="s">
        <v>565</v>
      </c>
      <c r="B438" s="89"/>
      <c r="C438" s="269" t="s">
        <v>615</v>
      </c>
      <c r="D438" s="84">
        <v>43488</v>
      </c>
      <c r="E438" s="85" t="s">
        <v>1849</v>
      </c>
      <c r="F438" s="85" t="s">
        <v>3</v>
      </c>
      <c r="G438" s="85">
        <v>1705453</v>
      </c>
      <c r="H438" s="89"/>
      <c r="I438" s="270" t="s">
        <v>2517</v>
      </c>
      <c r="J438" s="89"/>
      <c r="K438" s="89"/>
      <c r="L438" s="89"/>
      <c r="M438" s="89"/>
      <c r="N438" s="271">
        <v>0</v>
      </c>
      <c r="O438" s="271">
        <v>60.32</v>
      </c>
      <c r="P438" s="89" t="s">
        <v>670</v>
      </c>
    </row>
    <row r="439" spans="1:16" ht="51">
      <c r="A439" s="268" t="s">
        <v>565</v>
      </c>
      <c r="B439" s="89"/>
      <c r="C439" s="269" t="s">
        <v>615</v>
      </c>
      <c r="D439" s="84">
        <v>43488</v>
      </c>
      <c r="E439" s="85" t="s">
        <v>1850</v>
      </c>
      <c r="F439" s="85" t="s">
        <v>3</v>
      </c>
      <c r="G439" s="85">
        <v>1705450</v>
      </c>
      <c r="H439" s="89"/>
      <c r="I439" s="270" t="s">
        <v>2518</v>
      </c>
      <c r="J439" s="89"/>
      <c r="K439" s="89"/>
      <c r="L439" s="89"/>
      <c r="M439" s="89"/>
      <c r="N439" s="271">
        <v>0</v>
      </c>
      <c r="O439" s="271">
        <v>4793</v>
      </c>
      <c r="P439" s="89" t="s">
        <v>670</v>
      </c>
    </row>
    <row r="440" spans="1:16" ht="51">
      <c r="A440" s="268" t="s">
        <v>565</v>
      </c>
      <c r="B440" s="89"/>
      <c r="C440" s="269" t="s">
        <v>615</v>
      </c>
      <c r="D440" s="84">
        <v>43488</v>
      </c>
      <c r="E440" s="85" t="s">
        <v>1851</v>
      </c>
      <c r="F440" s="85" t="s">
        <v>3</v>
      </c>
      <c r="G440" s="85">
        <v>1705445</v>
      </c>
      <c r="H440" s="89"/>
      <c r="I440" s="270" t="s">
        <v>2519</v>
      </c>
      <c r="J440" s="89"/>
      <c r="K440" s="89"/>
      <c r="L440" s="89"/>
      <c r="M440" s="89"/>
      <c r="N440" s="271">
        <v>0</v>
      </c>
      <c r="O440" s="271">
        <v>1402.15</v>
      </c>
      <c r="P440" s="89" t="s">
        <v>670</v>
      </c>
    </row>
    <row r="441" spans="1:16" ht="51">
      <c r="A441" s="268" t="s">
        <v>565</v>
      </c>
      <c r="B441" s="89"/>
      <c r="C441" s="269" t="s">
        <v>615</v>
      </c>
      <c r="D441" s="84">
        <v>43488</v>
      </c>
      <c r="E441" s="85" t="s">
        <v>1852</v>
      </c>
      <c r="F441" s="85" t="s">
        <v>3</v>
      </c>
      <c r="G441" s="85">
        <v>1705443</v>
      </c>
      <c r="H441" s="89"/>
      <c r="I441" s="270" t="s">
        <v>2520</v>
      </c>
      <c r="J441" s="89"/>
      <c r="K441" s="89"/>
      <c r="L441" s="89"/>
      <c r="M441" s="89"/>
      <c r="N441" s="271">
        <v>0</v>
      </c>
      <c r="O441" s="271">
        <v>1402.15</v>
      </c>
      <c r="P441" s="89" t="s">
        <v>670</v>
      </c>
    </row>
    <row r="442" spans="1:16" ht="51">
      <c r="A442" s="268">
        <v>379</v>
      </c>
      <c r="B442" s="89"/>
      <c r="C442" s="269" t="s">
        <v>1358</v>
      </c>
      <c r="D442" s="84">
        <v>43488</v>
      </c>
      <c r="E442" s="85" t="s">
        <v>1853</v>
      </c>
      <c r="F442" s="85" t="s">
        <v>3</v>
      </c>
      <c r="G442" s="85">
        <v>1705442</v>
      </c>
      <c r="H442" s="89"/>
      <c r="I442" s="270" t="s">
        <v>2521</v>
      </c>
      <c r="J442" s="89"/>
      <c r="K442" s="89"/>
      <c r="L442" s="89"/>
      <c r="M442" s="89"/>
      <c r="N442" s="271">
        <v>0</v>
      </c>
      <c r="O442" s="271">
        <v>1644.5</v>
      </c>
      <c r="P442" s="89" t="s">
        <v>670</v>
      </c>
    </row>
    <row r="443" spans="1:16" ht="51">
      <c r="A443" s="268">
        <v>212</v>
      </c>
      <c r="B443" s="89"/>
      <c r="C443" s="269" t="s">
        <v>100</v>
      </c>
      <c r="D443" s="84">
        <v>43488</v>
      </c>
      <c r="E443" s="85" t="s">
        <v>1854</v>
      </c>
      <c r="F443" s="85" t="s">
        <v>3</v>
      </c>
      <c r="G443" s="85">
        <v>1705441</v>
      </c>
      <c r="H443" s="89"/>
      <c r="I443" s="270" t="s">
        <v>2522</v>
      </c>
      <c r="J443" s="89"/>
      <c r="K443" s="89"/>
      <c r="L443" s="89"/>
      <c r="M443" s="89"/>
      <c r="N443" s="271">
        <v>0</v>
      </c>
      <c r="O443" s="271">
        <v>812</v>
      </c>
      <c r="P443" s="89" t="s">
        <v>670</v>
      </c>
    </row>
    <row r="444" spans="1:16" ht="63.75">
      <c r="A444" s="268" t="s">
        <v>565</v>
      </c>
      <c r="B444" s="89"/>
      <c r="C444" s="269" t="s">
        <v>615</v>
      </c>
      <c r="D444" s="84">
        <v>43488</v>
      </c>
      <c r="E444" s="85" t="s">
        <v>1855</v>
      </c>
      <c r="F444" s="85" t="s">
        <v>3</v>
      </c>
      <c r="G444" s="85">
        <v>1705583</v>
      </c>
      <c r="H444" s="89"/>
      <c r="I444" s="270" t="s">
        <v>2523</v>
      </c>
      <c r="J444" s="89"/>
      <c r="K444" s="89"/>
      <c r="L444" s="89"/>
      <c r="M444" s="89"/>
      <c r="N444" s="271">
        <v>0</v>
      </c>
      <c r="O444" s="271">
        <v>1638.23</v>
      </c>
      <c r="P444" s="89" t="s">
        <v>670</v>
      </c>
    </row>
    <row r="445" spans="1:16" ht="38.25">
      <c r="A445" s="268" t="s">
        <v>565</v>
      </c>
      <c r="B445" s="89"/>
      <c r="C445" s="269" t="s">
        <v>615</v>
      </c>
      <c r="D445" s="84">
        <v>43488</v>
      </c>
      <c r="E445" s="85" t="s">
        <v>1856</v>
      </c>
      <c r="F445" s="85" t="s">
        <v>3</v>
      </c>
      <c r="G445" s="85">
        <v>1705615</v>
      </c>
      <c r="H445" s="89"/>
      <c r="I445" s="270" t="s">
        <v>2524</v>
      </c>
      <c r="J445" s="89"/>
      <c r="K445" s="89"/>
      <c r="L445" s="89"/>
      <c r="M445" s="89"/>
      <c r="N445" s="271">
        <v>0</v>
      </c>
      <c r="O445" s="271">
        <v>8898.7800000000007</v>
      </c>
      <c r="P445" s="89" t="s">
        <v>670</v>
      </c>
    </row>
    <row r="446" spans="1:16" ht="51">
      <c r="A446" s="268">
        <v>86</v>
      </c>
      <c r="B446" s="89"/>
      <c r="C446" s="269" t="s">
        <v>56</v>
      </c>
      <c r="D446" s="84">
        <v>43488</v>
      </c>
      <c r="E446" s="85" t="s">
        <v>1857</v>
      </c>
      <c r="F446" s="85" t="s">
        <v>3</v>
      </c>
      <c r="G446" s="85">
        <v>1705648</v>
      </c>
      <c r="H446" s="89"/>
      <c r="I446" s="270" t="s">
        <v>2525</v>
      </c>
      <c r="J446" s="89"/>
      <c r="K446" s="89"/>
      <c r="L446" s="89"/>
      <c r="M446" s="89"/>
      <c r="N446" s="271">
        <v>0</v>
      </c>
      <c r="O446" s="271">
        <v>4271.7</v>
      </c>
      <c r="P446" s="89" t="s">
        <v>670</v>
      </c>
    </row>
    <row r="447" spans="1:16" ht="63.75">
      <c r="A447" s="268">
        <v>86</v>
      </c>
      <c r="B447" s="89"/>
      <c r="C447" s="269" t="s">
        <v>56</v>
      </c>
      <c r="D447" s="84">
        <v>43488</v>
      </c>
      <c r="E447" s="85" t="s">
        <v>1858</v>
      </c>
      <c r="F447" s="85" t="s">
        <v>3</v>
      </c>
      <c r="G447" s="85">
        <v>1705651</v>
      </c>
      <c r="H447" s="89"/>
      <c r="I447" s="270" t="s">
        <v>2526</v>
      </c>
      <c r="J447" s="89"/>
      <c r="K447" s="89"/>
      <c r="L447" s="89"/>
      <c r="M447" s="89"/>
      <c r="N447" s="271">
        <v>0</v>
      </c>
      <c r="O447" s="271">
        <v>664.78</v>
      </c>
      <c r="P447" s="89" t="s">
        <v>670</v>
      </c>
    </row>
    <row r="448" spans="1:16" ht="51">
      <c r="A448" s="268" t="s">
        <v>556</v>
      </c>
      <c r="B448" s="89"/>
      <c r="C448" s="269" t="s">
        <v>616</v>
      </c>
      <c r="D448" s="84">
        <v>43488</v>
      </c>
      <c r="E448" s="85" t="s">
        <v>1859</v>
      </c>
      <c r="F448" s="85" t="s">
        <v>3</v>
      </c>
      <c r="G448" s="85">
        <v>1705681</v>
      </c>
      <c r="H448" s="89"/>
      <c r="I448" s="270" t="s">
        <v>2527</v>
      </c>
      <c r="J448" s="89"/>
      <c r="K448" s="89"/>
      <c r="L448" s="89"/>
      <c r="M448" s="89"/>
      <c r="N448" s="271">
        <v>0</v>
      </c>
      <c r="O448" s="271">
        <v>9</v>
      </c>
      <c r="P448" s="89" t="s">
        <v>670</v>
      </c>
    </row>
    <row r="449" spans="1:16" ht="38.25">
      <c r="A449" s="268">
        <v>592</v>
      </c>
      <c r="B449" s="89"/>
      <c r="C449" s="269" t="s">
        <v>645</v>
      </c>
      <c r="D449" s="84">
        <v>43488</v>
      </c>
      <c r="E449" s="85" t="s">
        <v>1860</v>
      </c>
      <c r="F449" s="85" t="s">
        <v>3</v>
      </c>
      <c r="G449" s="85">
        <v>1705691</v>
      </c>
      <c r="H449" s="89"/>
      <c r="I449" s="270" t="s">
        <v>2528</v>
      </c>
      <c r="J449" s="89"/>
      <c r="K449" s="89"/>
      <c r="L449" s="89"/>
      <c r="M449" s="89"/>
      <c r="N449" s="271">
        <v>0</v>
      </c>
      <c r="O449" s="271">
        <v>2261</v>
      </c>
      <c r="P449" s="89" t="s">
        <v>670</v>
      </c>
    </row>
    <row r="450" spans="1:16" ht="63.75">
      <c r="A450" s="268">
        <v>16</v>
      </c>
      <c r="B450" s="89"/>
      <c r="C450" s="269" t="s">
        <v>43</v>
      </c>
      <c r="D450" s="84">
        <v>43488</v>
      </c>
      <c r="E450" s="85" t="s">
        <v>1861</v>
      </c>
      <c r="F450" s="85" t="s">
        <v>3</v>
      </c>
      <c r="G450" s="85">
        <v>1705423</v>
      </c>
      <c r="H450" s="89"/>
      <c r="I450" s="270" t="s">
        <v>2529</v>
      </c>
      <c r="J450" s="89"/>
      <c r="K450" s="89"/>
      <c r="L450" s="89"/>
      <c r="M450" s="89"/>
      <c r="N450" s="271">
        <v>0</v>
      </c>
      <c r="O450" s="271">
        <v>2000</v>
      </c>
      <c r="P450" s="89" t="s">
        <v>670</v>
      </c>
    </row>
    <row r="451" spans="1:16" ht="51">
      <c r="A451" s="268">
        <v>16</v>
      </c>
      <c r="B451" s="89"/>
      <c r="C451" s="269" t="s">
        <v>43</v>
      </c>
      <c r="D451" s="84">
        <v>43488</v>
      </c>
      <c r="E451" s="85" t="s">
        <v>1862</v>
      </c>
      <c r="F451" s="85" t="s">
        <v>3</v>
      </c>
      <c r="G451" s="85">
        <v>1705426</v>
      </c>
      <c r="H451" s="89"/>
      <c r="I451" s="270" t="s">
        <v>2530</v>
      </c>
      <c r="J451" s="89"/>
      <c r="K451" s="89"/>
      <c r="L451" s="89"/>
      <c r="M451" s="89"/>
      <c r="N451" s="271">
        <v>0</v>
      </c>
      <c r="O451" s="271">
        <v>435</v>
      </c>
      <c r="P451" s="89" t="s">
        <v>670</v>
      </c>
    </row>
    <row r="452" spans="1:16" ht="51">
      <c r="A452" s="268" t="s">
        <v>565</v>
      </c>
      <c r="B452" s="89"/>
      <c r="C452" s="269" t="s">
        <v>615</v>
      </c>
      <c r="D452" s="84">
        <v>43488</v>
      </c>
      <c r="E452" s="85" t="s">
        <v>1863</v>
      </c>
      <c r="F452" s="85" t="s">
        <v>3</v>
      </c>
      <c r="G452" s="85">
        <v>1705444</v>
      </c>
      <c r="H452" s="89"/>
      <c r="I452" s="270" t="s">
        <v>2531</v>
      </c>
      <c r="J452" s="89"/>
      <c r="K452" s="89"/>
      <c r="L452" s="89"/>
      <c r="M452" s="89"/>
      <c r="N452" s="271">
        <v>0</v>
      </c>
      <c r="O452" s="271">
        <v>71968.78</v>
      </c>
      <c r="P452" s="89" t="s">
        <v>670</v>
      </c>
    </row>
    <row r="453" spans="1:16" ht="63.75">
      <c r="A453" s="268">
        <v>25</v>
      </c>
      <c r="B453" s="89"/>
      <c r="C453" s="269" t="s">
        <v>45</v>
      </c>
      <c r="D453" s="84">
        <v>43488</v>
      </c>
      <c r="E453" s="85" t="s">
        <v>1864</v>
      </c>
      <c r="F453" s="85" t="s">
        <v>3</v>
      </c>
      <c r="G453" s="85">
        <v>1705483</v>
      </c>
      <c r="H453" s="89"/>
      <c r="I453" s="270" t="s">
        <v>2532</v>
      </c>
      <c r="J453" s="89"/>
      <c r="K453" s="89"/>
      <c r="L453" s="89"/>
      <c r="M453" s="89"/>
      <c r="N453" s="271">
        <v>0</v>
      </c>
      <c r="O453" s="271">
        <v>2752.7200000000003</v>
      </c>
      <c r="P453" s="89" t="s">
        <v>670</v>
      </c>
    </row>
    <row r="454" spans="1:16" ht="38.25">
      <c r="A454" s="268">
        <v>35</v>
      </c>
      <c r="B454" s="89"/>
      <c r="C454" s="269" t="s">
        <v>46</v>
      </c>
      <c r="D454" s="84">
        <v>43488</v>
      </c>
      <c r="E454" s="85" t="s">
        <v>1865</v>
      </c>
      <c r="F454" s="85" t="s">
        <v>3</v>
      </c>
      <c r="G454" s="85">
        <v>1705435</v>
      </c>
      <c r="H454" s="89"/>
      <c r="I454" s="270" t="s">
        <v>2533</v>
      </c>
      <c r="J454" s="89"/>
      <c r="K454" s="89"/>
      <c r="L454" s="89"/>
      <c r="M454" s="89"/>
      <c r="N454" s="271">
        <v>0</v>
      </c>
      <c r="O454" s="271">
        <v>20529.53</v>
      </c>
      <c r="P454" s="89" t="s">
        <v>670</v>
      </c>
    </row>
    <row r="455" spans="1:16" ht="51">
      <c r="A455" s="268">
        <v>670</v>
      </c>
      <c r="B455" s="89"/>
      <c r="C455" s="269" t="s">
        <v>190</v>
      </c>
      <c r="D455" s="84">
        <v>43488</v>
      </c>
      <c r="E455" s="85" t="s">
        <v>1866</v>
      </c>
      <c r="F455" s="85" t="s">
        <v>3</v>
      </c>
      <c r="G455" s="85">
        <v>1705434</v>
      </c>
      <c r="H455" s="89"/>
      <c r="I455" s="270" t="s">
        <v>2534</v>
      </c>
      <c r="J455" s="89"/>
      <c r="K455" s="89"/>
      <c r="L455" s="89"/>
      <c r="M455" s="89"/>
      <c r="N455" s="271">
        <v>0</v>
      </c>
      <c r="O455" s="271">
        <v>108</v>
      </c>
      <c r="P455" s="89" t="s">
        <v>670</v>
      </c>
    </row>
    <row r="456" spans="1:16" ht="51">
      <c r="A456" s="268" t="s">
        <v>565</v>
      </c>
      <c r="B456" s="89"/>
      <c r="C456" s="269" t="s">
        <v>615</v>
      </c>
      <c r="D456" s="84">
        <v>43488</v>
      </c>
      <c r="E456" s="85" t="s">
        <v>1867</v>
      </c>
      <c r="F456" s="85" t="s">
        <v>3</v>
      </c>
      <c r="G456" s="85">
        <v>1705430</v>
      </c>
      <c r="H456" s="89"/>
      <c r="I456" s="270" t="s">
        <v>2535</v>
      </c>
      <c r="J456" s="89"/>
      <c r="K456" s="89"/>
      <c r="L456" s="89"/>
      <c r="M456" s="89"/>
      <c r="N456" s="271">
        <v>0</v>
      </c>
      <c r="O456" s="271">
        <v>47.24</v>
      </c>
      <c r="P456" s="89" t="s">
        <v>670</v>
      </c>
    </row>
    <row r="457" spans="1:16" ht="51">
      <c r="A457" s="268" t="s">
        <v>565</v>
      </c>
      <c r="B457" s="89"/>
      <c r="C457" s="269" t="s">
        <v>615</v>
      </c>
      <c r="D457" s="84">
        <v>43488</v>
      </c>
      <c r="E457" s="85" t="s">
        <v>1868</v>
      </c>
      <c r="F457" s="85" t="s">
        <v>3</v>
      </c>
      <c r="G457" s="85">
        <v>1705429</v>
      </c>
      <c r="H457" s="89"/>
      <c r="I457" s="270" t="s">
        <v>2536</v>
      </c>
      <c r="J457" s="89"/>
      <c r="K457" s="89"/>
      <c r="L457" s="89"/>
      <c r="M457" s="89"/>
      <c r="N457" s="271">
        <v>0</v>
      </c>
      <c r="O457" s="271">
        <v>64.53</v>
      </c>
      <c r="P457" s="89" t="s">
        <v>670</v>
      </c>
    </row>
    <row r="458" spans="1:16" ht="51">
      <c r="A458" s="268" t="s">
        <v>565</v>
      </c>
      <c r="B458" s="89"/>
      <c r="C458" s="269" t="s">
        <v>615</v>
      </c>
      <c r="D458" s="84">
        <v>43488</v>
      </c>
      <c r="E458" s="85" t="s">
        <v>1869</v>
      </c>
      <c r="F458" s="85" t="s">
        <v>3</v>
      </c>
      <c r="G458" s="85">
        <v>1705420</v>
      </c>
      <c r="H458" s="89"/>
      <c r="I458" s="270" t="s">
        <v>2537</v>
      </c>
      <c r="J458" s="89"/>
      <c r="K458" s="89"/>
      <c r="L458" s="89"/>
      <c r="M458" s="89"/>
      <c r="N458" s="271">
        <v>0</v>
      </c>
      <c r="O458" s="271">
        <v>8732.2000000000007</v>
      </c>
      <c r="P458" s="89" t="s">
        <v>670</v>
      </c>
    </row>
    <row r="459" spans="1:16" ht="51">
      <c r="A459" s="268" t="s">
        <v>565</v>
      </c>
      <c r="B459" s="89"/>
      <c r="C459" s="269" t="s">
        <v>615</v>
      </c>
      <c r="D459" s="84">
        <v>43488</v>
      </c>
      <c r="E459" s="85" t="s">
        <v>1870</v>
      </c>
      <c r="F459" s="85" t="s">
        <v>3</v>
      </c>
      <c r="G459" s="85">
        <v>1705419</v>
      </c>
      <c r="H459" s="89"/>
      <c r="I459" s="270" t="s">
        <v>2538</v>
      </c>
      <c r="J459" s="89"/>
      <c r="K459" s="89"/>
      <c r="L459" s="89"/>
      <c r="M459" s="89"/>
      <c r="N459" s="271">
        <v>0</v>
      </c>
      <c r="O459" s="271">
        <v>274.22000000000003</v>
      </c>
      <c r="P459" s="89" t="s">
        <v>670</v>
      </c>
    </row>
    <row r="460" spans="1:16" ht="63.75">
      <c r="A460" s="268" t="s">
        <v>556</v>
      </c>
      <c r="B460" s="89"/>
      <c r="C460" s="269" t="s">
        <v>616</v>
      </c>
      <c r="D460" s="84">
        <v>43488</v>
      </c>
      <c r="E460" s="85" t="s">
        <v>1871</v>
      </c>
      <c r="F460" s="85" t="s">
        <v>3</v>
      </c>
      <c r="G460" s="85">
        <v>1705418</v>
      </c>
      <c r="H460" s="89"/>
      <c r="I460" s="270" t="s">
        <v>2539</v>
      </c>
      <c r="J460" s="89"/>
      <c r="K460" s="89"/>
      <c r="L460" s="89"/>
      <c r="M460" s="89"/>
      <c r="N460" s="271">
        <v>0</v>
      </c>
      <c r="O460" s="271">
        <v>8382.6200000000008</v>
      </c>
      <c r="P460" s="89" t="s">
        <v>670</v>
      </c>
    </row>
    <row r="461" spans="1:16" ht="63.75" hidden="1">
      <c r="A461" s="268">
        <v>573</v>
      </c>
      <c r="B461" s="89"/>
      <c r="C461" s="269" t="s">
        <v>178</v>
      </c>
      <c r="D461" s="84">
        <v>43488</v>
      </c>
      <c r="E461" s="85" t="s">
        <v>1872</v>
      </c>
      <c r="F461" s="85" t="s">
        <v>13</v>
      </c>
      <c r="G461" s="85">
        <v>11776</v>
      </c>
      <c r="H461" s="89"/>
      <c r="I461" s="270" t="s">
        <v>2540</v>
      </c>
      <c r="J461" s="89"/>
      <c r="K461" s="89"/>
      <c r="L461" s="89"/>
      <c r="M461" s="89"/>
      <c r="N461" s="271">
        <v>2330603.6800000002</v>
      </c>
      <c r="O461" s="271">
        <v>0</v>
      </c>
      <c r="P461" s="89" t="s">
        <v>670</v>
      </c>
    </row>
    <row r="462" spans="1:16" ht="51" hidden="1">
      <c r="A462" s="268">
        <v>10</v>
      </c>
      <c r="B462" s="89"/>
      <c r="C462" s="269" t="s">
        <v>41</v>
      </c>
      <c r="D462" s="84">
        <v>43488</v>
      </c>
      <c r="E462" s="85" t="s">
        <v>1873</v>
      </c>
      <c r="F462" s="85" t="s">
        <v>6</v>
      </c>
      <c r="G462" s="85">
        <v>945735</v>
      </c>
      <c r="H462" s="89"/>
      <c r="I462" s="270" t="s">
        <v>2541</v>
      </c>
      <c r="J462" s="89"/>
      <c r="K462" s="89"/>
      <c r="L462" s="89"/>
      <c r="M462" s="89"/>
      <c r="N462" s="271">
        <v>0</v>
      </c>
      <c r="O462" s="271">
        <v>10488.94</v>
      </c>
      <c r="P462" s="89" t="s">
        <v>670</v>
      </c>
    </row>
    <row r="463" spans="1:16" ht="76.5" hidden="1">
      <c r="A463" s="268">
        <v>293</v>
      </c>
      <c r="B463" s="89"/>
      <c r="C463" s="269" t="s">
        <v>131</v>
      </c>
      <c r="D463" s="84">
        <v>43488</v>
      </c>
      <c r="E463" s="85" t="s">
        <v>1874</v>
      </c>
      <c r="F463" s="85" t="s">
        <v>6</v>
      </c>
      <c r="G463" s="85">
        <v>945348</v>
      </c>
      <c r="H463" s="89"/>
      <c r="I463" s="270" t="s">
        <v>2542</v>
      </c>
      <c r="J463" s="89"/>
      <c r="K463" s="89"/>
      <c r="L463" s="89"/>
      <c r="M463" s="89"/>
      <c r="N463" s="271">
        <v>0</v>
      </c>
      <c r="O463" s="271">
        <v>974720</v>
      </c>
      <c r="P463" s="89" t="s">
        <v>670</v>
      </c>
    </row>
    <row r="464" spans="1:16" ht="76.5" hidden="1">
      <c r="A464" s="268">
        <v>293</v>
      </c>
      <c r="B464" s="89"/>
      <c r="C464" s="269" t="s">
        <v>131</v>
      </c>
      <c r="D464" s="84">
        <v>43488</v>
      </c>
      <c r="E464" s="85" t="s">
        <v>1875</v>
      </c>
      <c r="F464" s="85" t="s">
        <v>11</v>
      </c>
      <c r="G464" s="85">
        <v>945348</v>
      </c>
      <c r="H464" s="89"/>
      <c r="I464" s="270" t="s">
        <v>2543</v>
      </c>
      <c r="J464" s="89"/>
      <c r="K464" s="89"/>
      <c r="L464" s="89"/>
      <c r="M464" s="89"/>
      <c r="N464" s="271">
        <v>50</v>
      </c>
      <c r="O464" s="271">
        <v>0</v>
      </c>
      <c r="P464" s="89" t="s">
        <v>670</v>
      </c>
    </row>
    <row r="465" spans="1:16" ht="76.5" hidden="1">
      <c r="A465" s="268" t="s">
        <v>557</v>
      </c>
      <c r="B465" s="89"/>
      <c r="C465" s="269" t="s">
        <v>781</v>
      </c>
      <c r="D465" s="84">
        <v>43488</v>
      </c>
      <c r="E465" s="85" t="s">
        <v>1876</v>
      </c>
      <c r="F465" s="85" t="s">
        <v>11</v>
      </c>
      <c r="G465" s="85">
        <v>945313</v>
      </c>
      <c r="H465" s="89"/>
      <c r="I465" s="270" t="s">
        <v>2544</v>
      </c>
      <c r="J465" s="89"/>
      <c r="K465" s="89"/>
      <c r="L465" s="89"/>
      <c r="M465" s="89"/>
      <c r="N465" s="271">
        <v>50</v>
      </c>
      <c r="O465" s="271">
        <v>0</v>
      </c>
      <c r="P465" s="89" t="s">
        <v>670</v>
      </c>
    </row>
    <row r="466" spans="1:16" ht="51">
      <c r="A466" s="268" t="s">
        <v>565</v>
      </c>
      <c r="B466" s="89"/>
      <c r="C466" s="269" t="s">
        <v>615</v>
      </c>
      <c r="D466" s="84">
        <v>43489</v>
      </c>
      <c r="E466" s="85" t="s">
        <v>1877</v>
      </c>
      <c r="F466" s="85" t="s">
        <v>3</v>
      </c>
      <c r="G466" s="85">
        <v>1705972</v>
      </c>
      <c r="H466" s="89"/>
      <c r="I466" s="270" t="s">
        <v>2545</v>
      </c>
      <c r="J466" s="89"/>
      <c r="K466" s="89"/>
      <c r="L466" s="89"/>
      <c r="M466" s="89"/>
      <c r="N466" s="271">
        <v>0</v>
      </c>
      <c r="O466" s="271">
        <v>233.9</v>
      </c>
      <c r="P466" s="89" t="s">
        <v>670</v>
      </c>
    </row>
    <row r="467" spans="1:16" ht="51">
      <c r="A467" s="268" t="s">
        <v>556</v>
      </c>
      <c r="B467" s="89"/>
      <c r="C467" s="269" t="s">
        <v>616</v>
      </c>
      <c r="D467" s="84">
        <v>43489</v>
      </c>
      <c r="E467" s="85" t="s">
        <v>1878</v>
      </c>
      <c r="F467" s="85" t="s">
        <v>3</v>
      </c>
      <c r="G467" s="85">
        <v>1705998</v>
      </c>
      <c r="H467" s="89"/>
      <c r="I467" s="270" t="s">
        <v>2546</v>
      </c>
      <c r="J467" s="89"/>
      <c r="K467" s="89"/>
      <c r="L467" s="89"/>
      <c r="M467" s="89"/>
      <c r="N467" s="271">
        <v>0</v>
      </c>
      <c r="O467" s="271">
        <v>1600</v>
      </c>
      <c r="P467" s="89" t="s">
        <v>670</v>
      </c>
    </row>
    <row r="468" spans="1:16" ht="63.75">
      <c r="A468" s="268">
        <v>221</v>
      </c>
      <c r="B468" s="89"/>
      <c r="C468" s="269" t="s">
        <v>102</v>
      </c>
      <c r="D468" s="84">
        <v>43489</v>
      </c>
      <c r="E468" s="85" t="s">
        <v>1879</v>
      </c>
      <c r="F468" s="85" t="s">
        <v>3</v>
      </c>
      <c r="G468" s="85">
        <v>1705843</v>
      </c>
      <c r="H468" s="89"/>
      <c r="I468" s="270" t="s">
        <v>2547</v>
      </c>
      <c r="J468" s="89"/>
      <c r="K468" s="89"/>
      <c r="L468" s="89"/>
      <c r="M468" s="89"/>
      <c r="N468" s="271">
        <v>0</v>
      </c>
      <c r="O468" s="271">
        <v>10000</v>
      </c>
      <c r="P468" s="89" t="s">
        <v>670</v>
      </c>
    </row>
    <row r="469" spans="1:16" ht="63.75">
      <c r="A469" s="268">
        <v>221</v>
      </c>
      <c r="B469" s="89"/>
      <c r="C469" s="269" t="s">
        <v>102</v>
      </c>
      <c r="D469" s="84">
        <v>43489</v>
      </c>
      <c r="E469" s="85" t="s">
        <v>1880</v>
      </c>
      <c r="F469" s="85" t="s">
        <v>3</v>
      </c>
      <c r="G469" s="85">
        <v>1705846</v>
      </c>
      <c r="H469" s="89"/>
      <c r="I469" s="270" t="s">
        <v>2548</v>
      </c>
      <c r="J469" s="89"/>
      <c r="K469" s="89"/>
      <c r="L469" s="89"/>
      <c r="M469" s="89"/>
      <c r="N469" s="271">
        <v>0</v>
      </c>
      <c r="O469" s="271">
        <v>3495</v>
      </c>
      <c r="P469" s="89" t="s">
        <v>670</v>
      </c>
    </row>
    <row r="470" spans="1:16" ht="63.75">
      <c r="A470" s="268">
        <v>221</v>
      </c>
      <c r="B470" s="89"/>
      <c r="C470" s="269" t="s">
        <v>102</v>
      </c>
      <c r="D470" s="84">
        <v>43489</v>
      </c>
      <c r="E470" s="85" t="s">
        <v>1881</v>
      </c>
      <c r="F470" s="85" t="s">
        <v>3</v>
      </c>
      <c r="G470" s="85">
        <v>1705849</v>
      </c>
      <c r="H470" s="89"/>
      <c r="I470" s="270" t="s">
        <v>2549</v>
      </c>
      <c r="J470" s="89"/>
      <c r="K470" s="89"/>
      <c r="L470" s="89"/>
      <c r="M470" s="89"/>
      <c r="N470" s="271">
        <v>0</v>
      </c>
      <c r="O470" s="271">
        <v>33184.81</v>
      </c>
      <c r="P470" s="89" t="s">
        <v>670</v>
      </c>
    </row>
    <row r="471" spans="1:16" ht="51">
      <c r="A471" s="268">
        <v>132</v>
      </c>
      <c r="B471" s="89"/>
      <c r="C471" s="269" t="s">
        <v>68</v>
      </c>
      <c r="D471" s="84">
        <v>43489</v>
      </c>
      <c r="E471" s="85" t="s">
        <v>1882</v>
      </c>
      <c r="F471" s="85" t="s">
        <v>3</v>
      </c>
      <c r="G471" s="85">
        <v>1705905</v>
      </c>
      <c r="H471" s="89"/>
      <c r="I471" s="270" t="s">
        <v>2550</v>
      </c>
      <c r="J471" s="89"/>
      <c r="K471" s="89"/>
      <c r="L471" s="89"/>
      <c r="M471" s="89"/>
      <c r="N471" s="271">
        <v>0</v>
      </c>
      <c r="O471" s="271">
        <v>35</v>
      </c>
      <c r="P471" s="89" t="s">
        <v>670</v>
      </c>
    </row>
    <row r="472" spans="1:16" ht="51">
      <c r="A472" s="268">
        <v>132</v>
      </c>
      <c r="B472" s="89"/>
      <c r="C472" s="269" t="s">
        <v>68</v>
      </c>
      <c r="D472" s="84">
        <v>43489</v>
      </c>
      <c r="E472" s="85" t="s">
        <v>1883</v>
      </c>
      <c r="F472" s="85" t="s">
        <v>3</v>
      </c>
      <c r="G472" s="85">
        <v>1705910</v>
      </c>
      <c r="H472" s="89"/>
      <c r="I472" s="270" t="s">
        <v>2551</v>
      </c>
      <c r="J472" s="89"/>
      <c r="K472" s="89"/>
      <c r="L472" s="89"/>
      <c r="M472" s="89"/>
      <c r="N472" s="271">
        <v>0</v>
      </c>
      <c r="O472" s="271">
        <v>3026.6</v>
      </c>
      <c r="P472" s="89" t="s">
        <v>670</v>
      </c>
    </row>
    <row r="473" spans="1:16" ht="63.75">
      <c r="A473" s="268">
        <v>512</v>
      </c>
      <c r="B473" s="89"/>
      <c r="C473" s="269" t="s">
        <v>783</v>
      </c>
      <c r="D473" s="84">
        <v>43489</v>
      </c>
      <c r="E473" s="85" t="s">
        <v>1884</v>
      </c>
      <c r="F473" s="85" t="s">
        <v>3</v>
      </c>
      <c r="G473" s="85">
        <v>1705928</v>
      </c>
      <c r="H473" s="89"/>
      <c r="I473" s="270" t="s">
        <v>2552</v>
      </c>
      <c r="J473" s="89"/>
      <c r="K473" s="89"/>
      <c r="L473" s="89"/>
      <c r="M473" s="89"/>
      <c r="N473" s="271">
        <v>0</v>
      </c>
      <c r="O473" s="271">
        <v>33922.090000000004</v>
      </c>
      <c r="P473" s="89" t="s">
        <v>670</v>
      </c>
    </row>
    <row r="474" spans="1:16" ht="63.75">
      <c r="A474" s="268" t="s">
        <v>556</v>
      </c>
      <c r="B474" s="89"/>
      <c r="C474" s="269" t="s">
        <v>616</v>
      </c>
      <c r="D474" s="84">
        <v>43489</v>
      </c>
      <c r="E474" s="85" t="s">
        <v>1885</v>
      </c>
      <c r="F474" s="85" t="s">
        <v>3</v>
      </c>
      <c r="G474" s="85">
        <v>1705855</v>
      </c>
      <c r="H474" s="89"/>
      <c r="I474" s="270" t="s">
        <v>2553</v>
      </c>
      <c r="J474" s="89"/>
      <c r="K474" s="89"/>
      <c r="L474" s="89"/>
      <c r="M474" s="89"/>
      <c r="N474" s="271">
        <v>0</v>
      </c>
      <c r="O474" s="271">
        <v>371</v>
      </c>
      <c r="P474" s="89" t="s">
        <v>670</v>
      </c>
    </row>
    <row r="475" spans="1:16" ht="38.25">
      <c r="A475" s="268" t="s">
        <v>565</v>
      </c>
      <c r="B475" s="89"/>
      <c r="C475" s="269" t="s">
        <v>615</v>
      </c>
      <c r="D475" s="84">
        <v>43489</v>
      </c>
      <c r="E475" s="85" t="s">
        <v>1886</v>
      </c>
      <c r="F475" s="85" t="s">
        <v>3</v>
      </c>
      <c r="G475" s="85">
        <v>1705873</v>
      </c>
      <c r="H475" s="89"/>
      <c r="I475" s="270" t="s">
        <v>2554</v>
      </c>
      <c r="J475" s="89"/>
      <c r="K475" s="89"/>
      <c r="L475" s="89"/>
      <c r="M475" s="89"/>
      <c r="N475" s="271">
        <v>0</v>
      </c>
      <c r="O475" s="271">
        <v>28.900000000000002</v>
      </c>
      <c r="P475" s="89" t="s">
        <v>670</v>
      </c>
    </row>
    <row r="476" spans="1:16" ht="38.25">
      <c r="A476" s="268" t="s">
        <v>565</v>
      </c>
      <c r="B476" s="89"/>
      <c r="C476" s="269" t="s">
        <v>615</v>
      </c>
      <c r="D476" s="84">
        <v>43489</v>
      </c>
      <c r="E476" s="85" t="s">
        <v>1887</v>
      </c>
      <c r="F476" s="85" t="s">
        <v>3</v>
      </c>
      <c r="G476" s="85">
        <v>1705875</v>
      </c>
      <c r="H476" s="89"/>
      <c r="I476" s="270" t="s">
        <v>2555</v>
      </c>
      <c r="J476" s="89"/>
      <c r="K476" s="89"/>
      <c r="L476" s="89"/>
      <c r="M476" s="89"/>
      <c r="N476" s="271">
        <v>0</v>
      </c>
      <c r="O476" s="271">
        <v>1</v>
      </c>
      <c r="P476" s="89" t="s">
        <v>670</v>
      </c>
    </row>
    <row r="477" spans="1:16" ht="38.25">
      <c r="A477" s="268" t="s">
        <v>565</v>
      </c>
      <c r="B477" s="89"/>
      <c r="C477" s="269" t="s">
        <v>615</v>
      </c>
      <c r="D477" s="84">
        <v>43489</v>
      </c>
      <c r="E477" s="85" t="s">
        <v>1888</v>
      </c>
      <c r="F477" s="85" t="s">
        <v>3</v>
      </c>
      <c r="G477" s="85">
        <v>1705877</v>
      </c>
      <c r="H477" s="89"/>
      <c r="I477" s="270" t="s">
        <v>2556</v>
      </c>
      <c r="J477" s="89"/>
      <c r="K477" s="89"/>
      <c r="L477" s="89"/>
      <c r="M477" s="89"/>
      <c r="N477" s="271">
        <v>0</v>
      </c>
      <c r="O477" s="271">
        <v>33.9</v>
      </c>
      <c r="P477" s="89" t="s">
        <v>670</v>
      </c>
    </row>
    <row r="478" spans="1:16" ht="51">
      <c r="A478" s="268" t="s">
        <v>556</v>
      </c>
      <c r="B478" s="89"/>
      <c r="C478" s="269" t="s">
        <v>616</v>
      </c>
      <c r="D478" s="84">
        <v>43489</v>
      </c>
      <c r="E478" s="85" t="s">
        <v>1889</v>
      </c>
      <c r="F478" s="85" t="s">
        <v>3</v>
      </c>
      <c r="G478" s="85">
        <v>1705896</v>
      </c>
      <c r="H478" s="89"/>
      <c r="I478" s="270" t="s">
        <v>2557</v>
      </c>
      <c r="J478" s="89"/>
      <c r="K478" s="89"/>
      <c r="L478" s="89"/>
      <c r="M478" s="89"/>
      <c r="N478" s="271">
        <v>0</v>
      </c>
      <c r="O478" s="271">
        <v>371</v>
      </c>
      <c r="P478" s="89" t="s">
        <v>670</v>
      </c>
    </row>
    <row r="479" spans="1:16" ht="51">
      <c r="A479" s="268" t="s">
        <v>556</v>
      </c>
      <c r="B479" s="89"/>
      <c r="C479" s="269" t="s">
        <v>616</v>
      </c>
      <c r="D479" s="84">
        <v>43489</v>
      </c>
      <c r="E479" s="85" t="s">
        <v>1890</v>
      </c>
      <c r="F479" s="85" t="s">
        <v>3</v>
      </c>
      <c r="G479" s="85">
        <v>1705898</v>
      </c>
      <c r="H479" s="89"/>
      <c r="I479" s="270" t="s">
        <v>2558</v>
      </c>
      <c r="J479" s="89"/>
      <c r="K479" s="89"/>
      <c r="L479" s="89"/>
      <c r="M479" s="89"/>
      <c r="N479" s="271">
        <v>0</v>
      </c>
      <c r="O479" s="271">
        <v>81.55</v>
      </c>
      <c r="P479" s="89" t="s">
        <v>670</v>
      </c>
    </row>
    <row r="480" spans="1:16" ht="51">
      <c r="A480" s="268">
        <v>212</v>
      </c>
      <c r="B480" s="89"/>
      <c r="C480" s="269" t="s">
        <v>100</v>
      </c>
      <c r="D480" s="84">
        <v>43489</v>
      </c>
      <c r="E480" s="85" t="s">
        <v>1891</v>
      </c>
      <c r="F480" s="85" t="s">
        <v>3</v>
      </c>
      <c r="G480" s="85">
        <v>1705920</v>
      </c>
      <c r="H480" s="89"/>
      <c r="I480" s="270" t="s">
        <v>2559</v>
      </c>
      <c r="J480" s="89"/>
      <c r="K480" s="89"/>
      <c r="L480" s="89"/>
      <c r="M480" s="89"/>
      <c r="N480" s="271">
        <v>0</v>
      </c>
      <c r="O480" s="271">
        <v>60</v>
      </c>
      <c r="P480" s="89" t="s">
        <v>670</v>
      </c>
    </row>
    <row r="481" spans="1:16" ht="51" hidden="1">
      <c r="A481" s="268" t="s">
        <v>559</v>
      </c>
      <c r="B481" s="89"/>
      <c r="C481" s="269" t="s">
        <v>760</v>
      </c>
      <c r="D481" s="84">
        <v>43489</v>
      </c>
      <c r="E481" s="85" t="s">
        <v>1892</v>
      </c>
      <c r="F481" s="85" t="s">
        <v>6</v>
      </c>
      <c r="G481" s="85">
        <v>1074106</v>
      </c>
      <c r="H481" s="89"/>
      <c r="I481" s="270" t="s">
        <v>2560</v>
      </c>
      <c r="J481" s="89"/>
      <c r="K481" s="89"/>
      <c r="L481" s="89"/>
      <c r="M481" s="89"/>
      <c r="N481" s="271">
        <v>0</v>
      </c>
      <c r="O481" s="271">
        <v>40725</v>
      </c>
      <c r="P481" s="89" t="s">
        <v>670</v>
      </c>
    </row>
    <row r="482" spans="1:16" ht="63.75" hidden="1">
      <c r="A482" s="268" t="s">
        <v>565</v>
      </c>
      <c r="B482" s="89"/>
      <c r="C482" s="269" t="s">
        <v>615</v>
      </c>
      <c r="D482" s="84">
        <v>43489</v>
      </c>
      <c r="E482" s="85" t="s">
        <v>1893</v>
      </c>
      <c r="F482" s="85" t="s">
        <v>6</v>
      </c>
      <c r="G482" s="85">
        <v>1074323</v>
      </c>
      <c r="H482" s="89"/>
      <c r="I482" s="270" t="s">
        <v>2561</v>
      </c>
      <c r="J482" s="89"/>
      <c r="K482" s="89"/>
      <c r="L482" s="89"/>
      <c r="M482" s="89"/>
      <c r="N482" s="271">
        <v>0</v>
      </c>
      <c r="O482" s="271">
        <v>257726.24</v>
      </c>
      <c r="P482" s="89" t="s">
        <v>670</v>
      </c>
    </row>
    <row r="483" spans="1:16" ht="63.75" hidden="1">
      <c r="A483" s="268">
        <v>378</v>
      </c>
      <c r="B483" s="89"/>
      <c r="C483" s="269" t="s">
        <v>639</v>
      </c>
      <c r="D483" s="84">
        <v>43489</v>
      </c>
      <c r="E483" s="85" t="s">
        <v>1894</v>
      </c>
      <c r="F483" s="85" t="s">
        <v>11</v>
      </c>
      <c r="G483" s="85">
        <v>945448</v>
      </c>
      <c r="H483" s="89"/>
      <c r="I483" s="270" t="s">
        <v>2562</v>
      </c>
      <c r="J483" s="89"/>
      <c r="K483" s="89"/>
      <c r="L483" s="89"/>
      <c r="M483" s="89"/>
      <c r="N483" s="271">
        <v>50</v>
      </c>
      <c r="O483" s="271">
        <v>0</v>
      </c>
      <c r="P483" s="89" t="s">
        <v>670</v>
      </c>
    </row>
    <row r="484" spans="1:16" ht="51">
      <c r="A484" s="268" t="s">
        <v>556</v>
      </c>
      <c r="B484" s="89"/>
      <c r="C484" s="269" t="s">
        <v>616</v>
      </c>
      <c r="D484" s="84">
        <v>43490</v>
      </c>
      <c r="E484" s="85" t="s">
        <v>1895</v>
      </c>
      <c r="F484" s="85" t="s">
        <v>3</v>
      </c>
      <c r="G484" s="85">
        <v>1706466</v>
      </c>
      <c r="H484" s="89"/>
      <c r="I484" s="270" t="s">
        <v>2563</v>
      </c>
      <c r="J484" s="89"/>
      <c r="K484" s="89"/>
      <c r="L484" s="89"/>
      <c r="M484" s="89"/>
      <c r="N484" s="271">
        <v>0</v>
      </c>
      <c r="O484" s="271">
        <v>718.9</v>
      </c>
      <c r="P484" s="89" t="s">
        <v>670</v>
      </c>
    </row>
    <row r="485" spans="1:16" ht="51">
      <c r="A485" s="268">
        <v>591</v>
      </c>
      <c r="B485" s="89"/>
      <c r="C485" s="269" t="s">
        <v>1368</v>
      </c>
      <c r="D485" s="84">
        <v>43490</v>
      </c>
      <c r="E485" s="85" t="s">
        <v>1896</v>
      </c>
      <c r="F485" s="85" t="s">
        <v>3</v>
      </c>
      <c r="G485" s="85">
        <v>1706421</v>
      </c>
      <c r="H485" s="89"/>
      <c r="I485" s="270" t="s">
        <v>2564</v>
      </c>
      <c r="J485" s="89"/>
      <c r="K485" s="89"/>
      <c r="L485" s="89"/>
      <c r="M485" s="89"/>
      <c r="N485" s="271">
        <v>0</v>
      </c>
      <c r="O485" s="271">
        <v>104.71000000000001</v>
      </c>
      <c r="P485" s="89" t="s">
        <v>670</v>
      </c>
    </row>
    <row r="486" spans="1:16" ht="51">
      <c r="A486" s="268" t="s">
        <v>565</v>
      </c>
      <c r="B486" s="89"/>
      <c r="C486" s="269" t="s">
        <v>615</v>
      </c>
      <c r="D486" s="84">
        <v>43490</v>
      </c>
      <c r="E486" s="85" t="s">
        <v>1897</v>
      </c>
      <c r="F486" s="85" t="s">
        <v>3</v>
      </c>
      <c r="G486" s="85">
        <v>1706407</v>
      </c>
      <c r="H486" s="89"/>
      <c r="I486" s="270" t="s">
        <v>2565</v>
      </c>
      <c r="J486" s="89"/>
      <c r="K486" s="89"/>
      <c r="L486" s="89"/>
      <c r="M486" s="89"/>
      <c r="N486" s="271">
        <v>0</v>
      </c>
      <c r="O486" s="271">
        <v>3390.48</v>
      </c>
      <c r="P486" s="89" t="s">
        <v>670</v>
      </c>
    </row>
    <row r="487" spans="1:16" ht="38.25">
      <c r="A487" s="268" t="s">
        <v>565</v>
      </c>
      <c r="B487" s="89"/>
      <c r="C487" s="269" t="s">
        <v>615</v>
      </c>
      <c r="D487" s="84">
        <v>43490</v>
      </c>
      <c r="E487" s="85" t="s">
        <v>1898</v>
      </c>
      <c r="F487" s="85" t="s">
        <v>3</v>
      </c>
      <c r="G487" s="85">
        <v>1706379</v>
      </c>
      <c r="H487" s="89"/>
      <c r="I487" s="270" t="s">
        <v>2566</v>
      </c>
      <c r="J487" s="89"/>
      <c r="K487" s="89"/>
      <c r="L487" s="89"/>
      <c r="M487" s="89"/>
      <c r="N487" s="271">
        <v>0</v>
      </c>
      <c r="O487" s="271">
        <v>3000</v>
      </c>
      <c r="P487" s="89" t="s">
        <v>670</v>
      </c>
    </row>
    <row r="488" spans="1:16" ht="51">
      <c r="A488" s="268" t="s">
        <v>556</v>
      </c>
      <c r="B488" s="89"/>
      <c r="C488" s="269" t="s">
        <v>616</v>
      </c>
      <c r="D488" s="84">
        <v>43490</v>
      </c>
      <c r="E488" s="85" t="s">
        <v>1899</v>
      </c>
      <c r="F488" s="85" t="s">
        <v>3</v>
      </c>
      <c r="G488" s="85">
        <v>1706313</v>
      </c>
      <c r="H488" s="89"/>
      <c r="I488" s="270" t="s">
        <v>2567</v>
      </c>
      <c r="J488" s="89"/>
      <c r="K488" s="89"/>
      <c r="L488" s="89"/>
      <c r="M488" s="89"/>
      <c r="N488" s="271">
        <v>0</v>
      </c>
      <c r="O488" s="271">
        <v>1044</v>
      </c>
      <c r="P488" s="89" t="s">
        <v>670</v>
      </c>
    </row>
    <row r="489" spans="1:16" ht="51">
      <c r="A489" s="268">
        <v>592</v>
      </c>
      <c r="B489" s="89"/>
      <c r="C489" s="269" t="s">
        <v>645</v>
      </c>
      <c r="D489" s="84">
        <v>43490</v>
      </c>
      <c r="E489" s="85" t="s">
        <v>1900</v>
      </c>
      <c r="F489" s="85" t="s">
        <v>3</v>
      </c>
      <c r="G489" s="85">
        <v>1706615</v>
      </c>
      <c r="H489" s="89"/>
      <c r="I489" s="270" t="s">
        <v>2568</v>
      </c>
      <c r="J489" s="89"/>
      <c r="K489" s="89"/>
      <c r="L489" s="89"/>
      <c r="M489" s="89"/>
      <c r="N489" s="271">
        <v>0</v>
      </c>
      <c r="O489" s="271">
        <v>400</v>
      </c>
      <c r="P489" s="89" t="s">
        <v>670</v>
      </c>
    </row>
    <row r="490" spans="1:16" ht="51">
      <c r="A490" s="268">
        <v>592</v>
      </c>
      <c r="B490" s="89"/>
      <c r="C490" s="269" t="s">
        <v>645</v>
      </c>
      <c r="D490" s="84">
        <v>43490</v>
      </c>
      <c r="E490" s="85" t="s">
        <v>1901</v>
      </c>
      <c r="F490" s="85" t="s">
        <v>3</v>
      </c>
      <c r="G490" s="85">
        <v>1706617</v>
      </c>
      <c r="H490" s="89"/>
      <c r="I490" s="270" t="s">
        <v>2569</v>
      </c>
      <c r="J490" s="89"/>
      <c r="K490" s="89"/>
      <c r="L490" s="89"/>
      <c r="M490" s="89"/>
      <c r="N490" s="271">
        <v>0</v>
      </c>
      <c r="O490" s="271">
        <v>27.900000000000002</v>
      </c>
      <c r="P490" s="89" t="s">
        <v>670</v>
      </c>
    </row>
    <row r="491" spans="1:16" ht="51">
      <c r="A491" s="268">
        <v>592</v>
      </c>
      <c r="B491" s="89"/>
      <c r="C491" s="269" t="s">
        <v>645</v>
      </c>
      <c r="D491" s="84">
        <v>43490</v>
      </c>
      <c r="E491" s="85" t="s">
        <v>1902</v>
      </c>
      <c r="F491" s="85" t="s">
        <v>3</v>
      </c>
      <c r="G491" s="85">
        <v>1706624</v>
      </c>
      <c r="H491" s="89"/>
      <c r="I491" s="270" t="s">
        <v>2570</v>
      </c>
      <c r="J491" s="89"/>
      <c r="K491" s="89"/>
      <c r="L491" s="89"/>
      <c r="M491" s="89"/>
      <c r="N491" s="271">
        <v>0</v>
      </c>
      <c r="O491" s="271">
        <v>1057</v>
      </c>
      <c r="P491" s="89" t="s">
        <v>670</v>
      </c>
    </row>
    <row r="492" spans="1:16" ht="51">
      <c r="A492" s="268">
        <v>592</v>
      </c>
      <c r="B492" s="89"/>
      <c r="C492" s="269" t="s">
        <v>645</v>
      </c>
      <c r="D492" s="84">
        <v>43490</v>
      </c>
      <c r="E492" s="85" t="s">
        <v>1903</v>
      </c>
      <c r="F492" s="85" t="s">
        <v>3</v>
      </c>
      <c r="G492" s="85">
        <v>1706632</v>
      </c>
      <c r="H492" s="89"/>
      <c r="I492" s="270" t="s">
        <v>2571</v>
      </c>
      <c r="J492" s="89"/>
      <c r="K492" s="89"/>
      <c r="L492" s="89"/>
      <c r="M492" s="89"/>
      <c r="N492" s="271">
        <v>0</v>
      </c>
      <c r="O492" s="271">
        <v>160.08000000000001</v>
      </c>
      <c r="P492" s="89" t="s">
        <v>670</v>
      </c>
    </row>
    <row r="493" spans="1:16" ht="51">
      <c r="A493" s="268">
        <v>592</v>
      </c>
      <c r="B493" s="89"/>
      <c r="C493" s="269" t="s">
        <v>645</v>
      </c>
      <c r="D493" s="84">
        <v>43490</v>
      </c>
      <c r="E493" s="85" t="s">
        <v>1904</v>
      </c>
      <c r="F493" s="85" t="s">
        <v>3</v>
      </c>
      <c r="G493" s="85">
        <v>1706635</v>
      </c>
      <c r="H493" s="89"/>
      <c r="I493" s="270" t="s">
        <v>2572</v>
      </c>
      <c r="J493" s="89"/>
      <c r="K493" s="89"/>
      <c r="L493" s="89"/>
      <c r="M493" s="89"/>
      <c r="N493" s="271">
        <v>0</v>
      </c>
      <c r="O493" s="271">
        <v>57</v>
      </c>
      <c r="P493" s="89" t="s">
        <v>670</v>
      </c>
    </row>
    <row r="494" spans="1:16" ht="63.75">
      <c r="A494" s="268">
        <v>35</v>
      </c>
      <c r="B494" s="89"/>
      <c r="C494" s="269" t="s">
        <v>46</v>
      </c>
      <c r="D494" s="84">
        <v>43490</v>
      </c>
      <c r="E494" s="85" t="s">
        <v>1905</v>
      </c>
      <c r="F494" s="85" t="s">
        <v>3</v>
      </c>
      <c r="G494" s="85">
        <v>1706241</v>
      </c>
      <c r="H494" s="89"/>
      <c r="I494" s="270" t="s">
        <v>2573</v>
      </c>
      <c r="J494" s="89"/>
      <c r="K494" s="89"/>
      <c r="L494" s="89"/>
      <c r="M494" s="89"/>
      <c r="N494" s="271">
        <v>0</v>
      </c>
      <c r="O494" s="271">
        <v>2664.5</v>
      </c>
      <c r="P494" s="89" t="s">
        <v>670</v>
      </c>
    </row>
    <row r="495" spans="1:16" ht="63.75">
      <c r="A495" s="268">
        <v>35</v>
      </c>
      <c r="B495" s="89"/>
      <c r="C495" s="269" t="s">
        <v>46</v>
      </c>
      <c r="D495" s="84">
        <v>43490</v>
      </c>
      <c r="E495" s="85" t="s">
        <v>1906</v>
      </c>
      <c r="F495" s="85" t="s">
        <v>3</v>
      </c>
      <c r="G495" s="85">
        <v>1706268</v>
      </c>
      <c r="H495" s="89"/>
      <c r="I495" s="270" t="s">
        <v>2574</v>
      </c>
      <c r="J495" s="89"/>
      <c r="K495" s="89"/>
      <c r="L495" s="89"/>
      <c r="M495" s="89"/>
      <c r="N495" s="271">
        <v>0</v>
      </c>
      <c r="O495" s="271">
        <v>1027.3499999999999</v>
      </c>
      <c r="P495" s="89" t="s">
        <v>670</v>
      </c>
    </row>
    <row r="496" spans="1:16" ht="76.5">
      <c r="A496" s="268" t="s">
        <v>556</v>
      </c>
      <c r="B496" s="89"/>
      <c r="C496" s="269" t="s">
        <v>616</v>
      </c>
      <c r="D496" s="84">
        <v>43490</v>
      </c>
      <c r="E496" s="85" t="s">
        <v>1907</v>
      </c>
      <c r="F496" s="85" t="s">
        <v>3</v>
      </c>
      <c r="G496" s="85">
        <v>1706285</v>
      </c>
      <c r="H496" s="89"/>
      <c r="I496" s="270" t="s">
        <v>2575</v>
      </c>
      <c r="J496" s="89"/>
      <c r="K496" s="89"/>
      <c r="L496" s="89"/>
      <c r="M496" s="89"/>
      <c r="N496" s="271">
        <v>0</v>
      </c>
      <c r="O496" s="271">
        <v>197</v>
      </c>
      <c r="P496" s="89" t="s">
        <v>670</v>
      </c>
    </row>
    <row r="497" spans="1:16" ht="63.75">
      <c r="A497" s="268" t="s">
        <v>556</v>
      </c>
      <c r="B497" s="89"/>
      <c r="C497" s="269" t="s">
        <v>616</v>
      </c>
      <c r="D497" s="84">
        <v>43490</v>
      </c>
      <c r="E497" s="85" t="s">
        <v>1908</v>
      </c>
      <c r="F497" s="85" t="s">
        <v>3</v>
      </c>
      <c r="G497" s="85">
        <v>1706289</v>
      </c>
      <c r="H497" s="89"/>
      <c r="I497" s="270" t="s">
        <v>2576</v>
      </c>
      <c r="J497" s="89"/>
      <c r="K497" s="89"/>
      <c r="L497" s="89"/>
      <c r="M497" s="89"/>
      <c r="N497" s="271">
        <v>0</v>
      </c>
      <c r="O497" s="271">
        <v>391</v>
      </c>
      <c r="P497" s="89" t="s">
        <v>670</v>
      </c>
    </row>
    <row r="498" spans="1:16" ht="51">
      <c r="A498" s="268">
        <v>15</v>
      </c>
      <c r="B498" s="89"/>
      <c r="C498" s="269" t="s">
        <v>42</v>
      </c>
      <c r="D498" s="84">
        <v>43490</v>
      </c>
      <c r="E498" s="85" t="s">
        <v>1909</v>
      </c>
      <c r="F498" s="85" t="s">
        <v>3</v>
      </c>
      <c r="G498" s="85">
        <v>1706290</v>
      </c>
      <c r="H498" s="89"/>
      <c r="I498" s="270" t="s">
        <v>2577</v>
      </c>
      <c r="J498" s="89"/>
      <c r="K498" s="89"/>
      <c r="L498" s="89"/>
      <c r="M498" s="89"/>
      <c r="N498" s="271">
        <v>0</v>
      </c>
      <c r="O498" s="271">
        <v>30662.82</v>
      </c>
      <c r="P498" s="89" t="s">
        <v>670</v>
      </c>
    </row>
    <row r="499" spans="1:16" ht="63.75">
      <c r="A499" s="268" t="s">
        <v>556</v>
      </c>
      <c r="B499" s="89"/>
      <c r="C499" s="269" t="s">
        <v>616</v>
      </c>
      <c r="D499" s="84">
        <v>43490</v>
      </c>
      <c r="E499" s="85" t="s">
        <v>1910</v>
      </c>
      <c r="F499" s="85" t="s">
        <v>3</v>
      </c>
      <c r="G499" s="85">
        <v>1706291</v>
      </c>
      <c r="H499" s="89"/>
      <c r="I499" s="270" t="s">
        <v>2578</v>
      </c>
      <c r="J499" s="89"/>
      <c r="K499" s="89"/>
      <c r="L499" s="89"/>
      <c r="M499" s="89"/>
      <c r="N499" s="271">
        <v>0</v>
      </c>
      <c r="O499" s="271">
        <v>105</v>
      </c>
      <c r="P499" s="89" t="s">
        <v>670</v>
      </c>
    </row>
    <row r="500" spans="1:16" ht="51">
      <c r="A500" s="268" t="s">
        <v>565</v>
      </c>
      <c r="B500" s="89"/>
      <c r="C500" s="269" t="s">
        <v>615</v>
      </c>
      <c r="D500" s="84">
        <v>43490</v>
      </c>
      <c r="E500" s="85" t="s">
        <v>1911</v>
      </c>
      <c r="F500" s="85" t="s">
        <v>3</v>
      </c>
      <c r="G500" s="85">
        <v>1706301</v>
      </c>
      <c r="H500" s="89"/>
      <c r="I500" s="270" t="s">
        <v>2579</v>
      </c>
      <c r="J500" s="89"/>
      <c r="K500" s="89"/>
      <c r="L500" s="89"/>
      <c r="M500" s="89"/>
      <c r="N500" s="271">
        <v>0</v>
      </c>
      <c r="O500" s="271">
        <v>71089.900000000009</v>
      </c>
      <c r="P500" s="89" t="s">
        <v>670</v>
      </c>
    </row>
    <row r="501" spans="1:16" ht="51">
      <c r="A501" s="268" t="s">
        <v>565</v>
      </c>
      <c r="B501" s="89"/>
      <c r="C501" s="269" t="s">
        <v>615</v>
      </c>
      <c r="D501" s="84">
        <v>43490</v>
      </c>
      <c r="E501" s="85" t="s">
        <v>1912</v>
      </c>
      <c r="F501" s="85" t="s">
        <v>3</v>
      </c>
      <c r="G501" s="85">
        <v>1706305</v>
      </c>
      <c r="H501" s="89"/>
      <c r="I501" s="270" t="s">
        <v>2580</v>
      </c>
      <c r="J501" s="89"/>
      <c r="K501" s="89"/>
      <c r="L501" s="89"/>
      <c r="M501" s="89"/>
      <c r="N501" s="271">
        <v>0</v>
      </c>
      <c r="O501" s="271">
        <v>10397.540000000001</v>
      </c>
      <c r="P501" s="89" t="s">
        <v>670</v>
      </c>
    </row>
    <row r="502" spans="1:16" ht="51">
      <c r="A502" s="268">
        <v>599</v>
      </c>
      <c r="B502" s="89"/>
      <c r="C502" s="269" t="s">
        <v>1370</v>
      </c>
      <c r="D502" s="84">
        <v>43490</v>
      </c>
      <c r="E502" s="85" t="s">
        <v>1913</v>
      </c>
      <c r="F502" s="85" t="s">
        <v>3</v>
      </c>
      <c r="G502" s="85">
        <v>1706324</v>
      </c>
      <c r="H502" s="89"/>
      <c r="I502" s="270" t="s">
        <v>2581</v>
      </c>
      <c r="J502" s="89"/>
      <c r="K502" s="89"/>
      <c r="L502" s="89"/>
      <c r="M502" s="89"/>
      <c r="N502" s="271">
        <v>0</v>
      </c>
      <c r="O502" s="271">
        <v>20.37</v>
      </c>
      <c r="P502" s="89" t="s">
        <v>670</v>
      </c>
    </row>
    <row r="503" spans="1:16" ht="38.25">
      <c r="A503" s="268">
        <v>373</v>
      </c>
      <c r="B503" s="89"/>
      <c r="C503" s="269" t="s">
        <v>636</v>
      </c>
      <c r="D503" s="84">
        <v>43490</v>
      </c>
      <c r="E503" s="85" t="s">
        <v>1914</v>
      </c>
      <c r="F503" s="85" t="s">
        <v>3</v>
      </c>
      <c r="G503" s="85">
        <v>1706263</v>
      </c>
      <c r="H503" s="89"/>
      <c r="I503" s="270" t="s">
        <v>2582</v>
      </c>
      <c r="J503" s="89"/>
      <c r="K503" s="89"/>
      <c r="L503" s="89"/>
      <c r="M503" s="89"/>
      <c r="N503" s="271">
        <v>0</v>
      </c>
      <c r="O503" s="271">
        <v>177.87</v>
      </c>
      <c r="P503" s="89" t="s">
        <v>670</v>
      </c>
    </row>
    <row r="504" spans="1:16" ht="51">
      <c r="A504" s="268" t="s">
        <v>565</v>
      </c>
      <c r="B504" s="89"/>
      <c r="C504" s="269" t="s">
        <v>615</v>
      </c>
      <c r="D504" s="84">
        <v>43490</v>
      </c>
      <c r="E504" s="85" t="s">
        <v>1915</v>
      </c>
      <c r="F504" s="85" t="s">
        <v>3</v>
      </c>
      <c r="G504" s="85">
        <v>1706251</v>
      </c>
      <c r="H504" s="89"/>
      <c r="I504" s="270" t="s">
        <v>2583</v>
      </c>
      <c r="J504" s="89"/>
      <c r="K504" s="89"/>
      <c r="L504" s="89"/>
      <c r="M504" s="89"/>
      <c r="N504" s="271">
        <v>0</v>
      </c>
      <c r="O504" s="271">
        <v>52778.8</v>
      </c>
      <c r="P504" s="89" t="s">
        <v>670</v>
      </c>
    </row>
    <row r="505" spans="1:16" ht="38.25">
      <c r="A505" s="268" t="s">
        <v>565</v>
      </c>
      <c r="B505" s="89"/>
      <c r="C505" s="269" t="s">
        <v>615</v>
      </c>
      <c r="D505" s="84">
        <v>43490</v>
      </c>
      <c r="E505" s="85" t="s">
        <v>1916</v>
      </c>
      <c r="F505" s="85" t="s">
        <v>3</v>
      </c>
      <c r="G505" s="85">
        <v>1706237</v>
      </c>
      <c r="H505" s="89"/>
      <c r="I505" s="270" t="s">
        <v>2584</v>
      </c>
      <c r="J505" s="89"/>
      <c r="K505" s="89"/>
      <c r="L505" s="89"/>
      <c r="M505" s="89"/>
      <c r="N505" s="271">
        <v>0</v>
      </c>
      <c r="O505" s="271">
        <v>125</v>
      </c>
      <c r="P505" s="89" t="s">
        <v>670</v>
      </c>
    </row>
    <row r="506" spans="1:16" ht="51">
      <c r="A506" s="268">
        <v>41</v>
      </c>
      <c r="B506" s="89"/>
      <c r="C506" s="269" t="s">
        <v>47</v>
      </c>
      <c r="D506" s="84">
        <v>43490</v>
      </c>
      <c r="E506" s="85" t="s">
        <v>1917</v>
      </c>
      <c r="F506" s="85" t="s">
        <v>3</v>
      </c>
      <c r="G506" s="85">
        <v>1706375</v>
      </c>
      <c r="H506" s="89"/>
      <c r="I506" s="270" t="s">
        <v>2585</v>
      </c>
      <c r="J506" s="89"/>
      <c r="K506" s="89"/>
      <c r="L506" s="89"/>
      <c r="M506" s="89"/>
      <c r="N506" s="271">
        <v>0</v>
      </c>
      <c r="O506" s="271">
        <v>29978</v>
      </c>
      <c r="P506" s="89" t="s">
        <v>670</v>
      </c>
    </row>
    <row r="507" spans="1:16" ht="51" hidden="1">
      <c r="A507" s="268" t="s">
        <v>556</v>
      </c>
      <c r="B507" s="89"/>
      <c r="C507" s="269" t="s">
        <v>616</v>
      </c>
      <c r="D507" s="84">
        <v>43490</v>
      </c>
      <c r="E507" s="85" t="s">
        <v>1918</v>
      </c>
      <c r="F507" s="85" t="s">
        <v>11</v>
      </c>
      <c r="G507" s="85">
        <v>945564</v>
      </c>
      <c r="H507" s="89"/>
      <c r="I507" s="270" t="s">
        <v>2586</v>
      </c>
      <c r="J507" s="89"/>
      <c r="K507" s="89"/>
      <c r="L507" s="89"/>
      <c r="M507" s="89"/>
      <c r="N507" s="271">
        <v>50</v>
      </c>
      <c r="O507" s="271">
        <v>0</v>
      </c>
      <c r="P507" s="89" t="s">
        <v>670</v>
      </c>
    </row>
    <row r="508" spans="1:16" ht="63.75" hidden="1">
      <c r="A508" s="268" t="s">
        <v>559</v>
      </c>
      <c r="B508" s="89"/>
      <c r="C508" s="269" t="s">
        <v>760</v>
      </c>
      <c r="D508" s="84">
        <v>43490</v>
      </c>
      <c r="E508" s="85" t="s">
        <v>1919</v>
      </c>
      <c r="F508" s="85" t="s">
        <v>6</v>
      </c>
      <c r="G508" s="85">
        <v>1074601</v>
      </c>
      <c r="H508" s="89"/>
      <c r="I508" s="270" t="s">
        <v>2587</v>
      </c>
      <c r="J508" s="89"/>
      <c r="K508" s="89"/>
      <c r="L508" s="89"/>
      <c r="M508" s="89"/>
      <c r="N508" s="271">
        <v>0</v>
      </c>
      <c r="O508" s="271">
        <v>106319.64</v>
      </c>
      <c r="P508" s="89" t="s">
        <v>670</v>
      </c>
    </row>
    <row r="509" spans="1:16" ht="76.5" hidden="1">
      <c r="A509" s="268">
        <v>35</v>
      </c>
      <c r="B509" s="89"/>
      <c r="C509" s="269" t="s">
        <v>46</v>
      </c>
      <c r="D509" s="84">
        <v>43490</v>
      </c>
      <c r="E509" s="85" t="s">
        <v>1920</v>
      </c>
      <c r="F509" s="85" t="s">
        <v>13</v>
      </c>
      <c r="G509" s="85">
        <v>945568</v>
      </c>
      <c r="H509" s="89"/>
      <c r="I509" s="270" t="s">
        <v>2588</v>
      </c>
      <c r="J509" s="89"/>
      <c r="K509" s="89"/>
      <c r="L509" s="89"/>
      <c r="M509" s="89"/>
      <c r="N509" s="271">
        <v>62.92</v>
      </c>
      <c r="O509" s="271">
        <v>0</v>
      </c>
      <c r="P509" s="89" t="s">
        <v>670</v>
      </c>
    </row>
    <row r="510" spans="1:16" ht="76.5" hidden="1">
      <c r="A510" s="268">
        <v>35</v>
      </c>
      <c r="B510" s="89"/>
      <c r="C510" s="269" t="s">
        <v>46</v>
      </c>
      <c r="D510" s="84">
        <v>43490</v>
      </c>
      <c r="E510" s="85" t="s">
        <v>1921</v>
      </c>
      <c r="F510" s="85" t="s">
        <v>11</v>
      </c>
      <c r="G510" s="85">
        <v>945568</v>
      </c>
      <c r="H510" s="89"/>
      <c r="I510" s="270" t="s">
        <v>2589</v>
      </c>
      <c r="J510" s="89"/>
      <c r="K510" s="89"/>
      <c r="L510" s="89"/>
      <c r="M510" s="89"/>
      <c r="N510" s="271">
        <v>50</v>
      </c>
      <c r="O510" s="271">
        <v>0</v>
      </c>
      <c r="P510" s="89" t="s">
        <v>670</v>
      </c>
    </row>
    <row r="511" spans="1:16" ht="63.75" hidden="1">
      <c r="A511" s="268">
        <v>35</v>
      </c>
      <c r="B511" s="89"/>
      <c r="C511" s="269" t="s">
        <v>46</v>
      </c>
      <c r="D511" s="84">
        <v>43490</v>
      </c>
      <c r="E511" s="85" t="s">
        <v>1922</v>
      </c>
      <c r="F511" s="85" t="s">
        <v>11</v>
      </c>
      <c r="G511" s="85">
        <v>945583</v>
      </c>
      <c r="H511" s="89"/>
      <c r="I511" s="270" t="s">
        <v>2590</v>
      </c>
      <c r="J511" s="89"/>
      <c r="K511" s="89"/>
      <c r="L511" s="89"/>
      <c r="M511" s="89"/>
      <c r="N511" s="271">
        <v>50</v>
      </c>
      <c r="O511" s="271">
        <v>0</v>
      </c>
      <c r="P511" s="89" t="s">
        <v>670</v>
      </c>
    </row>
    <row r="512" spans="1:16" ht="76.5" hidden="1">
      <c r="A512" s="268">
        <v>35</v>
      </c>
      <c r="B512" s="89"/>
      <c r="C512" s="269" t="s">
        <v>46</v>
      </c>
      <c r="D512" s="84">
        <v>43490</v>
      </c>
      <c r="E512" s="85" t="s">
        <v>1923</v>
      </c>
      <c r="F512" s="85" t="s">
        <v>13</v>
      </c>
      <c r="G512" s="85">
        <v>945583</v>
      </c>
      <c r="H512" s="89"/>
      <c r="I512" s="270" t="s">
        <v>2591</v>
      </c>
      <c r="J512" s="89"/>
      <c r="K512" s="89"/>
      <c r="L512" s="89"/>
      <c r="M512" s="89"/>
      <c r="N512" s="271">
        <v>62.92</v>
      </c>
      <c r="O512" s="271">
        <v>0</v>
      </c>
      <c r="P512" s="89" t="s">
        <v>670</v>
      </c>
    </row>
    <row r="513" spans="1:16" ht="89.25" hidden="1">
      <c r="A513" s="268" t="s">
        <v>565</v>
      </c>
      <c r="B513" s="89"/>
      <c r="C513" s="269" t="s">
        <v>615</v>
      </c>
      <c r="D513" s="84">
        <v>43490</v>
      </c>
      <c r="E513" s="85" t="s">
        <v>1924</v>
      </c>
      <c r="F513" s="85" t="s">
        <v>6</v>
      </c>
      <c r="G513" s="85">
        <v>945611</v>
      </c>
      <c r="H513" s="89"/>
      <c r="I513" s="270" t="s">
        <v>2592</v>
      </c>
      <c r="J513" s="89"/>
      <c r="K513" s="89"/>
      <c r="L513" s="89"/>
      <c r="M513" s="89"/>
      <c r="N513" s="271">
        <v>0</v>
      </c>
      <c r="O513" s="271">
        <v>550038.48</v>
      </c>
      <c r="P513" s="89" t="s">
        <v>670</v>
      </c>
    </row>
    <row r="514" spans="1:16" ht="51">
      <c r="A514" s="268">
        <v>16</v>
      </c>
      <c r="B514" s="89"/>
      <c r="C514" s="269" t="s">
        <v>43</v>
      </c>
      <c r="D514" s="84">
        <v>43493</v>
      </c>
      <c r="E514" s="85" t="s">
        <v>1925</v>
      </c>
      <c r="F514" s="85" t="s">
        <v>3</v>
      </c>
      <c r="G514" s="85">
        <v>1706841</v>
      </c>
      <c r="H514" s="89"/>
      <c r="I514" s="270" t="s">
        <v>2593</v>
      </c>
      <c r="J514" s="89"/>
      <c r="K514" s="89"/>
      <c r="L514" s="89"/>
      <c r="M514" s="89"/>
      <c r="N514" s="271">
        <v>0</v>
      </c>
      <c r="O514" s="271">
        <v>1</v>
      </c>
      <c r="P514" s="89" t="s">
        <v>670</v>
      </c>
    </row>
    <row r="515" spans="1:16" ht="51">
      <c r="A515" s="268" t="s">
        <v>565</v>
      </c>
      <c r="B515" s="89"/>
      <c r="C515" s="269" t="s">
        <v>615</v>
      </c>
      <c r="D515" s="84">
        <v>43493</v>
      </c>
      <c r="E515" s="85" t="s">
        <v>1926</v>
      </c>
      <c r="F515" s="85" t="s">
        <v>3</v>
      </c>
      <c r="G515" s="85">
        <v>1706827</v>
      </c>
      <c r="H515" s="89"/>
      <c r="I515" s="270" t="s">
        <v>2594</v>
      </c>
      <c r="J515" s="89"/>
      <c r="K515" s="89"/>
      <c r="L515" s="89"/>
      <c r="M515" s="89"/>
      <c r="N515" s="271">
        <v>0</v>
      </c>
      <c r="O515" s="271">
        <v>1283.3800000000001</v>
      </c>
      <c r="P515" s="89" t="s">
        <v>670</v>
      </c>
    </row>
    <row r="516" spans="1:16" ht="51">
      <c r="A516" s="268">
        <v>47</v>
      </c>
      <c r="B516" s="89"/>
      <c r="C516" s="269" t="s">
        <v>49</v>
      </c>
      <c r="D516" s="84">
        <v>43493</v>
      </c>
      <c r="E516" s="85" t="s">
        <v>1927</v>
      </c>
      <c r="F516" s="85" t="s">
        <v>3</v>
      </c>
      <c r="G516" s="85">
        <v>1706933</v>
      </c>
      <c r="H516" s="89"/>
      <c r="I516" s="270" t="s">
        <v>1418</v>
      </c>
      <c r="J516" s="89"/>
      <c r="K516" s="89"/>
      <c r="L516" s="89"/>
      <c r="M516" s="89"/>
      <c r="N516" s="271">
        <v>0</v>
      </c>
      <c r="O516" s="271">
        <v>30</v>
      </c>
      <c r="P516" s="89" t="s">
        <v>670</v>
      </c>
    </row>
    <row r="517" spans="1:16" ht="38.25">
      <c r="A517" s="268">
        <v>590</v>
      </c>
      <c r="B517" s="89"/>
      <c r="C517" s="269" t="s">
        <v>611</v>
      </c>
      <c r="D517" s="84">
        <v>43493</v>
      </c>
      <c r="E517" s="85" t="s">
        <v>1928</v>
      </c>
      <c r="F517" s="85" t="s">
        <v>3</v>
      </c>
      <c r="G517" s="85">
        <v>1706967</v>
      </c>
      <c r="H517" s="89"/>
      <c r="I517" s="270" t="s">
        <v>2595</v>
      </c>
      <c r="J517" s="89"/>
      <c r="K517" s="89"/>
      <c r="L517" s="89"/>
      <c r="M517" s="89"/>
      <c r="N517" s="271">
        <v>0</v>
      </c>
      <c r="O517" s="271">
        <v>9</v>
      </c>
      <c r="P517" s="89" t="s">
        <v>670</v>
      </c>
    </row>
    <row r="518" spans="1:16" ht="51">
      <c r="A518" s="268" t="s">
        <v>565</v>
      </c>
      <c r="B518" s="89"/>
      <c r="C518" s="269" t="s">
        <v>615</v>
      </c>
      <c r="D518" s="84">
        <v>43493</v>
      </c>
      <c r="E518" s="85" t="s">
        <v>1929</v>
      </c>
      <c r="F518" s="85" t="s">
        <v>3</v>
      </c>
      <c r="G518" s="85">
        <v>1707002</v>
      </c>
      <c r="H518" s="89"/>
      <c r="I518" s="270" t="s">
        <v>2596</v>
      </c>
      <c r="J518" s="89"/>
      <c r="K518" s="89"/>
      <c r="L518" s="89"/>
      <c r="M518" s="89"/>
      <c r="N518" s="271">
        <v>0</v>
      </c>
      <c r="O518" s="271">
        <v>1338.44</v>
      </c>
      <c r="P518" s="89" t="s">
        <v>670</v>
      </c>
    </row>
    <row r="519" spans="1:16" ht="51">
      <c r="A519" s="268" t="s">
        <v>565</v>
      </c>
      <c r="B519" s="89"/>
      <c r="C519" s="269" t="s">
        <v>615</v>
      </c>
      <c r="D519" s="84">
        <v>43493</v>
      </c>
      <c r="E519" s="85" t="s">
        <v>1930</v>
      </c>
      <c r="F519" s="85" t="s">
        <v>3</v>
      </c>
      <c r="G519" s="85">
        <v>1706809</v>
      </c>
      <c r="H519" s="89"/>
      <c r="I519" s="270" t="s">
        <v>2597</v>
      </c>
      <c r="J519" s="89"/>
      <c r="K519" s="89"/>
      <c r="L519" s="89"/>
      <c r="M519" s="89"/>
      <c r="N519" s="271">
        <v>0</v>
      </c>
      <c r="O519" s="271">
        <v>500</v>
      </c>
      <c r="P519" s="89" t="s">
        <v>670</v>
      </c>
    </row>
    <row r="520" spans="1:16" ht="51">
      <c r="A520" s="268" t="s">
        <v>565</v>
      </c>
      <c r="B520" s="89"/>
      <c r="C520" s="269" t="s">
        <v>615</v>
      </c>
      <c r="D520" s="84">
        <v>43493</v>
      </c>
      <c r="E520" s="85" t="s">
        <v>1931</v>
      </c>
      <c r="F520" s="85" t="s">
        <v>3</v>
      </c>
      <c r="G520" s="85">
        <v>1706786</v>
      </c>
      <c r="H520" s="89"/>
      <c r="I520" s="270" t="s">
        <v>2598</v>
      </c>
      <c r="J520" s="89"/>
      <c r="K520" s="89"/>
      <c r="L520" s="89"/>
      <c r="M520" s="89"/>
      <c r="N520" s="271">
        <v>0</v>
      </c>
      <c r="O520" s="271">
        <v>1187</v>
      </c>
      <c r="P520" s="89" t="s">
        <v>670</v>
      </c>
    </row>
    <row r="521" spans="1:16" ht="51">
      <c r="A521" s="268">
        <v>47</v>
      </c>
      <c r="B521" s="89"/>
      <c r="C521" s="269" t="s">
        <v>49</v>
      </c>
      <c r="D521" s="84">
        <v>43493</v>
      </c>
      <c r="E521" s="85" t="s">
        <v>1932</v>
      </c>
      <c r="F521" s="85" t="s">
        <v>3</v>
      </c>
      <c r="G521" s="85">
        <v>1706776</v>
      </c>
      <c r="H521" s="89"/>
      <c r="I521" s="270" t="s">
        <v>2599</v>
      </c>
      <c r="J521" s="89"/>
      <c r="K521" s="89"/>
      <c r="L521" s="89"/>
      <c r="M521" s="89"/>
      <c r="N521" s="271">
        <v>0</v>
      </c>
      <c r="O521" s="271">
        <v>55</v>
      </c>
      <c r="P521" s="89" t="s">
        <v>670</v>
      </c>
    </row>
    <row r="522" spans="1:16" ht="51">
      <c r="A522" s="268">
        <v>287</v>
      </c>
      <c r="B522" s="89"/>
      <c r="C522" s="269" t="s">
        <v>126</v>
      </c>
      <c r="D522" s="84">
        <v>43493</v>
      </c>
      <c r="E522" s="85" t="s">
        <v>1933</v>
      </c>
      <c r="F522" s="85" t="s">
        <v>3</v>
      </c>
      <c r="G522" s="85">
        <v>1706845</v>
      </c>
      <c r="H522" s="89"/>
      <c r="I522" s="270" t="s">
        <v>2600</v>
      </c>
      <c r="J522" s="89"/>
      <c r="K522" s="89"/>
      <c r="L522" s="89"/>
      <c r="M522" s="89"/>
      <c r="N522" s="271">
        <v>0</v>
      </c>
      <c r="O522" s="271">
        <v>186.20000000000002</v>
      </c>
      <c r="P522" s="89" t="s">
        <v>670</v>
      </c>
    </row>
    <row r="523" spans="1:16" ht="51" hidden="1">
      <c r="A523" s="268" t="s">
        <v>559</v>
      </c>
      <c r="B523" s="89"/>
      <c r="C523" s="269" t="s">
        <v>760</v>
      </c>
      <c r="D523" s="84">
        <v>43493</v>
      </c>
      <c r="E523" s="85" t="s">
        <v>1934</v>
      </c>
      <c r="F523" s="85" t="s">
        <v>671</v>
      </c>
      <c r="G523" s="85">
        <v>182958</v>
      </c>
      <c r="H523" s="89"/>
      <c r="I523" s="270" t="s">
        <v>2601</v>
      </c>
      <c r="J523" s="89"/>
      <c r="K523" s="89"/>
      <c r="L523" s="89"/>
      <c r="M523" s="89"/>
      <c r="N523" s="271">
        <v>0</v>
      </c>
      <c r="O523" s="271">
        <v>31134</v>
      </c>
      <c r="P523" s="89" t="s">
        <v>670</v>
      </c>
    </row>
    <row r="524" spans="1:16" ht="63.75" hidden="1">
      <c r="A524" s="268" t="s">
        <v>559</v>
      </c>
      <c r="B524" s="89"/>
      <c r="C524" s="269" t="s">
        <v>760</v>
      </c>
      <c r="D524" s="84">
        <v>43493</v>
      </c>
      <c r="E524" s="85" t="s">
        <v>1934</v>
      </c>
      <c r="F524" s="85" t="s">
        <v>671</v>
      </c>
      <c r="G524" s="85">
        <v>182954</v>
      </c>
      <c r="H524" s="89"/>
      <c r="I524" s="270" t="s">
        <v>2602</v>
      </c>
      <c r="J524" s="89"/>
      <c r="K524" s="89"/>
      <c r="L524" s="89"/>
      <c r="M524" s="89"/>
      <c r="N524" s="271">
        <v>0</v>
      </c>
      <c r="O524" s="271">
        <v>647937.66</v>
      </c>
      <c r="P524" s="89" t="s">
        <v>670</v>
      </c>
    </row>
    <row r="525" spans="1:16" ht="51" hidden="1">
      <c r="A525" s="268" t="s">
        <v>559</v>
      </c>
      <c r="B525" s="89"/>
      <c r="C525" s="269" t="s">
        <v>760</v>
      </c>
      <c r="D525" s="84">
        <v>43493</v>
      </c>
      <c r="E525" s="85" t="s">
        <v>1934</v>
      </c>
      <c r="F525" s="85" t="s">
        <v>671</v>
      </c>
      <c r="G525" s="85">
        <v>182956</v>
      </c>
      <c r="H525" s="89"/>
      <c r="I525" s="270" t="s">
        <v>2601</v>
      </c>
      <c r="J525" s="89"/>
      <c r="K525" s="89"/>
      <c r="L525" s="89"/>
      <c r="M525" s="89"/>
      <c r="N525" s="271">
        <v>0</v>
      </c>
      <c r="O525" s="271">
        <v>7759.37</v>
      </c>
      <c r="P525" s="89" t="s">
        <v>670</v>
      </c>
    </row>
    <row r="526" spans="1:16" ht="76.5" hidden="1">
      <c r="A526" s="268">
        <v>513</v>
      </c>
      <c r="B526" s="89"/>
      <c r="C526" s="269" t="s">
        <v>171</v>
      </c>
      <c r="D526" s="84">
        <v>43493</v>
      </c>
      <c r="E526" s="85" t="s">
        <v>1935</v>
      </c>
      <c r="F526" s="85" t="s">
        <v>15</v>
      </c>
      <c r="G526" s="85">
        <v>948936</v>
      </c>
      <c r="H526" s="89"/>
      <c r="I526" s="270" t="s">
        <v>2603</v>
      </c>
      <c r="J526" s="89"/>
      <c r="K526" s="89"/>
      <c r="L526" s="89"/>
      <c r="M526" s="89"/>
      <c r="N526" s="271">
        <v>50</v>
      </c>
      <c r="O526" s="271">
        <v>0</v>
      </c>
      <c r="P526" s="89" t="s">
        <v>670</v>
      </c>
    </row>
    <row r="527" spans="1:16" ht="51" hidden="1">
      <c r="A527" s="268">
        <v>340</v>
      </c>
      <c r="B527" s="89"/>
      <c r="C527" s="269" t="s">
        <v>147</v>
      </c>
      <c r="D527" s="84">
        <v>43493</v>
      </c>
      <c r="E527" s="85" t="s">
        <v>1936</v>
      </c>
      <c r="F527" s="85" t="s">
        <v>6</v>
      </c>
      <c r="G527" s="85">
        <v>949062</v>
      </c>
      <c r="H527" s="89"/>
      <c r="I527" s="270" t="s">
        <v>2604</v>
      </c>
      <c r="J527" s="89"/>
      <c r="K527" s="89"/>
      <c r="L527" s="89"/>
      <c r="M527" s="89"/>
      <c r="N527" s="271">
        <v>0</v>
      </c>
      <c r="O527" s="271">
        <v>115646.91</v>
      </c>
      <c r="P527" s="89" t="s">
        <v>670</v>
      </c>
    </row>
    <row r="528" spans="1:16" ht="51" hidden="1">
      <c r="A528" s="268">
        <v>340</v>
      </c>
      <c r="B528" s="89"/>
      <c r="C528" s="269" t="s">
        <v>147</v>
      </c>
      <c r="D528" s="84">
        <v>43493</v>
      </c>
      <c r="E528" s="85" t="s">
        <v>1937</v>
      </c>
      <c r="F528" s="85" t="s">
        <v>15</v>
      </c>
      <c r="G528" s="85">
        <v>949063</v>
      </c>
      <c r="H528" s="89"/>
      <c r="I528" s="270" t="s">
        <v>2605</v>
      </c>
      <c r="J528" s="89"/>
      <c r="K528" s="89"/>
      <c r="L528" s="89"/>
      <c r="M528" s="89"/>
      <c r="N528" s="271">
        <v>50</v>
      </c>
      <c r="O528" s="271">
        <v>0</v>
      </c>
      <c r="P528" s="89" t="s">
        <v>670</v>
      </c>
    </row>
    <row r="529" spans="1:16" ht="63.75" hidden="1">
      <c r="A529" s="268" t="s">
        <v>559</v>
      </c>
      <c r="B529" s="89"/>
      <c r="C529" s="269" t="s">
        <v>760</v>
      </c>
      <c r="D529" s="84">
        <v>43493</v>
      </c>
      <c r="E529" s="85" t="s">
        <v>1938</v>
      </c>
      <c r="F529" s="85" t="s">
        <v>6</v>
      </c>
      <c r="G529" s="85">
        <v>1075308</v>
      </c>
      <c r="H529" s="89"/>
      <c r="I529" s="270" t="s">
        <v>2606</v>
      </c>
      <c r="J529" s="89"/>
      <c r="K529" s="89"/>
      <c r="L529" s="89"/>
      <c r="M529" s="89"/>
      <c r="N529" s="271">
        <v>0</v>
      </c>
      <c r="O529" s="271">
        <v>950</v>
      </c>
      <c r="P529" s="89" t="s">
        <v>670</v>
      </c>
    </row>
    <row r="530" spans="1:16" ht="102" hidden="1">
      <c r="A530" s="268">
        <v>86</v>
      </c>
      <c r="B530" s="89"/>
      <c r="C530" s="269" t="s">
        <v>56</v>
      </c>
      <c r="D530" s="84">
        <v>43493</v>
      </c>
      <c r="E530" s="85" t="s">
        <v>1939</v>
      </c>
      <c r="F530" s="85" t="s">
        <v>6</v>
      </c>
      <c r="G530" s="85">
        <v>945713</v>
      </c>
      <c r="H530" s="89"/>
      <c r="I530" s="270" t="s">
        <v>2607</v>
      </c>
      <c r="J530" s="89"/>
      <c r="K530" s="89"/>
      <c r="L530" s="89"/>
      <c r="M530" s="89"/>
      <c r="N530" s="271">
        <v>0</v>
      </c>
      <c r="O530" s="271">
        <v>768028.73</v>
      </c>
      <c r="P530" s="89" t="s">
        <v>670</v>
      </c>
    </row>
    <row r="531" spans="1:16" ht="63.75">
      <c r="A531" s="268">
        <v>190</v>
      </c>
      <c r="B531" s="89"/>
      <c r="C531" s="269" t="s">
        <v>92</v>
      </c>
      <c r="D531" s="84">
        <v>43494</v>
      </c>
      <c r="E531" s="85" t="s">
        <v>1940</v>
      </c>
      <c r="F531" s="85" t="s">
        <v>3</v>
      </c>
      <c r="G531" s="85">
        <v>1707396</v>
      </c>
      <c r="H531" s="89"/>
      <c r="I531" s="270" t="s">
        <v>2608</v>
      </c>
      <c r="J531" s="89"/>
      <c r="K531" s="89"/>
      <c r="L531" s="89"/>
      <c r="M531" s="89"/>
      <c r="N531" s="271">
        <v>0</v>
      </c>
      <c r="O531" s="271">
        <v>155</v>
      </c>
      <c r="P531" s="89" t="s">
        <v>670</v>
      </c>
    </row>
    <row r="532" spans="1:16" ht="63.75">
      <c r="A532" s="268">
        <v>190</v>
      </c>
      <c r="B532" s="89"/>
      <c r="C532" s="269" t="s">
        <v>92</v>
      </c>
      <c r="D532" s="84">
        <v>43494</v>
      </c>
      <c r="E532" s="85" t="s">
        <v>1941</v>
      </c>
      <c r="F532" s="85" t="s">
        <v>3</v>
      </c>
      <c r="G532" s="85">
        <v>1707392</v>
      </c>
      <c r="H532" s="89"/>
      <c r="I532" s="270" t="s">
        <v>2609</v>
      </c>
      <c r="J532" s="89"/>
      <c r="K532" s="89"/>
      <c r="L532" s="89"/>
      <c r="M532" s="89"/>
      <c r="N532" s="271">
        <v>0</v>
      </c>
      <c r="O532" s="271">
        <v>599</v>
      </c>
      <c r="P532" s="89" t="s">
        <v>670</v>
      </c>
    </row>
    <row r="533" spans="1:16" ht="63.75">
      <c r="A533" s="268">
        <v>190</v>
      </c>
      <c r="B533" s="89"/>
      <c r="C533" s="269" t="s">
        <v>92</v>
      </c>
      <c r="D533" s="84">
        <v>43494</v>
      </c>
      <c r="E533" s="85" t="s">
        <v>1942</v>
      </c>
      <c r="F533" s="85" t="s">
        <v>3</v>
      </c>
      <c r="G533" s="85">
        <v>1707391</v>
      </c>
      <c r="H533" s="89"/>
      <c r="I533" s="270" t="s">
        <v>2610</v>
      </c>
      <c r="J533" s="89"/>
      <c r="K533" s="89"/>
      <c r="L533" s="89"/>
      <c r="M533" s="89"/>
      <c r="N533" s="271">
        <v>0</v>
      </c>
      <c r="O533" s="271">
        <v>155</v>
      </c>
      <c r="P533" s="89" t="s">
        <v>670</v>
      </c>
    </row>
    <row r="534" spans="1:16" ht="51">
      <c r="A534" s="268">
        <v>190</v>
      </c>
      <c r="B534" s="89"/>
      <c r="C534" s="269" t="s">
        <v>92</v>
      </c>
      <c r="D534" s="84">
        <v>43494</v>
      </c>
      <c r="E534" s="85" t="s">
        <v>1943</v>
      </c>
      <c r="F534" s="85" t="s">
        <v>3</v>
      </c>
      <c r="G534" s="85">
        <v>1707389</v>
      </c>
      <c r="H534" s="89"/>
      <c r="I534" s="270" t="s">
        <v>2611</v>
      </c>
      <c r="J534" s="89"/>
      <c r="K534" s="89"/>
      <c r="L534" s="89"/>
      <c r="M534" s="89"/>
      <c r="N534" s="271">
        <v>0</v>
      </c>
      <c r="O534" s="271">
        <v>155</v>
      </c>
      <c r="P534" s="89" t="s">
        <v>670</v>
      </c>
    </row>
    <row r="535" spans="1:16" ht="51">
      <c r="A535" s="268">
        <v>378</v>
      </c>
      <c r="B535" s="89"/>
      <c r="C535" s="269" t="s">
        <v>639</v>
      </c>
      <c r="D535" s="84">
        <v>43494</v>
      </c>
      <c r="E535" s="85" t="s">
        <v>1944</v>
      </c>
      <c r="F535" s="85" t="s">
        <v>3</v>
      </c>
      <c r="G535" s="85">
        <v>1707332</v>
      </c>
      <c r="H535" s="89"/>
      <c r="I535" s="270" t="s">
        <v>2612</v>
      </c>
      <c r="J535" s="89"/>
      <c r="K535" s="89"/>
      <c r="L535" s="89"/>
      <c r="M535" s="89"/>
      <c r="N535" s="271">
        <v>0</v>
      </c>
      <c r="O535" s="271">
        <v>715.38</v>
      </c>
      <c r="P535" s="89" t="s">
        <v>670</v>
      </c>
    </row>
    <row r="536" spans="1:16" ht="51">
      <c r="A536" s="268">
        <v>378</v>
      </c>
      <c r="B536" s="89"/>
      <c r="C536" s="269" t="s">
        <v>639</v>
      </c>
      <c r="D536" s="84">
        <v>43494</v>
      </c>
      <c r="E536" s="85" t="s">
        <v>1945</v>
      </c>
      <c r="F536" s="85" t="s">
        <v>3</v>
      </c>
      <c r="G536" s="85">
        <v>1707331</v>
      </c>
      <c r="H536" s="89"/>
      <c r="I536" s="270" t="s">
        <v>2613</v>
      </c>
      <c r="J536" s="89"/>
      <c r="K536" s="89"/>
      <c r="L536" s="89"/>
      <c r="M536" s="89"/>
      <c r="N536" s="271">
        <v>0</v>
      </c>
      <c r="O536" s="271">
        <v>741.62</v>
      </c>
      <c r="P536" s="89" t="s">
        <v>670</v>
      </c>
    </row>
    <row r="537" spans="1:16" ht="63.75">
      <c r="A537" s="268">
        <v>190</v>
      </c>
      <c r="B537" s="89"/>
      <c r="C537" s="269" t="s">
        <v>92</v>
      </c>
      <c r="D537" s="84">
        <v>43494</v>
      </c>
      <c r="E537" s="85" t="s">
        <v>1946</v>
      </c>
      <c r="F537" s="85" t="s">
        <v>3</v>
      </c>
      <c r="G537" s="85">
        <v>1707397</v>
      </c>
      <c r="H537" s="89"/>
      <c r="I537" s="270" t="s">
        <v>2614</v>
      </c>
      <c r="J537" s="89"/>
      <c r="K537" s="89"/>
      <c r="L537" s="89"/>
      <c r="M537" s="89"/>
      <c r="N537" s="271">
        <v>0</v>
      </c>
      <c r="O537" s="271">
        <v>380</v>
      </c>
      <c r="P537" s="89" t="s">
        <v>670</v>
      </c>
    </row>
    <row r="538" spans="1:16" ht="51">
      <c r="A538" s="268" t="s">
        <v>565</v>
      </c>
      <c r="B538" s="89"/>
      <c r="C538" s="269" t="s">
        <v>615</v>
      </c>
      <c r="D538" s="84">
        <v>43494</v>
      </c>
      <c r="E538" s="85" t="s">
        <v>1947</v>
      </c>
      <c r="F538" s="85" t="s">
        <v>3</v>
      </c>
      <c r="G538" s="85">
        <v>1707408</v>
      </c>
      <c r="H538" s="89"/>
      <c r="I538" s="270" t="s">
        <v>2615</v>
      </c>
      <c r="J538" s="89"/>
      <c r="K538" s="89"/>
      <c r="L538" s="89"/>
      <c r="M538" s="89"/>
      <c r="N538" s="271">
        <v>0</v>
      </c>
      <c r="O538" s="271">
        <v>3469</v>
      </c>
      <c r="P538" s="89" t="s">
        <v>670</v>
      </c>
    </row>
    <row r="539" spans="1:16" ht="51">
      <c r="A539" s="268" t="s">
        <v>565</v>
      </c>
      <c r="B539" s="89"/>
      <c r="C539" s="269" t="s">
        <v>615</v>
      </c>
      <c r="D539" s="84">
        <v>43494</v>
      </c>
      <c r="E539" s="85" t="s">
        <v>1948</v>
      </c>
      <c r="F539" s="85" t="s">
        <v>3</v>
      </c>
      <c r="G539" s="85">
        <v>1707409</v>
      </c>
      <c r="H539" s="89"/>
      <c r="I539" s="270" t="s">
        <v>2616</v>
      </c>
      <c r="J539" s="89"/>
      <c r="K539" s="89"/>
      <c r="L539" s="89"/>
      <c r="M539" s="89"/>
      <c r="N539" s="271">
        <v>0</v>
      </c>
      <c r="O539" s="271">
        <v>301.63</v>
      </c>
      <c r="P539" s="89" t="s">
        <v>670</v>
      </c>
    </row>
    <row r="540" spans="1:16" ht="51">
      <c r="A540" s="268" t="s">
        <v>565</v>
      </c>
      <c r="B540" s="89"/>
      <c r="C540" s="269" t="s">
        <v>615</v>
      </c>
      <c r="D540" s="84">
        <v>43494</v>
      </c>
      <c r="E540" s="85" t="s">
        <v>1949</v>
      </c>
      <c r="F540" s="85" t="s">
        <v>3</v>
      </c>
      <c r="G540" s="85">
        <v>1707411</v>
      </c>
      <c r="H540" s="89"/>
      <c r="I540" s="270" t="s">
        <v>2617</v>
      </c>
      <c r="J540" s="89"/>
      <c r="K540" s="89"/>
      <c r="L540" s="89"/>
      <c r="M540" s="89"/>
      <c r="N540" s="271">
        <v>0</v>
      </c>
      <c r="O540" s="271">
        <v>4334.7</v>
      </c>
      <c r="P540" s="89" t="s">
        <v>670</v>
      </c>
    </row>
    <row r="541" spans="1:16" ht="51">
      <c r="A541" s="268" t="s">
        <v>565</v>
      </c>
      <c r="B541" s="89"/>
      <c r="C541" s="269" t="s">
        <v>615</v>
      </c>
      <c r="D541" s="84">
        <v>43494</v>
      </c>
      <c r="E541" s="85" t="s">
        <v>1950</v>
      </c>
      <c r="F541" s="85" t="s">
        <v>3</v>
      </c>
      <c r="G541" s="85">
        <v>1707414</v>
      </c>
      <c r="H541" s="89"/>
      <c r="I541" s="270" t="s">
        <v>2618</v>
      </c>
      <c r="J541" s="89"/>
      <c r="K541" s="89"/>
      <c r="L541" s="89"/>
      <c r="M541" s="89"/>
      <c r="N541" s="271">
        <v>0</v>
      </c>
      <c r="O541" s="271">
        <v>323.63</v>
      </c>
      <c r="P541" s="89" t="s">
        <v>670</v>
      </c>
    </row>
    <row r="542" spans="1:16" ht="51">
      <c r="A542" s="268" t="s">
        <v>565</v>
      </c>
      <c r="B542" s="89"/>
      <c r="C542" s="269" t="s">
        <v>615</v>
      </c>
      <c r="D542" s="84">
        <v>43494</v>
      </c>
      <c r="E542" s="85" t="s">
        <v>1951</v>
      </c>
      <c r="F542" s="85" t="s">
        <v>3</v>
      </c>
      <c r="G542" s="85">
        <v>1707464</v>
      </c>
      <c r="H542" s="89"/>
      <c r="I542" s="270" t="s">
        <v>2619</v>
      </c>
      <c r="J542" s="89"/>
      <c r="K542" s="89"/>
      <c r="L542" s="89"/>
      <c r="M542" s="89"/>
      <c r="N542" s="271">
        <v>0</v>
      </c>
      <c r="O542" s="271">
        <v>238.8</v>
      </c>
      <c r="P542" s="89" t="s">
        <v>670</v>
      </c>
    </row>
    <row r="543" spans="1:16" ht="51">
      <c r="A543" s="268">
        <v>86</v>
      </c>
      <c r="B543" s="89"/>
      <c r="C543" s="269" t="s">
        <v>56</v>
      </c>
      <c r="D543" s="84">
        <v>43494</v>
      </c>
      <c r="E543" s="85" t="s">
        <v>1952</v>
      </c>
      <c r="F543" s="85" t="s">
        <v>3</v>
      </c>
      <c r="G543" s="85">
        <v>1707201</v>
      </c>
      <c r="H543" s="89"/>
      <c r="I543" s="270" t="s">
        <v>2620</v>
      </c>
      <c r="J543" s="89"/>
      <c r="K543" s="89"/>
      <c r="L543" s="89"/>
      <c r="M543" s="89"/>
      <c r="N543" s="271">
        <v>0</v>
      </c>
      <c r="O543" s="271">
        <v>27840</v>
      </c>
      <c r="P543" s="89" t="s">
        <v>670</v>
      </c>
    </row>
    <row r="544" spans="1:16" ht="51">
      <c r="A544" s="268">
        <v>10</v>
      </c>
      <c r="B544" s="89"/>
      <c r="C544" s="269" t="s">
        <v>41</v>
      </c>
      <c r="D544" s="84">
        <v>43494</v>
      </c>
      <c r="E544" s="85" t="s">
        <v>1953</v>
      </c>
      <c r="F544" s="85" t="s">
        <v>3</v>
      </c>
      <c r="G544" s="85">
        <v>1707210</v>
      </c>
      <c r="H544" s="89"/>
      <c r="I544" s="270" t="s">
        <v>2621</v>
      </c>
      <c r="J544" s="89"/>
      <c r="K544" s="89"/>
      <c r="L544" s="89"/>
      <c r="M544" s="89"/>
      <c r="N544" s="271">
        <v>0</v>
      </c>
      <c r="O544" s="271">
        <v>4394</v>
      </c>
      <c r="P544" s="89" t="s">
        <v>670</v>
      </c>
    </row>
    <row r="545" spans="1:16" ht="51">
      <c r="A545" s="268" t="s">
        <v>556</v>
      </c>
      <c r="B545" s="89"/>
      <c r="C545" s="269" t="s">
        <v>616</v>
      </c>
      <c r="D545" s="84">
        <v>43494</v>
      </c>
      <c r="E545" s="85" t="s">
        <v>1954</v>
      </c>
      <c r="F545" s="85" t="s">
        <v>3</v>
      </c>
      <c r="G545" s="85">
        <v>1707316</v>
      </c>
      <c r="H545" s="89"/>
      <c r="I545" s="270" t="s">
        <v>2622</v>
      </c>
      <c r="J545" s="89"/>
      <c r="K545" s="89"/>
      <c r="L545" s="89"/>
      <c r="M545" s="89"/>
      <c r="N545" s="271">
        <v>0</v>
      </c>
      <c r="O545" s="271">
        <v>5565.38</v>
      </c>
      <c r="P545" s="89" t="s">
        <v>670</v>
      </c>
    </row>
    <row r="546" spans="1:16" ht="51">
      <c r="A546" s="268" t="s">
        <v>565</v>
      </c>
      <c r="B546" s="89"/>
      <c r="C546" s="269" t="s">
        <v>615</v>
      </c>
      <c r="D546" s="84">
        <v>43494</v>
      </c>
      <c r="E546" s="85" t="s">
        <v>1955</v>
      </c>
      <c r="F546" s="85" t="s">
        <v>3</v>
      </c>
      <c r="G546" s="85">
        <v>1707213</v>
      </c>
      <c r="H546" s="89"/>
      <c r="I546" s="270" t="s">
        <v>2623</v>
      </c>
      <c r="J546" s="89"/>
      <c r="K546" s="89"/>
      <c r="L546" s="89"/>
      <c r="M546" s="89"/>
      <c r="N546" s="271">
        <v>0</v>
      </c>
      <c r="O546" s="271">
        <v>877</v>
      </c>
      <c r="P546" s="89" t="s">
        <v>670</v>
      </c>
    </row>
    <row r="547" spans="1:16" ht="51">
      <c r="A547" s="268" t="s">
        <v>556</v>
      </c>
      <c r="B547" s="89"/>
      <c r="C547" s="269" t="s">
        <v>616</v>
      </c>
      <c r="D547" s="84">
        <v>43494</v>
      </c>
      <c r="E547" s="85" t="s">
        <v>1956</v>
      </c>
      <c r="F547" s="85" t="s">
        <v>3</v>
      </c>
      <c r="G547" s="85">
        <v>1707323</v>
      </c>
      <c r="H547" s="89"/>
      <c r="I547" s="270" t="s">
        <v>2624</v>
      </c>
      <c r="J547" s="89"/>
      <c r="K547" s="89"/>
      <c r="L547" s="89"/>
      <c r="M547" s="89"/>
      <c r="N547" s="271">
        <v>0</v>
      </c>
      <c r="O547" s="271">
        <v>12766.5</v>
      </c>
      <c r="P547" s="89" t="s">
        <v>670</v>
      </c>
    </row>
    <row r="548" spans="1:16" ht="89.25" hidden="1">
      <c r="A548" s="268">
        <v>10</v>
      </c>
      <c r="B548" s="89"/>
      <c r="C548" s="269" t="s">
        <v>41</v>
      </c>
      <c r="D548" s="84">
        <v>43494</v>
      </c>
      <c r="E548" s="85" t="s">
        <v>1957</v>
      </c>
      <c r="F548" s="85" t="s">
        <v>15</v>
      </c>
      <c r="G548" s="85">
        <v>7116</v>
      </c>
      <c r="H548" s="89"/>
      <c r="I548" s="270" t="s">
        <v>2625</v>
      </c>
      <c r="J548" s="89"/>
      <c r="K548" s="89"/>
      <c r="L548" s="89"/>
      <c r="M548" s="89"/>
      <c r="N548" s="271">
        <v>17671.34</v>
      </c>
      <c r="O548" s="271">
        <v>0</v>
      </c>
      <c r="P548" s="89" t="s">
        <v>7938</v>
      </c>
    </row>
    <row r="549" spans="1:16" ht="89.25" hidden="1">
      <c r="A549" s="268">
        <v>10</v>
      </c>
      <c r="B549" s="89"/>
      <c r="C549" s="269" t="s">
        <v>41</v>
      </c>
      <c r="D549" s="84">
        <v>43494</v>
      </c>
      <c r="E549" s="85" t="s">
        <v>1958</v>
      </c>
      <c r="F549" s="85" t="s">
        <v>15</v>
      </c>
      <c r="G549" s="85">
        <v>7114</v>
      </c>
      <c r="H549" s="89"/>
      <c r="I549" s="270" t="s">
        <v>2626</v>
      </c>
      <c r="J549" s="89"/>
      <c r="K549" s="89"/>
      <c r="L549" s="89"/>
      <c r="M549" s="89"/>
      <c r="N549" s="271">
        <v>30427.09</v>
      </c>
      <c r="O549" s="271">
        <v>0</v>
      </c>
      <c r="P549" s="89" t="s">
        <v>7938</v>
      </c>
    </row>
    <row r="550" spans="1:16" ht="51" hidden="1">
      <c r="A550" s="268" t="s">
        <v>556</v>
      </c>
      <c r="B550" s="89"/>
      <c r="C550" s="269" t="s">
        <v>616</v>
      </c>
      <c r="D550" s="84">
        <v>43494</v>
      </c>
      <c r="E550" s="85" t="s">
        <v>1959</v>
      </c>
      <c r="F550" s="85" t="s">
        <v>11</v>
      </c>
      <c r="G550" s="85">
        <v>945794</v>
      </c>
      <c r="H550" s="89"/>
      <c r="I550" s="270" t="s">
        <v>2627</v>
      </c>
      <c r="J550" s="89"/>
      <c r="K550" s="89"/>
      <c r="L550" s="89"/>
      <c r="M550" s="89"/>
      <c r="N550" s="271">
        <v>50</v>
      </c>
      <c r="O550" s="271">
        <v>0</v>
      </c>
      <c r="P550" s="89" t="s">
        <v>670</v>
      </c>
    </row>
    <row r="551" spans="1:16" ht="63.75" hidden="1">
      <c r="A551" s="268" t="s">
        <v>559</v>
      </c>
      <c r="B551" s="89"/>
      <c r="C551" s="269" t="s">
        <v>760</v>
      </c>
      <c r="D551" s="84">
        <v>43494</v>
      </c>
      <c r="E551" s="85" t="s">
        <v>1960</v>
      </c>
      <c r="F551" s="85" t="s">
        <v>671</v>
      </c>
      <c r="G551" s="85">
        <v>182952</v>
      </c>
      <c r="H551" s="89"/>
      <c r="I551" s="270" t="s">
        <v>2602</v>
      </c>
      <c r="J551" s="89"/>
      <c r="K551" s="89"/>
      <c r="L551" s="89"/>
      <c r="M551" s="89"/>
      <c r="N551" s="271">
        <v>0</v>
      </c>
      <c r="O551" s="271">
        <v>2394688.4700000002</v>
      </c>
      <c r="P551" s="89" t="s">
        <v>670</v>
      </c>
    </row>
    <row r="552" spans="1:16" ht="89.25" hidden="1">
      <c r="A552" s="268" t="s">
        <v>556</v>
      </c>
      <c r="B552" s="89"/>
      <c r="C552" s="269" t="s">
        <v>616</v>
      </c>
      <c r="D552" s="84">
        <v>43494</v>
      </c>
      <c r="E552" s="85" t="s">
        <v>1961</v>
      </c>
      <c r="F552" s="85" t="s">
        <v>671</v>
      </c>
      <c r="G552" s="85">
        <v>182973</v>
      </c>
      <c r="H552" s="89"/>
      <c r="I552" s="270" t="s">
        <v>2628</v>
      </c>
      <c r="J552" s="89"/>
      <c r="K552" s="89"/>
      <c r="L552" s="89"/>
      <c r="M552" s="89"/>
      <c r="N552" s="271">
        <v>102262.5</v>
      </c>
      <c r="O552" s="271">
        <v>0</v>
      </c>
      <c r="P552" s="89" t="s">
        <v>670</v>
      </c>
    </row>
    <row r="553" spans="1:16" ht="63.75" hidden="1">
      <c r="A553" s="268">
        <v>287</v>
      </c>
      <c r="B553" s="89"/>
      <c r="C553" s="269" t="s">
        <v>126</v>
      </c>
      <c r="D553" s="84">
        <v>43494</v>
      </c>
      <c r="E553" s="85" t="s">
        <v>1962</v>
      </c>
      <c r="F553" s="85" t="s">
        <v>11</v>
      </c>
      <c r="G553" s="85">
        <v>950852</v>
      </c>
      <c r="H553" s="89"/>
      <c r="I553" s="270" t="s">
        <v>2629</v>
      </c>
      <c r="J553" s="89"/>
      <c r="K553" s="89"/>
      <c r="L553" s="89"/>
      <c r="M553" s="89"/>
      <c r="N553" s="271">
        <v>50</v>
      </c>
      <c r="O553" s="271">
        <v>0</v>
      </c>
      <c r="P553" s="89" t="s">
        <v>670</v>
      </c>
    </row>
    <row r="554" spans="1:16" ht="89.25" hidden="1">
      <c r="A554" s="268">
        <v>590</v>
      </c>
      <c r="B554" s="89"/>
      <c r="C554" s="269" t="s">
        <v>611</v>
      </c>
      <c r="D554" s="84">
        <v>43494</v>
      </c>
      <c r="E554" s="85" t="s">
        <v>1963</v>
      </c>
      <c r="F554" s="85" t="s">
        <v>11</v>
      </c>
      <c r="G554" s="85">
        <v>945834</v>
      </c>
      <c r="H554" s="89"/>
      <c r="I554" s="270" t="s">
        <v>2630</v>
      </c>
      <c r="J554" s="89"/>
      <c r="K554" s="89"/>
      <c r="L554" s="89"/>
      <c r="M554" s="89"/>
      <c r="N554" s="271">
        <v>6880.23</v>
      </c>
      <c r="O554" s="271">
        <v>0</v>
      </c>
      <c r="P554" s="89" t="s">
        <v>670</v>
      </c>
    </row>
    <row r="555" spans="1:16" ht="38.25" hidden="1">
      <c r="A555" s="268" t="s">
        <v>711</v>
      </c>
      <c r="B555" s="89"/>
      <c r="C555" s="269" t="s">
        <v>1409</v>
      </c>
      <c r="D555" s="84">
        <v>43494</v>
      </c>
      <c r="E555" s="85" t="s">
        <v>1964</v>
      </c>
      <c r="F555" s="85" t="s">
        <v>13</v>
      </c>
      <c r="G555" s="85">
        <v>391383</v>
      </c>
      <c r="H555" s="89"/>
      <c r="I555" s="270" t="s">
        <v>720</v>
      </c>
      <c r="J555" s="89"/>
      <c r="K555" s="89"/>
      <c r="L555" s="89"/>
      <c r="M555" s="89"/>
      <c r="N555" s="271">
        <v>17892836.199999999</v>
      </c>
      <c r="O555" s="271">
        <v>0</v>
      </c>
      <c r="P555" s="89" t="s">
        <v>670</v>
      </c>
    </row>
    <row r="556" spans="1:16" ht="38.25" hidden="1">
      <c r="A556" s="268" t="s">
        <v>711</v>
      </c>
      <c r="B556" s="89"/>
      <c r="C556" s="269" t="s">
        <v>1409</v>
      </c>
      <c r="D556" s="84">
        <v>43494</v>
      </c>
      <c r="E556" s="85" t="s">
        <v>1965</v>
      </c>
      <c r="F556" s="85" t="s">
        <v>13</v>
      </c>
      <c r="G556" s="85">
        <v>391385</v>
      </c>
      <c r="H556" s="89"/>
      <c r="I556" s="270" t="s">
        <v>720</v>
      </c>
      <c r="J556" s="89"/>
      <c r="K556" s="89"/>
      <c r="L556" s="89"/>
      <c r="M556" s="89"/>
      <c r="N556" s="271">
        <v>3291937.56</v>
      </c>
      <c r="O556" s="271">
        <v>0</v>
      </c>
      <c r="P556" s="89" t="s">
        <v>670</v>
      </c>
    </row>
    <row r="557" spans="1:16" ht="38.25" hidden="1">
      <c r="A557" s="268" t="s">
        <v>711</v>
      </c>
      <c r="B557" s="89"/>
      <c r="C557" s="269" t="s">
        <v>1409</v>
      </c>
      <c r="D557" s="84">
        <v>43494</v>
      </c>
      <c r="E557" s="85" t="s">
        <v>1966</v>
      </c>
      <c r="F557" s="85" t="s">
        <v>13</v>
      </c>
      <c r="G557" s="85">
        <v>391387</v>
      </c>
      <c r="H557" s="89"/>
      <c r="I557" s="270" t="s">
        <v>720</v>
      </c>
      <c r="J557" s="89"/>
      <c r="K557" s="89"/>
      <c r="L557" s="89"/>
      <c r="M557" s="89"/>
      <c r="N557" s="271">
        <v>3291937.56</v>
      </c>
      <c r="O557" s="271">
        <v>0</v>
      </c>
      <c r="P557" s="89" t="s">
        <v>670</v>
      </c>
    </row>
    <row r="558" spans="1:16" ht="38.25" hidden="1">
      <c r="A558" s="268" t="s">
        <v>711</v>
      </c>
      <c r="B558" s="89"/>
      <c r="C558" s="269" t="s">
        <v>1409</v>
      </c>
      <c r="D558" s="84">
        <v>43494</v>
      </c>
      <c r="E558" s="85" t="s">
        <v>1967</v>
      </c>
      <c r="F558" s="85" t="s">
        <v>13</v>
      </c>
      <c r="G558" s="85">
        <v>391389</v>
      </c>
      <c r="H558" s="89"/>
      <c r="I558" s="270" t="s">
        <v>720</v>
      </c>
      <c r="J558" s="89"/>
      <c r="K558" s="89"/>
      <c r="L558" s="89"/>
      <c r="M558" s="89"/>
      <c r="N558" s="271">
        <v>3291937.56</v>
      </c>
      <c r="O558" s="271">
        <v>0</v>
      </c>
      <c r="P558" s="89" t="s">
        <v>670</v>
      </c>
    </row>
    <row r="559" spans="1:16" ht="38.25" hidden="1">
      <c r="A559" s="268" t="s">
        <v>711</v>
      </c>
      <c r="B559" s="89"/>
      <c r="C559" s="269" t="s">
        <v>1409</v>
      </c>
      <c r="D559" s="84">
        <v>43494</v>
      </c>
      <c r="E559" s="85" t="s">
        <v>1968</v>
      </c>
      <c r="F559" s="85" t="s">
        <v>13</v>
      </c>
      <c r="G559" s="85">
        <v>391391</v>
      </c>
      <c r="H559" s="89"/>
      <c r="I559" s="270" t="s">
        <v>720</v>
      </c>
      <c r="J559" s="89"/>
      <c r="K559" s="89"/>
      <c r="L559" s="89"/>
      <c r="M559" s="89"/>
      <c r="N559" s="271">
        <v>3291937.56</v>
      </c>
      <c r="O559" s="271">
        <v>0</v>
      </c>
      <c r="P559" s="89" t="s">
        <v>670</v>
      </c>
    </row>
    <row r="560" spans="1:16" ht="38.25" hidden="1">
      <c r="A560" s="268" t="s">
        <v>711</v>
      </c>
      <c r="B560" s="89"/>
      <c r="C560" s="269" t="s">
        <v>1409</v>
      </c>
      <c r="D560" s="84">
        <v>43494</v>
      </c>
      <c r="E560" s="85" t="s">
        <v>1969</v>
      </c>
      <c r="F560" s="85" t="s">
        <v>13</v>
      </c>
      <c r="G560" s="85">
        <v>391393</v>
      </c>
      <c r="H560" s="89"/>
      <c r="I560" s="270" t="s">
        <v>720</v>
      </c>
      <c r="J560" s="89"/>
      <c r="K560" s="89"/>
      <c r="L560" s="89"/>
      <c r="M560" s="89"/>
      <c r="N560" s="271">
        <v>3291937.56</v>
      </c>
      <c r="O560" s="271">
        <v>0</v>
      </c>
      <c r="P560" s="89" t="s">
        <v>670</v>
      </c>
    </row>
    <row r="561" spans="1:16" ht="38.25" hidden="1">
      <c r="A561" s="268" t="s">
        <v>711</v>
      </c>
      <c r="B561" s="89"/>
      <c r="C561" s="269" t="s">
        <v>1409</v>
      </c>
      <c r="D561" s="84">
        <v>43494</v>
      </c>
      <c r="E561" s="85" t="s">
        <v>1970</v>
      </c>
      <c r="F561" s="85" t="s">
        <v>13</v>
      </c>
      <c r="G561" s="85">
        <v>391395</v>
      </c>
      <c r="H561" s="89"/>
      <c r="I561" s="270" t="s">
        <v>720</v>
      </c>
      <c r="J561" s="89"/>
      <c r="K561" s="89"/>
      <c r="L561" s="89"/>
      <c r="M561" s="89"/>
      <c r="N561" s="271">
        <v>1858266.71</v>
      </c>
      <c r="O561" s="271">
        <v>0</v>
      </c>
      <c r="P561" s="89" t="s">
        <v>670</v>
      </c>
    </row>
    <row r="562" spans="1:16" ht="38.25" hidden="1">
      <c r="A562" s="268" t="s">
        <v>711</v>
      </c>
      <c r="B562" s="89"/>
      <c r="C562" s="269" t="s">
        <v>1409</v>
      </c>
      <c r="D562" s="84">
        <v>43494</v>
      </c>
      <c r="E562" s="85" t="s">
        <v>1971</v>
      </c>
      <c r="F562" s="85" t="s">
        <v>13</v>
      </c>
      <c r="G562" s="85">
        <v>391397</v>
      </c>
      <c r="H562" s="89"/>
      <c r="I562" s="270" t="s">
        <v>720</v>
      </c>
      <c r="J562" s="89"/>
      <c r="K562" s="89"/>
      <c r="L562" s="89"/>
      <c r="M562" s="89"/>
      <c r="N562" s="271">
        <v>178033.6</v>
      </c>
      <c r="O562" s="271">
        <v>0</v>
      </c>
      <c r="P562" s="89" t="s">
        <v>670</v>
      </c>
    </row>
    <row r="563" spans="1:16" ht="38.25" hidden="1">
      <c r="A563" s="268" t="s">
        <v>711</v>
      </c>
      <c r="B563" s="89"/>
      <c r="C563" s="269" t="s">
        <v>1409</v>
      </c>
      <c r="D563" s="84">
        <v>43494</v>
      </c>
      <c r="E563" s="85" t="s">
        <v>1972</v>
      </c>
      <c r="F563" s="85" t="s">
        <v>13</v>
      </c>
      <c r="G563" s="85">
        <v>391399</v>
      </c>
      <c r="H563" s="89"/>
      <c r="I563" s="270" t="s">
        <v>720</v>
      </c>
      <c r="J563" s="89"/>
      <c r="K563" s="89"/>
      <c r="L563" s="89"/>
      <c r="M563" s="89"/>
      <c r="N563" s="271">
        <v>2894670.91</v>
      </c>
      <c r="O563" s="271">
        <v>0</v>
      </c>
      <c r="P563" s="89" t="s">
        <v>670</v>
      </c>
    </row>
    <row r="564" spans="1:16" ht="38.25" hidden="1">
      <c r="A564" s="268" t="s">
        <v>711</v>
      </c>
      <c r="B564" s="89"/>
      <c r="C564" s="269" t="s">
        <v>1409</v>
      </c>
      <c r="D564" s="84">
        <v>43494</v>
      </c>
      <c r="E564" s="85" t="s">
        <v>1973</v>
      </c>
      <c r="F564" s="85" t="s">
        <v>13</v>
      </c>
      <c r="G564" s="85">
        <v>391401</v>
      </c>
      <c r="H564" s="89"/>
      <c r="I564" s="270" t="s">
        <v>720</v>
      </c>
      <c r="J564" s="89"/>
      <c r="K564" s="89"/>
      <c r="L564" s="89"/>
      <c r="M564" s="89"/>
      <c r="N564" s="271">
        <v>668884.51</v>
      </c>
      <c r="O564" s="271">
        <v>0</v>
      </c>
      <c r="P564" s="89" t="s">
        <v>670</v>
      </c>
    </row>
    <row r="565" spans="1:16" ht="38.25" hidden="1">
      <c r="A565" s="268" t="s">
        <v>711</v>
      </c>
      <c r="B565" s="89"/>
      <c r="C565" s="269" t="s">
        <v>1409</v>
      </c>
      <c r="D565" s="84">
        <v>43494</v>
      </c>
      <c r="E565" s="85" t="s">
        <v>1974</v>
      </c>
      <c r="F565" s="85" t="s">
        <v>13</v>
      </c>
      <c r="G565" s="85">
        <v>391403</v>
      </c>
      <c r="H565" s="89"/>
      <c r="I565" s="270" t="s">
        <v>720</v>
      </c>
      <c r="J565" s="89"/>
      <c r="K565" s="89"/>
      <c r="L565" s="89"/>
      <c r="M565" s="89"/>
      <c r="N565" s="271">
        <v>5103947.84</v>
      </c>
      <c r="O565" s="271">
        <v>0</v>
      </c>
      <c r="P565" s="89" t="s">
        <v>670</v>
      </c>
    </row>
    <row r="566" spans="1:16" ht="38.25" hidden="1">
      <c r="A566" s="268" t="s">
        <v>711</v>
      </c>
      <c r="B566" s="89"/>
      <c r="C566" s="269" t="s">
        <v>1409</v>
      </c>
      <c r="D566" s="84">
        <v>43494</v>
      </c>
      <c r="E566" s="85" t="s">
        <v>1975</v>
      </c>
      <c r="F566" s="85" t="s">
        <v>13</v>
      </c>
      <c r="G566" s="85">
        <v>391405</v>
      </c>
      <c r="H566" s="89"/>
      <c r="I566" s="270" t="s">
        <v>720</v>
      </c>
      <c r="J566" s="89"/>
      <c r="K566" s="89"/>
      <c r="L566" s="89"/>
      <c r="M566" s="89"/>
      <c r="N566" s="271">
        <v>1837169.95</v>
      </c>
      <c r="O566" s="271">
        <v>0</v>
      </c>
      <c r="P566" s="89" t="s">
        <v>670</v>
      </c>
    </row>
    <row r="567" spans="1:16" ht="38.25" hidden="1">
      <c r="A567" s="268" t="s">
        <v>711</v>
      </c>
      <c r="B567" s="89"/>
      <c r="C567" s="269" t="s">
        <v>1409</v>
      </c>
      <c r="D567" s="84">
        <v>43494</v>
      </c>
      <c r="E567" s="85" t="s">
        <v>1976</v>
      </c>
      <c r="F567" s="85" t="s">
        <v>13</v>
      </c>
      <c r="G567" s="85">
        <v>391407</v>
      </c>
      <c r="H567" s="89"/>
      <c r="I567" s="270" t="s">
        <v>720</v>
      </c>
      <c r="J567" s="89"/>
      <c r="K567" s="89"/>
      <c r="L567" s="89"/>
      <c r="M567" s="89"/>
      <c r="N567" s="271">
        <v>7950553.6100000003</v>
      </c>
      <c r="O567" s="271">
        <v>0</v>
      </c>
      <c r="P567" s="89" t="s">
        <v>670</v>
      </c>
    </row>
    <row r="568" spans="1:16" ht="38.25" hidden="1">
      <c r="A568" s="268" t="s">
        <v>711</v>
      </c>
      <c r="B568" s="89"/>
      <c r="C568" s="269" t="s">
        <v>1409</v>
      </c>
      <c r="D568" s="84">
        <v>43494</v>
      </c>
      <c r="E568" s="85" t="s">
        <v>1977</v>
      </c>
      <c r="F568" s="85" t="s">
        <v>13</v>
      </c>
      <c r="G568" s="85">
        <v>391409</v>
      </c>
      <c r="H568" s="89"/>
      <c r="I568" s="270" t="s">
        <v>720</v>
      </c>
      <c r="J568" s="89"/>
      <c r="K568" s="89"/>
      <c r="L568" s="89"/>
      <c r="M568" s="89"/>
      <c r="N568" s="271">
        <v>488990.13</v>
      </c>
      <c r="O568" s="271">
        <v>0</v>
      </c>
      <c r="P568" s="89" t="s">
        <v>670</v>
      </c>
    </row>
    <row r="569" spans="1:16" ht="38.25" hidden="1">
      <c r="A569" s="268" t="s">
        <v>711</v>
      </c>
      <c r="B569" s="89"/>
      <c r="C569" s="269" t="s">
        <v>1409</v>
      </c>
      <c r="D569" s="84">
        <v>43494</v>
      </c>
      <c r="E569" s="85" t="s">
        <v>1978</v>
      </c>
      <c r="F569" s="85" t="s">
        <v>13</v>
      </c>
      <c r="G569" s="85">
        <v>391411</v>
      </c>
      <c r="H569" s="89"/>
      <c r="I569" s="270" t="s">
        <v>720</v>
      </c>
      <c r="J569" s="89"/>
      <c r="K569" s="89"/>
      <c r="L569" s="89"/>
      <c r="M569" s="89"/>
      <c r="N569" s="271">
        <v>1556271.33</v>
      </c>
      <c r="O569" s="271">
        <v>0</v>
      </c>
      <c r="P569" s="89" t="s">
        <v>670</v>
      </c>
    </row>
    <row r="570" spans="1:16" ht="38.25" hidden="1">
      <c r="A570" s="268" t="s">
        <v>711</v>
      </c>
      <c r="B570" s="89"/>
      <c r="C570" s="269" t="s">
        <v>1409</v>
      </c>
      <c r="D570" s="84">
        <v>43494</v>
      </c>
      <c r="E570" s="85" t="s">
        <v>1979</v>
      </c>
      <c r="F570" s="85" t="s">
        <v>13</v>
      </c>
      <c r="G570" s="85">
        <v>391413</v>
      </c>
      <c r="H570" s="89"/>
      <c r="I570" s="270" t="s">
        <v>720</v>
      </c>
      <c r="J570" s="89"/>
      <c r="K570" s="89"/>
      <c r="L570" s="89"/>
      <c r="M570" s="89"/>
      <c r="N570" s="271">
        <v>2799927.87</v>
      </c>
      <c r="O570" s="271">
        <v>0</v>
      </c>
      <c r="P570" s="89" t="s">
        <v>670</v>
      </c>
    </row>
    <row r="571" spans="1:16" ht="38.25" hidden="1">
      <c r="A571" s="268" t="s">
        <v>711</v>
      </c>
      <c r="B571" s="89"/>
      <c r="C571" s="269" t="s">
        <v>1409</v>
      </c>
      <c r="D571" s="84">
        <v>43494</v>
      </c>
      <c r="E571" s="85" t="s">
        <v>1980</v>
      </c>
      <c r="F571" s="85" t="s">
        <v>13</v>
      </c>
      <c r="G571" s="85">
        <v>391415</v>
      </c>
      <c r="H571" s="89"/>
      <c r="I571" s="270" t="s">
        <v>720</v>
      </c>
      <c r="J571" s="89"/>
      <c r="K571" s="89"/>
      <c r="L571" s="89"/>
      <c r="M571" s="89"/>
      <c r="N571" s="271">
        <v>2799927.87</v>
      </c>
      <c r="O571" s="271">
        <v>0</v>
      </c>
      <c r="P571" s="89" t="s">
        <v>670</v>
      </c>
    </row>
    <row r="572" spans="1:16" ht="38.25" hidden="1">
      <c r="A572" s="268" t="s">
        <v>711</v>
      </c>
      <c r="B572" s="89"/>
      <c r="C572" s="269" t="s">
        <v>1409</v>
      </c>
      <c r="D572" s="84">
        <v>43494</v>
      </c>
      <c r="E572" s="85" t="s">
        <v>1981</v>
      </c>
      <c r="F572" s="85" t="s">
        <v>13</v>
      </c>
      <c r="G572" s="85">
        <v>391417</v>
      </c>
      <c r="H572" s="89"/>
      <c r="I572" s="270" t="s">
        <v>720</v>
      </c>
      <c r="J572" s="89"/>
      <c r="K572" s="89"/>
      <c r="L572" s="89"/>
      <c r="M572" s="89"/>
      <c r="N572" s="271">
        <v>2799927.87</v>
      </c>
      <c r="O572" s="271">
        <v>0</v>
      </c>
      <c r="P572" s="89" t="s">
        <v>670</v>
      </c>
    </row>
    <row r="573" spans="1:16" ht="38.25" hidden="1">
      <c r="A573" s="268" t="s">
        <v>711</v>
      </c>
      <c r="B573" s="89"/>
      <c r="C573" s="269" t="s">
        <v>1409</v>
      </c>
      <c r="D573" s="84">
        <v>43494</v>
      </c>
      <c r="E573" s="85" t="s">
        <v>1982</v>
      </c>
      <c r="F573" s="85" t="s">
        <v>13</v>
      </c>
      <c r="G573" s="85">
        <v>391419</v>
      </c>
      <c r="H573" s="89"/>
      <c r="I573" s="270" t="s">
        <v>720</v>
      </c>
      <c r="J573" s="89"/>
      <c r="K573" s="89"/>
      <c r="L573" s="89"/>
      <c r="M573" s="89"/>
      <c r="N573" s="271">
        <v>2799927.87</v>
      </c>
      <c r="O573" s="271">
        <v>0</v>
      </c>
      <c r="P573" s="89" t="s">
        <v>670</v>
      </c>
    </row>
    <row r="574" spans="1:16" ht="38.25" hidden="1">
      <c r="A574" s="268" t="s">
        <v>711</v>
      </c>
      <c r="B574" s="89"/>
      <c r="C574" s="269" t="s">
        <v>1409</v>
      </c>
      <c r="D574" s="84">
        <v>43494</v>
      </c>
      <c r="E574" s="85" t="s">
        <v>1983</v>
      </c>
      <c r="F574" s="85" t="s">
        <v>13</v>
      </c>
      <c r="G574" s="85">
        <v>391421</v>
      </c>
      <c r="H574" s="89"/>
      <c r="I574" s="270" t="s">
        <v>720</v>
      </c>
      <c r="J574" s="89"/>
      <c r="K574" s="89"/>
      <c r="L574" s="89"/>
      <c r="M574" s="89"/>
      <c r="N574" s="271">
        <v>2799927.87</v>
      </c>
      <c r="O574" s="271">
        <v>0</v>
      </c>
      <c r="P574" s="89" t="s">
        <v>670</v>
      </c>
    </row>
    <row r="575" spans="1:16" ht="38.25" hidden="1">
      <c r="A575" s="268" t="s">
        <v>711</v>
      </c>
      <c r="B575" s="89"/>
      <c r="C575" s="269" t="s">
        <v>1409</v>
      </c>
      <c r="D575" s="84">
        <v>43494</v>
      </c>
      <c r="E575" s="85" t="s">
        <v>1984</v>
      </c>
      <c r="F575" s="85" t="s">
        <v>13</v>
      </c>
      <c r="G575" s="85">
        <v>391423</v>
      </c>
      <c r="H575" s="89"/>
      <c r="I575" s="270" t="s">
        <v>720</v>
      </c>
      <c r="J575" s="89"/>
      <c r="K575" s="89"/>
      <c r="L575" s="89"/>
      <c r="M575" s="89"/>
      <c r="N575" s="271">
        <v>7690330.7599999998</v>
      </c>
      <c r="O575" s="271">
        <v>0</v>
      </c>
      <c r="P575" s="89" t="s">
        <v>670</v>
      </c>
    </row>
    <row r="576" spans="1:16" ht="38.25" hidden="1">
      <c r="A576" s="268" t="s">
        <v>711</v>
      </c>
      <c r="B576" s="89"/>
      <c r="C576" s="269" t="s">
        <v>1409</v>
      </c>
      <c r="D576" s="84">
        <v>43494</v>
      </c>
      <c r="E576" s="85" t="s">
        <v>1985</v>
      </c>
      <c r="F576" s="85" t="s">
        <v>13</v>
      </c>
      <c r="G576" s="85">
        <v>391425</v>
      </c>
      <c r="H576" s="89"/>
      <c r="I576" s="270" t="s">
        <v>720</v>
      </c>
      <c r="J576" s="89"/>
      <c r="K576" s="89"/>
      <c r="L576" s="89"/>
      <c r="M576" s="89"/>
      <c r="N576" s="271">
        <v>7690330.7599999998</v>
      </c>
      <c r="O576" s="271">
        <v>0</v>
      </c>
      <c r="P576" s="89" t="s">
        <v>670</v>
      </c>
    </row>
    <row r="577" spans="1:16" ht="38.25" hidden="1">
      <c r="A577" s="268" t="s">
        <v>711</v>
      </c>
      <c r="B577" s="89"/>
      <c r="C577" s="269" t="s">
        <v>1409</v>
      </c>
      <c r="D577" s="84">
        <v>43494</v>
      </c>
      <c r="E577" s="85" t="s">
        <v>1986</v>
      </c>
      <c r="F577" s="85" t="s">
        <v>13</v>
      </c>
      <c r="G577" s="85">
        <v>391427</v>
      </c>
      <c r="H577" s="89"/>
      <c r="I577" s="270" t="s">
        <v>720</v>
      </c>
      <c r="J577" s="89"/>
      <c r="K577" s="89"/>
      <c r="L577" s="89"/>
      <c r="M577" s="89"/>
      <c r="N577" s="271">
        <v>7690330.7599999998</v>
      </c>
      <c r="O577" s="271">
        <v>0</v>
      </c>
      <c r="P577" s="89" t="s">
        <v>670</v>
      </c>
    </row>
    <row r="578" spans="1:16" ht="38.25" hidden="1">
      <c r="A578" s="268" t="s">
        <v>711</v>
      </c>
      <c r="B578" s="89"/>
      <c r="C578" s="269" t="s">
        <v>1409</v>
      </c>
      <c r="D578" s="84">
        <v>43494</v>
      </c>
      <c r="E578" s="85" t="s">
        <v>1987</v>
      </c>
      <c r="F578" s="85" t="s">
        <v>13</v>
      </c>
      <c r="G578" s="85">
        <v>391429</v>
      </c>
      <c r="H578" s="89"/>
      <c r="I578" s="270" t="s">
        <v>720</v>
      </c>
      <c r="J578" s="89"/>
      <c r="K578" s="89"/>
      <c r="L578" s="89"/>
      <c r="M578" s="89"/>
      <c r="N578" s="271">
        <v>7690330.7599999998</v>
      </c>
      <c r="O578" s="271">
        <v>0</v>
      </c>
      <c r="P578" s="89" t="s">
        <v>670</v>
      </c>
    </row>
    <row r="579" spans="1:16" ht="38.25" hidden="1">
      <c r="A579" s="268" t="s">
        <v>711</v>
      </c>
      <c r="B579" s="89"/>
      <c r="C579" s="269" t="s">
        <v>1409</v>
      </c>
      <c r="D579" s="84">
        <v>43494</v>
      </c>
      <c r="E579" s="85" t="s">
        <v>1988</v>
      </c>
      <c r="F579" s="85" t="s">
        <v>13</v>
      </c>
      <c r="G579" s="85">
        <v>391431</v>
      </c>
      <c r="H579" s="89"/>
      <c r="I579" s="270" t="s">
        <v>720</v>
      </c>
      <c r="J579" s="89"/>
      <c r="K579" s="89"/>
      <c r="L579" s="89"/>
      <c r="M579" s="89"/>
      <c r="N579" s="271">
        <v>7690330.7599999998</v>
      </c>
      <c r="O579" s="271">
        <v>0</v>
      </c>
      <c r="P579" s="89" t="s">
        <v>670</v>
      </c>
    </row>
    <row r="580" spans="1:16" ht="38.25" hidden="1">
      <c r="A580" s="268" t="s">
        <v>711</v>
      </c>
      <c r="B580" s="89"/>
      <c r="C580" s="269" t="s">
        <v>1409</v>
      </c>
      <c r="D580" s="84">
        <v>43494</v>
      </c>
      <c r="E580" s="85" t="s">
        <v>1989</v>
      </c>
      <c r="F580" s="85" t="s">
        <v>13</v>
      </c>
      <c r="G580" s="85">
        <v>391433</v>
      </c>
      <c r="H580" s="89"/>
      <c r="I580" s="270" t="s">
        <v>720</v>
      </c>
      <c r="J580" s="89"/>
      <c r="K580" s="89"/>
      <c r="L580" s="89"/>
      <c r="M580" s="89"/>
      <c r="N580" s="271">
        <v>6514498.7800000003</v>
      </c>
      <c r="O580" s="271">
        <v>0</v>
      </c>
      <c r="P580" s="89" t="s">
        <v>670</v>
      </c>
    </row>
    <row r="581" spans="1:16" ht="38.25" hidden="1">
      <c r="A581" s="268" t="s">
        <v>711</v>
      </c>
      <c r="B581" s="89"/>
      <c r="C581" s="269" t="s">
        <v>1409</v>
      </c>
      <c r="D581" s="84">
        <v>43494</v>
      </c>
      <c r="E581" s="85" t="s">
        <v>1990</v>
      </c>
      <c r="F581" s="85" t="s">
        <v>13</v>
      </c>
      <c r="G581" s="85">
        <v>391435</v>
      </c>
      <c r="H581" s="89"/>
      <c r="I581" s="270" t="s">
        <v>720</v>
      </c>
      <c r="J581" s="89"/>
      <c r="K581" s="89"/>
      <c r="L581" s="89"/>
      <c r="M581" s="89"/>
      <c r="N581" s="271">
        <v>6514498.7800000003</v>
      </c>
      <c r="O581" s="271">
        <v>0</v>
      </c>
      <c r="P581" s="89" t="s">
        <v>670</v>
      </c>
    </row>
    <row r="582" spans="1:16" ht="38.25" hidden="1">
      <c r="A582" s="268" t="s">
        <v>711</v>
      </c>
      <c r="B582" s="89"/>
      <c r="C582" s="269" t="s">
        <v>1409</v>
      </c>
      <c r="D582" s="84">
        <v>43494</v>
      </c>
      <c r="E582" s="85" t="s">
        <v>1991</v>
      </c>
      <c r="F582" s="85" t="s">
        <v>13</v>
      </c>
      <c r="G582" s="85">
        <v>391437</v>
      </c>
      <c r="H582" s="89"/>
      <c r="I582" s="270" t="s">
        <v>720</v>
      </c>
      <c r="J582" s="89"/>
      <c r="K582" s="89"/>
      <c r="L582" s="89"/>
      <c r="M582" s="89"/>
      <c r="N582" s="271">
        <v>6514498.7800000003</v>
      </c>
      <c r="O582" s="271">
        <v>0</v>
      </c>
      <c r="P582" s="89" t="s">
        <v>670</v>
      </c>
    </row>
    <row r="583" spans="1:16" ht="38.25" hidden="1">
      <c r="A583" s="268" t="s">
        <v>711</v>
      </c>
      <c r="B583" s="89"/>
      <c r="C583" s="269" t="s">
        <v>1409</v>
      </c>
      <c r="D583" s="84">
        <v>43494</v>
      </c>
      <c r="E583" s="85" t="s">
        <v>1992</v>
      </c>
      <c r="F583" s="85" t="s">
        <v>13</v>
      </c>
      <c r="G583" s="85">
        <v>391439</v>
      </c>
      <c r="H583" s="89"/>
      <c r="I583" s="270" t="s">
        <v>720</v>
      </c>
      <c r="J583" s="89"/>
      <c r="K583" s="89"/>
      <c r="L583" s="89"/>
      <c r="M583" s="89"/>
      <c r="N583" s="271">
        <v>6514498.7800000003</v>
      </c>
      <c r="O583" s="271">
        <v>0</v>
      </c>
      <c r="P583" s="89" t="s">
        <v>670</v>
      </c>
    </row>
    <row r="584" spans="1:16" ht="38.25" hidden="1">
      <c r="A584" s="268" t="s">
        <v>711</v>
      </c>
      <c r="B584" s="89"/>
      <c r="C584" s="269" t="s">
        <v>1409</v>
      </c>
      <c r="D584" s="84">
        <v>43494</v>
      </c>
      <c r="E584" s="85" t="s">
        <v>1993</v>
      </c>
      <c r="F584" s="85" t="s">
        <v>13</v>
      </c>
      <c r="G584" s="85">
        <v>391441</v>
      </c>
      <c r="H584" s="89"/>
      <c r="I584" s="270" t="s">
        <v>720</v>
      </c>
      <c r="J584" s="89"/>
      <c r="K584" s="89"/>
      <c r="L584" s="89"/>
      <c r="M584" s="89"/>
      <c r="N584" s="271">
        <v>6514498.7800000003</v>
      </c>
      <c r="O584" s="271">
        <v>0</v>
      </c>
      <c r="P584" s="89" t="s">
        <v>670</v>
      </c>
    </row>
    <row r="585" spans="1:16" ht="38.25" hidden="1">
      <c r="A585" s="268" t="s">
        <v>711</v>
      </c>
      <c r="B585" s="89"/>
      <c r="C585" s="269" t="s">
        <v>1409</v>
      </c>
      <c r="D585" s="84">
        <v>43494</v>
      </c>
      <c r="E585" s="85" t="s">
        <v>1994</v>
      </c>
      <c r="F585" s="85" t="s">
        <v>13</v>
      </c>
      <c r="G585" s="85">
        <v>391443</v>
      </c>
      <c r="H585" s="89"/>
      <c r="I585" s="270" t="s">
        <v>720</v>
      </c>
      <c r="J585" s="89"/>
      <c r="K585" s="89"/>
      <c r="L585" s="89"/>
      <c r="M585" s="89"/>
      <c r="N585" s="271">
        <v>17892836.199999999</v>
      </c>
      <c r="O585" s="271">
        <v>0</v>
      </c>
      <c r="P585" s="89" t="s">
        <v>670</v>
      </c>
    </row>
    <row r="586" spans="1:16" ht="38.25" hidden="1">
      <c r="A586" s="268" t="s">
        <v>711</v>
      </c>
      <c r="B586" s="89"/>
      <c r="C586" s="269" t="s">
        <v>1409</v>
      </c>
      <c r="D586" s="84">
        <v>43494</v>
      </c>
      <c r="E586" s="85" t="s">
        <v>1995</v>
      </c>
      <c r="F586" s="85" t="s">
        <v>13</v>
      </c>
      <c r="G586" s="85">
        <v>391445</v>
      </c>
      <c r="H586" s="89"/>
      <c r="I586" s="270" t="s">
        <v>720</v>
      </c>
      <c r="J586" s="89"/>
      <c r="K586" s="89"/>
      <c r="L586" s="89"/>
      <c r="M586" s="89"/>
      <c r="N586" s="271">
        <v>17892836.199999999</v>
      </c>
      <c r="O586" s="271">
        <v>0</v>
      </c>
      <c r="P586" s="89" t="s">
        <v>670</v>
      </c>
    </row>
    <row r="587" spans="1:16" ht="38.25" hidden="1">
      <c r="A587" s="268" t="s">
        <v>711</v>
      </c>
      <c r="B587" s="89"/>
      <c r="C587" s="269" t="s">
        <v>1409</v>
      </c>
      <c r="D587" s="84">
        <v>43494</v>
      </c>
      <c r="E587" s="85" t="s">
        <v>1996</v>
      </c>
      <c r="F587" s="85" t="s">
        <v>13</v>
      </c>
      <c r="G587" s="85">
        <v>391447</v>
      </c>
      <c r="H587" s="89"/>
      <c r="I587" s="270" t="s">
        <v>720</v>
      </c>
      <c r="J587" s="89"/>
      <c r="K587" s="89"/>
      <c r="L587" s="89"/>
      <c r="M587" s="89"/>
      <c r="N587" s="271">
        <v>17892836.199999999</v>
      </c>
      <c r="O587" s="271">
        <v>0</v>
      </c>
      <c r="P587" s="89" t="s">
        <v>670</v>
      </c>
    </row>
    <row r="588" spans="1:16" ht="38.25" hidden="1">
      <c r="A588" s="268" t="s">
        <v>711</v>
      </c>
      <c r="B588" s="89"/>
      <c r="C588" s="269" t="s">
        <v>1409</v>
      </c>
      <c r="D588" s="84">
        <v>43494</v>
      </c>
      <c r="E588" s="85" t="s">
        <v>1997</v>
      </c>
      <c r="F588" s="85" t="s">
        <v>13</v>
      </c>
      <c r="G588" s="85">
        <v>391449</v>
      </c>
      <c r="H588" s="89"/>
      <c r="I588" s="270" t="s">
        <v>720</v>
      </c>
      <c r="J588" s="89"/>
      <c r="K588" s="89"/>
      <c r="L588" s="89"/>
      <c r="M588" s="89"/>
      <c r="N588" s="271">
        <v>17892836.199999999</v>
      </c>
      <c r="O588" s="271">
        <v>0</v>
      </c>
      <c r="P588" s="89" t="s">
        <v>670</v>
      </c>
    </row>
    <row r="589" spans="1:16" ht="38.25" hidden="1">
      <c r="A589" s="268" t="s">
        <v>711</v>
      </c>
      <c r="B589" s="89"/>
      <c r="C589" s="269" t="s">
        <v>1409</v>
      </c>
      <c r="D589" s="84">
        <v>43494</v>
      </c>
      <c r="E589" s="85" t="s">
        <v>1998</v>
      </c>
      <c r="F589" s="85" t="s">
        <v>13</v>
      </c>
      <c r="G589" s="85">
        <v>391451</v>
      </c>
      <c r="H589" s="89"/>
      <c r="I589" s="270" t="s">
        <v>720</v>
      </c>
      <c r="J589" s="89"/>
      <c r="K589" s="89"/>
      <c r="L589" s="89"/>
      <c r="M589" s="89"/>
      <c r="N589" s="271">
        <v>4323567.2699999996</v>
      </c>
      <c r="O589" s="271">
        <v>0</v>
      </c>
      <c r="P589" s="89" t="s">
        <v>670</v>
      </c>
    </row>
    <row r="590" spans="1:16" ht="38.25" hidden="1">
      <c r="A590" s="268" t="s">
        <v>711</v>
      </c>
      <c r="B590" s="89"/>
      <c r="C590" s="269" t="s">
        <v>1409</v>
      </c>
      <c r="D590" s="84">
        <v>43494</v>
      </c>
      <c r="E590" s="85" t="s">
        <v>1999</v>
      </c>
      <c r="F590" s="85" t="s">
        <v>13</v>
      </c>
      <c r="G590" s="85">
        <v>391453</v>
      </c>
      <c r="H590" s="89"/>
      <c r="I590" s="270" t="s">
        <v>720</v>
      </c>
      <c r="J590" s="89"/>
      <c r="K590" s="89"/>
      <c r="L590" s="89"/>
      <c r="M590" s="89"/>
      <c r="N590" s="271">
        <v>6734934.2400000002</v>
      </c>
      <c r="O590" s="271">
        <v>0</v>
      </c>
      <c r="P590" s="89" t="s">
        <v>670</v>
      </c>
    </row>
    <row r="591" spans="1:16" ht="38.25" hidden="1">
      <c r="A591" s="268" t="s">
        <v>711</v>
      </c>
      <c r="B591" s="89"/>
      <c r="C591" s="269" t="s">
        <v>1409</v>
      </c>
      <c r="D591" s="84">
        <v>43494</v>
      </c>
      <c r="E591" s="85" t="s">
        <v>2000</v>
      </c>
      <c r="F591" s="85" t="s">
        <v>13</v>
      </c>
      <c r="G591" s="85">
        <v>391455</v>
      </c>
      <c r="H591" s="89"/>
      <c r="I591" s="270" t="s">
        <v>720</v>
      </c>
      <c r="J591" s="89"/>
      <c r="K591" s="89"/>
      <c r="L591" s="89"/>
      <c r="M591" s="89"/>
      <c r="N591" s="271">
        <v>414224.77</v>
      </c>
      <c r="O591" s="271">
        <v>0</v>
      </c>
      <c r="P591" s="89" t="s">
        <v>670</v>
      </c>
    </row>
    <row r="592" spans="1:16" ht="38.25" hidden="1">
      <c r="A592" s="268" t="s">
        <v>711</v>
      </c>
      <c r="B592" s="89"/>
      <c r="C592" s="269" t="s">
        <v>1409</v>
      </c>
      <c r="D592" s="84">
        <v>43494</v>
      </c>
      <c r="E592" s="85" t="s">
        <v>2001</v>
      </c>
      <c r="F592" s="85" t="s">
        <v>13</v>
      </c>
      <c r="G592" s="85">
        <v>391457</v>
      </c>
      <c r="H592" s="89"/>
      <c r="I592" s="270" t="s">
        <v>720</v>
      </c>
      <c r="J592" s="89"/>
      <c r="K592" s="89"/>
      <c r="L592" s="89"/>
      <c r="M592" s="89"/>
      <c r="N592" s="271">
        <v>1137717.01</v>
      </c>
      <c r="O592" s="271">
        <v>0</v>
      </c>
      <c r="P592" s="89" t="s">
        <v>670</v>
      </c>
    </row>
    <row r="593" spans="1:16" ht="38.25" hidden="1">
      <c r="A593" s="268" t="s">
        <v>711</v>
      </c>
      <c r="B593" s="89"/>
      <c r="C593" s="269" t="s">
        <v>1409</v>
      </c>
      <c r="D593" s="84">
        <v>43494</v>
      </c>
      <c r="E593" s="85" t="s">
        <v>2002</v>
      </c>
      <c r="F593" s="85" t="s">
        <v>13</v>
      </c>
      <c r="G593" s="85">
        <v>391459</v>
      </c>
      <c r="H593" s="89"/>
      <c r="I593" s="270" t="s">
        <v>720</v>
      </c>
      <c r="J593" s="89"/>
      <c r="K593" s="89"/>
      <c r="L593" s="89"/>
      <c r="M593" s="89"/>
      <c r="N593" s="271">
        <v>18498288.07</v>
      </c>
      <c r="O593" s="271">
        <v>0</v>
      </c>
      <c r="P593" s="89" t="s">
        <v>670</v>
      </c>
    </row>
    <row r="594" spans="1:16" ht="38.25" hidden="1">
      <c r="A594" s="268" t="s">
        <v>711</v>
      </c>
      <c r="B594" s="89"/>
      <c r="C594" s="269" t="s">
        <v>1409</v>
      </c>
      <c r="D594" s="84">
        <v>43494</v>
      </c>
      <c r="E594" s="85" t="s">
        <v>2003</v>
      </c>
      <c r="F594" s="85" t="s">
        <v>13</v>
      </c>
      <c r="G594" s="85">
        <v>391461</v>
      </c>
      <c r="H594" s="89"/>
      <c r="I594" s="270" t="s">
        <v>720</v>
      </c>
      <c r="J594" s="89"/>
      <c r="K594" s="89"/>
      <c r="L594" s="89"/>
      <c r="M594" s="89"/>
      <c r="N594" s="271">
        <v>4274481.9800000004</v>
      </c>
      <c r="O594" s="271">
        <v>0</v>
      </c>
      <c r="P594" s="89" t="s">
        <v>670</v>
      </c>
    </row>
    <row r="595" spans="1:16" ht="38.25" hidden="1">
      <c r="A595" s="268" t="s">
        <v>711</v>
      </c>
      <c r="B595" s="89"/>
      <c r="C595" s="269" t="s">
        <v>1409</v>
      </c>
      <c r="D595" s="84">
        <v>43494</v>
      </c>
      <c r="E595" s="85" t="s">
        <v>2004</v>
      </c>
      <c r="F595" s="85" t="s">
        <v>13</v>
      </c>
      <c r="G595" s="85">
        <v>391463</v>
      </c>
      <c r="H595" s="89"/>
      <c r="I595" s="270" t="s">
        <v>720</v>
      </c>
      <c r="J595" s="89"/>
      <c r="K595" s="89"/>
      <c r="L595" s="89"/>
      <c r="M595" s="89"/>
      <c r="N595" s="271">
        <v>11875185.34</v>
      </c>
      <c r="O595" s="271">
        <v>0</v>
      </c>
      <c r="P595" s="89" t="s">
        <v>670</v>
      </c>
    </row>
    <row r="596" spans="1:16" ht="38.25" hidden="1">
      <c r="A596" s="268" t="s">
        <v>711</v>
      </c>
      <c r="B596" s="89"/>
      <c r="C596" s="269" t="s">
        <v>1409</v>
      </c>
      <c r="D596" s="84">
        <v>43494</v>
      </c>
      <c r="E596" s="85" t="s">
        <v>2005</v>
      </c>
      <c r="F596" s="85" t="s">
        <v>13</v>
      </c>
      <c r="G596" s="85">
        <v>391465</v>
      </c>
      <c r="H596" s="89"/>
      <c r="I596" s="270" t="s">
        <v>720</v>
      </c>
      <c r="J596" s="89"/>
      <c r="K596" s="89"/>
      <c r="L596" s="89"/>
      <c r="M596" s="89"/>
      <c r="N596" s="271">
        <v>3403329.07</v>
      </c>
      <c r="O596" s="271">
        <v>0</v>
      </c>
      <c r="P596" s="89" t="s">
        <v>670</v>
      </c>
    </row>
    <row r="597" spans="1:16" ht="38.25" hidden="1">
      <c r="A597" s="268" t="s">
        <v>711</v>
      </c>
      <c r="B597" s="89"/>
      <c r="C597" s="269" t="s">
        <v>1409</v>
      </c>
      <c r="D597" s="84">
        <v>43494</v>
      </c>
      <c r="E597" s="85" t="s">
        <v>2006</v>
      </c>
      <c r="F597" s="85" t="s">
        <v>13</v>
      </c>
      <c r="G597" s="85">
        <v>391467</v>
      </c>
      <c r="H597" s="89"/>
      <c r="I597" s="270" t="s">
        <v>720</v>
      </c>
      <c r="J597" s="89"/>
      <c r="K597" s="89"/>
      <c r="L597" s="89"/>
      <c r="M597" s="89"/>
      <c r="N597" s="271">
        <v>786422.44</v>
      </c>
      <c r="O597" s="271">
        <v>0</v>
      </c>
      <c r="P597" s="89" t="s">
        <v>670</v>
      </c>
    </row>
    <row r="598" spans="1:16" ht="38.25" hidden="1">
      <c r="A598" s="268" t="s">
        <v>711</v>
      </c>
      <c r="B598" s="89"/>
      <c r="C598" s="269" t="s">
        <v>1409</v>
      </c>
      <c r="D598" s="84">
        <v>43494</v>
      </c>
      <c r="E598" s="85" t="s">
        <v>2007</v>
      </c>
      <c r="F598" s="85" t="s">
        <v>13</v>
      </c>
      <c r="G598" s="85">
        <v>391469</v>
      </c>
      <c r="H598" s="89"/>
      <c r="I598" s="270" t="s">
        <v>720</v>
      </c>
      <c r="J598" s="89"/>
      <c r="K598" s="89"/>
      <c r="L598" s="89"/>
      <c r="M598" s="89"/>
      <c r="N598" s="271">
        <v>209318.01</v>
      </c>
      <c r="O598" s="271">
        <v>0</v>
      </c>
      <c r="P598" s="89" t="s">
        <v>670</v>
      </c>
    </row>
    <row r="599" spans="1:16" ht="38.25" hidden="1">
      <c r="A599" s="268" t="s">
        <v>711</v>
      </c>
      <c r="B599" s="89"/>
      <c r="C599" s="269" t="s">
        <v>1409</v>
      </c>
      <c r="D599" s="84">
        <v>43494</v>
      </c>
      <c r="E599" s="85" t="s">
        <v>2008</v>
      </c>
      <c r="F599" s="85" t="s">
        <v>13</v>
      </c>
      <c r="G599" s="85">
        <v>391471</v>
      </c>
      <c r="H599" s="89"/>
      <c r="I599" s="270" t="s">
        <v>720</v>
      </c>
      <c r="J599" s="89"/>
      <c r="K599" s="89"/>
      <c r="L599" s="89"/>
      <c r="M599" s="89"/>
      <c r="N599" s="271">
        <v>2184805.59</v>
      </c>
      <c r="O599" s="271">
        <v>0</v>
      </c>
      <c r="P599" s="89" t="s">
        <v>670</v>
      </c>
    </row>
    <row r="600" spans="1:16" ht="38.25" hidden="1">
      <c r="A600" s="268" t="s">
        <v>711</v>
      </c>
      <c r="B600" s="89"/>
      <c r="C600" s="269" t="s">
        <v>1409</v>
      </c>
      <c r="D600" s="84">
        <v>43494</v>
      </c>
      <c r="E600" s="85" t="s">
        <v>2009</v>
      </c>
      <c r="F600" s="85" t="s">
        <v>13</v>
      </c>
      <c r="G600" s="85">
        <v>391473</v>
      </c>
      <c r="H600" s="89"/>
      <c r="I600" s="270" t="s">
        <v>720</v>
      </c>
      <c r="J600" s="89"/>
      <c r="K600" s="89"/>
      <c r="L600" s="89"/>
      <c r="M600" s="89"/>
      <c r="N600" s="271">
        <v>2621894.2599999998</v>
      </c>
      <c r="O600" s="271">
        <v>0</v>
      </c>
      <c r="P600" s="89" t="s">
        <v>670</v>
      </c>
    </row>
    <row r="601" spans="1:16" ht="38.25" hidden="1">
      <c r="A601" s="268" t="s">
        <v>711</v>
      </c>
      <c r="B601" s="89"/>
      <c r="C601" s="269" t="s">
        <v>1409</v>
      </c>
      <c r="D601" s="84">
        <v>43494</v>
      </c>
      <c r="E601" s="85" t="s">
        <v>2010</v>
      </c>
      <c r="F601" s="85" t="s">
        <v>13</v>
      </c>
      <c r="G601" s="85">
        <v>391475</v>
      </c>
      <c r="H601" s="89"/>
      <c r="I601" s="270" t="s">
        <v>720</v>
      </c>
      <c r="J601" s="89"/>
      <c r="K601" s="89"/>
      <c r="L601" s="89"/>
      <c r="M601" s="89"/>
      <c r="N601" s="271">
        <v>941661.16</v>
      </c>
      <c r="O601" s="271">
        <v>0</v>
      </c>
      <c r="P601" s="89" t="s">
        <v>670</v>
      </c>
    </row>
    <row r="602" spans="1:16" ht="38.25" hidden="1">
      <c r="A602" s="268" t="s">
        <v>711</v>
      </c>
      <c r="B602" s="89"/>
      <c r="C602" s="269" t="s">
        <v>1409</v>
      </c>
      <c r="D602" s="84">
        <v>43494</v>
      </c>
      <c r="E602" s="85" t="s">
        <v>2011</v>
      </c>
      <c r="F602" s="85" t="s">
        <v>13</v>
      </c>
      <c r="G602" s="85">
        <v>391477</v>
      </c>
      <c r="H602" s="89"/>
      <c r="I602" s="270" t="s">
        <v>720</v>
      </c>
      <c r="J602" s="89"/>
      <c r="K602" s="89"/>
      <c r="L602" s="89"/>
      <c r="M602" s="89"/>
      <c r="N602" s="271">
        <v>2131043.36</v>
      </c>
      <c r="O602" s="271">
        <v>0</v>
      </c>
      <c r="P602" s="89" t="s">
        <v>670</v>
      </c>
    </row>
    <row r="603" spans="1:16" ht="38.25" hidden="1">
      <c r="A603" s="268" t="s">
        <v>711</v>
      </c>
      <c r="B603" s="89"/>
      <c r="C603" s="269" t="s">
        <v>1409</v>
      </c>
      <c r="D603" s="84">
        <v>43494</v>
      </c>
      <c r="E603" s="85" t="s">
        <v>2012</v>
      </c>
      <c r="F603" s="85" t="s">
        <v>13</v>
      </c>
      <c r="G603" s="85">
        <v>391479</v>
      </c>
      <c r="H603" s="89"/>
      <c r="I603" s="270" t="s">
        <v>720</v>
      </c>
      <c r="J603" s="89"/>
      <c r="K603" s="89"/>
      <c r="L603" s="89"/>
      <c r="M603" s="89"/>
      <c r="N603" s="271">
        <v>7201340.6299999999</v>
      </c>
      <c r="O603" s="271">
        <v>0</v>
      </c>
      <c r="P603" s="89" t="s">
        <v>670</v>
      </c>
    </row>
    <row r="604" spans="1:16" ht="38.25" hidden="1">
      <c r="A604" s="268" t="s">
        <v>711</v>
      </c>
      <c r="B604" s="89"/>
      <c r="C604" s="269" t="s">
        <v>1409</v>
      </c>
      <c r="D604" s="84">
        <v>43494</v>
      </c>
      <c r="E604" s="85" t="s">
        <v>2013</v>
      </c>
      <c r="F604" s="85" t="s">
        <v>13</v>
      </c>
      <c r="G604" s="85">
        <v>391481</v>
      </c>
      <c r="H604" s="89"/>
      <c r="I604" s="270" t="s">
        <v>720</v>
      </c>
      <c r="J604" s="89"/>
      <c r="K604" s="89"/>
      <c r="L604" s="89"/>
      <c r="M604" s="89"/>
      <c r="N604" s="271">
        <v>16755119.189999999</v>
      </c>
      <c r="O604" s="271">
        <v>0</v>
      </c>
      <c r="P604" s="89" t="s">
        <v>670</v>
      </c>
    </row>
    <row r="605" spans="1:16" ht="38.25" hidden="1">
      <c r="A605" s="268" t="s">
        <v>711</v>
      </c>
      <c r="B605" s="89"/>
      <c r="C605" s="269" t="s">
        <v>1409</v>
      </c>
      <c r="D605" s="84">
        <v>43494</v>
      </c>
      <c r="E605" s="85" t="s">
        <v>2014</v>
      </c>
      <c r="F605" s="85" t="s">
        <v>13</v>
      </c>
      <c r="G605" s="85">
        <v>391483</v>
      </c>
      <c r="H605" s="89"/>
      <c r="I605" s="270" t="s">
        <v>720</v>
      </c>
      <c r="J605" s="89"/>
      <c r="K605" s="89"/>
      <c r="L605" s="89"/>
      <c r="M605" s="89"/>
      <c r="N605" s="271">
        <v>3082619.55</v>
      </c>
      <c r="O605" s="271">
        <v>0</v>
      </c>
      <c r="P605" s="89" t="s">
        <v>670</v>
      </c>
    </row>
    <row r="606" spans="1:16" ht="38.25" hidden="1">
      <c r="A606" s="268" t="s">
        <v>711</v>
      </c>
      <c r="B606" s="89"/>
      <c r="C606" s="269" t="s">
        <v>1409</v>
      </c>
      <c r="D606" s="84">
        <v>43494</v>
      </c>
      <c r="E606" s="85" t="s">
        <v>2015</v>
      </c>
      <c r="F606" s="85" t="s">
        <v>13</v>
      </c>
      <c r="G606" s="85">
        <v>391485</v>
      </c>
      <c r="H606" s="89"/>
      <c r="I606" s="270" t="s">
        <v>720</v>
      </c>
      <c r="J606" s="89"/>
      <c r="K606" s="89"/>
      <c r="L606" s="89"/>
      <c r="M606" s="89"/>
      <c r="N606" s="271">
        <v>26866143.850000001</v>
      </c>
      <c r="O606" s="271">
        <v>0</v>
      </c>
      <c r="P606" s="89" t="s">
        <v>670</v>
      </c>
    </row>
    <row r="607" spans="1:16" ht="38.25" hidden="1">
      <c r="A607" s="268" t="s">
        <v>711</v>
      </c>
      <c r="B607" s="89"/>
      <c r="C607" s="269" t="s">
        <v>1409</v>
      </c>
      <c r="D607" s="84">
        <v>43494</v>
      </c>
      <c r="E607" s="85" t="s">
        <v>2016</v>
      </c>
      <c r="F607" s="85" t="s">
        <v>13</v>
      </c>
      <c r="G607" s="85">
        <v>391487</v>
      </c>
      <c r="H607" s="89"/>
      <c r="I607" s="270" t="s">
        <v>720</v>
      </c>
      <c r="J607" s="89"/>
      <c r="K607" s="89"/>
      <c r="L607" s="89"/>
      <c r="M607" s="89"/>
      <c r="N607" s="271">
        <v>9183855.1799999997</v>
      </c>
      <c r="O607" s="271">
        <v>0</v>
      </c>
      <c r="P607" s="89" t="s">
        <v>670</v>
      </c>
    </row>
    <row r="608" spans="1:16" ht="38.25" hidden="1">
      <c r="A608" s="268" t="s">
        <v>711</v>
      </c>
      <c r="B608" s="89"/>
      <c r="C608" s="269" t="s">
        <v>1409</v>
      </c>
      <c r="D608" s="84">
        <v>43494</v>
      </c>
      <c r="E608" s="85" t="s">
        <v>2017</v>
      </c>
      <c r="F608" s="85" t="s">
        <v>13</v>
      </c>
      <c r="G608" s="85">
        <v>391489</v>
      </c>
      <c r="H608" s="89"/>
      <c r="I608" s="270" t="s">
        <v>720</v>
      </c>
      <c r="J608" s="89"/>
      <c r="K608" s="89"/>
      <c r="L608" s="89"/>
      <c r="M608" s="89"/>
      <c r="N608" s="271">
        <v>4459.21</v>
      </c>
      <c r="O608" s="271">
        <v>0</v>
      </c>
      <c r="P608" s="89" t="s">
        <v>670</v>
      </c>
    </row>
    <row r="609" spans="1:16" ht="38.25" hidden="1">
      <c r="A609" s="268" t="s">
        <v>711</v>
      </c>
      <c r="B609" s="89"/>
      <c r="C609" s="269" t="s">
        <v>1409</v>
      </c>
      <c r="D609" s="84">
        <v>43494</v>
      </c>
      <c r="E609" s="85" t="s">
        <v>2018</v>
      </c>
      <c r="F609" s="85" t="s">
        <v>13</v>
      </c>
      <c r="G609" s="85">
        <v>391491</v>
      </c>
      <c r="H609" s="89"/>
      <c r="I609" s="270" t="s">
        <v>720</v>
      </c>
      <c r="J609" s="89"/>
      <c r="K609" s="89"/>
      <c r="L609" s="89"/>
      <c r="M609" s="89"/>
      <c r="N609" s="271">
        <v>18666.2</v>
      </c>
      <c r="O609" s="271">
        <v>0</v>
      </c>
      <c r="P609" s="89" t="s">
        <v>670</v>
      </c>
    </row>
    <row r="610" spans="1:16" ht="38.25" hidden="1">
      <c r="A610" s="268" t="s">
        <v>711</v>
      </c>
      <c r="B610" s="89"/>
      <c r="C610" s="269" t="s">
        <v>1409</v>
      </c>
      <c r="D610" s="84">
        <v>43494</v>
      </c>
      <c r="E610" s="85" t="s">
        <v>2019</v>
      </c>
      <c r="F610" s="85" t="s">
        <v>13</v>
      </c>
      <c r="G610" s="85">
        <v>391493</v>
      </c>
      <c r="H610" s="89"/>
      <c r="I610" s="270" t="s">
        <v>720</v>
      </c>
      <c r="J610" s="89"/>
      <c r="K610" s="89"/>
      <c r="L610" s="89"/>
      <c r="M610" s="89"/>
      <c r="N610" s="271">
        <v>4378.3999999999996</v>
      </c>
      <c r="O610" s="271">
        <v>0</v>
      </c>
      <c r="P610" s="89" t="s">
        <v>670</v>
      </c>
    </row>
    <row r="611" spans="1:16" ht="38.25" hidden="1">
      <c r="A611" s="268" t="s">
        <v>711</v>
      </c>
      <c r="B611" s="89"/>
      <c r="C611" s="269" t="s">
        <v>1409</v>
      </c>
      <c r="D611" s="84">
        <v>43494</v>
      </c>
      <c r="E611" s="85" t="s">
        <v>2020</v>
      </c>
      <c r="F611" s="85" t="s">
        <v>13</v>
      </c>
      <c r="G611" s="85">
        <v>391495</v>
      </c>
      <c r="H611" s="89"/>
      <c r="I611" s="270" t="s">
        <v>720</v>
      </c>
      <c r="J611" s="89"/>
      <c r="K611" s="89"/>
      <c r="L611" s="89"/>
      <c r="M611" s="89"/>
      <c r="N611" s="271">
        <v>6597.06</v>
      </c>
      <c r="O611" s="271">
        <v>0</v>
      </c>
      <c r="P611" s="89" t="s">
        <v>670</v>
      </c>
    </row>
    <row r="612" spans="1:16" ht="38.25" hidden="1">
      <c r="A612" s="268" t="s">
        <v>711</v>
      </c>
      <c r="B612" s="89"/>
      <c r="C612" s="269" t="s">
        <v>1409</v>
      </c>
      <c r="D612" s="84">
        <v>43494</v>
      </c>
      <c r="E612" s="85" t="s">
        <v>2021</v>
      </c>
      <c r="F612" s="85" t="s">
        <v>13</v>
      </c>
      <c r="G612" s="85">
        <v>391497</v>
      </c>
      <c r="H612" s="89"/>
      <c r="I612" s="270" t="s">
        <v>720</v>
      </c>
      <c r="J612" s="89"/>
      <c r="K612" s="89"/>
      <c r="L612" s="89"/>
      <c r="M612" s="89"/>
      <c r="N612" s="271">
        <v>34026.29</v>
      </c>
      <c r="O612" s="271">
        <v>0</v>
      </c>
      <c r="P612" s="89" t="s">
        <v>670</v>
      </c>
    </row>
    <row r="613" spans="1:16" ht="38.25" hidden="1">
      <c r="A613" s="268" t="s">
        <v>711</v>
      </c>
      <c r="B613" s="89"/>
      <c r="C613" s="269" t="s">
        <v>1409</v>
      </c>
      <c r="D613" s="84">
        <v>43494</v>
      </c>
      <c r="E613" s="85" t="s">
        <v>2022</v>
      </c>
      <c r="F613" s="85" t="s">
        <v>13</v>
      </c>
      <c r="G613" s="85">
        <v>391499</v>
      </c>
      <c r="H613" s="89"/>
      <c r="I613" s="270" t="s">
        <v>720</v>
      </c>
      <c r="J613" s="89"/>
      <c r="K613" s="89"/>
      <c r="L613" s="89"/>
      <c r="M613" s="89"/>
      <c r="N613" s="271">
        <v>51268.9</v>
      </c>
      <c r="O613" s="271">
        <v>0</v>
      </c>
      <c r="P613" s="89" t="s">
        <v>670</v>
      </c>
    </row>
    <row r="614" spans="1:16" ht="38.25" hidden="1">
      <c r="A614" s="268" t="s">
        <v>711</v>
      </c>
      <c r="B614" s="89"/>
      <c r="C614" s="269" t="s">
        <v>1409</v>
      </c>
      <c r="D614" s="84">
        <v>43494</v>
      </c>
      <c r="E614" s="85" t="s">
        <v>2023</v>
      </c>
      <c r="F614" s="85" t="s">
        <v>13</v>
      </c>
      <c r="G614" s="85">
        <v>391501</v>
      </c>
      <c r="H614" s="89"/>
      <c r="I614" s="270" t="s">
        <v>720</v>
      </c>
      <c r="J614" s="89"/>
      <c r="K614" s="89"/>
      <c r="L614" s="89"/>
      <c r="M614" s="89"/>
      <c r="N614" s="271">
        <v>61225.71</v>
      </c>
      <c r="O614" s="271">
        <v>0</v>
      </c>
      <c r="P614" s="89" t="s">
        <v>670</v>
      </c>
    </row>
    <row r="615" spans="1:16" ht="38.25" hidden="1">
      <c r="A615" s="268" t="s">
        <v>711</v>
      </c>
      <c r="B615" s="89"/>
      <c r="C615" s="269" t="s">
        <v>1409</v>
      </c>
      <c r="D615" s="84">
        <v>43494</v>
      </c>
      <c r="E615" s="85" t="s">
        <v>2024</v>
      </c>
      <c r="F615" s="85" t="s">
        <v>13</v>
      </c>
      <c r="G615" s="85">
        <v>391503</v>
      </c>
      <c r="H615" s="89"/>
      <c r="I615" s="270" t="s">
        <v>720</v>
      </c>
      <c r="J615" s="89"/>
      <c r="K615" s="89"/>
      <c r="L615" s="89"/>
      <c r="M615" s="89"/>
      <c r="N615" s="271">
        <v>17479.28</v>
      </c>
      <c r="O615" s="271">
        <v>0</v>
      </c>
      <c r="P615" s="89" t="s">
        <v>670</v>
      </c>
    </row>
    <row r="616" spans="1:16" ht="38.25" hidden="1">
      <c r="A616" s="268" t="s">
        <v>711</v>
      </c>
      <c r="B616" s="89"/>
      <c r="C616" s="269" t="s">
        <v>1409</v>
      </c>
      <c r="D616" s="84">
        <v>43494</v>
      </c>
      <c r="E616" s="85" t="s">
        <v>2025</v>
      </c>
      <c r="F616" s="85" t="s">
        <v>13</v>
      </c>
      <c r="G616" s="85">
        <v>391505</v>
      </c>
      <c r="H616" s="89"/>
      <c r="I616" s="270" t="s">
        <v>720</v>
      </c>
      <c r="J616" s="89"/>
      <c r="K616" s="89"/>
      <c r="L616" s="89"/>
      <c r="M616" s="89"/>
      <c r="N616" s="271">
        <v>6277.72</v>
      </c>
      <c r="O616" s="271">
        <v>0</v>
      </c>
      <c r="P616" s="89" t="s">
        <v>670</v>
      </c>
    </row>
    <row r="617" spans="1:16" ht="38.25" hidden="1">
      <c r="A617" s="268" t="s">
        <v>711</v>
      </c>
      <c r="B617" s="89"/>
      <c r="C617" s="269" t="s">
        <v>1409</v>
      </c>
      <c r="D617" s="84">
        <v>43494</v>
      </c>
      <c r="E617" s="85" t="s">
        <v>2026</v>
      </c>
      <c r="F617" s="85" t="s">
        <v>13</v>
      </c>
      <c r="G617" s="85">
        <v>391507</v>
      </c>
      <c r="H617" s="89"/>
      <c r="I617" s="270" t="s">
        <v>720</v>
      </c>
      <c r="J617" s="89"/>
      <c r="K617" s="89"/>
      <c r="L617" s="89"/>
      <c r="M617" s="89"/>
      <c r="N617" s="271">
        <v>14206.92</v>
      </c>
      <c r="O617" s="271">
        <v>0</v>
      </c>
      <c r="P617" s="89" t="s">
        <v>670</v>
      </c>
    </row>
    <row r="618" spans="1:16" ht="38.25" hidden="1">
      <c r="A618" s="268" t="s">
        <v>711</v>
      </c>
      <c r="B618" s="89"/>
      <c r="C618" s="269" t="s">
        <v>1409</v>
      </c>
      <c r="D618" s="84">
        <v>43494</v>
      </c>
      <c r="E618" s="85" t="s">
        <v>2027</v>
      </c>
      <c r="F618" s="85" t="s">
        <v>13</v>
      </c>
      <c r="G618" s="85">
        <v>391509</v>
      </c>
      <c r="H618" s="89"/>
      <c r="I618" s="270" t="s">
        <v>720</v>
      </c>
      <c r="J618" s="89"/>
      <c r="K618" s="89"/>
      <c r="L618" s="89"/>
      <c r="M618" s="89"/>
      <c r="N618" s="271">
        <v>17242.54</v>
      </c>
      <c r="O618" s="271">
        <v>0</v>
      </c>
      <c r="P618" s="89" t="s">
        <v>670</v>
      </c>
    </row>
    <row r="619" spans="1:16" ht="38.25" hidden="1">
      <c r="A619" s="268" t="s">
        <v>711</v>
      </c>
      <c r="B619" s="89"/>
      <c r="C619" s="269" t="s">
        <v>1409</v>
      </c>
      <c r="D619" s="84">
        <v>43494</v>
      </c>
      <c r="E619" s="85" t="s">
        <v>2028</v>
      </c>
      <c r="F619" s="85" t="s">
        <v>13</v>
      </c>
      <c r="G619" s="85">
        <v>391511</v>
      </c>
      <c r="H619" s="89"/>
      <c r="I619" s="270" t="s">
        <v>720</v>
      </c>
      <c r="J619" s="89"/>
      <c r="K619" s="89"/>
      <c r="L619" s="89"/>
      <c r="M619" s="89"/>
      <c r="N619" s="271">
        <v>39021.050000000003</v>
      </c>
      <c r="O619" s="271">
        <v>0</v>
      </c>
      <c r="P619" s="89" t="s">
        <v>670</v>
      </c>
    </row>
    <row r="620" spans="1:16" ht="38.25" hidden="1">
      <c r="A620" s="268" t="s">
        <v>711</v>
      </c>
      <c r="B620" s="89"/>
      <c r="C620" s="269" t="s">
        <v>1409</v>
      </c>
      <c r="D620" s="84">
        <v>43494</v>
      </c>
      <c r="E620" s="85" t="s">
        <v>2029</v>
      </c>
      <c r="F620" s="85" t="s">
        <v>13</v>
      </c>
      <c r="G620" s="85">
        <v>391513</v>
      </c>
      <c r="H620" s="89"/>
      <c r="I620" s="270" t="s">
        <v>720</v>
      </c>
      <c r="J620" s="89"/>
      <c r="K620" s="89"/>
      <c r="L620" s="89"/>
      <c r="M620" s="89"/>
      <c r="N620" s="271">
        <v>48008.959999999999</v>
      </c>
      <c r="O620" s="271">
        <v>0</v>
      </c>
      <c r="P620" s="89" t="s">
        <v>670</v>
      </c>
    </row>
    <row r="621" spans="1:16" ht="38.25" hidden="1">
      <c r="A621" s="268" t="s">
        <v>711</v>
      </c>
      <c r="B621" s="89"/>
      <c r="C621" s="269" t="s">
        <v>1409</v>
      </c>
      <c r="D621" s="84">
        <v>43494</v>
      </c>
      <c r="E621" s="85" t="s">
        <v>2030</v>
      </c>
      <c r="F621" s="85" t="s">
        <v>13</v>
      </c>
      <c r="G621" s="85">
        <v>391516</v>
      </c>
      <c r="H621" s="89"/>
      <c r="I621" s="270" t="s">
        <v>720</v>
      </c>
      <c r="J621" s="89"/>
      <c r="K621" s="89"/>
      <c r="L621" s="89"/>
      <c r="M621" s="89"/>
      <c r="N621" s="271">
        <v>5853160.8200000003</v>
      </c>
      <c r="O621" s="271">
        <v>0</v>
      </c>
      <c r="P621" s="89" t="s">
        <v>670</v>
      </c>
    </row>
    <row r="622" spans="1:16" ht="38.25" hidden="1">
      <c r="A622" s="268" t="s">
        <v>711</v>
      </c>
      <c r="B622" s="89"/>
      <c r="C622" s="269" t="s">
        <v>1409</v>
      </c>
      <c r="D622" s="84">
        <v>43494</v>
      </c>
      <c r="E622" s="85" t="s">
        <v>2031</v>
      </c>
      <c r="F622" s="85" t="s">
        <v>13</v>
      </c>
      <c r="G622" s="85">
        <v>391518</v>
      </c>
      <c r="H622" s="89"/>
      <c r="I622" s="270" t="s">
        <v>720</v>
      </c>
      <c r="J622" s="89"/>
      <c r="K622" s="89"/>
      <c r="L622" s="89"/>
      <c r="M622" s="89"/>
      <c r="N622" s="271">
        <v>2586382.86</v>
      </c>
      <c r="O622" s="271">
        <v>0</v>
      </c>
      <c r="P622" s="89" t="s">
        <v>670</v>
      </c>
    </row>
    <row r="623" spans="1:16" ht="38.25" hidden="1">
      <c r="A623" s="268" t="s">
        <v>711</v>
      </c>
      <c r="B623" s="89"/>
      <c r="C623" s="269" t="s">
        <v>1409</v>
      </c>
      <c r="D623" s="84">
        <v>43494</v>
      </c>
      <c r="E623" s="85" t="s">
        <v>2032</v>
      </c>
      <c r="F623" s="85" t="s">
        <v>13</v>
      </c>
      <c r="G623" s="85">
        <v>391520</v>
      </c>
      <c r="H623" s="89"/>
      <c r="I623" s="270" t="s">
        <v>720</v>
      </c>
      <c r="J623" s="89"/>
      <c r="K623" s="89"/>
      <c r="L623" s="89"/>
      <c r="M623" s="89"/>
      <c r="N623" s="271">
        <v>4958227.51</v>
      </c>
      <c r="O623" s="271">
        <v>0</v>
      </c>
      <c r="P623" s="89" t="s">
        <v>670</v>
      </c>
    </row>
    <row r="624" spans="1:16" ht="38.25" hidden="1">
      <c r="A624" s="268" t="s">
        <v>711</v>
      </c>
      <c r="B624" s="89"/>
      <c r="C624" s="269" t="s">
        <v>1409</v>
      </c>
      <c r="D624" s="84">
        <v>43494</v>
      </c>
      <c r="E624" s="85" t="s">
        <v>2033</v>
      </c>
      <c r="F624" s="85" t="s">
        <v>13</v>
      </c>
      <c r="G624" s="85">
        <v>391522</v>
      </c>
      <c r="H624" s="89"/>
      <c r="I624" s="270" t="s">
        <v>720</v>
      </c>
      <c r="J624" s="89"/>
      <c r="K624" s="89"/>
      <c r="L624" s="89"/>
      <c r="M624" s="89"/>
      <c r="N624" s="271">
        <v>6100274</v>
      </c>
      <c r="O624" s="271">
        <v>0</v>
      </c>
      <c r="P624" s="89" t="s">
        <v>670</v>
      </c>
    </row>
    <row r="625" spans="1:16" ht="38.25" hidden="1">
      <c r="A625" s="268" t="s">
        <v>711</v>
      </c>
      <c r="B625" s="89"/>
      <c r="C625" s="269" t="s">
        <v>1409</v>
      </c>
      <c r="D625" s="84">
        <v>43494</v>
      </c>
      <c r="E625" s="85" t="s">
        <v>2034</v>
      </c>
      <c r="F625" s="85" t="s">
        <v>13</v>
      </c>
      <c r="G625" s="85">
        <v>391524</v>
      </c>
      <c r="H625" s="89"/>
      <c r="I625" s="270" t="s">
        <v>720</v>
      </c>
      <c r="J625" s="89"/>
      <c r="K625" s="89"/>
      <c r="L625" s="89"/>
      <c r="M625" s="89"/>
      <c r="N625" s="271">
        <v>2190931.5699999998</v>
      </c>
      <c r="O625" s="271">
        <v>0</v>
      </c>
      <c r="P625" s="89" t="s">
        <v>670</v>
      </c>
    </row>
    <row r="626" spans="1:16" ht="38.25" hidden="1">
      <c r="A626" s="268" t="s">
        <v>711</v>
      </c>
      <c r="B626" s="89"/>
      <c r="C626" s="269" t="s">
        <v>1409</v>
      </c>
      <c r="D626" s="84">
        <v>43494</v>
      </c>
      <c r="E626" s="85" t="s">
        <v>2035</v>
      </c>
      <c r="F626" s="85" t="s">
        <v>13</v>
      </c>
      <c r="G626" s="85">
        <v>391526</v>
      </c>
      <c r="H626" s="89"/>
      <c r="I626" s="270" t="s">
        <v>720</v>
      </c>
      <c r="J626" s="89"/>
      <c r="K626" s="89"/>
      <c r="L626" s="89"/>
      <c r="M626" s="89"/>
      <c r="N626" s="271">
        <v>6017650.8600000003</v>
      </c>
      <c r="O626" s="271">
        <v>0</v>
      </c>
      <c r="P626" s="89" t="s">
        <v>670</v>
      </c>
    </row>
    <row r="627" spans="1:16" ht="38.25" hidden="1">
      <c r="A627" s="268" t="s">
        <v>711</v>
      </c>
      <c r="B627" s="89"/>
      <c r="C627" s="269" t="s">
        <v>1409</v>
      </c>
      <c r="D627" s="84">
        <v>43494</v>
      </c>
      <c r="E627" s="85" t="s">
        <v>2036</v>
      </c>
      <c r="F627" s="85" t="s">
        <v>13</v>
      </c>
      <c r="G627" s="85">
        <v>391528</v>
      </c>
      <c r="H627" s="89"/>
      <c r="I627" s="270" t="s">
        <v>720</v>
      </c>
      <c r="J627" s="89"/>
      <c r="K627" s="89"/>
      <c r="L627" s="89"/>
      <c r="M627" s="89"/>
      <c r="N627" s="271">
        <v>13618354.210000001</v>
      </c>
      <c r="O627" s="271">
        <v>0</v>
      </c>
      <c r="P627" s="89" t="s">
        <v>670</v>
      </c>
    </row>
    <row r="628" spans="1:16" ht="38.25" hidden="1">
      <c r="A628" s="268" t="s">
        <v>711</v>
      </c>
      <c r="B628" s="89"/>
      <c r="C628" s="269" t="s">
        <v>1409</v>
      </c>
      <c r="D628" s="84">
        <v>43494</v>
      </c>
      <c r="E628" s="85" t="s">
        <v>2037</v>
      </c>
      <c r="F628" s="85" t="s">
        <v>13</v>
      </c>
      <c r="G628" s="85">
        <v>391530</v>
      </c>
      <c r="H628" s="89"/>
      <c r="I628" s="270" t="s">
        <v>720</v>
      </c>
      <c r="J628" s="89"/>
      <c r="K628" s="89"/>
      <c r="L628" s="89"/>
      <c r="M628" s="89"/>
      <c r="N628" s="271">
        <v>2505515.12</v>
      </c>
      <c r="O628" s="271">
        <v>0</v>
      </c>
      <c r="P628" s="89" t="s">
        <v>670</v>
      </c>
    </row>
    <row r="629" spans="1:16" ht="38.25" hidden="1">
      <c r="A629" s="268" t="s">
        <v>711</v>
      </c>
      <c r="B629" s="89"/>
      <c r="C629" s="269" t="s">
        <v>1409</v>
      </c>
      <c r="D629" s="84">
        <v>43494</v>
      </c>
      <c r="E629" s="85" t="s">
        <v>2038</v>
      </c>
      <c r="F629" s="85" t="s">
        <v>13</v>
      </c>
      <c r="G629" s="85">
        <v>391532</v>
      </c>
      <c r="H629" s="89"/>
      <c r="I629" s="270" t="s">
        <v>720</v>
      </c>
      <c r="J629" s="89"/>
      <c r="K629" s="89"/>
      <c r="L629" s="89"/>
      <c r="M629" s="89"/>
      <c r="N629" s="271">
        <v>1107131.97</v>
      </c>
      <c r="O629" s="271">
        <v>0</v>
      </c>
      <c r="P629" s="89" t="s">
        <v>670</v>
      </c>
    </row>
    <row r="630" spans="1:16" ht="38.25" hidden="1">
      <c r="A630" s="268" t="s">
        <v>711</v>
      </c>
      <c r="B630" s="89"/>
      <c r="C630" s="269" t="s">
        <v>1409</v>
      </c>
      <c r="D630" s="84">
        <v>43494</v>
      </c>
      <c r="E630" s="85" t="s">
        <v>2039</v>
      </c>
      <c r="F630" s="85" t="s">
        <v>13</v>
      </c>
      <c r="G630" s="85">
        <v>391534</v>
      </c>
      <c r="H630" s="89"/>
      <c r="I630" s="270" t="s">
        <v>720</v>
      </c>
      <c r="J630" s="89"/>
      <c r="K630" s="89"/>
      <c r="L630" s="89"/>
      <c r="M630" s="89"/>
      <c r="N630" s="271">
        <v>21367769.75</v>
      </c>
      <c r="O630" s="271">
        <v>0</v>
      </c>
      <c r="P630" s="89" t="s">
        <v>670</v>
      </c>
    </row>
    <row r="631" spans="1:16" ht="38.25" hidden="1">
      <c r="A631" s="268" t="s">
        <v>711</v>
      </c>
      <c r="B631" s="89"/>
      <c r="C631" s="269" t="s">
        <v>1409</v>
      </c>
      <c r="D631" s="84">
        <v>43494</v>
      </c>
      <c r="E631" s="85" t="s">
        <v>2040</v>
      </c>
      <c r="F631" s="85" t="s">
        <v>13</v>
      </c>
      <c r="G631" s="85">
        <v>391536</v>
      </c>
      <c r="H631" s="89"/>
      <c r="I631" s="270" t="s">
        <v>720</v>
      </c>
      <c r="J631" s="89"/>
      <c r="K631" s="89"/>
      <c r="L631" s="89"/>
      <c r="M631" s="89"/>
      <c r="N631" s="271">
        <v>20950822.719999999</v>
      </c>
      <c r="O631" s="271">
        <v>0</v>
      </c>
      <c r="P631" s="89" t="s">
        <v>670</v>
      </c>
    </row>
    <row r="632" spans="1:16" ht="38.25" hidden="1">
      <c r="A632" s="268" t="s">
        <v>711</v>
      </c>
      <c r="B632" s="89"/>
      <c r="C632" s="269" t="s">
        <v>1409</v>
      </c>
      <c r="D632" s="84">
        <v>43494</v>
      </c>
      <c r="E632" s="85" t="s">
        <v>2041</v>
      </c>
      <c r="F632" s="85" t="s">
        <v>13</v>
      </c>
      <c r="G632" s="85">
        <v>391538</v>
      </c>
      <c r="H632" s="89"/>
      <c r="I632" s="270" t="s">
        <v>720</v>
      </c>
      <c r="J632" s="89"/>
      <c r="K632" s="89"/>
      <c r="L632" s="89"/>
      <c r="M632" s="89"/>
      <c r="N632" s="271">
        <v>10347449.619999999</v>
      </c>
      <c r="O632" s="271">
        <v>0</v>
      </c>
      <c r="P632" s="89" t="s">
        <v>670</v>
      </c>
    </row>
    <row r="633" spans="1:16" ht="38.25" hidden="1">
      <c r="A633" s="268" t="s">
        <v>711</v>
      </c>
      <c r="B633" s="89"/>
      <c r="C633" s="269" t="s">
        <v>1409</v>
      </c>
      <c r="D633" s="84">
        <v>43494</v>
      </c>
      <c r="E633" s="85" t="s">
        <v>2042</v>
      </c>
      <c r="F633" s="85" t="s">
        <v>13</v>
      </c>
      <c r="G633" s="85">
        <v>391540</v>
      </c>
      <c r="H633" s="89"/>
      <c r="I633" s="270" t="s">
        <v>720</v>
      </c>
      <c r="J633" s="89"/>
      <c r="K633" s="89"/>
      <c r="L633" s="89"/>
      <c r="M633" s="89"/>
      <c r="N633" s="271">
        <v>124097658.76000001</v>
      </c>
      <c r="O633" s="271">
        <v>0</v>
      </c>
      <c r="P633" s="89" t="s">
        <v>670</v>
      </c>
    </row>
    <row r="634" spans="1:16" ht="38.25" hidden="1">
      <c r="A634" s="268" t="s">
        <v>711</v>
      </c>
      <c r="B634" s="89"/>
      <c r="C634" s="269" t="s">
        <v>1409</v>
      </c>
      <c r="D634" s="84">
        <v>43494</v>
      </c>
      <c r="E634" s="85" t="s">
        <v>2043</v>
      </c>
      <c r="F634" s="85" t="s">
        <v>13</v>
      </c>
      <c r="G634" s="85">
        <v>391542</v>
      </c>
      <c r="H634" s="89"/>
      <c r="I634" s="270" t="s">
        <v>720</v>
      </c>
      <c r="J634" s="89"/>
      <c r="K634" s="89"/>
      <c r="L634" s="89"/>
      <c r="M634" s="89"/>
      <c r="N634" s="271">
        <v>53337102.579999998</v>
      </c>
      <c r="O634" s="271">
        <v>0</v>
      </c>
      <c r="P634" s="89" t="s">
        <v>670</v>
      </c>
    </row>
    <row r="635" spans="1:16" ht="38.25" hidden="1">
      <c r="A635" s="268" t="s">
        <v>711</v>
      </c>
      <c r="B635" s="89"/>
      <c r="C635" s="269" t="s">
        <v>1409</v>
      </c>
      <c r="D635" s="84">
        <v>43494</v>
      </c>
      <c r="E635" s="85" t="s">
        <v>2044</v>
      </c>
      <c r="F635" s="85" t="s">
        <v>13</v>
      </c>
      <c r="G635" s="85">
        <v>391544</v>
      </c>
      <c r="H635" s="89"/>
      <c r="I635" s="270" t="s">
        <v>720</v>
      </c>
      <c r="J635" s="89"/>
      <c r="K635" s="89"/>
      <c r="L635" s="89"/>
      <c r="M635" s="89"/>
      <c r="N635" s="271">
        <v>12388.47</v>
      </c>
      <c r="O635" s="271">
        <v>0</v>
      </c>
      <c r="P635" s="89" t="s">
        <v>670</v>
      </c>
    </row>
    <row r="636" spans="1:16" ht="38.25" hidden="1">
      <c r="A636" s="268" t="s">
        <v>711</v>
      </c>
      <c r="B636" s="89"/>
      <c r="C636" s="269" t="s">
        <v>1409</v>
      </c>
      <c r="D636" s="84">
        <v>43494</v>
      </c>
      <c r="E636" s="85" t="s">
        <v>2045</v>
      </c>
      <c r="F636" s="85" t="s">
        <v>13</v>
      </c>
      <c r="G636" s="85">
        <v>391546</v>
      </c>
      <c r="H636" s="89"/>
      <c r="I636" s="270" t="s">
        <v>720</v>
      </c>
      <c r="J636" s="89"/>
      <c r="K636" s="89"/>
      <c r="L636" s="89"/>
      <c r="M636" s="89"/>
      <c r="N636" s="271">
        <v>19297.8</v>
      </c>
      <c r="O636" s="271">
        <v>0</v>
      </c>
      <c r="P636" s="89" t="s">
        <v>670</v>
      </c>
    </row>
    <row r="637" spans="1:16" ht="38.25" hidden="1">
      <c r="A637" s="268" t="s">
        <v>711</v>
      </c>
      <c r="B637" s="89"/>
      <c r="C637" s="269" t="s">
        <v>1409</v>
      </c>
      <c r="D637" s="84">
        <v>43494</v>
      </c>
      <c r="E637" s="85" t="s">
        <v>2046</v>
      </c>
      <c r="F637" s="85" t="s">
        <v>13</v>
      </c>
      <c r="G637" s="85">
        <v>391548</v>
      </c>
      <c r="H637" s="89"/>
      <c r="I637" s="270" t="s">
        <v>720</v>
      </c>
      <c r="J637" s="89"/>
      <c r="K637" s="89"/>
      <c r="L637" s="89"/>
      <c r="M637" s="89"/>
      <c r="N637" s="271">
        <v>1186.92</v>
      </c>
      <c r="O637" s="271">
        <v>0</v>
      </c>
      <c r="P637" s="89" t="s">
        <v>670</v>
      </c>
    </row>
    <row r="638" spans="1:16" ht="38.25" hidden="1">
      <c r="A638" s="268" t="s">
        <v>711</v>
      </c>
      <c r="B638" s="89"/>
      <c r="C638" s="269" t="s">
        <v>1409</v>
      </c>
      <c r="D638" s="84">
        <v>43494</v>
      </c>
      <c r="E638" s="85" t="s">
        <v>2047</v>
      </c>
      <c r="F638" s="85" t="s">
        <v>13</v>
      </c>
      <c r="G638" s="85">
        <v>391550</v>
      </c>
      <c r="H638" s="89"/>
      <c r="I638" s="270" t="s">
        <v>720</v>
      </c>
      <c r="J638" s="89"/>
      <c r="K638" s="89"/>
      <c r="L638" s="89"/>
      <c r="M638" s="89"/>
      <c r="N638" s="271">
        <v>18666.2</v>
      </c>
      <c r="O638" s="271">
        <v>0</v>
      </c>
      <c r="P638" s="89" t="s">
        <v>670</v>
      </c>
    </row>
    <row r="639" spans="1:16" ht="38.25" hidden="1">
      <c r="A639" s="268" t="s">
        <v>711</v>
      </c>
      <c r="B639" s="89"/>
      <c r="C639" s="269" t="s">
        <v>1409</v>
      </c>
      <c r="D639" s="84">
        <v>43494</v>
      </c>
      <c r="E639" s="85" t="s">
        <v>2048</v>
      </c>
      <c r="F639" s="85" t="s">
        <v>13</v>
      </c>
      <c r="G639" s="85">
        <v>391552</v>
      </c>
      <c r="H639" s="89"/>
      <c r="I639" s="270" t="s">
        <v>720</v>
      </c>
      <c r="J639" s="89"/>
      <c r="K639" s="89"/>
      <c r="L639" s="89"/>
      <c r="M639" s="89"/>
      <c r="N639" s="271">
        <v>18666.2</v>
      </c>
      <c r="O639" s="271">
        <v>0</v>
      </c>
      <c r="P639" s="89" t="s">
        <v>670</v>
      </c>
    </row>
    <row r="640" spans="1:16" ht="38.25" hidden="1">
      <c r="A640" s="268" t="s">
        <v>711</v>
      </c>
      <c r="B640" s="89"/>
      <c r="C640" s="269" t="s">
        <v>1409</v>
      </c>
      <c r="D640" s="84">
        <v>43494</v>
      </c>
      <c r="E640" s="85" t="s">
        <v>2049</v>
      </c>
      <c r="F640" s="85" t="s">
        <v>13</v>
      </c>
      <c r="G640" s="85">
        <v>391554</v>
      </c>
      <c r="H640" s="89"/>
      <c r="I640" s="270" t="s">
        <v>720</v>
      </c>
      <c r="J640" s="89"/>
      <c r="K640" s="89"/>
      <c r="L640" s="89"/>
      <c r="M640" s="89"/>
      <c r="N640" s="271">
        <v>18666.2</v>
      </c>
      <c r="O640" s="271">
        <v>0</v>
      </c>
      <c r="P640" s="89" t="s">
        <v>670</v>
      </c>
    </row>
    <row r="641" spans="1:16" ht="38.25" hidden="1">
      <c r="A641" s="268" t="s">
        <v>711</v>
      </c>
      <c r="B641" s="89"/>
      <c r="C641" s="269" t="s">
        <v>1409</v>
      </c>
      <c r="D641" s="84">
        <v>43494</v>
      </c>
      <c r="E641" s="85" t="s">
        <v>2050</v>
      </c>
      <c r="F641" s="85" t="s">
        <v>13</v>
      </c>
      <c r="G641" s="85">
        <v>391556</v>
      </c>
      <c r="H641" s="89"/>
      <c r="I641" s="270" t="s">
        <v>720</v>
      </c>
      <c r="J641" s="89"/>
      <c r="K641" s="89"/>
      <c r="L641" s="89"/>
      <c r="M641" s="89"/>
      <c r="N641" s="271">
        <v>18666.2</v>
      </c>
      <c r="O641" s="271">
        <v>0</v>
      </c>
      <c r="P641" s="89" t="s">
        <v>670</v>
      </c>
    </row>
    <row r="642" spans="1:16" ht="38.25" hidden="1">
      <c r="A642" s="268" t="s">
        <v>711</v>
      </c>
      <c r="B642" s="89"/>
      <c r="C642" s="269" t="s">
        <v>1409</v>
      </c>
      <c r="D642" s="84">
        <v>43494</v>
      </c>
      <c r="E642" s="85" t="s">
        <v>2051</v>
      </c>
      <c r="F642" s="85" t="s">
        <v>13</v>
      </c>
      <c r="G642" s="85">
        <v>391558</v>
      </c>
      <c r="H642" s="89"/>
      <c r="I642" s="270" t="s">
        <v>720</v>
      </c>
      <c r="J642" s="89"/>
      <c r="K642" s="89"/>
      <c r="L642" s="89"/>
      <c r="M642" s="89"/>
      <c r="N642" s="271">
        <v>355580.69</v>
      </c>
      <c r="O642" s="271">
        <v>0</v>
      </c>
      <c r="P642" s="89" t="s">
        <v>670</v>
      </c>
    </row>
    <row r="643" spans="1:16" ht="38.25" hidden="1">
      <c r="A643" s="268" t="s">
        <v>711</v>
      </c>
      <c r="B643" s="89"/>
      <c r="C643" s="269" t="s">
        <v>1409</v>
      </c>
      <c r="D643" s="84">
        <v>43494</v>
      </c>
      <c r="E643" s="85" t="s">
        <v>2052</v>
      </c>
      <c r="F643" s="85" t="s">
        <v>13</v>
      </c>
      <c r="G643" s="85">
        <v>391560</v>
      </c>
      <c r="H643" s="89"/>
      <c r="I643" s="270" t="s">
        <v>720</v>
      </c>
      <c r="J643" s="89"/>
      <c r="K643" s="89"/>
      <c r="L643" s="89"/>
      <c r="M643" s="89"/>
      <c r="N643" s="271">
        <v>6820.28</v>
      </c>
      <c r="O643" s="271">
        <v>0</v>
      </c>
      <c r="P643" s="89" t="s">
        <v>670</v>
      </c>
    </row>
    <row r="644" spans="1:16" ht="38.25" hidden="1">
      <c r="A644" s="268" t="s">
        <v>711</v>
      </c>
      <c r="B644" s="89"/>
      <c r="C644" s="269" t="s">
        <v>1409</v>
      </c>
      <c r="D644" s="84">
        <v>43494</v>
      </c>
      <c r="E644" s="85" t="s">
        <v>2053</v>
      </c>
      <c r="F644" s="85" t="s">
        <v>13</v>
      </c>
      <c r="G644" s="85">
        <v>391562</v>
      </c>
      <c r="H644" s="89"/>
      <c r="I644" s="270" t="s">
        <v>720</v>
      </c>
      <c r="J644" s="89"/>
      <c r="K644" s="89"/>
      <c r="L644" s="89"/>
      <c r="M644" s="89"/>
      <c r="N644" s="271">
        <v>419.49</v>
      </c>
      <c r="O644" s="271">
        <v>0</v>
      </c>
      <c r="P644" s="89" t="s">
        <v>670</v>
      </c>
    </row>
    <row r="645" spans="1:16" ht="38.25" hidden="1">
      <c r="A645" s="268" t="s">
        <v>711</v>
      </c>
      <c r="B645" s="89"/>
      <c r="C645" s="269" t="s">
        <v>1409</v>
      </c>
      <c r="D645" s="84">
        <v>43494</v>
      </c>
      <c r="E645" s="85" t="s">
        <v>2054</v>
      </c>
      <c r="F645" s="85" t="s">
        <v>13</v>
      </c>
      <c r="G645" s="85">
        <v>391564</v>
      </c>
      <c r="H645" s="89"/>
      <c r="I645" s="270" t="s">
        <v>720</v>
      </c>
      <c r="J645" s="89"/>
      <c r="K645" s="89"/>
      <c r="L645" s="89"/>
      <c r="M645" s="89"/>
      <c r="N645" s="271">
        <v>1576.02</v>
      </c>
      <c r="O645" s="271">
        <v>0</v>
      </c>
      <c r="P645" s="89" t="s">
        <v>670</v>
      </c>
    </row>
    <row r="646" spans="1:16" ht="38.25" hidden="1">
      <c r="A646" s="268" t="s">
        <v>711</v>
      </c>
      <c r="B646" s="89"/>
      <c r="C646" s="269" t="s">
        <v>1409</v>
      </c>
      <c r="D646" s="84">
        <v>43494</v>
      </c>
      <c r="E646" s="85" t="s">
        <v>2055</v>
      </c>
      <c r="F646" s="85" t="s">
        <v>13</v>
      </c>
      <c r="G646" s="85">
        <v>391566</v>
      </c>
      <c r="H646" s="89"/>
      <c r="I646" s="270" t="s">
        <v>720</v>
      </c>
      <c r="J646" s="89"/>
      <c r="K646" s="89"/>
      <c r="L646" s="89"/>
      <c r="M646" s="89"/>
      <c r="N646" s="271">
        <v>6597.06</v>
      </c>
      <c r="O646" s="271">
        <v>0</v>
      </c>
      <c r="P646" s="89" t="s">
        <v>670</v>
      </c>
    </row>
    <row r="647" spans="1:16" ht="38.25" hidden="1">
      <c r="A647" s="268" t="s">
        <v>711</v>
      </c>
      <c r="B647" s="89"/>
      <c r="C647" s="269" t="s">
        <v>1409</v>
      </c>
      <c r="D647" s="84">
        <v>43494</v>
      </c>
      <c r="E647" s="85" t="s">
        <v>2056</v>
      </c>
      <c r="F647" s="85" t="s">
        <v>13</v>
      </c>
      <c r="G647" s="85">
        <v>391568</v>
      </c>
      <c r="H647" s="89"/>
      <c r="I647" s="270" t="s">
        <v>720</v>
      </c>
      <c r="J647" s="89"/>
      <c r="K647" s="89"/>
      <c r="L647" s="89"/>
      <c r="M647" s="89"/>
      <c r="N647" s="271">
        <v>6597.06</v>
      </c>
      <c r="O647" s="271">
        <v>0</v>
      </c>
      <c r="P647" s="89" t="s">
        <v>670</v>
      </c>
    </row>
    <row r="648" spans="1:16" ht="38.25" hidden="1">
      <c r="A648" s="268" t="s">
        <v>711</v>
      </c>
      <c r="B648" s="89"/>
      <c r="C648" s="269" t="s">
        <v>1409</v>
      </c>
      <c r="D648" s="84">
        <v>43494</v>
      </c>
      <c r="E648" s="85" t="s">
        <v>2057</v>
      </c>
      <c r="F648" s="85" t="s">
        <v>13</v>
      </c>
      <c r="G648" s="85">
        <v>391570</v>
      </c>
      <c r="H648" s="89"/>
      <c r="I648" s="270" t="s">
        <v>720</v>
      </c>
      <c r="J648" s="89"/>
      <c r="K648" s="89"/>
      <c r="L648" s="89"/>
      <c r="M648" s="89"/>
      <c r="N648" s="271">
        <v>6597.06</v>
      </c>
      <c r="O648" s="271">
        <v>0</v>
      </c>
      <c r="P648" s="89" t="s">
        <v>670</v>
      </c>
    </row>
    <row r="649" spans="1:16" ht="38.25" hidden="1">
      <c r="A649" s="268" t="s">
        <v>711</v>
      </c>
      <c r="B649" s="89"/>
      <c r="C649" s="269" t="s">
        <v>1409</v>
      </c>
      <c r="D649" s="84">
        <v>43494</v>
      </c>
      <c r="E649" s="85" t="s">
        <v>2058</v>
      </c>
      <c r="F649" s="85" t="s">
        <v>13</v>
      </c>
      <c r="G649" s="85">
        <v>391572</v>
      </c>
      <c r="H649" s="89"/>
      <c r="I649" s="270" t="s">
        <v>720</v>
      </c>
      <c r="J649" s="89"/>
      <c r="K649" s="89"/>
      <c r="L649" s="89"/>
      <c r="M649" s="89"/>
      <c r="N649" s="271">
        <v>6597.06</v>
      </c>
      <c r="O649" s="271">
        <v>0</v>
      </c>
      <c r="P649" s="89" t="s">
        <v>670</v>
      </c>
    </row>
    <row r="650" spans="1:16" ht="38.25" hidden="1">
      <c r="A650" s="268" t="s">
        <v>711</v>
      </c>
      <c r="B650" s="89"/>
      <c r="C650" s="269" t="s">
        <v>1409</v>
      </c>
      <c r="D650" s="84">
        <v>43494</v>
      </c>
      <c r="E650" s="85" t="s">
        <v>2059</v>
      </c>
      <c r="F650" s="85" t="s">
        <v>13</v>
      </c>
      <c r="G650" s="85">
        <v>391574</v>
      </c>
      <c r="H650" s="89"/>
      <c r="I650" s="270" t="s">
        <v>720</v>
      </c>
      <c r="J650" s="89"/>
      <c r="K650" s="89"/>
      <c r="L650" s="89"/>
      <c r="M650" s="89"/>
      <c r="N650" s="271">
        <v>53003.72</v>
      </c>
      <c r="O650" s="271">
        <v>0</v>
      </c>
      <c r="P650" s="89" t="s">
        <v>670</v>
      </c>
    </row>
    <row r="651" spans="1:16" ht="38.25" hidden="1">
      <c r="A651" s="268" t="s">
        <v>711</v>
      </c>
      <c r="B651" s="89"/>
      <c r="C651" s="269" t="s">
        <v>1409</v>
      </c>
      <c r="D651" s="84">
        <v>43494</v>
      </c>
      <c r="E651" s="85" t="s">
        <v>2060</v>
      </c>
      <c r="F651" s="85" t="s">
        <v>13</v>
      </c>
      <c r="G651" s="85">
        <v>391576</v>
      </c>
      <c r="H651" s="89"/>
      <c r="I651" s="270" t="s">
        <v>720</v>
      </c>
      <c r="J651" s="89"/>
      <c r="K651" s="89"/>
      <c r="L651" s="89"/>
      <c r="M651" s="89"/>
      <c r="N651" s="271">
        <v>3259.94</v>
      </c>
      <c r="O651" s="271">
        <v>0</v>
      </c>
      <c r="P651" s="89" t="s">
        <v>670</v>
      </c>
    </row>
    <row r="652" spans="1:16" ht="38.25" hidden="1">
      <c r="A652" s="268" t="s">
        <v>711</v>
      </c>
      <c r="B652" s="89"/>
      <c r="C652" s="269" t="s">
        <v>1409</v>
      </c>
      <c r="D652" s="84">
        <v>43494</v>
      </c>
      <c r="E652" s="85" t="s">
        <v>2061</v>
      </c>
      <c r="F652" s="85" t="s">
        <v>13</v>
      </c>
      <c r="G652" s="85">
        <v>391578</v>
      </c>
      <c r="H652" s="89"/>
      <c r="I652" s="270" t="s">
        <v>720</v>
      </c>
      <c r="J652" s="89"/>
      <c r="K652" s="89"/>
      <c r="L652" s="89"/>
      <c r="M652" s="89"/>
      <c r="N652" s="271">
        <v>12247.78</v>
      </c>
      <c r="O652" s="271">
        <v>0</v>
      </c>
      <c r="P652" s="89" t="s">
        <v>670</v>
      </c>
    </row>
    <row r="653" spans="1:16" ht="38.25" hidden="1">
      <c r="A653" s="268" t="s">
        <v>711</v>
      </c>
      <c r="B653" s="89"/>
      <c r="C653" s="269" t="s">
        <v>1409</v>
      </c>
      <c r="D653" s="84">
        <v>43494</v>
      </c>
      <c r="E653" s="85" t="s">
        <v>2062</v>
      </c>
      <c r="F653" s="85" t="s">
        <v>13</v>
      </c>
      <c r="G653" s="85">
        <v>391580</v>
      </c>
      <c r="H653" s="89"/>
      <c r="I653" s="270" t="s">
        <v>720</v>
      </c>
      <c r="J653" s="89"/>
      <c r="K653" s="89"/>
      <c r="L653" s="89"/>
      <c r="M653" s="89"/>
      <c r="N653" s="271">
        <v>51268.9</v>
      </c>
      <c r="O653" s="271">
        <v>0</v>
      </c>
      <c r="P653" s="89" t="s">
        <v>670</v>
      </c>
    </row>
    <row r="654" spans="1:16" ht="38.25" hidden="1">
      <c r="A654" s="268" t="s">
        <v>711</v>
      </c>
      <c r="B654" s="89"/>
      <c r="C654" s="269" t="s">
        <v>1409</v>
      </c>
      <c r="D654" s="84">
        <v>43494</v>
      </c>
      <c r="E654" s="85" t="s">
        <v>2063</v>
      </c>
      <c r="F654" s="85" t="s">
        <v>13</v>
      </c>
      <c r="G654" s="85">
        <v>391582</v>
      </c>
      <c r="H654" s="89"/>
      <c r="I654" s="270" t="s">
        <v>720</v>
      </c>
      <c r="J654" s="89"/>
      <c r="K654" s="89"/>
      <c r="L654" s="89"/>
      <c r="M654" s="89"/>
      <c r="N654" s="271">
        <v>51268.9</v>
      </c>
      <c r="O654" s="271">
        <v>0</v>
      </c>
      <c r="P654" s="89" t="s">
        <v>670</v>
      </c>
    </row>
    <row r="655" spans="1:16" ht="38.25" hidden="1">
      <c r="A655" s="268" t="s">
        <v>711</v>
      </c>
      <c r="B655" s="89"/>
      <c r="C655" s="269" t="s">
        <v>1409</v>
      </c>
      <c r="D655" s="84">
        <v>43494</v>
      </c>
      <c r="E655" s="85" t="s">
        <v>2064</v>
      </c>
      <c r="F655" s="85" t="s">
        <v>13</v>
      </c>
      <c r="G655" s="85">
        <v>391584</v>
      </c>
      <c r="H655" s="89"/>
      <c r="I655" s="270" t="s">
        <v>720</v>
      </c>
      <c r="J655" s="89"/>
      <c r="K655" s="89"/>
      <c r="L655" s="89"/>
      <c r="M655" s="89"/>
      <c r="N655" s="271">
        <v>51268.9</v>
      </c>
      <c r="O655" s="271">
        <v>0</v>
      </c>
      <c r="P655" s="89" t="s">
        <v>670</v>
      </c>
    </row>
    <row r="656" spans="1:16" ht="38.25" hidden="1">
      <c r="A656" s="268" t="s">
        <v>711</v>
      </c>
      <c r="B656" s="89"/>
      <c r="C656" s="269" t="s">
        <v>1409</v>
      </c>
      <c r="D656" s="84">
        <v>43494</v>
      </c>
      <c r="E656" s="85" t="s">
        <v>2065</v>
      </c>
      <c r="F656" s="85" t="s">
        <v>13</v>
      </c>
      <c r="G656" s="85">
        <v>391586</v>
      </c>
      <c r="H656" s="89"/>
      <c r="I656" s="270" t="s">
        <v>720</v>
      </c>
      <c r="J656" s="89"/>
      <c r="K656" s="89"/>
      <c r="L656" s="89"/>
      <c r="M656" s="89"/>
      <c r="N656" s="271">
        <v>51268.9</v>
      </c>
      <c r="O656" s="271">
        <v>0</v>
      </c>
      <c r="P656" s="89" t="s">
        <v>670</v>
      </c>
    </row>
    <row r="657" spans="1:16" ht="38.25" hidden="1">
      <c r="A657" s="268" t="s">
        <v>711</v>
      </c>
      <c r="B657" s="89"/>
      <c r="C657" s="269" t="s">
        <v>1409</v>
      </c>
      <c r="D657" s="84">
        <v>43494</v>
      </c>
      <c r="E657" s="85" t="s">
        <v>2066</v>
      </c>
      <c r="F657" s="85" t="s">
        <v>13</v>
      </c>
      <c r="G657" s="85">
        <v>391588</v>
      </c>
      <c r="H657" s="89"/>
      <c r="I657" s="270" t="s">
        <v>720</v>
      </c>
      <c r="J657" s="89"/>
      <c r="K657" s="89"/>
      <c r="L657" s="89"/>
      <c r="M657" s="89"/>
      <c r="N657" s="271">
        <v>5021.04</v>
      </c>
      <c r="O657" s="271">
        <v>0</v>
      </c>
      <c r="P657" s="89" t="s">
        <v>670</v>
      </c>
    </row>
    <row r="658" spans="1:16" ht="38.25" hidden="1">
      <c r="A658" s="268" t="s">
        <v>711</v>
      </c>
      <c r="B658" s="89"/>
      <c r="C658" s="269" t="s">
        <v>1409</v>
      </c>
      <c r="D658" s="84">
        <v>43494</v>
      </c>
      <c r="E658" s="85" t="s">
        <v>2067</v>
      </c>
      <c r="F658" s="85" t="s">
        <v>13</v>
      </c>
      <c r="G658" s="85">
        <v>391590</v>
      </c>
      <c r="H658" s="89"/>
      <c r="I658" s="270" t="s">
        <v>720</v>
      </c>
      <c r="J658" s="89"/>
      <c r="K658" s="89"/>
      <c r="L658" s="89"/>
      <c r="M658" s="89"/>
      <c r="N658" s="271">
        <v>6177.57</v>
      </c>
      <c r="O658" s="271">
        <v>0</v>
      </c>
      <c r="P658" s="89" t="s">
        <v>670</v>
      </c>
    </row>
    <row r="659" spans="1:16" ht="38.25" hidden="1">
      <c r="A659" s="268" t="s">
        <v>711</v>
      </c>
      <c r="B659" s="89"/>
      <c r="C659" s="269" t="s">
        <v>1409</v>
      </c>
      <c r="D659" s="84">
        <v>43494</v>
      </c>
      <c r="E659" s="85" t="s">
        <v>2068</v>
      </c>
      <c r="F659" s="85" t="s">
        <v>13</v>
      </c>
      <c r="G659" s="85">
        <v>391592</v>
      </c>
      <c r="H659" s="89"/>
      <c r="I659" s="270" t="s">
        <v>720</v>
      </c>
      <c r="J659" s="89"/>
      <c r="K659" s="89"/>
      <c r="L659" s="89"/>
      <c r="M659" s="89"/>
      <c r="N659" s="271">
        <v>2218.73</v>
      </c>
      <c r="O659" s="271">
        <v>0</v>
      </c>
      <c r="P659" s="89" t="s">
        <v>670</v>
      </c>
    </row>
    <row r="660" spans="1:16" ht="63.75" hidden="1">
      <c r="A660" s="268" t="s">
        <v>556</v>
      </c>
      <c r="B660" s="89"/>
      <c r="C660" s="269" t="s">
        <v>616</v>
      </c>
      <c r="D660" s="84">
        <v>43494</v>
      </c>
      <c r="E660" s="85" t="s">
        <v>2069</v>
      </c>
      <c r="F660" s="85" t="s">
        <v>11</v>
      </c>
      <c r="G660" s="85">
        <v>945868</v>
      </c>
      <c r="H660" s="89"/>
      <c r="I660" s="270" t="s">
        <v>752</v>
      </c>
      <c r="J660" s="89"/>
      <c r="K660" s="89"/>
      <c r="L660" s="89"/>
      <c r="M660" s="89"/>
      <c r="N660" s="271">
        <v>50</v>
      </c>
      <c r="O660" s="271">
        <v>0</v>
      </c>
      <c r="P660" s="89" t="s">
        <v>670</v>
      </c>
    </row>
    <row r="661" spans="1:16" ht="51">
      <c r="A661" s="268" t="s">
        <v>565</v>
      </c>
      <c r="B661" s="89"/>
      <c r="C661" s="269" t="s">
        <v>615</v>
      </c>
      <c r="D661" s="84">
        <v>43495</v>
      </c>
      <c r="E661" s="85" t="s">
        <v>2070</v>
      </c>
      <c r="F661" s="85" t="s">
        <v>3</v>
      </c>
      <c r="G661" s="85">
        <v>1707815</v>
      </c>
      <c r="H661" s="89"/>
      <c r="I661" s="270" t="s">
        <v>2631</v>
      </c>
      <c r="J661" s="89"/>
      <c r="K661" s="89"/>
      <c r="L661" s="89"/>
      <c r="M661" s="89"/>
      <c r="N661" s="271">
        <v>0</v>
      </c>
      <c r="O661" s="271">
        <v>3.27</v>
      </c>
      <c r="P661" s="89" t="s">
        <v>670</v>
      </c>
    </row>
    <row r="662" spans="1:16" ht="51">
      <c r="A662" s="268" t="s">
        <v>556</v>
      </c>
      <c r="B662" s="89"/>
      <c r="C662" s="269" t="s">
        <v>616</v>
      </c>
      <c r="D662" s="84">
        <v>43495</v>
      </c>
      <c r="E662" s="85" t="s">
        <v>2071</v>
      </c>
      <c r="F662" s="85" t="s">
        <v>3</v>
      </c>
      <c r="G662" s="85">
        <v>1707801</v>
      </c>
      <c r="H662" s="89"/>
      <c r="I662" s="270" t="s">
        <v>2632</v>
      </c>
      <c r="J662" s="89"/>
      <c r="K662" s="89"/>
      <c r="L662" s="89"/>
      <c r="M662" s="89"/>
      <c r="N662" s="271">
        <v>0</v>
      </c>
      <c r="O662" s="271">
        <v>7724</v>
      </c>
      <c r="P662" s="89" t="s">
        <v>670</v>
      </c>
    </row>
    <row r="663" spans="1:16" ht="38.25">
      <c r="A663" s="268">
        <v>373</v>
      </c>
      <c r="B663" s="89"/>
      <c r="C663" s="269" t="s">
        <v>636</v>
      </c>
      <c r="D663" s="84">
        <v>43495</v>
      </c>
      <c r="E663" s="85" t="s">
        <v>2072</v>
      </c>
      <c r="F663" s="85" t="s">
        <v>3</v>
      </c>
      <c r="G663" s="85">
        <v>1707717</v>
      </c>
      <c r="H663" s="89"/>
      <c r="I663" s="270" t="s">
        <v>2633</v>
      </c>
      <c r="J663" s="89"/>
      <c r="K663" s="89"/>
      <c r="L663" s="89"/>
      <c r="M663" s="89"/>
      <c r="N663" s="271">
        <v>0</v>
      </c>
      <c r="O663" s="271">
        <v>0.75</v>
      </c>
      <c r="P663" s="89" t="s">
        <v>670</v>
      </c>
    </row>
    <row r="664" spans="1:16" ht="51">
      <c r="A664" s="268" t="s">
        <v>565</v>
      </c>
      <c r="B664" s="89"/>
      <c r="C664" s="269" t="s">
        <v>615</v>
      </c>
      <c r="D664" s="84">
        <v>43495</v>
      </c>
      <c r="E664" s="85" t="s">
        <v>2073</v>
      </c>
      <c r="F664" s="85" t="s">
        <v>3</v>
      </c>
      <c r="G664" s="85">
        <v>1707712</v>
      </c>
      <c r="H664" s="89"/>
      <c r="I664" s="270" t="s">
        <v>2634</v>
      </c>
      <c r="J664" s="89"/>
      <c r="K664" s="89"/>
      <c r="L664" s="89"/>
      <c r="M664" s="89"/>
      <c r="N664" s="271">
        <v>0</v>
      </c>
      <c r="O664" s="271">
        <v>5000</v>
      </c>
      <c r="P664" s="89" t="s">
        <v>670</v>
      </c>
    </row>
    <row r="665" spans="1:16" ht="51">
      <c r="A665" s="268">
        <v>342</v>
      </c>
      <c r="B665" s="89"/>
      <c r="C665" s="269" t="s">
        <v>148</v>
      </c>
      <c r="D665" s="84">
        <v>43495</v>
      </c>
      <c r="E665" s="85" t="s">
        <v>2074</v>
      </c>
      <c r="F665" s="85" t="s">
        <v>3</v>
      </c>
      <c r="G665" s="85">
        <v>1707848</v>
      </c>
      <c r="H665" s="89"/>
      <c r="I665" s="270" t="s">
        <v>2635</v>
      </c>
      <c r="J665" s="89"/>
      <c r="K665" s="89"/>
      <c r="L665" s="89"/>
      <c r="M665" s="89"/>
      <c r="N665" s="271">
        <v>0</v>
      </c>
      <c r="O665" s="271">
        <v>889.2</v>
      </c>
      <c r="P665" s="89" t="s">
        <v>670</v>
      </c>
    </row>
    <row r="666" spans="1:16" ht="51">
      <c r="A666" s="268">
        <v>526</v>
      </c>
      <c r="B666" s="89"/>
      <c r="C666" s="269" t="s">
        <v>610</v>
      </c>
      <c r="D666" s="84">
        <v>43495</v>
      </c>
      <c r="E666" s="85" t="s">
        <v>2075</v>
      </c>
      <c r="F666" s="85" t="s">
        <v>3</v>
      </c>
      <c r="G666" s="85">
        <v>1707930</v>
      </c>
      <c r="H666" s="89"/>
      <c r="I666" s="270" t="s">
        <v>2636</v>
      </c>
      <c r="J666" s="89"/>
      <c r="K666" s="89"/>
      <c r="L666" s="89"/>
      <c r="M666" s="89"/>
      <c r="N666" s="271">
        <v>0</v>
      </c>
      <c r="O666" s="271">
        <v>30</v>
      </c>
      <c r="P666" s="89" t="s">
        <v>670</v>
      </c>
    </row>
    <row r="667" spans="1:16" ht="63.75">
      <c r="A667" s="268" t="s">
        <v>565</v>
      </c>
      <c r="B667" s="89"/>
      <c r="C667" s="269" t="s">
        <v>615</v>
      </c>
      <c r="D667" s="84">
        <v>43495</v>
      </c>
      <c r="E667" s="85" t="s">
        <v>2076</v>
      </c>
      <c r="F667" s="85" t="s">
        <v>3</v>
      </c>
      <c r="G667" s="85">
        <v>1707643</v>
      </c>
      <c r="H667" s="89"/>
      <c r="I667" s="270" t="s">
        <v>2637</v>
      </c>
      <c r="J667" s="89"/>
      <c r="K667" s="89"/>
      <c r="L667" s="89"/>
      <c r="M667" s="89"/>
      <c r="N667" s="271">
        <v>0</v>
      </c>
      <c r="O667" s="271">
        <v>1680.6000000000001</v>
      </c>
      <c r="P667" s="89" t="s">
        <v>670</v>
      </c>
    </row>
    <row r="668" spans="1:16" ht="63.75">
      <c r="A668" s="268">
        <v>86</v>
      </c>
      <c r="B668" s="89"/>
      <c r="C668" s="269" t="s">
        <v>56</v>
      </c>
      <c r="D668" s="84">
        <v>43495</v>
      </c>
      <c r="E668" s="85" t="s">
        <v>2077</v>
      </c>
      <c r="F668" s="85" t="s">
        <v>3</v>
      </c>
      <c r="G668" s="85">
        <v>1707676</v>
      </c>
      <c r="H668" s="89"/>
      <c r="I668" s="270" t="s">
        <v>2638</v>
      </c>
      <c r="J668" s="89"/>
      <c r="K668" s="89"/>
      <c r="L668" s="89"/>
      <c r="M668" s="89"/>
      <c r="N668" s="271">
        <v>0</v>
      </c>
      <c r="O668" s="271">
        <v>250000</v>
      </c>
      <c r="P668" s="89" t="s">
        <v>670</v>
      </c>
    </row>
    <row r="669" spans="1:16" ht="51">
      <c r="A669" s="268">
        <v>119</v>
      </c>
      <c r="B669" s="89"/>
      <c r="C669" s="269" t="s">
        <v>63</v>
      </c>
      <c r="D669" s="84">
        <v>43495</v>
      </c>
      <c r="E669" s="85" t="s">
        <v>2078</v>
      </c>
      <c r="F669" s="85" t="s">
        <v>3</v>
      </c>
      <c r="G669" s="85">
        <v>1707703</v>
      </c>
      <c r="H669" s="89"/>
      <c r="I669" s="270" t="s">
        <v>2639</v>
      </c>
      <c r="J669" s="89"/>
      <c r="K669" s="89"/>
      <c r="L669" s="89"/>
      <c r="M669" s="89"/>
      <c r="N669" s="271">
        <v>0</v>
      </c>
      <c r="O669" s="271">
        <v>15659.42</v>
      </c>
      <c r="P669" s="89" t="s">
        <v>670</v>
      </c>
    </row>
    <row r="670" spans="1:16" ht="51">
      <c r="A670" s="268">
        <v>20</v>
      </c>
      <c r="B670" s="89"/>
      <c r="C670" s="269" t="s">
        <v>44</v>
      </c>
      <c r="D670" s="84">
        <v>43495</v>
      </c>
      <c r="E670" s="85" t="s">
        <v>2079</v>
      </c>
      <c r="F670" s="85" t="s">
        <v>3</v>
      </c>
      <c r="G670" s="85">
        <v>1707668</v>
      </c>
      <c r="H670" s="89"/>
      <c r="I670" s="270" t="s">
        <v>2640</v>
      </c>
      <c r="J670" s="89"/>
      <c r="K670" s="89"/>
      <c r="L670" s="89"/>
      <c r="M670" s="89"/>
      <c r="N670" s="271">
        <v>0</v>
      </c>
      <c r="O670" s="271">
        <v>333.8</v>
      </c>
      <c r="P670" s="89" t="s">
        <v>670</v>
      </c>
    </row>
    <row r="671" spans="1:16" ht="51">
      <c r="A671" s="268">
        <v>20</v>
      </c>
      <c r="B671" s="89"/>
      <c r="C671" s="269" t="s">
        <v>44</v>
      </c>
      <c r="D671" s="84">
        <v>43495</v>
      </c>
      <c r="E671" s="85" t="s">
        <v>2080</v>
      </c>
      <c r="F671" s="85" t="s">
        <v>3</v>
      </c>
      <c r="G671" s="85">
        <v>1707667</v>
      </c>
      <c r="H671" s="89"/>
      <c r="I671" s="270" t="s">
        <v>2641</v>
      </c>
      <c r="J671" s="89"/>
      <c r="K671" s="89"/>
      <c r="L671" s="89"/>
      <c r="M671" s="89"/>
      <c r="N671" s="271">
        <v>0</v>
      </c>
      <c r="O671" s="271">
        <v>4.5</v>
      </c>
      <c r="P671" s="89" t="s">
        <v>670</v>
      </c>
    </row>
    <row r="672" spans="1:16" ht="51">
      <c r="A672" s="268" t="s">
        <v>556</v>
      </c>
      <c r="B672" s="89"/>
      <c r="C672" s="269" t="s">
        <v>616</v>
      </c>
      <c r="D672" s="84">
        <v>43495</v>
      </c>
      <c r="E672" s="85" t="s">
        <v>2081</v>
      </c>
      <c r="F672" s="85" t="s">
        <v>3</v>
      </c>
      <c r="G672" s="85">
        <v>1707731</v>
      </c>
      <c r="H672" s="89"/>
      <c r="I672" s="270" t="s">
        <v>2642</v>
      </c>
      <c r="J672" s="89"/>
      <c r="K672" s="89"/>
      <c r="L672" s="89"/>
      <c r="M672" s="89"/>
      <c r="N672" s="271">
        <v>0</v>
      </c>
      <c r="O672" s="271">
        <v>100</v>
      </c>
      <c r="P672" s="89" t="s">
        <v>670</v>
      </c>
    </row>
    <row r="673" spans="1:16" ht="63.75">
      <c r="A673" s="268" t="s">
        <v>556</v>
      </c>
      <c r="B673" s="89"/>
      <c r="C673" s="269" t="s">
        <v>616</v>
      </c>
      <c r="D673" s="84">
        <v>43495</v>
      </c>
      <c r="E673" s="85" t="s">
        <v>2082</v>
      </c>
      <c r="F673" s="85" t="s">
        <v>3</v>
      </c>
      <c r="G673" s="85">
        <v>1707724</v>
      </c>
      <c r="H673" s="89"/>
      <c r="I673" s="270" t="s">
        <v>2643</v>
      </c>
      <c r="J673" s="89"/>
      <c r="K673" s="89"/>
      <c r="L673" s="89"/>
      <c r="M673" s="89"/>
      <c r="N673" s="271">
        <v>0</v>
      </c>
      <c r="O673" s="271">
        <v>400</v>
      </c>
      <c r="P673" s="89" t="s">
        <v>670</v>
      </c>
    </row>
    <row r="674" spans="1:16" ht="76.5" hidden="1">
      <c r="A674" s="268" t="s">
        <v>556</v>
      </c>
      <c r="B674" s="89"/>
      <c r="C674" s="269" t="s">
        <v>616</v>
      </c>
      <c r="D674" s="84">
        <v>43495</v>
      </c>
      <c r="E674" s="85" t="s">
        <v>2083</v>
      </c>
      <c r="F674" s="85" t="s">
        <v>671</v>
      </c>
      <c r="G674" s="85">
        <v>182978</v>
      </c>
      <c r="H674" s="89"/>
      <c r="I674" s="270" t="s">
        <v>2644</v>
      </c>
      <c r="J674" s="89"/>
      <c r="K674" s="89"/>
      <c r="L674" s="89"/>
      <c r="M674" s="89"/>
      <c r="N674" s="271">
        <v>0</v>
      </c>
      <c r="O674" s="271">
        <v>10129.030000000001</v>
      </c>
      <c r="P674" s="89" t="s">
        <v>670</v>
      </c>
    </row>
    <row r="675" spans="1:16" ht="76.5" hidden="1">
      <c r="A675" s="268" t="s">
        <v>556</v>
      </c>
      <c r="B675" s="89"/>
      <c r="C675" s="269" t="s">
        <v>616</v>
      </c>
      <c r="D675" s="84">
        <v>43495</v>
      </c>
      <c r="E675" s="85" t="s">
        <v>2083</v>
      </c>
      <c r="F675" s="85" t="s">
        <v>671</v>
      </c>
      <c r="G675" s="85">
        <v>182977</v>
      </c>
      <c r="H675" s="89"/>
      <c r="I675" s="270" t="s">
        <v>2645</v>
      </c>
      <c r="J675" s="89"/>
      <c r="K675" s="89"/>
      <c r="L675" s="89"/>
      <c r="M675" s="89"/>
      <c r="N675" s="271">
        <v>0</v>
      </c>
      <c r="O675" s="271">
        <v>4647.0600000000004</v>
      </c>
      <c r="P675" s="89" t="s">
        <v>670</v>
      </c>
    </row>
    <row r="676" spans="1:16" ht="51" hidden="1">
      <c r="A676" s="268" t="s">
        <v>556</v>
      </c>
      <c r="B676" s="89"/>
      <c r="C676" s="269" t="s">
        <v>616</v>
      </c>
      <c r="D676" s="84">
        <v>43495</v>
      </c>
      <c r="E676" s="85" t="s">
        <v>2083</v>
      </c>
      <c r="F676" s="85" t="s">
        <v>671</v>
      </c>
      <c r="G676" s="85">
        <v>182981</v>
      </c>
      <c r="H676" s="89"/>
      <c r="I676" s="270" t="s">
        <v>2646</v>
      </c>
      <c r="J676" s="89"/>
      <c r="K676" s="89"/>
      <c r="L676" s="89"/>
      <c r="M676" s="89"/>
      <c r="N676" s="271">
        <v>0</v>
      </c>
      <c r="O676" s="271">
        <v>299601.02</v>
      </c>
      <c r="P676" s="89" t="s">
        <v>670</v>
      </c>
    </row>
    <row r="677" spans="1:16" ht="76.5" hidden="1">
      <c r="A677" s="268" t="s">
        <v>556</v>
      </c>
      <c r="B677" s="89"/>
      <c r="C677" s="269" t="s">
        <v>616</v>
      </c>
      <c r="D677" s="84">
        <v>43495</v>
      </c>
      <c r="E677" s="85" t="s">
        <v>2083</v>
      </c>
      <c r="F677" s="85" t="s">
        <v>671</v>
      </c>
      <c r="G677" s="85">
        <v>182980</v>
      </c>
      <c r="H677" s="89"/>
      <c r="I677" s="270" t="s">
        <v>2647</v>
      </c>
      <c r="J677" s="89"/>
      <c r="K677" s="89"/>
      <c r="L677" s="89"/>
      <c r="M677" s="89"/>
      <c r="N677" s="271">
        <v>0</v>
      </c>
      <c r="O677" s="271">
        <v>147808.87</v>
      </c>
      <c r="P677" s="89" t="s">
        <v>670</v>
      </c>
    </row>
    <row r="678" spans="1:16" ht="76.5" hidden="1">
      <c r="A678" s="268" t="s">
        <v>556</v>
      </c>
      <c r="B678" s="89"/>
      <c r="C678" s="269" t="s">
        <v>616</v>
      </c>
      <c r="D678" s="84">
        <v>43495</v>
      </c>
      <c r="E678" s="85" t="s">
        <v>2083</v>
      </c>
      <c r="F678" s="85" t="s">
        <v>671</v>
      </c>
      <c r="G678" s="85">
        <v>182979</v>
      </c>
      <c r="H678" s="89"/>
      <c r="I678" s="270" t="s">
        <v>2648</v>
      </c>
      <c r="J678" s="89"/>
      <c r="K678" s="89"/>
      <c r="L678" s="89"/>
      <c r="M678" s="89"/>
      <c r="N678" s="271">
        <v>0</v>
      </c>
      <c r="O678" s="271">
        <v>116279.76</v>
      </c>
      <c r="P678" s="89" t="s">
        <v>670</v>
      </c>
    </row>
    <row r="679" spans="1:16" ht="63.75" hidden="1">
      <c r="A679" s="268" t="s">
        <v>556</v>
      </c>
      <c r="B679" s="89"/>
      <c r="C679" s="269" t="s">
        <v>616</v>
      </c>
      <c r="D679" s="84">
        <v>43495</v>
      </c>
      <c r="E679" s="85" t="s">
        <v>2083</v>
      </c>
      <c r="F679" s="85" t="s">
        <v>671</v>
      </c>
      <c r="G679" s="85">
        <v>182982</v>
      </c>
      <c r="H679" s="89"/>
      <c r="I679" s="270" t="s">
        <v>2649</v>
      </c>
      <c r="J679" s="89"/>
      <c r="K679" s="89"/>
      <c r="L679" s="89"/>
      <c r="M679" s="89"/>
      <c r="N679" s="271">
        <v>0</v>
      </c>
      <c r="O679" s="271">
        <v>18710.09</v>
      </c>
      <c r="P679" s="89" t="s">
        <v>670</v>
      </c>
    </row>
    <row r="680" spans="1:16" ht="51" hidden="1">
      <c r="A680" s="268">
        <v>340</v>
      </c>
      <c r="B680" s="89"/>
      <c r="C680" s="269" t="s">
        <v>147</v>
      </c>
      <c r="D680" s="84">
        <v>43495</v>
      </c>
      <c r="E680" s="85" t="s">
        <v>2084</v>
      </c>
      <c r="F680" s="85" t="s">
        <v>6</v>
      </c>
      <c r="G680" s="85">
        <v>952330</v>
      </c>
      <c r="H680" s="89"/>
      <c r="I680" s="270" t="s">
        <v>2650</v>
      </c>
      <c r="J680" s="89"/>
      <c r="K680" s="89"/>
      <c r="L680" s="89"/>
      <c r="M680" s="89"/>
      <c r="N680" s="271">
        <v>0</v>
      </c>
      <c r="O680" s="271">
        <v>42453.93</v>
      </c>
      <c r="P680" s="89" t="s">
        <v>670</v>
      </c>
    </row>
    <row r="681" spans="1:16" ht="51" hidden="1">
      <c r="A681" s="268">
        <v>340</v>
      </c>
      <c r="B681" s="89"/>
      <c r="C681" s="269" t="s">
        <v>147</v>
      </c>
      <c r="D681" s="84">
        <v>43495</v>
      </c>
      <c r="E681" s="85" t="s">
        <v>2085</v>
      </c>
      <c r="F681" s="85" t="s">
        <v>15</v>
      </c>
      <c r="G681" s="85">
        <v>952331</v>
      </c>
      <c r="H681" s="89"/>
      <c r="I681" s="270" t="s">
        <v>2651</v>
      </c>
      <c r="J681" s="89"/>
      <c r="K681" s="89"/>
      <c r="L681" s="89"/>
      <c r="M681" s="89"/>
      <c r="N681" s="271">
        <v>50</v>
      </c>
      <c r="O681" s="271">
        <v>0</v>
      </c>
      <c r="P681" s="89" t="s">
        <v>670</v>
      </c>
    </row>
    <row r="682" spans="1:16" ht="51">
      <c r="A682" s="268">
        <v>526</v>
      </c>
      <c r="B682" s="89"/>
      <c r="C682" s="269" t="s">
        <v>610</v>
      </c>
      <c r="D682" s="84">
        <v>43496</v>
      </c>
      <c r="E682" s="85" t="s">
        <v>2086</v>
      </c>
      <c r="F682" s="85" t="s">
        <v>3</v>
      </c>
      <c r="G682" s="85">
        <v>1708229</v>
      </c>
      <c r="H682" s="89"/>
      <c r="I682" s="270" t="s">
        <v>2652</v>
      </c>
      <c r="J682" s="89"/>
      <c r="K682" s="89"/>
      <c r="L682" s="89"/>
      <c r="M682" s="89"/>
      <c r="N682" s="271">
        <v>0</v>
      </c>
      <c r="O682" s="271">
        <v>110</v>
      </c>
      <c r="P682" s="89" t="s">
        <v>670</v>
      </c>
    </row>
    <row r="683" spans="1:16" ht="38.25">
      <c r="A683" s="268">
        <v>15</v>
      </c>
      <c r="B683" s="89"/>
      <c r="C683" s="269" t="s">
        <v>42</v>
      </c>
      <c r="D683" s="84">
        <v>43496</v>
      </c>
      <c r="E683" s="85" t="s">
        <v>2087</v>
      </c>
      <c r="F683" s="85" t="s">
        <v>3</v>
      </c>
      <c r="G683" s="85">
        <v>1708202</v>
      </c>
      <c r="H683" s="89"/>
      <c r="I683" s="270" t="s">
        <v>2653</v>
      </c>
      <c r="J683" s="89"/>
      <c r="K683" s="89"/>
      <c r="L683" s="89"/>
      <c r="M683" s="89"/>
      <c r="N683" s="271">
        <v>0</v>
      </c>
      <c r="O683" s="271">
        <v>34565.03</v>
      </c>
      <c r="P683" s="89" t="s">
        <v>670</v>
      </c>
    </row>
    <row r="684" spans="1:16" ht="38.25">
      <c r="A684" s="268">
        <v>20</v>
      </c>
      <c r="B684" s="89"/>
      <c r="C684" s="269" t="s">
        <v>44</v>
      </c>
      <c r="D684" s="84">
        <v>43496</v>
      </c>
      <c r="E684" s="85" t="s">
        <v>2088</v>
      </c>
      <c r="F684" s="85" t="s">
        <v>3</v>
      </c>
      <c r="G684" s="85">
        <v>1708180</v>
      </c>
      <c r="H684" s="89"/>
      <c r="I684" s="270" t="s">
        <v>2654</v>
      </c>
      <c r="J684" s="89"/>
      <c r="K684" s="89"/>
      <c r="L684" s="89"/>
      <c r="M684" s="89"/>
      <c r="N684" s="271">
        <v>0</v>
      </c>
      <c r="O684" s="271">
        <v>6</v>
      </c>
      <c r="P684" s="89" t="s">
        <v>670</v>
      </c>
    </row>
    <row r="685" spans="1:16" ht="51">
      <c r="A685" s="268" t="s">
        <v>565</v>
      </c>
      <c r="B685" s="89"/>
      <c r="C685" s="269" t="s">
        <v>615</v>
      </c>
      <c r="D685" s="84">
        <v>43496</v>
      </c>
      <c r="E685" s="85" t="s">
        <v>2089</v>
      </c>
      <c r="F685" s="85" t="s">
        <v>3</v>
      </c>
      <c r="G685" s="85">
        <v>1708231</v>
      </c>
      <c r="H685" s="89"/>
      <c r="I685" s="270" t="s">
        <v>740</v>
      </c>
      <c r="J685" s="89"/>
      <c r="K685" s="89"/>
      <c r="L685" s="89"/>
      <c r="M685" s="89"/>
      <c r="N685" s="271">
        <v>0</v>
      </c>
      <c r="O685" s="271">
        <v>1500</v>
      </c>
      <c r="P685" s="89" t="s">
        <v>670</v>
      </c>
    </row>
    <row r="686" spans="1:16" ht="38.25">
      <c r="A686" s="268">
        <v>526</v>
      </c>
      <c r="B686" s="89"/>
      <c r="C686" s="269" t="s">
        <v>610</v>
      </c>
      <c r="D686" s="84">
        <v>43496</v>
      </c>
      <c r="E686" s="85" t="s">
        <v>2090</v>
      </c>
      <c r="F686" s="85" t="s">
        <v>3</v>
      </c>
      <c r="G686" s="85">
        <v>1708256</v>
      </c>
      <c r="H686" s="89"/>
      <c r="I686" s="270" t="s">
        <v>2655</v>
      </c>
      <c r="J686" s="89"/>
      <c r="K686" s="89"/>
      <c r="L686" s="89"/>
      <c r="M686" s="89"/>
      <c r="N686" s="271">
        <v>0</v>
      </c>
      <c r="O686" s="271">
        <v>110</v>
      </c>
      <c r="P686" s="89" t="s">
        <v>670</v>
      </c>
    </row>
    <row r="687" spans="1:16" ht="51">
      <c r="A687" s="268" t="s">
        <v>565</v>
      </c>
      <c r="B687" s="89"/>
      <c r="C687" s="269" t="s">
        <v>615</v>
      </c>
      <c r="D687" s="84">
        <v>43496</v>
      </c>
      <c r="E687" s="85" t="s">
        <v>2091</v>
      </c>
      <c r="F687" s="85" t="s">
        <v>3</v>
      </c>
      <c r="G687" s="85">
        <v>1708258</v>
      </c>
      <c r="H687" s="89"/>
      <c r="I687" s="270" t="s">
        <v>724</v>
      </c>
      <c r="J687" s="89"/>
      <c r="K687" s="89"/>
      <c r="L687" s="89"/>
      <c r="M687" s="89"/>
      <c r="N687" s="271">
        <v>0</v>
      </c>
      <c r="O687" s="271">
        <v>674.64</v>
      </c>
      <c r="P687" s="89" t="s">
        <v>670</v>
      </c>
    </row>
    <row r="688" spans="1:16" ht="51">
      <c r="A688" s="268">
        <v>670</v>
      </c>
      <c r="B688" s="89"/>
      <c r="C688" s="269" t="s">
        <v>190</v>
      </c>
      <c r="D688" s="84">
        <v>43496</v>
      </c>
      <c r="E688" s="85" t="s">
        <v>2092</v>
      </c>
      <c r="F688" s="85" t="s">
        <v>3</v>
      </c>
      <c r="G688" s="85">
        <v>1708340</v>
      </c>
      <c r="H688" s="89"/>
      <c r="I688" s="270" t="s">
        <v>2656</v>
      </c>
      <c r="J688" s="89"/>
      <c r="K688" s="89"/>
      <c r="L688" s="89"/>
      <c r="M688" s="89"/>
      <c r="N688" s="271">
        <v>0</v>
      </c>
      <c r="O688" s="271">
        <v>571.61</v>
      </c>
      <c r="P688" s="89" t="s">
        <v>670</v>
      </c>
    </row>
    <row r="689" spans="1:16" ht="63.75">
      <c r="A689" s="268">
        <v>221</v>
      </c>
      <c r="B689" s="89"/>
      <c r="C689" s="269" t="s">
        <v>102</v>
      </c>
      <c r="D689" s="84">
        <v>43496</v>
      </c>
      <c r="E689" s="85" t="s">
        <v>2093</v>
      </c>
      <c r="F689" s="85" t="s">
        <v>3</v>
      </c>
      <c r="G689" s="85">
        <v>1708361</v>
      </c>
      <c r="H689" s="89"/>
      <c r="I689" s="270" t="s">
        <v>2657</v>
      </c>
      <c r="J689" s="89"/>
      <c r="K689" s="89"/>
      <c r="L689" s="89"/>
      <c r="M689" s="89"/>
      <c r="N689" s="271">
        <v>0</v>
      </c>
      <c r="O689" s="271">
        <v>738</v>
      </c>
      <c r="P689" s="89" t="s">
        <v>670</v>
      </c>
    </row>
    <row r="690" spans="1:16" ht="38.25">
      <c r="A690" s="268">
        <v>212</v>
      </c>
      <c r="B690" s="89"/>
      <c r="C690" s="269" t="s">
        <v>100</v>
      </c>
      <c r="D690" s="84">
        <v>43496</v>
      </c>
      <c r="E690" s="85" t="s">
        <v>2094</v>
      </c>
      <c r="F690" s="85" t="s">
        <v>3</v>
      </c>
      <c r="G690" s="85">
        <v>1708437</v>
      </c>
      <c r="H690" s="89"/>
      <c r="I690" s="270" t="s">
        <v>2658</v>
      </c>
      <c r="J690" s="89"/>
      <c r="K690" s="89"/>
      <c r="L690" s="89"/>
      <c r="M690" s="89"/>
      <c r="N690" s="271">
        <v>0</v>
      </c>
      <c r="O690" s="271">
        <v>2919</v>
      </c>
      <c r="P690" s="89" t="s">
        <v>670</v>
      </c>
    </row>
    <row r="691" spans="1:16" ht="51">
      <c r="A691" s="268" t="s">
        <v>565</v>
      </c>
      <c r="B691" s="89"/>
      <c r="C691" s="269" t="s">
        <v>615</v>
      </c>
      <c r="D691" s="84">
        <v>43496</v>
      </c>
      <c r="E691" s="85" t="s">
        <v>2095</v>
      </c>
      <c r="F691" s="85" t="s">
        <v>3</v>
      </c>
      <c r="G691" s="85">
        <v>1708142</v>
      </c>
      <c r="H691" s="89"/>
      <c r="I691" s="270" t="s">
        <v>2659</v>
      </c>
      <c r="J691" s="89"/>
      <c r="K691" s="89"/>
      <c r="L691" s="89"/>
      <c r="M691" s="89"/>
      <c r="N691" s="271">
        <v>0</v>
      </c>
      <c r="O691" s="271">
        <v>3254830.68</v>
      </c>
      <c r="P691" s="89" t="s">
        <v>670</v>
      </c>
    </row>
    <row r="692" spans="1:16" ht="63.75">
      <c r="A692" s="268" t="s">
        <v>556</v>
      </c>
      <c r="B692" s="89"/>
      <c r="C692" s="269" t="s">
        <v>616</v>
      </c>
      <c r="D692" s="84">
        <v>43496</v>
      </c>
      <c r="E692" s="85" t="s">
        <v>2096</v>
      </c>
      <c r="F692" s="85" t="s">
        <v>3</v>
      </c>
      <c r="G692" s="85">
        <v>1708176</v>
      </c>
      <c r="H692" s="89"/>
      <c r="I692" s="270" t="s">
        <v>2660</v>
      </c>
      <c r="J692" s="89"/>
      <c r="K692" s="89"/>
      <c r="L692" s="89"/>
      <c r="M692" s="89"/>
      <c r="N692" s="271">
        <v>0</v>
      </c>
      <c r="O692" s="271">
        <v>834.76</v>
      </c>
      <c r="P692" s="89" t="s">
        <v>670</v>
      </c>
    </row>
    <row r="693" spans="1:16" ht="51">
      <c r="A693" s="268" t="s">
        <v>565</v>
      </c>
      <c r="B693" s="89"/>
      <c r="C693" s="269" t="s">
        <v>615</v>
      </c>
      <c r="D693" s="84">
        <v>43496</v>
      </c>
      <c r="E693" s="85" t="s">
        <v>2097</v>
      </c>
      <c r="F693" s="85" t="s">
        <v>3</v>
      </c>
      <c r="G693" s="85">
        <v>1708164</v>
      </c>
      <c r="H693" s="89"/>
      <c r="I693" s="270" t="s">
        <v>2661</v>
      </c>
      <c r="J693" s="89"/>
      <c r="K693" s="89"/>
      <c r="L693" s="89"/>
      <c r="M693" s="89"/>
      <c r="N693" s="271">
        <v>0</v>
      </c>
      <c r="O693" s="271">
        <v>1741</v>
      </c>
      <c r="P693" s="89" t="s">
        <v>670</v>
      </c>
    </row>
    <row r="694" spans="1:16" ht="51">
      <c r="A694" s="268">
        <v>592</v>
      </c>
      <c r="B694" s="89"/>
      <c r="C694" s="269" t="s">
        <v>645</v>
      </c>
      <c r="D694" s="84">
        <v>43496</v>
      </c>
      <c r="E694" s="85" t="s">
        <v>2098</v>
      </c>
      <c r="F694" s="85" t="s">
        <v>3</v>
      </c>
      <c r="G694" s="85">
        <v>1708162</v>
      </c>
      <c r="H694" s="89"/>
      <c r="I694" s="270" t="s">
        <v>2662</v>
      </c>
      <c r="J694" s="89"/>
      <c r="K694" s="89"/>
      <c r="L694" s="89"/>
      <c r="M694" s="89"/>
      <c r="N694" s="271">
        <v>0</v>
      </c>
      <c r="O694" s="271">
        <v>4.2</v>
      </c>
      <c r="P694" s="89" t="s">
        <v>670</v>
      </c>
    </row>
    <row r="695" spans="1:16" ht="51">
      <c r="A695" s="268">
        <v>591</v>
      </c>
      <c r="B695" s="89"/>
      <c r="C695" s="269" t="s">
        <v>1368</v>
      </c>
      <c r="D695" s="84">
        <v>43496</v>
      </c>
      <c r="E695" s="85" t="s">
        <v>2099</v>
      </c>
      <c r="F695" s="85" t="s">
        <v>3</v>
      </c>
      <c r="G695" s="85">
        <v>1708148</v>
      </c>
      <c r="H695" s="89"/>
      <c r="I695" s="270" t="s">
        <v>2663</v>
      </c>
      <c r="J695" s="89"/>
      <c r="K695" s="89"/>
      <c r="L695" s="89"/>
      <c r="M695" s="89"/>
      <c r="N695" s="271">
        <v>0</v>
      </c>
      <c r="O695" s="271">
        <v>1461.41</v>
      </c>
      <c r="P695" s="89" t="s">
        <v>670</v>
      </c>
    </row>
    <row r="696" spans="1:16" ht="38.25">
      <c r="A696" s="268" t="s">
        <v>565</v>
      </c>
      <c r="B696" s="89"/>
      <c r="C696" s="269" t="s">
        <v>615</v>
      </c>
      <c r="D696" s="84">
        <v>43496</v>
      </c>
      <c r="E696" s="85" t="s">
        <v>2100</v>
      </c>
      <c r="F696" s="85" t="s">
        <v>3</v>
      </c>
      <c r="G696" s="85">
        <v>1708119</v>
      </c>
      <c r="H696" s="89"/>
      <c r="I696" s="270" t="s">
        <v>2664</v>
      </c>
      <c r="J696" s="89"/>
      <c r="K696" s="89"/>
      <c r="L696" s="89"/>
      <c r="M696" s="89"/>
      <c r="N696" s="271">
        <v>0</v>
      </c>
      <c r="O696" s="271">
        <v>4061.2400000000002</v>
      </c>
      <c r="P696" s="89" t="s">
        <v>670</v>
      </c>
    </row>
    <row r="697" spans="1:16" ht="63.75">
      <c r="A697" s="268">
        <v>86</v>
      </c>
      <c r="B697" s="89"/>
      <c r="C697" s="269" t="s">
        <v>56</v>
      </c>
      <c r="D697" s="84">
        <v>43496</v>
      </c>
      <c r="E697" s="85" t="s">
        <v>2101</v>
      </c>
      <c r="F697" s="85" t="s">
        <v>3</v>
      </c>
      <c r="G697" s="85">
        <v>1708215</v>
      </c>
      <c r="H697" s="89"/>
      <c r="I697" s="270" t="s">
        <v>2665</v>
      </c>
      <c r="J697" s="89"/>
      <c r="K697" s="89"/>
      <c r="L697" s="89"/>
      <c r="M697" s="89"/>
      <c r="N697" s="271">
        <v>0</v>
      </c>
      <c r="O697" s="271">
        <v>93386.22</v>
      </c>
      <c r="P697" s="89" t="s">
        <v>670</v>
      </c>
    </row>
    <row r="698" spans="1:16" ht="76.5" hidden="1">
      <c r="A698" s="268" t="s">
        <v>559</v>
      </c>
      <c r="B698" s="89"/>
      <c r="C698" s="269" t="s">
        <v>760</v>
      </c>
      <c r="D698" s="84">
        <v>43496</v>
      </c>
      <c r="E698" s="85" t="s">
        <v>2102</v>
      </c>
      <c r="F698" s="85" t="s">
        <v>671</v>
      </c>
      <c r="G698" s="85">
        <v>183211</v>
      </c>
      <c r="H698" s="89"/>
      <c r="I698" s="270" t="s">
        <v>2666</v>
      </c>
      <c r="J698" s="89"/>
      <c r="K698" s="89"/>
      <c r="L698" s="89"/>
      <c r="M698" s="89"/>
      <c r="N698" s="271">
        <v>11700</v>
      </c>
      <c r="O698" s="271">
        <v>0</v>
      </c>
      <c r="P698" s="89" t="s">
        <v>670</v>
      </c>
    </row>
    <row r="699" spans="1:16" ht="76.5" hidden="1">
      <c r="A699" s="268" t="s">
        <v>559</v>
      </c>
      <c r="B699" s="89"/>
      <c r="C699" s="269" t="s">
        <v>760</v>
      </c>
      <c r="D699" s="84">
        <v>43496</v>
      </c>
      <c r="E699" s="85" t="s">
        <v>2102</v>
      </c>
      <c r="F699" s="85" t="s">
        <v>671</v>
      </c>
      <c r="G699" s="85">
        <v>183199</v>
      </c>
      <c r="H699" s="89"/>
      <c r="I699" s="270" t="s">
        <v>2667</v>
      </c>
      <c r="J699" s="89"/>
      <c r="K699" s="89"/>
      <c r="L699" s="89"/>
      <c r="M699" s="89"/>
      <c r="N699" s="271">
        <v>23278.5</v>
      </c>
      <c r="O699" s="271">
        <v>0</v>
      </c>
      <c r="P699" s="89" t="s">
        <v>670</v>
      </c>
    </row>
    <row r="700" spans="1:16" ht="76.5" hidden="1">
      <c r="A700" s="268" t="s">
        <v>559</v>
      </c>
      <c r="B700" s="89"/>
      <c r="C700" s="269" t="s">
        <v>760</v>
      </c>
      <c r="D700" s="84">
        <v>43496</v>
      </c>
      <c r="E700" s="85" t="s">
        <v>2102</v>
      </c>
      <c r="F700" s="85" t="s">
        <v>671</v>
      </c>
      <c r="G700" s="85">
        <v>183196</v>
      </c>
      <c r="H700" s="89"/>
      <c r="I700" s="270" t="s">
        <v>2668</v>
      </c>
      <c r="J700" s="89"/>
      <c r="K700" s="89"/>
      <c r="L700" s="89"/>
      <c r="M700" s="89"/>
      <c r="N700" s="271">
        <v>14158</v>
      </c>
      <c r="O700" s="271">
        <v>0</v>
      </c>
      <c r="P700" s="89" t="s">
        <v>670</v>
      </c>
    </row>
    <row r="701" spans="1:16" ht="76.5" hidden="1">
      <c r="A701" s="268" t="s">
        <v>559</v>
      </c>
      <c r="B701" s="89"/>
      <c r="C701" s="269" t="s">
        <v>760</v>
      </c>
      <c r="D701" s="84">
        <v>43496</v>
      </c>
      <c r="E701" s="85" t="s">
        <v>2102</v>
      </c>
      <c r="F701" s="85" t="s">
        <v>671</v>
      </c>
      <c r="G701" s="85">
        <v>183202</v>
      </c>
      <c r="H701" s="89"/>
      <c r="I701" s="270" t="s">
        <v>2669</v>
      </c>
      <c r="J701" s="89"/>
      <c r="K701" s="89"/>
      <c r="L701" s="89"/>
      <c r="M701" s="89"/>
      <c r="N701" s="271">
        <v>13613</v>
      </c>
      <c r="O701" s="271">
        <v>0</v>
      </c>
      <c r="P701" s="89" t="s">
        <v>670</v>
      </c>
    </row>
    <row r="702" spans="1:16" ht="76.5" hidden="1">
      <c r="A702" s="268" t="s">
        <v>559</v>
      </c>
      <c r="B702" s="89"/>
      <c r="C702" s="269" t="s">
        <v>760</v>
      </c>
      <c r="D702" s="84">
        <v>43496</v>
      </c>
      <c r="E702" s="85" t="s">
        <v>2102</v>
      </c>
      <c r="F702" s="85" t="s">
        <v>671</v>
      </c>
      <c r="G702" s="85">
        <v>183194</v>
      </c>
      <c r="H702" s="89"/>
      <c r="I702" s="270" t="s">
        <v>2670</v>
      </c>
      <c r="J702" s="89"/>
      <c r="K702" s="89"/>
      <c r="L702" s="89"/>
      <c r="M702" s="89"/>
      <c r="N702" s="271">
        <v>242450.5</v>
      </c>
      <c r="O702" s="271">
        <v>0</v>
      </c>
      <c r="P702" s="89" t="s">
        <v>670</v>
      </c>
    </row>
    <row r="703" spans="1:16" ht="76.5" hidden="1">
      <c r="A703" s="268" t="s">
        <v>559</v>
      </c>
      <c r="B703" s="89"/>
      <c r="C703" s="269" t="s">
        <v>760</v>
      </c>
      <c r="D703" s="84">
        <v>43496</v>
      </c>
      <c r="E703" s="85" t="s">
        <v>2102</v>
      </c>
      <c r="F703" s="85" t="s">
        <v>671</v>
      </c>
      <c r="G703" s="85">
        <v>183203</v>
      </c>
      <c r="H703" s="89"/>
      <c r="I703" s="270" t="s">
        <v>2671</v>
      </c>
      <c r="J703" s="89"/>
      <c r="K703" s="89"/>
      <c r="L703" s="89"/>
      <c r="M703" s="89"/>
      <c r="N703" s="271">
        <v>21100.5</v>
      </c>
      <c r="O703" s="271">
        <v>0</v>
      </c>
      <c r="P703" s="89" t="s">
        <v>670</v>
      </c>
    </row>
    <row r="704" spans="1:16" ht="76.5" hidden="1">
      <c r="A704" s="268" t="s">
        <v>559</v>
      </c>
      <c r="B704" s="89"/>
      <c r="C704" s="269" t="s">
        <v>760</v>
      </c>
      <c r="D704" s="84">
        <v>43496</v>
      </c>
      <c r="E704" s="85" t="s">
        <v>2102</v>
      </c>
      <c r="F704" s="85" t="s">
        <v>671</v>
      </c>
      <c r="G704" s="85">
        <v>183192</v>
      </c>
      <c r="H704" s="89"/>
      <c r="I704" s="270" t="s">
        <v>2672</v>
      </c>
      <c r="J704" s="89"/>
      <c r="K704" s="89"/>
      <c r="L704" s="89"/>
      <c r="M704" s="89"/>
      <c r="N704" s="271">
        <v>112308.5</v>
      </c>
      <c r="O704" s="271">
        <v>0</v>
      </c>
      <c r="P704" s="89" t="s">
        <v>670</v>
      </c>
    </row>
    <row r="705" spans="1:16" ht="76.5" hidden="1">
      <c r="A705" s="268" t="s">
        <v>559</v>
      </c>
      <c r="B705" s="89"/>
      <c r="C705" s="269" t="s">
        <v>760</v>
      </c>
      <c r="D705" s="84">
        <v>43496</v>
      </c>
      <c r="E705" s="85" t="s">
        <v>2102</v>
      </c>
      <c r="F705" s="85" t="s">
        <v>671</v>
      </c>
      <c r="G705" s="85">
        <v>183216</v>
      </c>
      <c r="H705" s="89"/>
      <c r="I705" s="270" t="s">
        <v>2673</v>
      </c>
      <c r="J705" s="89"/>
      <c r="K705" s="89"/>
      <c r="L705" s="89"/>
      <c r="M705" s="89"/>
      <c r="N705" s="271">
        <v>11707.5</v>
      </c>
      <c r="O705" s="271">
        <v>0</v>
      </c>
      <c r="P705" s="89" t="s">
        <v>670</v>
      </c>
    </row>
    <row r="706" spans="1:16" ht="76.5" hidden="1">
      <c r="A706" s="268" t="s">
        <v>559</v>
      </c>
      <c r="B706" s="89"/>
      <c r="C706" s="269" t="s">
        <v>760</v>
      </c>
      <c r="D706" s="84">
        <v>43496</v>
      </c>
      <c r="E706" s="85" t="s">
        <v>2102</v>
      </c>
      <c r="F706" s="85" t="s">
        <v>671</v>
      </c>
      <c r="G706" s="85">
        <v>183191</v>
      </c>
      <c r="H706" s="89"/>
      <c r="I706" s="270" t="s">
        <v>2674</v>
      </c>
      <c r="J706" s="89"/>
      <c r="K706" s="89"/>
      <c r="L706" s="89"/>
      <c r="M706" s="89"/>
      <c r="N706" s="271">
        <v>17550</v>
      </c>
      <c r="O706" s="271">
        <v>0</v>
      </c>
      <c r="P706" s="89" t="s">
        <v>670</v>
      </c>
    </row>
    <row r="707" spans="1:16" ht="76.5" hidden="1">
      <c r="A707" s="268" t="s">
        <v>559</v>
      </c>
      <c r="B707" s="89"/>
      <c r="C707" s="269" t="s">
        <v>760</v>
      </c>
      <c r="D707" s="84">
        <v>43496</v>
      </c>
      <c r="E707" s="85" t="s">
        <v>2102</v>
      </c>
      <c r="F707" s="85" t="s">
        <v>671</v>
      </c>
      <c r="G707" s="85">
        <v>183205</v>
      </c>
      <c r="H707" s="89"/>
      <c r="I707" s="270" t="s">
        <v>2675</v>
      </c>
      <c r="J707" s="89"/>
      <c r="K707" s="89"/>
      <c r="L707" s="89"/>
      <c r="M707" s="89"/>
      <c r="N707" s="271">
        <v>18450</v>
      </c>
      <c r="O707" s="271">
        <v>0</v>
      </c>
      <c r="P707" s="89" t="s">
        <v>670</v>
      </c>
    </row>
    <row r="708" spans="1:16" ht="76.5" hidden="1">
      <c r="A708" s="268" t="s">
        <v>559</v>
      </c>
      <c r="B708" s="89"/>
      <c r="C708" s="269" t="s">
        <v>760</v>
      </c>
      <c r="D708" s="84">
        <v>43496</v>
      </c>
      <c r="E708" s="85" t="s">
        <v>2102</v>
      </c>
      <c r="F708" s="85" t="s">
        <v>671</v>
      </c>
      <c r="G708" s="85">
        <v>183187</v>
      </c>
      <c r="H708" s="89"/>
      <c r="I708" s="270" t="s">
        <v>2676</v>
      </c>
      <c r="J708" s="89"/>
      <c r="K708" s="89"/>
      <c r="L708" s="89"/>
      <c r="M708" s="89"/>
      <c r="N708" s="271">
        <v>10800</v>
      </c>
      <c r="O708" s="271">
        <v>0</v>
      </c>
      <c r="P708" s="89" t="s">
        <v>670</v>
      </c>
    </row>
    <row r="709" spans="1:16" ht="76.5" hidden="1">
      <c r="A709" s="268" t="s">
        <v>559</v>
      </c>
      <c r="B709" s="89"/>
      <c r="C709" s="269" t="s">
        <v>760</v>
      </c>
      <c r="D709" s="84">
        <v>43496</v>
      </c>
      <c r="E709" s="85" t="s">
        <v>2102</v>
      </c>
      <c r="F709" s="85" t="s">
        <v>671</v>
      </c>
      <c r="G709" s="85">
        <v>183214</v>
      </c>
      <c r="H709" s="89"/>
      <c r="I709" s="270" t="s">
        <v>2677</v>
      </c>
      <c r="J709" s="89"/>
      <c r="K709" s="89"/>
      <c r="L709" s="89"/>
      <c r="M709" s="89"/>
      <c r="N709" s="271">
        <v>9000</v>
      </c>
      <c r="O709" s="271">
        <v>0</v>
      </c>
      <c r="P709" s="89" t="s">
        <v>670</v>
      </c>
    </row>
    <row r="710" spans="1:16" ht="76.5" hidden="1">
      <c r="A710" s="268" t="s">
        <v>559</v>
      </c>
      <c r="B710" s="89"/>
      <c r="C710" s="269" t="s">
        <v>760</v>
      </c>
      <c r="D710" s="84">
        <v>43496</v>
      </c>
      <c r="E710" s="85" t="s">
        <v>2102</v>
      </c>
      <c r="F710" s="85" t="s">
        <v>671</v>
      </c>
      <c r="G710" s="85">
        <v>183182</v>
      </c>
      <c r="H710" s="89"/>
      <c r="I710" s="270" t="s">
        <v>2678</v>
      </c>
      <c r="J710" s="89"/>
      <c r="K710" s="89"/>
      <c r="L710" s="89"/>
      <c r="M710" s="89"/>
      <c r="N710" s="271">
        <v>7623</v>
      </c>
      <c r="O710" s="271">
        <v>0</v>
      </c>
      <c r="P710" s="89" t="s">
        <v>670</v>
      </c>
    </row>
    <row r="711" spans="1:16" ht="76.5" hidden="1">
      <c r="A711" s="268" t="s">
        <v>559</v>
      </c>
      <c r="B711" s="89"/>
      <c r="C711" s="269" t="s">
        <v>760</v>
      </c>
      <c r="D711" s="84">
        <v>43496</v>
      </c>
      <c r="E711" s="85" t="s">
        <v>2102</v>
      </c>
      <c r="F711" s="85" t="s">
        <v>671</v>
      </c>
      <c r="G711" s="85">
        <v>183207</v>
      </c>
      <c r="H711" s="89"/>
      <c r="I711" s="270" t="s">
        <v>2679</v>
      </c>
      <c r="J711" s="89"/>
      <c r="K711" s="89"/>
      <c r="L711" s="89"/>
      <c r="M711" s="89"/>
      <c r="N711" s="271">
        <v>15300</v>
      </c>
      <c r="O711" s="271">
        <v>0</v>
      </c>
      <c r="P711" s="89" t="s">
        <v>670</v>
      </c>
    </row>
    <row r="712" spans="1:16" ht="76.5" hidden="1">
      <c r="A712" s="268" t="s">
        <v>559</v>
      </c>
      <c r="B712" s="89"/>
      <c r="C712" s="269" t="s">
        <v>760</v>
      </c>
      <c r="D712" s="84">
        <v>43496</v>
      </c>
      <c r="E712" s="85" t="s">
        <v>2102</v>
      </c>
      <c r="F712" s="85" t="s">
        <v>671</v>
      </c>
      <c r="G712" s="85">
        <v>183179</v>
      </c>
      <c r="H712" s="89"/>
      <c r="I712" s="270" t="s">
        <v>2680</v>
      </c>
      <c r="J712" s="89"/>
      <c r="K712" s="89"/>
      <c r="L712" s="89"/>
      <c r="M712" s="89"/>
      <c r="N712" s="271">
        <v>3150</v>
      </c>
      <c r="O712" s="271">
        <v>0</v>
      </c>
      <c r="P712" s="89" t="s">
        <v>670</v>
      </c>
    </row>
    <row r="713" spans="1:16" ht="76.5" hidden="1">
      <c r="A713" s="268" t="s">
        <v>559</v>
      </c>
      <c r="B713" s="89"/>
      <c r="C713" s="269" t="s">
        <v>760</v>
      </c>
      <c r="D713" s="84">
        <v>43496</v>
      </c>
      <c r="E713" s="85" t="s">
        <v>2102</v>
      </c>
      <c r="F713" s="85" t="s">
        <v>671</v>
      </c>
      <c r="G713" s="85">
        <v>183212</v>
      </c>
      <c r="H713" s="89"/>
      <c r="I713" s="270" t="s">
        <v>2681</v>
      </c>
      <c r="J713" s="89"/>
      <c r="K713" s="89"/>
      <c r="L713" s="89"/>
      <c r="M713" s="89"/>
      <c r="N713" s="271">
        <v>19467</v>
      </c>
      <c r="O713" s="271">
        <v>0</v>
      </c>
      <c r="P713" s="89" t="s">
        <v>670</v>
      </c>
    </row>
    <row r="714" spans="1:16" ht="76.5" hidden="1">
      <c r="A714" s="268" t="s">
        <v>559</v>
      </c>
      <c r="B714" s="89"/>
      <c r="C714" s="269" t="s">
        <v>760</v>
      </c>
      <c r="D714" s="84">
        <v>43496</v>
      </c>
      <c r="E714" s="85" t="s">
        <v>2102</v>
      </c>
      <c r="F714" s="85" t="s">
        <v>671</v>
      </c>
      <c r="G714" s="85">
        <v>183222</v>
      </c>
      <c r="H714" s="89"/>
      <c r="I714" s="270" t="s">
        <v>2682</v>
      </c>
      <c r="J714" s="89"/>
      <c r="K714" s="89"/>
      <c r="L714" s="89"/>
      <c r="M714" s="89"/>
      <c r="N714" s="271">
        <v>31950</v>
      </c>
      <c r="O714" s="271">
        <v>0</v>
      </c>
      <c r="P714" s="89" t="s">
        <v>670</v>
      </c>
    </row>
    <row r="715" spans="1:16" ht="76.5" hidden="1">
      <c r="A715" s="268" t="s">
        <v>559</v>
      </c>
      <c r="B715" s="89"/>
      <c r="C715" s="269" t="s">
        <v>760</v>
      </c>
      <c r="D715" s="84">
        <v>43496</v>
      </c>
      <c r="E715" s="85" t="s">
        <v>2102</v>
      </c>
      <c r="F715" s="85" t="s">
        <v>671</v>
      </c>
      <c r="G715" s="85">
        <v>183208</v>
      </c>
      <c r="H715" s="89"/>
      <c r="I715" s="270" t="s">
        <v>2683</v>
      </c>
      <c r="J715" s="89"/>
      <c r="K715" s="89"/>
      <c r="L715" s="89"/>
      <c r="M715" s="89"/>
      <c r="N715" s="271">
        <v>12600</v>
      </c>
      <c r="O715" s="271">
        <v>0</v>
      </c>
      <c r="P715" s="89" t="s">
        <v>670</v>
      </c>
    </row>
    <row r="716" spans="1:16" ht="76.5" hidden="1">
      <c r="A716" s="268" t="s">
        <v>559</v>
      </c>
      <c r="B716" s="89"/>
      <c r="C716" s="269" t="s">
        <v>760</v>
      </c>
      <c r="D716" s="84">
        <v>43496</v>
      </c>
      <c r="E716" s="85" t="s">
        <v>2102</v>
      </c>
      <c r="F716" s="85" t="s">
        <v>671</v>
      </c>
      <c r="G716" s="85">
        <v>183220</v>
      </c>
      <c r="H716" s="89"/>
      <c r="I716" s="270" t="s">
        <v>2684</v>
      </c>
      <c r="J716" s="89"/>
      <c r="K716" s="89"/>
      <c r="L716" s="89"/>
      <c r="M716" s="89"/>
      <c r="N716" s="271">
        <v>3000</v>
      </c>
      <c r="O716" s="271">
        <v>0</v>
      </c>
      <c r="P716" s="89" t="s">
        <v>670</v>
      </c>
    </row>
    <row r="717" spans="1:16" ht="89.25" hidden="1">
      <c r="A717" s="268" t="s">
        <v>556</v>
      </c>
      <c r="B717" s="89"/>
      <c r="C717" s="269" t="s">
        <v>616</v>
      </c>
      <c r="D717" s="84">
        <v>43496</v>
      </c>
      <c r="E717" s="85" t="s">
        <v>2103</v>
      </c>
      <c r="F717" s="85" t="s">
        <v>671</v>
      </c>
      <c r="G717" s="85">
        <v>183064</v>
      </c>
      <c r="H717" s="89"/>
      <c r="I717" s="270" t="s">
        <v>2685</v>
      </c>
      <c r="J717" s="89"/>
      <c r="K717" s="89"/>
      <c r="L717" s="89"/>
      <c r="M717" s="89"/>
      <c r="N717" s="271">
        <v>0</v>
      </c>
      <c r="O717" s="271">
        <v>1085880</v>
      </c>
      <c r="P717" s="89" t="s">
        <v>670</v>
      </c>
    </row>
    <row r="718" spans="1:16" ht="76.5" hidden="1">
      <c r="A718" s="268">
        <v>670</v>
      </c>
      <c r="B718" s="89"/>
      <c r="C718" s="269" t="s">
        <v>190</v>
      </c>
      <c r="D718" s="84">
        <v>43496</v>
      </c>
      <c r="E718" s="85" t="s">
        <v>2104</v>
      </c>
      <c r="F718" s="85" t="s">
        <v>6</v>
      </c>
      <c r="G718" s="85">
        <v>1077155</v>
      </c>
      <c r="H718" s="89"/>
      <c r="I718" s="270" t="s">
        <v>2686</v>
      </c>
      <c r="J718" s="89"/>
      <c r="K718" s="89"/>
      <c r="L718" s="89"/>
      <c r="M718" s="89"/>
      <c r="N718" s="271">
        <v>0</v>
      </c>
      <c r="O718" s="271">
        <v>198613.2</v>
      </c>
      <c r="P718" s="89" t="s">
        <v>670</v>
      </c>
    </row>
    <row r="719" spans="1:16" ht="63.75" hidden="1">
      <c r="A719" s="268" t="s">
        <v>559</v>
      </c>
      <c r="B719" s="89"/>
      <c r="C719" s="269" t="s">
        <v>760</v>
      </c>
      <c r="D719" s="84">
        <v>43496</v>
      </c>
      <c r="E719" s="85" t="s">
        <v>2105</v>
      </c>
      <c r="F719" s="85" t="s">
        <v>6</v>
      </c>
      <c r="G719" s="85">
        <v>1077277</v>
      </c>
      <c r="H719" s="89"/>
      <c r="I719" s="270" t="s">
        <v>2687</v>
      </c>
      <c r="J719" s="89"/>
      <c r="K719" s="89"/>
      <c r="L719" s="89"/>
      <c r="M719" s="89"/>
      <c r="N719" s="271">
        <v>0</v>
      </c>
      <c r="O719" s="271">
        <v>978516.67</v>
      </c>
      <c r="P719" s="89" t="s">
        <v>670</v>
      </c>
    </row>
    <row r="720" spans="1:16" ht="63.75" hidden="1">
      <c r="A720" s="268" t="s">
        <v>559</v>
      </c>
      <c r="B720" s="89"/>
      <c r="C720" s="269" t="s">
        <v>760</v>
      </c>
      <c r="D720" s="84">
        <v>43496</v>
      </c>
      <c r="E720" s="85" t="s">
        <v>2106</v>
      </c>
      <c r="F720" s="85" t="s">
        <v>6</v>
      </c>
      <c r="G720" s="85">
        <v>1077278</v>
      </c>
      <c r="H720" s="89"/>
      <c r="I720" s="270" t="s">
        <v>2688</v>
      </c>
      <c r="J720" s="89"/>
      <c r="K720" s="89"/>
      <c r="L720" s="89"/>
      <c r="M720" s="89"/>
      <c r="N720" s="271">
        <v>0</v>
      </c>
      <c r="O720" s="271">
        <v>213461.42</v>
      </c>
      <c r="P720" s="89" t="s">
        <v>670</v>
      </c>
    </row>
    <row r="721" spans="1:16" ht="51" hidden="1">
      <c r="A721" s="268" t="s">
        <v>559</v>
      </c>
      <c r="B721" s="89"/>
      <c r="C721" s="269" t="s">
        <v>760</v>
      </c>
      <c r="D721" s="84">
        <v>43496</v>
      </c>
      <c r="E721" s="85" t="s">
        <v>2107</v>
      </c>
      <c r="F721" s="85" t="s">
        <v>6</v>
      </c>
      <c r="G721" s="85">
        <v>1077279</v>
      </c>
      <c r="H721" s="89"/>
      <c r="I721" s="270" t="s">
        <v>2689</v>
      </c>
      <c r="J721" s="89"/>
      <c r="K721" s="89"/>
      <c r="L721" s="89"/>
      <c r="M721" s="89"/>
      <c r="N721" s="271">
        <v>0</v>
      </c>
      <c r="O721" s="271">
        <v>140470.92000000001</v>
      </c>
      <c r="P721" s="89" t="s">
        <v>670</v>
      </c>
    </row>
    <row r="722" spans="1:16" ht="51" hidden="1">
      <c r="A722" s="268" t="s">
        <v>565</v>
      </c>
      <c r="B722" s="89"/>
      <c r="C722" s="269" t="s">
        <v>615</v>
      </c>
      <c r="D722" s="84">
        <v>43496</v>
      </c>
      <c r="E722" s="85" t="s">
        <v>2108</v>
      </c>
      <c r="F722" s="85" t="s">
        <v>6</v>
      </c>
      <c r="G722" s="85">
        <v>1077283</v>
      </c>
      <c r="H722" s="89"/>
      <c r="I722" s="270" t="s">
        <v>2690</v>
      </c>
      <c r="J722" s="89"/>
      <c r="K722" s="89"/>
      <c r="L722" s="89"/>
      <c r="M722" s="89"/>
      <c r="N722" s="271">
        <v>0</v>
      </c>
      <c r="O722" s="271">
        <v>357358</v>
      </c>
      <c r="P722" s="89" t="s">
        <v>670</v>
      </c>
    </row>
    <row r="723" spans="1:16" ht="51" hidden="1">
      <c r="A723" s="268" t="s">
        <v>559</v>
      </c>
      <c r="B723" s="89"/>
      <c r="C723" s="269" t="s">
        <v>760</v>
      </c>
      <c r="D723" s="84">
        <v>43496</v>
      </c>
      <c r="E723" s="85" t="s">
        <v>2109</v>
      </c>
      <c r="F723" s="85" t="s">
        <v>6</v>
      </c>
      <c r="G723" s="85">
        <v>1077285</v>
      </c>
      <c r="H723" s="89"/>
      <c r="I723" s="270" t="s">
        <v>2691</v>
      </c>
      <c r="J723" s="89"/>
      <c r="K723" s="89"/>
      <c r="L723" s="89"/>
      <c r="M723" s="89"/>
      <c r="N723" s="271">
        <v>0</v>
      </c>
      <c r="O723" s="271">
        <v>290290.27</v>
      </c>
      <c r="P723" s="89" t="s">
        <v>670</v>
      </c>
    </row>
    <row r="724" spans="1:16" ht="63.75" hidden="1">
      <c r="A724" s="268" t="s">
        <v>559</v>
      </c>
      <c r="B724" s="89"/>
      <c r="C724" s="269" t="s">
        <v>760</v>
      </c>
      <c r="D724" s="84">
        <v>43496</v>
      </c>
      <c r="E724" s="85" t="s">
        <v>2110</v>
      </c>
      <c r="F724" s="85" t="s">
        <v>6</v>
      </c>
      <c r="G724" s="85">
        <v>1077287</v>
      </c>
      <c r="H724" s="89"/>
      <c r="I724" s="270" t="s">
        <v>2692</v>
      </c>
      <c r="J724" s="89"/>
      <c r="K724" s="89"/>
      <c r="L724" s="89"/>
      <c r="M724" s="89"/>
      <c r="N724" s="271">
        <v>0</v>
      </c>
      <c r="O724" s="271">
        <v>602649.59999999998</v>
      </c>
      <c r="P724" s="89" t="s">
        <v>670</v>
      </c>
    </row>
    <row r="725" spans="1:16" ht="63.75" hidden="1">
      <c r="A725" s="268">
        <v>46</v>
      </c>
      <c r="B725" s="89"/>
      <c r="C725" s="269" t="s">
        <v>48</v>
      </c>
      <c r="D725" s="84">
        <v>43496</v>
      </c>
      <c r="E725" s="85" t="s">
        <v>2111</v>
      </c>
      <c r="F725" s="85" t="s">
        <v>6</v>
      </c>
      <c r="G725" s="85">
        <v>1077353</v>
      </c>
      <c r="H725" s="89"/>
      <c r="I725" s="270" t="s">
        <v>2693</v>
      </c>
      <c r="J725" s="89"/>
      <c r="K725" s="89"/>
      <c r="L725" s="89"/>
      <c r="M725" s="89"/>
      <c r="N725" s="271">
        <v>0</v>
      </c>
      <c r="O725" s="271">
        <v>11385</v>
      </c>
      <c r="P725" s="89" t="s">
        <v>670</v>
      </c>
    </row>
    <row r="726" spans="1:16" ht="63.75" hidden="1">
      <c r="A726" s="268">
        <v>650</v>
      </c>
      <c r="B726" s="89"/>
      <c r="C726" s="269" t="s">
        <v>187</v>
      </c>
      <c r="D726" s="84">
        <v>43496</v>
      </c>
      <c r="E726" s="85" t="s">
        <v>2112</v>
      </c>
      <c r="F726" s="85" t="s">
        <v>6</v>
      </c>
      <c r="G726" s="85">
        <v>1077356</v>
      </c>
      <c r="H726" s="89"/>
      <c r="I726" s="270" t="s">
        <v>2694</v>
      </c>
      <c r="J726" s="89"/>
      <c r="K726" s="89"/>
      <c r="L726" s="89"/>
      <c r="M726" s="89"/>
      <c r="N726" s="271">
        <v>0</v>
      </c>
      <c r="O726" s="271">
        <v>5134</v>
      </c>
      <c r="P726" s="89" t="s">
        <v>670</v>
      </c>
    </row>
    <row r="727" spans="1:16" ht="63.75" hidden="1">
      <c r="A727" s="268">
        <v>212</v>
      </c>
      <c r="B727" s="89"/>
      <c r="C727" s="269" t="s">
        <v>100</v>
      </c>
      <c r="D727" s="84">
        <v>43496</v>
      </c>
      <c r="E727" s="85" t="s">
        <v>2113</v>
      </c>
      <c r="F727" s="85" t="s">
        <v>6</v>
      </c>
      <c r="G727" s="85">
        <v>1077358</v>
      </c>
      <c r="H727" s="89"/>
      <c r="I727" s="270" t="s">
        <v>2695</v>
      </c>
      <c r="J727" s="89"/>
      <c r="K727" s="89"/>
      <c r="L727" s="89"/>
      <c r="M727" s="89"/>
      <c r="N727" s="271">
        <v>0</v>
      </c>
      <c r="O727" s="271">
        <v>3876</v>
      </c>
      <c r="P727" s="89" t="s">
        <v>670</v>
      </c>
    </row>
    <row r="728" spans="1:16" ht="76.5" hidden="1">
      <c r="A728" s="268" t="s">
        <v>559</v>
      </c>
      <c r="B728" s="89"/>
      <c r="C728" s="269" t="s">
        <v>760</v>
      </c>
      <c r="D728" s="84">
        <v>43496</v>
      </c>
      <c r="E728" s="85" t="s">
        <v>2114</v>
      </c>
      <c r="F728" s="85" t="s">
        <v>671</v>
      </c>
      <c r="G728" s="85">
        <v>183231</v>
      </c>
      <c r="H728" s="89"/>
      <c r="I728" s="270" t="s">
        <v>2696</v>
      </c>
      <c r="J728" s="89"/>
      <c r="K728" s="89"/>
      <c r="L728" s="89"/>
      <c r="M728" s="89"/>
      <c r="N728" s="271">
        <v>14400</v>
      </c>
      <c r="O728" s="271">
        <v>0</v>
      </c>
      <c r="P728" s="89" t="s">
        <v>670</v>
      </c>
    </row>
    <row r="729" spans="1:16" ht="76.5" hidden="1">
      <c r="A729" s="268" t="s">
        <v>559</v>
      </c>
      <c r="B729" s="89"/>
      <c r="C729" s="269" t="s">
        <v>760</v>
      </c>
      <c r="D729" s="84">
        <v>43496</v>
      </c>
      <c r="E729" s="85" t="s">
        <v>2114</v>
      </c>
      <c r="F729" s="85" t="s">
        <v>671</v>
      </c>
      <c r="G729" s="85">
        <v>183266</v>
      </c>
      <c r="H729" s="89"/>
      <c r="I729" s="270" t="s">
        <v>2697</v>
      </c>
      <c r="J729" s="89"/>
      <c r="K729" s="89"/>
      <c r="L729" s="89"/>
      <c r="M729" s="89"/>
      <c r="N729" s="271">
        <v>11299</v>
      </c>
      <c r="O729" s="271">
        <v>0</v>
      </c>
      <c r="P729" s="89" t="s">
        <v>670</v>
      </c>
    </row>
    <row r="730" spans="1:16" ht="76.5" hidden="1">
      <c r="A730" s="268" t="s">
        <v>559</v>
      </c>
      <c r="B730" s="89"/>
      <c r="C730" s="269" t="s">
        <v>760</v>
      </c>
      <c r="D730" s="84">
        <v>43496</v>
      </c>
      <c r="E730" s="85" t="s">
        <v>2114</v>
      </c>
      <c r="F730" s="85" t="s">
        <v>671</v>
      </c>
      <c r="G730" s="85">
        <v>183237</v>
      </c>
      <c r="H730" s="89"/>
      <c r="I730" s="270" t="s">
        <v>2698</v>
      </c>
      <c r="J730" s="89"/>
      <c r="K730" s="89"/>
      <c r="L730" s="89"/>
      <c r="M730" s="89"/>
      <c r="N730" s="271">
        <v>9450</v>
      </c>
      <c r="O730" s="271">
        <v>0</v>
      </c>
      <c r="P730" s="89" t="s">
        <v>670</v>
      </c>
    </row>
    <row r="731" spans="1:16" ht="76.5" hidden="1">
      <c r="A731" s="268" t="s">
        <v>559</v>
      </c>
      <c r="B731" s="89"/>
      <c r="C731" s="269" t="s">
        <v>760</v>
      </c>
      <c r="D731" s="84">
        <v>43496</v>
      </c>
      <c r="E731" s="85" t="s">
        <v>2114</v>
      </c>
      <c r="F731" s="85" t="s">
        <v>671</v>
      </c>
      <c r="G731" s="85">
        <v>183258</v>
      </c>
      <c r="H731" s="89"/>
      <c r="I731" s="270" t="s">
        <v>2699</v>
      </c>
      <c r="J731" s="89"/>
      <c r="K731" s="89"/>
      <c r="L731" s="89"/>
      <c r="M731" s="89"/>
      <c r="N731" s="271">
        <v>13613</v>
      </c>
      <c r="O731" s="271">
        <v>0</v>
      </c>
      <c r="P731" s="89" t="s">
        <v>670</v>
      </c>
    </row>
    <row r="732" spans="1:16" ht="76.5" hidden="1">
      <c r="A732" s="268" t="s">
        <v>559</v>
      </c>
      <c r="B732" s="89"/>
      <c r="C732" s="269" t="s">
        <v>760</v>
      </c>
      <c r="D732" s="84">
        <v>43496</v>
      </c>
      <c r="E732" s="85" t="s">
        <v>2114</v>
      </c>
      <c r="F732" s="85" t="s">
        <v>671</v>
      </c>
      <c r="G732" s="85">
        <v>183245</v>
      </c>
      <c r="H732" s="89"/>
      <c r="I732" s="270" t="s">
        <v>2700</v>
      </c>
      <c r="J732" s="89"/>
      <c r="K732" s="89"/>
      <c r="L732" s="89"/>
      <c r="M732" s="89"/>
      <c r="N732" s="271">
        <v>12150</v>
      </c>
      <c r="O732" s="271">
        <v>0</v>
      </c>
      <c r="P732" s="89" t="s">
        <v>670</v>
      </c>
    </row>
    <row r="733" spans="1:16" ht="76.5" hidden="1">
      <c r="A733" s="268" t="s">
        <v>559</v>
      </c>
      <c r="B733" s="89"/>
      <c r="C733" s="269" t="s">
        <v>760</v>
      </c>
      <c r="D733" s="84">
        <v>43496</v>
      </c>
      <c r="E733" s="85" t="s">
        <v>2114</v>
      </c>
      <c r="F733" s="85" t="s">
        <v>671</v>
      </c>
      <c r="G733" s="85">
        <v>183252</v>
      </c>
      <c r="H733" s="89"/>
      <c r="I733" s="270" t="s">
        <v>2701</v>
      </c>
      <c r="J733" s="89"/>
      <c r="K733" s="89"/>
      <c r="L733" s="89"/>
      <c r="M733" s="89"/>
      <c r="N733" s="271">
        <v>12524</v>
      </c>
      <c r="O733" s="271">
        <v>0</v>
      </c>
      <c r="P733" s="89" t="s">
        <v>670</v>
      </c>
    </row>
    <row r="734" spans="1:16" ht="76.5" hidden="1">
      <c r="A734" s="268" t="s">
        <v>559</v>
      </c>
      <c r="B734" s="89"/>
      <c r="C734" s="269" t="s">
        <v>760</v>
      </c>
      <c r="D734" s="84">
        <v>43496</v>
      </c>
      <c r="E734" s="85" t="s">
        <v>2114</v>
      </c>
      <c r="F734" s="85" t="s">
        <v>671</v>
      </c>
      <c r="G734" s="85">
        <v>183217</v>
      </c>
      <c r="H734" s="89"/>
      <c r="I734" s="270" t="s">
        <v>2702</v>
      </c>
      <c r="J734" s="89"/>
      <c r="K734" s="89"/>
      <c r="L734" s="89"/>
      <c r="M734" s="89"/>
      <c r="N734" s="271">
        <v>12600</v>
      </c>
      <c r="O734" s="271">
        <v>0</v>
      </c>
      <c r="P734" s="89" t="s">
        <v>670</v>
      </c>
    </row>
    <row r="735" spans="1:16" ht="76.5" hidden="1">
      <c r="A735" s="268" t="s">
        <v>559</v>
      </c>
      <c r="B735" s="89"/>
      <c r="C735" s="269" t="s">
        <v>760</v>
      </c>
      <c r="D735" s="84">
        <v>43496</v>
      </c>
      <c r="E735" s="85" t="s">
        <v>2114</v>
      </c>
      <c r="F735" s="85" t="s">
        <v>671</v>
      </c>
      <c r="G735" s="85">
        <v>183249</v>
      </c>
      <c r="H735" s="89"/>
      <c r="I735" s="270" t="s">
        <v>2703</v>
      </c>
      <c r="J735" s="89"/>
      <c r="K735" s="89"/>
      <c r="L735" s="89"/>
      <c r="M735" s="89"/>
      <c r="N735" s="271">
        <v>13749.5</v>
      </c>
      <c r="O735" s="271">
        <v>0</v>
      </c>
      <c r="P735" s="89" t="s">
        <v>670</v>
      </c>
    </row>
    <row r="736" spans="1:16" ht="76.5" hidden="1">
      <c r="A736" s="268" t="s">
        <v>559</v>
      </c>
      <c r="B736" s="89"/>
      <c r="C736" s="269" t="s">
        <v>760</v>
      </c>
      <c r="D736" s="84">
        <v>43496</v>
      </c>
      <c r="E736" s="85" t="s">
        <v>2114</v>
      </c>
      <c r="F736" s="85" t="s">
        <v>671</v>
      </c>
      <c r="G736" s="85">
        <v>183227</v>
      </c>
      <c r="H736" s="89"/>
      <c r="I736" s="270" t="s">
        <v>2704</v>
      </c>
      <c r="J736" s="89"/>
      <c r="K736" s="89"/>
      <c r="L736" s="89"/>
      <c r="M736" s="89"/>
      <c r="N736" s="271">
        <v>25875</v>
      </c>
      <c r="O736" s="271">
        <v>0</v>
      </c>
      <c r="P736" s="89" t="s">
        <v>670</v>
      </c>
    </row>
    <row r="737" spans="1:16" ht="76.5" hidden="1">
      <c r="A737" s="268" t="s">
        <v>559</v>
      </c>
      <c r="B737" s="89"/>
      <c r="C737" s="269" t="s">
        <v>760</v>
      </c>
      <c r="D737" s="84">
        <v>43496</v>
      </c>
      <c r="E737" s="85" t="s">
        <v>2114</v>
      </c>
      <c r="F737" s="85" t="s">
        <v>671</v>
      </c>
      <c r="G737" s="85">
        <v>183273</v>
      </c>
      <c r="H737" s="89"/>
      <c r="I737" s="270" t="s">
        <v>2705</v>
      </c>
      <c r="J737" s="89"/>
      <c r="K737" s="89"/>
      <c r="L737" s="89"/>
      <c r="M737" s="89"/>
      <c r="N737" s="271">
        <v>5400</v>
      </c>
      <c r="O737" s="271">
        <v>0</v>
      </c>
      <c r="P737" s="89" t="s">
        <v>670</v>
      </c>
    </row>
    <row r="738" spans="1:16" ht="76.5" hidden="1">
      <c r="A738" s="268" t="s">
        <v>559</v>
      </c>
      <c r="B738" s="89"/>
      <c r="C738" s="269" t="s">
        <v>760</v>
      </c>
      <c r="D738" s="84">
        <v>43496</v>
      </c>
      <c r="E738" s="85" t="s">
        <v>2114</v>
      </c>
      <c r="F738" s="85" t="s">
        <v>671</v>
      </c>
      <c r="G738" s="85">
        <v>183226</v>
      </c>
      <c r="H738" s="89"/>
      <c r="I738" s="270" t="s">
        <v>2706</v>
      </c>
      <c r="J738" s="89"/>
      <c r="K738" s="89"/>
      <c r="L738" s="89"/>
      <c r="M738" s="89"/>
      <c r="N738" s="271">
        <v>16200</v>
      </c>
      <c r="O738" s="271">
        <v>0</v>
      </c>
      <c r="P738" s="89" t="s">
        <v>670</v>
      </c>
    </row>
    <row r="739" spans="1:16" ht="76.5" hidden="1">
      <c r="A739" s="268" t="s">
        <v>559</v>
      </c>
      <c r="B739" s="89"/>
      <c r="C739" s="269" t="s">
        <v>760</v>
      </c>
      <c r="D739" s="84">
        <v>43496</v>
      </c>
      <c r="E739" s="85" t="s">
        <v>2114</v>
      </c>
      <c r="F739" s="85" t="s">
        <v>671</v>
      </c>
      <c r="G739" s="85">
        <v>183276</v>
      </c>
      <c r="H739" s="89"/>
      <c r="I739" s="270" t="s">
        <v>2707</v>
      </c>
      <c r="J739" s="89"/>
      <c r="K739" s="89"/>
      <c r="L739" s="89"/>
      <c r="M739" s="89"/>
      <c r="N739" s="271">
        <v>15246.5</v>
      </c>
      <c r="O739" s="271">
        <v>0</v>
      </c>
      <c r="P739" s="89" t="s">
        <v>670</v>
      </c>
    </row>
    <row r="740" spans="1:16" ht="76.5" hidden="1">
      <c r="A740" s="268" t="s">
        <v>559</v>
      </c>
      <c r="B740" s="89"/>
      <c r="C740" s="269" t="s">
        <v>760</v>
      </c>
      <c r="D740" s="84">
        <v>43496</v>
      </c>
      <c r="E740" s="85" t="s">
        <v>2114</v>
      </c>
      <c r="F740" s="85" t="s">
        <v>671</v>
      </c>
      <c r="G740" s="85">
        <v>183225</v>
      </c>
      <c r="H740" s="89"/>
      <c r="I740" s="270" t="s">
        <v>2708</v>
      </c>
      <c r="J740" s="89"/>
      <c r="K740" s="89"/>
      <c r="L740" s="89"/>
      <c r="M740" s="89"/>
      <c r="N740" s="271">
        <v>11250</v>
      </c>
      <c r="O740" s="271">
        <v>0</v>
      </c>
      <c r="P740" s="89" t="s">
        <v>670</v>
      </c>
    </row>
    <row r="741" spans="1:16" ht="76.5" hidden="1">
      <c r="A741" s="268" t="s">
        <v>559</v>
      </c>
      <c r="B741" s="89"/>
      <c r="C741" s="269" t="s">
        <v>760</v>
      </c>
      <c r="D741" s="84">
        <v>43496</v>
      </c>
      <c r="E741" s="85" t="s">
        <v>2114</v>
      </c>
      <c r="F741" s="85" t="s">
        <v>671</v>
      </c>
      <c r="G741" s="85">
        <v>183277</v>
      </c>
      <c r="H741" s="89"/>
      <c r="I741" s="270" t="s">
        <v>2709</v>
      </c>
      <c r="J741" s="89"/>
      <c r="K741" s="89"/>
      <c r="L741" s="89"/>
      <c r="M741" s="89"/>
      <c r="N741" s="271">
        <v>13950</v>
      </c>
      <c r="O741" s="271">
        <v>0</v>
      </c>
      <c r="P741" s="89" t="s">
        <v>670</v>
      </c>
    </row>
    <row r="742" spans="1:16" ht="76.5" hidden="1">
      <c r="A742" s="268" t="s">
        <v>559</v>
      </c>
      <c r="B742" s="89"/>
      <c r="C742" s="269" t="s">
        <v>760</v>
      </c>
      <c r="D742" s="84">
        <v>43496</v>
      </c>
      <c r="E742" s="85" t="s">
        <v>2114</v>
      </c>
      <c r="F742" s="85" t="s">
        <v>671</v>
      </c>
      <c r="G742" s="85">
        <v>183223</v>
      </c>
      <c r="H742" s="89"/>
      <c r="I742" s="270" t="s">
        <v>2710</v>
      </c>
      <c r="J742" s="89"/>
      <c r="K742" s="89"/>
      <c r="L742" s="89"/>
      <c r="M742" s="89"/>
      <c r="N742" s="271">
        <v>15075</v>
      </c>
      <c r="O742" s="271">
        <v>0</v>
      </c>
      <c r="P742" s="89" t="s">
        <v>670</v>
      </c>
    </row>
    <row r="743" spans="1:16" ht="76.5" hidden="1">
      <c r="A743" s="268" t="s">
        <v>559</v>
      </c>
      <c r="B743" s="89"/>
      <c r="C743" s="269" t="s">
        <v>760</v>
      </c>
      <c r="D743" s="84">
        <v>43496</v>
      </c>
      <c r="E743" s="85" t="s">
        <v>2114</v>
      </c>
      <c r="F743" s="85" t="s">
        <v>671</v>
      </c>
      <c r="G743" s="85">
        <v>183270</v>
      </c>
      <c r="H743" s="89"/>
      <c r="I743" s="270" t="s">
        <v>2711</v>
      </c>
      <c r="J743" s="89"/>
      <c r="K743" s="89"/>
      <c r="L743" s="89"/>
      <c r="M743" s="89"/>
      <c r="N743" s="271">
        <v>19875</v>
      </c>
      <c r="O743" s="271">
        <v>0</v>
      </c>
      <c r="P743" s="89" t="s">
        <v>670</v>
      </c>
    </row>
    <row r="744" spans="1:16" ht="76.5" hidden="1">
      <c r="A744" s="268" t="s">
        <v>559</v>
      </c>
      <c r="B744" s="89"/>
      <c r="C744" s="269" t="s">
        <v>760</v>
      </c>
      <c r="D744" s="84">
        <v>43496</v>
      </c>
      <c r="E744" s="85" t="s">
        <v>2114</v>
      </c>
      <c r="F744" s="85" t="s">
        <v>671</v>
      </c>
      <c r="G744" s="85">
        <v>183228</v>
      </c>
      <c r="H744" s="89"/>
      <c r="I744" s="270" t="s">
        <v>2712</v>
      </c>
      <c r="J744" s="89"/>
      <c r="K744" s="89"/>
      <c r="L744" s="89"/>
      <c r="M744" s="89"/>
      <c r="N744" s="271">
        <v>13950</v>
      </c>
      <c r="O744" s="271">
        <v>0</v>
      </c>
      <c r="P744" s="89" t="s">
        <v>670</v>
      </c>
    </row>
    <row r="745" spans="1:16" ht="76.5" hidden="1">
      <c r="A745" s="268" t="s">
        <v>559</v>
      </c>
      <c r="B745" s="89"/>
      <c r="C745" s="269" t="s">
        <v>760</v>
      </c>
      <c r="D745" s="84">
        <v>43496</v>
      </c>
      <c r="E745" s="85" t="s">
        <v>2114</v>
      </c>
      <c r="F745" s="85" t="s">
        <v>671</v>
      </c>
      <c r="G745" s="85">
        <v>183262</v>
      </c>
      <c r="H745" s="89"/>
      <c r="I745" s="270" t="s">
        <v>2713</v>
      </c>
      <c r="J745" s="89"/>
      <c r="K745" s="89"/>
      <c r="L745" s="89"/>
      <c r="M745" s="89"/>
      <c r="N745" s="271">
        <v>11163</v>
      </c>
      <c r="O745" s="271">
        <v>0</v>
      </c>
      <c r="P745" s="89" t="s">
        <v>670</v>
      </c>
    </row>
    <row r="746" spans="1:16" ht="76.5" hidden="1">
      <c r="A746" s="268" t="s">
        <v>559</v>
      </c>
      <c r="B746" s="89"/>
      <c r="C746" s="269" t="s">
        <v>760</v>
      </c>
      <c r="D746" s="84">
        <v>43496</v>
      </c>
      <c r="E746" s="85" t="s">
        <v>2115</v>
      </c>
      <c r="F746" s="85" t="s">
        <v>671</v>
      </c>
      <c r="G746" s="85">
        <v>183201</v>
      </c>
      <c r="H746" s="89"/>
      <c r="I746" s="270" t="s">
        <v>2714</v>
      </c>
      <c r="J746" s="89"/>
      <c r="K746" s="89"/>
      <c r="L746" s="89"/>
      <c r="M746" s="89"/>
      <c r="N746" s="271">
        <v>10350</v>
      </c>
      <c r="O746" s="271">
        <v>0</v>
      </c>
      <c r="P746" s="89" t="s">
        <v>670</v>
      </c>
    </row>
    <row r="747" spans="1:16" ht="76.5" hidden="1">
      <c r="A747" s="268" t="s">
        <v>559</v>
      </c>
      <c r="B747" s="89"/>
      <c r="C747" s="269" t="s">
        <v>760</v>
      </c>
      <c r="D747" s="84">
        <v>43496</v>
      </c>
      <c r="E747" s="85" t="s">
        <v>2115</v>
      </c>
      <c r="F747" s="85" t="s">
        <v>671</v>
      </c>
      <c r="G747" s="85">
        <v>183300</v>
      </c>
      <c r="H747" s="89"/>
      <c r="I747" s="270" t="s">
        <v>2715</v>
      </c>
      <c r="J747" s="89"/>
      <c r="K747" s="89"/>
      <c r="L747" s="89"/>
      <c r="M747" s="89"/>
      <c r="N747" s="271">
        <v>10800</v>
      </c>
      <c r="O747" s="271">
        <v>0</v>
      </c>
      <c r="P747" s="89" t="s">
        <v>670</v>
      </c>
    </row>
    <row r="748" spans="1:16" ht="76.5" hidden="1">
      <c r="A748" s="268" t="s">
        <v>559</v>
      </c>
      <c r="B748" s="89"/>
      <c r="C748" s="269" t="s">
        <v>760</v>
      </c>
      <c r="D748" s="84">
        <v>43496</v>
      </c>
      <c r="E748" s="85" t="s">
        <v>2115</v>
      </c>
      <c r="F748" s="85" t="s">
        <v>671</v>
      </c>
      <c r="G748" s="85">
        <v>183210</v>
      </c>
      <c r="H748" s="89"/>
      <c r="I748" s="270" t="s">
        <v>2716</v>
      </c>
      <c r="J748" s="89"/>
      <c r="K748" s="89"/>
      <c r="L748" s="89"/>
      <c r="M748" s="89"/>
      <c r="N748" s="271">
        <v>16063.5</v>
      </c>
      <c r="O748" s="271">
        <v>0</v>
      </c>
      <c r="P748" s="89" t="s">
        <v>670</v>
      </c>
    </row>
    <row r="749" spans="1:16" ht="76.5" hidden="1">
      <c r="A749" s="268" t="s">
        <v>559</v>
      </c>
      <c r="B749" s="89"/>
      <c r="C749" s="269" t="s">
        <v>760</v>
      </c>
      <c r="D749" s="84">
        <v>43496</v>
      </c>
      <c r="E749" s="85" t="s">
        <v>2115</v>
      </c>
      <c r="F749" s="85" t="s">
        <v>671</v>
      </c>
      <c r="G749" s="85">
        <v>183215</v>
      </c>
      <c r="H749" s="89"/>
      <c r="I749" s="270" t="s">
        <v>2717</v>
      </c>
      <c r="J749" s="89"/>
      <c r="K749" s="89"/>
      <c r="L749" s="89"/>
      <c r="M749" s="89"/>
      <c r="N749" s="271">
        <v>10350</v>
      </c>
      <c r="O749" s="271">
        <v>0</v>
      </c>
      <c r="P749" s="89" t="s">
        <v>670</v>
      </c>
    </row>
    <row r="750" spans="1:16" ht="76.5" hidden="1">
      <c r="A750" s="268" t="s">
        <v>559</v>
      </c>
      <c r="B750" s="89"/>
      <c r="C750" s="269" t="s">
        <v>760</v>
      </c>
      <c r="D750" s="84">
        <v>43496</v>
      </c>
      <c r="E750" s="85" t="s">
        <v>2115</v>
      </c>
      <c r="F750" s="85" t="s">
        <v>671</v>
      </c>
      <c r="G750" s="85">
        <v>183254</v>
      </c>
      <c r="H750" s="89"/>
      <c r="I750" s="270" t="s">
        <v>2718</v>
      </c>
      <c r="J750" s="89"/>
      <c r="K750" s="89"/>
      <c r="L750" s="89"/>
      <c r="M750" s="89"/>
      <c r="N750" s="271">
        <v>19500</v>
      </c>
      <c r="O750" s="271">
        <v>0</v>
      </c>
      <c r="P750" s="89" t="s">
        <v>670</v>
      </c>
    </row>
    <row r="751" spans="1:16" ht="76.5" hidden="1">
      <c r="A751" s="268" t="s">
        <v>559</v>
      </c>
      <c r="B751" s="89"/>
      <c r="C751" s="269" t="s">
        <v>760</v>
      </c>
      <c r="D751" s="84">
        <v>43496</v>
      </c>
      <c r="E751" s="85" t="s">
        <v>2115</v>
      </c>
      <c r="F751" s="85" t="s">
        <v>671</v>
      </c>
      <c r="G751" s="85">
        <v>183280</v>
      </c>
      <c r="H751" s="89"/>
      <c r="I751" s="270" t="s">
        <v>2719</v>
      </c>
      <c r="J751" s="89"/>
      <c r="K751" s="89"/>
      <c r="L751" s="89"/>
      <c r="M751" s="89"/>
      <c r="N751" s="271">
        <v>110130.5</v>
      </c>
      <c r="O751" s="271">
        <v>0</v>
      </c>
      <c r="P751" s="89" t="s">
        <v>670</v>
      </c>
    </row>
    <row r="752" spans="1:16" ht="76.5" hidden="1">
      <c r="A752" s="268" t="s">
        <v>559</v>
      </c>
      <c r="B752" s="89"/>
      <c r="C752" s="269" t="s">
        <v>760</v>
      </c>
      <c r="D752" s="84">
        <v>43496</v>
      </c>
      <c r="E752" s="85" t="s">
        <v>2115</v>
      </c>
      <c r="F752" s="85" t="s">
        <v>671</v>
      </c>
      <c r="G752" s="85">
        <v>183200</v>
      </c>
      <c r="H752" s="89"/>
      <c r="I752" s="270" t="s">
        <v>2720</v>
      </c>
      <c r="J752" s="89"/>
      <c r="K752" s="89"/>
      <c r="L752" s="89"/>
      <c r="M752" s="89"/>
      <c r="N752" s="271">
        <v>21000</v>
      </c>
      <c r="O752" s="271">
        <v>0</v>
      </c>
      <c r="P752" s="89" t="s">
        <v>670</v>
      </c>
    </row>
    <row r="753" spans="1:16" ht="76.5" hidden="1">
      <c r="A753" s="268" t="s">
        <v>559</v>
      </c>
      <c r="B753" s="89"/>
      <c r="C753" s="269" t="s">
        <v>760</v>
      </c>
      <c r="D753" s="84">
        <v>43496</v>
      </c>
      <c r="E753" s="85" t="s">
        <v>2115</v>
      </c>
      <c r="F753" s="85" t="s">
        <v>671</v>
      </c>
      <c r="G753" s="85">
        <v>183283</v>
      </c>
      <c r="H753" s="89"/>
      <c r="I753" s="270" t="s">
        <v>2721</v>
      </c>
      <c r="J753" s="89"/>
      <c r="K753" s="89"/>
      <c r="L753" s="89"/>
      <c r="M753" s="89"/>
      <c r="N753" s="271">
        <v>9000</v>
      </c>
      <c r="O753" s="271">
        <v>0</v>
      </c>
      <c r="P753" s="89" t="s">
        <v>670</v>
      </c>
    </row>
    <row r="754" spans="1:16" ht="76.5" hidden="1">
      <c r="A754" s="268" t="s">
        <v>559</v>
      </c>
      <c r="B754" s="89"/>
      <c r="C754" s="269" t="s">
        <v>760</v>
      </c>
      <c r="D754" s="84">
        <v>43496</v>
      </c>
      <c r="E754" s="85" t="s">
        <v>2115</v>
      </c>
      <c r="F754" s="85" t="s">
        <v>671</v>
      </c>
      <c r="G754" s="85">
        <v>183197</v>
      </c>
      <c r="H754" s="89"/>
      <c r="I754" s="270" t="s">
        <v>2722</v>
      </c>
      <c r="J754" s="89"/>
      <c r="K754" s="89"/>
      <c r="L754" s="89"/>
      <c r="M754" s="89"/>
      <c r="N754" s="271">
        <v>12660</v>
      </c>
      <c r="O754" s="271">
        <v>0</v>
      </c>
      <c r="P754" s="89" t="s">
        <v>670</v>
      </c>
    </row>
    <row r="755" spans="1:16" ht="76.5" hidden="1">
      <c r="A755" s="268" t="s">
        <v>559</v>
      </c>
      <c r="B755" s="89"/>
      <c r="C755" s="269" t="s">
        <v>760</v>
      </c>
      <c r="D755" s="84">
        <v>43496</v>
      </c>
      <c r="E755" s="85" t="s">
        <v>2115</v>
      </c>
      <c r="F755" s="85" t="s">
        <v>671</v>
      </c>
      <c r="G755" s="85">
        <v>183195</v>
      </c>
      <c r="H755" s="89"/>
      <c r="I755" s="270" t="s">
        <v>2723</v>
      </c>
      <c r="J755" s="89"/>
      <c r="K755" s="89"/>
      <c r="L755" s="89"/>
      <c r="M755" s="89"/>
      <c r="N755" s="271">
        <v>13205</v>
      </c>
      <c r="O755" s="271">
        <v>0</v>
      </c>
      <c r="P755" s="89" t="s">
        <v>670</v>
      </c>
    </row>
    <row r="756" spans="1:16" ht="76.5" hidden="1">
      <c r="A756" s="268" t="s">
        <v>559</v>
      </c>
      <c r="B756" s="89"/>
      <c r="C756" s="269" t="s">
        <v>760</v>
      </c>
      <c r="D756" s="84">
        <v>43496</v>
      </c>
      <c r="E756" s="85" t="s">
        <v>2115</v>
      </c>
      <c r="F756" s="85" t="s">
        <v>671</v>
      </c>
      <c r="G756" s="85">
        <v>183301</v>
      </c>
      <c r="H756" s="89"/>
      <c r="I756" s="270" t="s">
        <v>2724</v>
      </c>
      <c r="J756" s="89"/>
      <c r="K756" s="89"/>
      <c r="L756" s="89"/>
      <c r="M756" s="89"/>
      <c r="N756" s="271">
        <v>35258</v>
      </c>
      <c r="O756" s="271">
        <v>0</v>
      </c>
      <c r="P756" s="89" t="s">
        <v>670</v>
      </c>
    </row>
    <row r="757" spans="1:16" ht="76.5" hidden="1">
      <c r="A757" s="268" t="s">
        <v>559</v>
      </c>
      <c r="B757" s="89"/>
      <c r="C757" s="269" t="s">
        <v>760</v>
      </c>
      <c r="D757" s="84">
        <v>43496</v>
      </c>
      <c r="E757" s="85" t="s">
        <v>2115</v>
      </c>
      <c r="F757" s="85" t="s">
        <v>671</v>
      </c>
      <c r="G757" s="85">
        <v>183184</v>
      </c>
      <c r="H757" s="89"/>
      <c r="I757" s="270" t="s">
        <v>2725</v>
      </c>
      <c r="J757" s="89"/>
      <c r="K757" s="89"/>
      <c r="L757" s="89"/>
      <c r="M757" s="89"/>
      <c r="N757" s="271">
        <v>15383</v>
      </c>
      <c r="O757" s="271">
        <v>0</v>
      </c>
      <c r="P757" s="89" t="s">
        <v>670</v>
      </c>
    </row>
    <row r="758" spans="1:16" ht="76.5" hidden="1">
      <c r="A758" s="268" t="s">
        <v>559</v>
      </c>
      <c r="B758" s="89"/>
      <c r="C758" s="269" t="s">
        <v>760</v>
      </c>
      <c r="D758" s="84">
        <v>43496</v>
      </c>
      <c r="E758" s="85" t="s">
        <v>2115</v>
      </c>
      <c r="F758" s="85" t="s">
        <v>671</v>
      </c>
      <c r="G758" s="85">
        <v>183306</v>
      </c>
      <c r="H758" s="89"/>
      <c r="I758" s="270" t="s">
        <v>2726</v>
      </c>
      <c r="J758" s="89"/>
      <c r="K758" s="89"/>
      <c r="L758" s="89"/>
      <c r="M758" s="89"/>
      <c r="N758" s="271">
        <v>12524</v>
      </c>
      <c r="O758" s="271">
        <v>0</v>
      </c>
      <c r="P758" s="89" t="s">
        <v>670</v>
      </c>
    </row>
    <row r="759" spans="1:16" ht="76.5" hidden="1">
      <c r="A759" s="268" t="s">
        <v>559</v>
      </c>
      <c r="B759" s="89"/>
      <c r="C759" s="269" t="s">
        <v>760</v>
      </c>
      <c r="D759" s="84">
        <v>43496</v>
      </c>
      <c r="E759" s="85" t="s">
        <v>2115</v>
      </c>
      <c r="F759" s="85" t="s">
        <v>671</v>
      </c>
      <c r="G759" s="85">
        <v>183296</v>
      </c>
      <c r="H759" s="89"/>
      <c r="I759" s="270" t="s">
        <v>2727</v>
      </c>
      <c r="J759" s="89"/>
      <c r="K759" s="89"/>
      <c r="L759" s="89"/>
      <c r="M759" s="89"/>
      <c r="N759" s="271">
        <v>17100</v>
      </c>
      <c r="O759" s="271">
        <v>0</v>
      </c>
      <c r="P759" s="89" t="s">
        <v>670</v>
      </c>
    </row>
    <row r="760" spans="1:16" ht="76.5" hidden="1">
      <c r="A760" s="268" t="s">
        <v>559</v>
      </c>
      <c r="B760" s="89"/>
      <c r="C760" s="269" t="s">
        <v>760</v>
      </c>
      <c r="D760" s="84">
        <v>43496</v>
      </c>
      <c r="E760" s="85" t="s">
        <v>2115</v>
      </c>
      <c r="F760" s="85" t="s">
        <v>671</v>
      </c>
      <c r="G760" s="85">
        <v>183308</v>
      </c>
      <c r="H760" s="89"/>
      <c r="I760" s="270" t="s">
        <v>2728</v>
      </c>
      <c r="J760" s="89"/>
      <c r="K760" s="89"/>
      <c r="L760" s="89"/>
      <c r="M760" s="89"/>
      <c r="N760" s="271">
        <v>17775</v>
      </c>
      <c r="O760" s="271">
        <v>0</v>
      </c>
      <c r="P760" s="89" t="s">
        <v>670</v>
      </c>
    </row>
    <row r="761" spans="1:16" ht="76.5" hidden="1">
      <c r="A761" s="268" t="s">
        <v>559</v>
      </c>
      <c r="B761" s="89"/>
      <c r="C761" s="269" t="s">
        <v>760</v>
      </c>
      <c r="D761" s="84">
        <v>43496</v>
      </c>
      <c r="E761" s="85" t="s">
        <v>2115</v>
      </c>
      <c r="F761" s="85" t="s">
        <v>671</v>
      </c>
      <c r="G761" s="85">
        <v>183241</v>
      </c>
      <c r="H761" s="89"/>
      <c r="I761" s="270" t="s">
        <v>2729</v>
      </c>
      <c r="J761" s="89"/>
      <c r="K761" s="89"/>
      <c r="L761" s="89"/>
      <c r="M761" s="89"/>
      <c r="N761" s="271">
        <v>12000</v>
      </c>
      <c r="O761" s="271">
        <v>0</v>
      </c>
      <c r="P761" s="89" t="s">
        <v>670</v>
      </c>
    </row>
    <row r="762" spans="1:16" ht="76.5" hidden="1">
      <c r="A762" s="268" t="s">
        <v>559</v>
      </c>
      <c r="B762" s="89"/>
      <c r="C762" s="269" t="s">
        <v>760</v>
      </c>
      <c r="D762" s="84">
        <v>43496</v>
      </c>
      <c r="E762" s="85" t="s">
        <v>2115</v>
      </c>
      <c r="F762" s="85" t="s">
        <v>671</v>
      </c>
      <c r="G762" s="85">
        <v>183311</v>
      </c>
      <c r="H762" s="89"/>
      <c r="I762" s="270" t="s">
        <v>2730</v>
      </c>
      <c r="J762" s="89"/>
      <c r="K762" s="89"/>
      <c r="L762" s="89"/>
      <c r="M762" s="89"/>
      <c r="N762" s="271">
        <v>18242</v>
      </c>
      <c r="O762" s="271">
        <v>0</v>
      </c>
      <c r="P762" s="89" t="s">
        <v>670</v>
      </c>
    </row>
    <row r="763" spans="1:16" ht="76.5" hidden="1">
      <c r="A763" s="268" t="s">
        <v>559</v>
      </c>
      <c r="B763" s="89"/>
      <c r="C763" s="269" t="s">
        <v>760</v>
      </c>
      <c r="D763" s="84">
        <v>43496</v>
      </c>
      <c r="E763" s="85" t="s">
        <v>2115</v>
      </c>
      <c r="F763" s="85" t="s">
        <v>671</v>
      </c>
      <c r="G763" s="85">
        <v>183204</v>
      </c>
      <c r="H763" s="89"/>
      <c r="I763" s="270" t="s">
        <v>2731</v>
      </c>
      <c r="J763" s="89"/>
      <c r="K763" s="89"/>
      <c r="L763" s="89"/>
      <c r="M763" s="89"/>
      <c r="N763" s="271">
        <v>14850</v>
      </c>
      <c r="O763" s="271">
        <v>0</v>
      </c>
      <c r="P763" s="89" t="s">
        <v>670</v>
      </c>
    </row>
    <row r="764" spans="1:16" ht="76.5" hidden="1">
      <c r="A764" s="268" t="s">
        <v>559</v>
      </c>
      <c r="B764" s="89"/>
      <c r="C764" s="269" t="s">
        <v>760</v>
      </c>
      <c r="D764" s="84">
        <v>43496</v>
      </c>
      <c r="E764" s="85" t="s">
        <v>2115</v>
      </c>
      <c r="F764" s="85" t="s">
        <v>671</v>
      </c>
      <c r="G764" s="85">
        <v>183313</v>
      </c>
      <c r="H764" s="89"/>
      <c r="I764" s="270" t="s">
        <v>2732</v>
      </c>
      <c r="J764" s="89"/>
      <c r="K764" s="89"/>
      <c r="L764" s="89"/>
      <c r="M764" s="89"/>
      <c r="N764" s="271">
        <v>3150</v>
      </c>
      <c r="O764" s="271">
        <v>0</v>
      </c>
      <c r="P764" s="89" t="s">
        <v>670</v>
      </c>
    </row>
    <row r="765" spans="1:16" ht="76.5" hidden="1">
      <c r="A765" s="268" t="s">
        <v>559</v>
      </c>
      <c r="B765" s="89"/>
      <c r="C765" s="269" t="s">
        <v>760</v>
      </c>
      <c r="D765" s="84">
        <v>43496</v>
      </c>
      <c r="E765" s="85" t="s">
        <v>2115</v>
      </c>
      <c r="F765" s="85" t="s">
        <v>671</v>
      </c>
      <c r="G765" s="85">
        <v>183295</v>
      </c>
      <c r="H765" s="89"/>
      <c r="I765" s="270" t="s">
        <v>2733</v>
      </c>
      <c r="J765" s="89"/>
      <c r="K765" s="89"/>
      <c r="L765" s="89"/>
      <c r="M765" s="89"/>
      <c r="N765" s="271">
        <v>61804</v>
      </c>
      <c r="O765" s="271">
        <v>0</v>
      </c>
      <c r="P765" s="89" t="s">
        <v>670</v>
      </c>
    </row>
    <row r="766" spans="1:16" ht="76.5" hidden="1">
      <c r="A766" s="268" t="s">
        <v>559</v>
      </c>
      <c r="B766" s="89"/>
      <c r="C766" s="269" t="s">
        <v>760</v>
      </c>
      <c r="D766" s="84">
        <v>43496</v>
      </c>
      <c r="E766" s="85" t="s">
        <v>2115</v>
      </c>
      <c r="F766" s="85" t="s">
        <v>671</v>
      </c>
      <c r="G766" s="85">
        <v>183206</v>
      </c>
      <c r="H766" s="89"/>
      <c r="I766" s="270" t="s">
        <v>2734</v>
      </c>
      <c r="J766" s="89"/>
      <c r="K766" s="89"/>
      <c r="L766" s="89"/>
      <c r="M766" s="89"/>
      <c r="N766" s="271">
        <v>4500</v>
      </c>
      <c r="O766" s="271">
        <v>0</v>
      </c>
      <c r="P766" s="89" t="s">
        <v>670</v>
      </c>
    </row>
    <row r="767" spans="1:16" ht="76.5" hidden="1">
      <c r="A767" s="268" t="s">
        <v>559</v>
      </c>
      <c r="B767" s="89"/>
      <c r="C767" s="269" t="s">
        <v>760</v>
      </c>
      <c r="D767" s="84">
        <v>43496</v>
      </c>
      <c r="E767" s="85" t="s">
        <v>2115</v>
      </c>
      <c r="F767" s="85" t="s">
        <v>671</v>
      </c>
      <c r="G767" s="85">
        <v>183235</v>
      </c>
      <c r="H767" s="89"/>
      <c r="I767" s="270" t="s">
        <v>2735</v>
      </c>
      <c r="J767" s="89"/>
      <c r="K767" s="89"/>
      <c r="L767" s="89"/>
      <c r="M767" s="89"/>
      <c r="N767" s="271">
        <v>12252</v>
      </c>
      <c r="O767" s="271">
        <v>0</v>
      </c>
      <c r="P767" s="89" t="s">
        <v>670</v>
      </c>
    </row>
    <row r="768" spans="1:16" ht="76.5" hidden="1">
      <c r="A768" s="268" t="s">
        <v>559</v>
      </c>
      <c r="B768" s="89"/>
      <c r="C768" s="269" t="s">
        <v>760</v>
      </c>
      <c r="D768" s="84">
        <v>43496</v>
      </c>
      <c r="E768" s="85" t="s">
        <v>2115</v>
      </c>
      <c r="F768" s="85" t="s">
        <v>671</v>
      </c>
      <c r="G768" s="85">
        <v>183213</v>
      </c>
      <c r="H768" s="89"/>
      <c r="I768" s="270" t="s">
        <v>2736</v>
      </c>
      <c r="J768" s="89"/>
      <c r="K768" s="89"/>
      <c r="L768" s="89"/>
      <c r="M768" s="89"/>
      <c r="N768" s="271">
        <v>9000</v>
      </c>
      <c r="O768" s="271">
        <v>0</v>
      </c>
      <c r="P768" s="89" t="s">
        <v>670</v>
      </c>
    </row>
    <row r="769" spans="1:16" ht="76.5" hidden="1">
      <c r="A769" s="268" t="s">
        <v>559</v>
      </c>
      <c r="B769" s="89"/>
      <c r="C769" s="269" t="s">
        <v>760</v>
      </c>
      <c r="D769" s="84">
        <v>43496</v>
      </c>
      <c r="E769" s="85" t="s">
        <v>2115</v>
      </c>
      <c r="F769" s="85" t="s">
        <v>671</v>
      </c>
      <c r="G769" s="85">
        <v>183248</v>
      </c>
      <c r="H769" s="89"/>
      <c r="I769" s="270" t="s">
        <v>2737</v>
      </c>
      <c r="J769" s="89"/>
      <c r="K769" s="89"/>
      <c r="L769" s="89"/>
      <c r="M769" s="89"/>
      <c r="N769" s="271">
        <v>11299</v>
      </c>
      <c r="O769" s="271">
        <v>0</v>
      </c>
      <c r="P769" s="89" t="s">
        <v>670</v>
      </c>
    </row>
    <row r="770" spans="1:16" ht="76.5" hidden="1">
      <c r="A770" s="268" t="s">
        <v>559</v>
      </c>
      <c r="B770" s="89"/>
      <c r="C770" s="269" t="s">
        <v>760</v>
      </c>
      <c r="D770" s="84">
        <v>43496</v>
      </c>
      <c r="E770" s="85" t="s">
        <v>2115</v>
      </c>
      <c r="F770" s="85" t="s">
        <v>671</v>
      </c>
      <c r="G770" s="85">
        <v>183290</v>
      </c>
      <c r="H770" s="89"/>
      <c r="I770" s="270" t="s">
        <v>2738</v>
      </c>
      <c r="J770" s="89"/>
      <c r="K770" s="89"/>
      <c r="L770" s="89"/>
      <c r="M770" s="89"/>
      <c r="N770" s="271">
        <v>10074</v>
      </c>
      <c r="O770" s="271">
        <v>0</v>
      </c>
      <c r="P770" s="89" t="s">
        <v>670</v>
      </c>
    </row>
    <row r="771" spans="1:16" ht="76.5" hidden="1">
      <c r="A771" s="268" t="s">
        <v>559</v>
      </c>
      <c r="B771" s="89"/>
      <c r="C771" s="269" t="s">
        <v>760</v>
      </c>
      <c r="D771" s="84">
        <v>43496</v>
      </c>
      <c r="E771" s="85" t="s">
        <v>2115</v>
      </c>
      <c r="F771" s="85" t="s">
        <v>671</v>
      </c>
      <c r="G771" s="85">
        <v>183229</v>
      </c>
      <c r="H771" s="89"/>
      <c r="I771" s="270" t="s">
        <v>2739</v>
      </c>
      <c r="J771" s="89"/>
      <c r="K771" s="89"/>
      <c r="L771" s="89"/>
      <c r="M771" s="89"/>
      <c r="N771" s="271">
        <v>4050</v>
      </c>
      <c r="O771" s="271">
        <v>0</v>
      </c>
      <c r="P771" s="89" t="s">
        <v>670</v>
      </c>
    </row>
    <row r="772" spans="1:16" ht="76.5" hidden="1">
      <c r="A772" s="268" t="s">
        <v>559</v>
      </c>
      <c r="B772" s="89"/>
      <c r="C772" s="269" t="s">
        <v>760</v>
      </c>
      <c r="D772" s="84">
        <v>43496</v>
      </c>
      <c r="E772" s="85" t="s">
        <v>2115</v>
      </c>
      <c r="F772" s="85" t="s">
        <v>671</v>
      </c>
      <c r="G772" s="85">
        <v>183286</v>
      </c>
      <c r="H772" s="89"/>
      <c r="I772" s="270" t="s">
        <v>2740</v>
      </c>
      <c r="J772" s="89"/>
      <c r="K772" s="89"/>
      <c r="L772" s="89"/>
      <c r="M772" s="89"/>
      <c r="N772" s="271">
        <v>3600</v>
      </c>
      <c r="O772" s="271">
        <v>0</v>
      </c>
      <c r="P772" s="89" t="s">
        <v>670</v>
      </c>
    </row>
    <row r="773" spans="1:16" ht="76.5" hidden="1">
      <c r="A773" s="268" t="s">
        <v>559</v>
      </c>
      <c r="B773" s="89"/>
      <c r="C773" s="269" t="s">
        <v>760</v>
      </c>
      <c r="D773" s="84">
        <v>43496</v>
      </c>
      <c r="E773" s="85" t="s">
        <v>2115</v>
      </c>
      <c r="F773" s="85" t="s">
        <v>671</v>
      </c>
      <c r="G773" s="85">
        <v>183209</v>
      </c>
      <c r="H773" s="89"/>
      <c r="I773" s="270" t="s">
        <v>2741</v>
      </c>
      <c r="J773" s="89"/>
      <c r="K773" s="89"/>
      <c r="L773" s="89"/>
      <c r="M773" s="89"/>
      <c r="N773" s="271">
        <v>34033</v>
      </c>
      <c r="O773" s="271">
        <v>0</v>
      </c>
      <c r="P773" s="89" t="s">
        <v>670</v>
      </c>
    </row>
    <row r="774" spans="1:16" ht="76.5" hidden="1">
      <c r="A774" s="268" t="s">
        <v>559</v>
      </c>
      <c r="B774" s="89"/>
      <c r="C774" s="269" t="s">
        <v>760</v>
      </c>
      <c r="D774" s="84">
        <v>43496</v>
      </c>
      <c r="E774" s="85" t="s">
        <v>2115</v>
      </c>
      <c r="F774" s="85" t="s">
        <v>671</v>
      </c>
      <c r="G774" s="85">
        <v>183242</v>
      </c>
      <c r="H774" s="89"/>
      <c r="I774" s="270" t="s">
        <v>2742</v>
      </c>
      <c r="J774" s="89"/>
      <c r="K774" s="89"/>
      <c r="L774" s="89"/>
      <c r="M774" s="89"/>
      <c r="N774" s="271">
        <v>9450</v>
      </c>
      <c r="O774" s="271">
        <v>0</v>
      </c>
      <c r="P774" s="89" t="s">
        <v>670</v>
      </c>
    </row>
    <row r="775" spans="1:16" ht="76.5" hidden="1">
      <c r="A775" s="268" t="s">
        <v>559</v>
      </c>
      <c r="B775" s="89"/>
      <c r="C775" s="269" t="s">
        <v>760</v>
      </c>
      <c r="D775" s="84">
        <v>43496</v>
      </c>
      <c r="E775" s="85" t="s">
        <v>2115</v>
      </c>
      <c r="F775" s="85" t="s">
        <v>671</v>
      </c>
      <c r="G775" s="85">
        <v>183193</v>
      </c>
      <c r="H775" s="89"/>
      <c r="I775" s="270" t="s">
        <v>2743</v>
      </c>
      <c r="J775" s="89"/>
      <c r="K775" s="89"/>
      <c r="L775" s="89"/>
      <c r="M775" s="89"/>
      <c r="N775" s="271">
        <v>35666.5</v>
      </c>
      <c r="O775" s="271">
        <v>0</v>
      </c>
      <c r="P775" s="89" t="s">
        <v>670</v>
      </c>
    </row>
    <row r="776" spans="1:16" ht="76.5" hidden="1">
      <c r="A776" s="268" t="s">
        <v>559</v>
      </c>
      <c r="B776" s="89"/>
      <c r="C776" s="269" t="s">
        <v>760</v>
      </c>
      <c r="D776" s="84">
        <v>43496</v>
      </c>
      <c r="E776" s="85" t="s">
        <v>2115</v>
      </c>
      <c r="F776" s="85" t="s">
        <v>671</v>
      </c>
      <c r="G776" s="85">
        <v>183244</v>
      </c>
      <c r="H776" s="89"/>
      <c r="I776" s="270" t="s">
        <v>2744</v>
      </c>
      <c r="J776" s="89"/>
      <c r="K776" s="89"/>
      <c r="L776" s="89"/>
      <c r="M776" s="89"/>
      <c r="N776" s="271">
        <v>18450</v>
      </c>
      <c r="O776" s="271">
        <v>0</v>
      </c>
      <c r="P776" s="89" t="s">
        <v>670</v>
      </c>
    </row>
    <row r="777" spans="1:16" ht="76.5" hidden="1">
      <c r="A777" s="268" t="s">
        <v>559</v>
      </c>
      <c r="B777" s="89"/>
      <c r="C777" s="269" t="s">
        <v>760</v>
      </c>
      <c r="D777" s="84">
        <v>43496</v>
      </c>
      <c r="E777" s="85" t="s">
        <v>2115</v>
      </c>
      <c r="F777" s="85" t="s">
        <v>671</v>
      </c>
      <c r="G777" s="85">
        <v>183264</v>
      </c>
      <c r="H777" s="89"/>
      <c r="I777" s="270" t="s">
        <v>2745</v>
      </c>
      <c r="J777" s="89"/>
      <c r="K777" s="89"/>
      <c r="L777" s="89"/>
      <c r="M777" s="89"/>
      <c r="N777" s="271">
        <v>9450</v>
      </c>
      <c r="O777" s="271">
        <v>0</v>
      </c>
      <c r="P777" s="89" t="s">
        <v>670</v>
      </c>
    </row>
    <row r="778" spans="1:16" ht="76.5" hidden="1">
      <c r="A778" s="268" t="s">
        <v>559</v>
      </c>
      <c r="B778" s="89"/>
      <c r="C778" s="269" t="s">
        <v>760</v>
      </c>
      <c r="D778" s="84">
        <v>43496</v>
      </c>
      <c r="E778" s="85" t="s">
        <v>2115</v>
      </c>
      <c r="F778" s="85" t="s">
        <v>671</v>
      </c>
      <c r="G778" s="85">
        <v>183190</v>
      </c>
      <c r="H778" s="89"/>
      <c r="I778" s="270" t="s">
        <v>2746</v>
      </c>
      <c r="J778" s="89"/>
      <c r="K778" s="89"/>
      <c r="L778" s="89"/>
      <c r="M778" s="89"/>
      <c r="N778" s="271">
        <v>10500</v>
      </c>
      <c r="O778" s="271">
        <v>0</v>
      </c>
      <c r="P778" s="89" t="s">
        <v>670</v>
      </c>
    </row>
    <row r="779" spans="1:16" ht="76.5" hidden="1">
      <c r="A779" s="268" t="s">
        <v>559</v>
      </c>
      <c r="B779" s="89"/>
      <c r="C779" s="269" t="s">
        <v>760</v>
      </c>
      <c r="D779" s="84">
        <v>43496</v>
      </c>
      <c r="E779" s="85" t="s">
        <v>2115</v>
      </c>
      <c r="F779" s="85" t="s">
        <v>671</v>
      </c>
      <c r="G779" s="85">
        <v>183221</v>
      </c>
      <c r="H779" s="89"/>
      <c r="I779" s="270" t="s">
        <v>2747</v>
      </c>
      <c r="J779" s="89"/>
      <c r="K779" s="89"/>
      <c r="L779" s="89"/>
      <c r="M779" s="89"/>
      <c r="N779" s="271">
        <v>5850</v>
      </c>
      <c r="O779" s="271">
        <v>0</v>
      </c>
      <c r="P779" s="89" t="s">
        <v>670</v>
      </c>
    </row>
    <row r="780" spans="1:16" ht="38.25" hidden="1">
      <c r="A780" s="268" t="s">
        <v>565</v>
      </c>
      <c r="B780" s="89"/>
      <c r="C780" s="269" t="s">
        <v>615</v>
      </c>
      <c r="D780" s="84">
        <v>43496</v>
      </c>
      <c r="E780" s="85" t="s">
        <v>2116</v>
      </c>
      <c r="F780" s="85" t="s">
        <v>6</v>
      </c>
      <c r="G780" s="85">
        <v>1077547</v>
      </c>
      <c r="H780" s="89"/>
      <c r="I780" s="270" t="s">
        <v>2748</v>
      </c>
      <c r="J780" s="89"/>
      <c r="K780" s="89"/>
      <c r="L780" s="89"/>
      <c r="M780" s="89"/>
      <c r="N780" s="271">
        <v>0</v>
      </c>
      <c r="O780" s="271">
        <v>5130.66</v>
      </c>
      <c r="P780" s="89" t="s">
        <v>670</v>
      </c>
    </row>
    <row r="781" spans="1:16" ht="89.25" hidden="1">
      <c r="A781" s="268">
        <v>293</v>
      </c>
      <c r="B781" s="89"/>
      <c r="C781" s="269" t="s">
        <v>131</v>
      </c>
      <c r="D781" s="84">
        <v>43496</v>
      </c>
      <c r="E781" s="85" t="s">
        <v>2117</v>
      </c>
      <c r="F781" s="85" t="s">
        <v>6</v>
      </c>
      <c r="G781" s="85">
        <v>946044</v>
      </c>
      <c r="H781" s="89"/>
      <c r="I781" s="270" t="s">
        <v>2749</v>
      </c>
      <c r="J781" s="89"/>
      <c r="K781" s="89"/>
      <c r="L781" s="89"/>
      <c r="M781" s="89"/>
      <c r="N781" s="271">
        <v>0</v>
      </c>
      <c r="O781" s="271">
        <v>14533549</v>
      </c>
      <c r="P781" s="89" t="s">
        <v>670</v>
      </c>
    </row>
    <row r="782" spans="1:16" ht="76.5" hidden="1">
      <c r="A782" s="268" t="s">
        <v>559</v>
      </c>
      <c r="B782" s="89"/>
      <c r="C782" s="269" t="s">
        <v>760</v>
      </c>
      <c r="D782" s="84">
        <v>43496</v>
      </c>
      <c r="E782" s="85" t="s">
        <v>2115</v>
      </c>
      <c r="F782" s="85" t="s">
        <v>671</v>
      </c>
      <c r="G782" s="85">
        <v>183494</v>
      </c>
      <c r="H782" s="89"/>
      <c r="I782" s="270" t="s">
        <v>2750</v>
      </c>
      <c r="J782" s="89"/>
      <c r="K782" s="89"/>
      <c r="L782" s="89"/>
      <c r="M782" s="89"/>
      <c r="N782" s="271">
        <v>296631</v>
      </c>
      <c r="O782" s="271">
        <v>0</v>
      </c>
      <c r="P782" s="89" t="s">
        <v>670</v>
      </c>
    </row>
    <row r="783" spans="1:16" ht="76.5" hidden="1">
      <c r="A783" s="268" t="s">
        <v>559</v>
      </c>
      <c r="B783" s="89"/>
      <c r="C783" s="269" t="s">
        <v>760</v>
      </c>
      <c r="D783" s="84">
        <v>43496</v>
      </c>
      <c r="E783" s="85" t="s">
        <v>2115</v>
      </c>
      <c r="F783" s="85" t="s">
        <v>671</v>
      </c>
      <c r="G783" s="85">
        <v>183493</v>
      </c>
      <c r="H783" s="89"/>
      <c r="I783" s="270" t="s">
        <v>2751</v>
      </c>
      <c r="J783" s="89"/>
      <c r="K783" s="89"/>
      <c r="L783" s="89"/>
      <c r="M783" s="89"/>
      <c r="N783" s="271">
        <v>5850</v>
      </c>
      <c r="O783" s="271">
        <v>0</v>
      </c>
      <c r="P783" s="89" t="s">
        <v>670</v>
      </c>
    </row>
    <row r="784" spans="1:16" ht="76.5" hidden="1">
      <c r="A784" s="268" t="s">
        <v>559</v>
      </c>
      <c r="B784" s="89"/>
      <c r="C784" s="269" t="s">
        <v>760</v>
      </c>
      <c r="D784" s="84">
        <v>43496</v>
      </c>
      <c r="E784" s="85" t="s">
        <v>2115</v>
      </c>
      <c r="F784" s="85" t="s">
        <v>671</v>
      </c>
      <c r="G784" s="85">
        <v>183492</v>
      </c>
      <c r="H784" s="89"/>
      <c r="I784" s="270" t="s">
        <v>2752</v>
      </c>
      <c r="J784" s="89"/>
      <c r="K784" s="89"/>
      <c r="L784" s="89"/>
      <c r="M784" s="89"/>
      <c r="N784" s="271">
        <v>900</v>
      </c>
      <c r="O784" s="271">
        <v>0</v>
      </c>
      <c r="P784" s="89" t="s">
        <v>670</v>
      </c>
    </row>
    <row r="785" spans="1:16" ht="76.5" hidden="1">
      <c r="A785" s="268" t="s">
        <v>559</v>
      </c>
      <c r="B785" s="89"/>
      <c r="C785" s="269" t="s">
        <v>760</v>
      </c>
      <c r="D785" s="84">
        <v>43496</v>
      </c>
      <c r="E785" s="85" t="s">
        <v>2115</v>
      </c>
      <c r="F785" s="85" t="s">
        <v>671</v>
      </c>
      <c r="G785" s="85">
        <v>183465</v>
      </c>
      <c r="H785" s="89"/>
      <c r="I785" s="270" t="s">
        <v>2753</v>
      </c>
      <c r="J785" s="89"/>
      <c r="K785" s="89"/>
      <c r="L785" s="89"/>
      <c r="M785" s="89"/>
      <c r="N785" s="271">
        <v>348905.5</v>
      </c>
      <c r="O785" s="271">
        <v>0</v>
      </c>
      <c r="P785" s="89" t="s">
        <v>670</v>
      </c>
    </row>
    <row r="786" spans="1:16" ht="76.5" hidden="1">
      <c r="A786" s="268" t="s">
        <v>559</v>
      </c>
      <c r="B786" s="89"/>
      <c r="C786" s="269" t="s">
        <v>760</v>
      </c>
      <c r="D786" s="84">
        <v>43496</v>
      </c>
      <c r="E786" s="85" t="s">
        <v>2115</v>
      </c>
      <c r="F786" s="85" t="s">
        <v>671</v>
      </c>
      <c r="G786" s="85">
        <v>183482</v>
      </c>
      <c r="H786" s="89"/>
      <c r="I786" s="270" t="s">
        <v>2754</v>
      </c>
      <c r="J786" s="89"/>
      <c r="K786" s="89"/>
      <c r="L786" s="89"/>
      <c r="M786" s="89"/>
      <c r="N786" s="271">
        <v>3600</v>
      </c>
      <c r="O786" s="271">
        <v>0</v>
      </c>
      <c r="P786" s="89" t="s">
        <v>670</v>
      </c>
    </row>
    <row r="787" spans="1:16" ht="76.5" hidden="1">
      <c r="A787" s="268" t="s">
        <v>559</v>
      </c>
      <c r="B787" s="89"/>
      <c r="C787" s="269" t="s">
        <v>760</v>
      </c>
      <c r="D787" s="84">
        <v>43496</v>
      </c>
      <c r="E787" s="85" t="s">
        <v>2115</v>
      </c>
      <c r="F787" s="85" t="s">
        <v>671</v>
      </c>
      <c r="G787" s="85">
        <v>183464</v>
      </c>
      <c r="H787" s="89"/>
      <c r="I787" s="270" t="s">
        <v>2755</v>
      </c>
      <c r="J787" s="89"/>
      <c r="K787" s="89"/>
      <c r="L787" s="89"/>
      <c r="M787" s="89"/>
      <c r="N787" s="271">
        <v>12150</v>
      </c>
      <c r="O787" s="271">
        <v>0</v>
      </c>
      <c r="P787" s="89" t="s">
        <v>670</v>
      </c>
    </row>
    <row r="788" spans="1:16" ht="76.5" hidden="1">
      <c r="A788" s="268" t="s">
        <v>559</v>
      </c>
      <c r="B788" s="89"/>
      <c r="C788" s="269" t="s">
        <v>760</v>
      </c>
      <c r="D788" s="84">
        <v>43496</v>
      </c>
      <c r="E788" s="85" t="s">
        <v>2115</v>
      </c>
      <c r="F788" s="85" t="s">
        <v>671</v>
      </c>
      <c r="G788" s="85">
        <v>183478</v>
      </c>
      <c r="H788" s="89"/>
      <c r="I788" s="270" t="s">
        <v>2756</v>
      </c>
      <c r="J788" s="89"/>
      <c r="K788" s="89"/>
      <c r="L788" s="89"/>
      <c r="M788" s="89"/>
      <c r="N788" s="271">
        <v>12388</v>
      </c>
      <c r="O788" s="271">
        <v>0</v>
      </c>
      <c r="P788" s="89" t="s">
        <v>670</v>
      </c>
    </row>
    <row r="789" spans="1:16" ht="76.5" hidden="1">
      <c r="A789" s="268" t="s">
        <v>559</v>
      </c>
      <c r="B789" s="89"/>
      <c r="C789" s="269" t="s">
        <v>760</v>
      </c>
      <c r="D789" s="84">
        <v>43496</v>
      </c>
      <c r="E789" s="85" t="s">
        <v>2115</v>
      </c>
      <c r="F789" s="85" t="s">
        <v>671</v>
      </c>
      <c r="G789" s="85">
        <v>183477</v>
      </c>
      <c r="H789" s="89"/>
      <c r="I789" s="270" t="s">
        <v>2757</v>
      </c>
      <c r="J789" s="89"/>
      <c r="K789" s="89"/>
      <c r="L789" s="89"/>
      <c r="M789" s="89"/>
      <c r="N789" s="271">
        <v>11250</v>
      </c>
      <c r="O789" s="271">
        <v>0</v>
      </c>
      <c r="P789" s="89" t="s">
        <v>670</v>
      </c>
    </row>
    <row r="790" spans="1:16" ht="76.5" hidden="1">
      <c r="A790" s="268" t="s">
        <v>559</v>
      </c>
      <c r="B790" s="89"/>
      <c r="C790" s="269" t="s">
        <v>760</v>
      </c>
      <c r="D790" s="84">
        <v>43496</v>
      </c>
      <c r="E790" s="85" t="s">
        <v>2115</v>
      </c>
      <c r="F790" s="85" t="s">
        <v>671</v>
      </c>
      <c r="G790" s="85">
        <v>183479</v>
      </c>
      <c r="H790" s="89"/>
      <c r="I790" s="270" t="s">
        <v>2758</v>
      </c>
      <c r="J790" s="89"/>
      <c r="K790" s="89"/>
      <c r="L790" s="89"/>
      <c r="M790" s="89"/>
      <c r="N790" s="271">
        <v>18242</v>
      </c>
      <c r="O790" s="271">
        <v>0</v>
      </c>
      <c r="P790" s="89" t="s">
        <v>670</v>
      </c>
    </row>
    <row r="791" spans="1:16" ht="76.5" hidden="1">
      <c r="A791" s="268" t="s">
        <v>559</v>
      </c>
      <c r="B791" s="89"/>
      <c r="C791" s="269" t="s">
        <v>760</v>
      </c>
      <c r="D791" s="84">
        <v>43496</v>
      </c>
      <c r="E791" s="85" t="s">
        <v>2115</v>
      </c>
      <c r="F791" s="85" t="s">
        <v>671</v>
      </c>
      <c r="G791" s="85">
        <v>183476</v>
      </c>
      <c r="H791" s="89"/>
      <c r="I791" s="270" t="s">
        <v>2759</v>
      </c>
      <c r="J791" s="89"/>
      <c r="K791" s="89"/>
      <c r="L791" s="89"/>
      <c r="M791" s="89"/>
      <c r="N791" s="271">
        <v>10073.5</v>
      </c>
      <c r="O791" s="271">
        <v>0</v>
      </c>
      <c r="P791" s="89" t="s">
        <v>670</v>
      </c>
    </row>
    <row r="792" spans="1:16" ht="76.5" hidden="1">
      <c r="A792" s="268" t="s">
        <v>559</v>
      </c>
      <c r="B792" s="89"/>
      <c r="C792" s="269" t="s">
        <v>760</v>
      </c>
      <c r="D792" s="84">
        <v>43496</v>
      </c>
      <c r="E792" s="85" t="s">
        <v>2115</v>
      </c>
      <c r="F792" s="85" t="s">
        <v>671</v>
      </c>
      <c r="G792" s="85">
        <v>183480</v>
      </c>
      <c r="H792" s="89"/>
      <c r="I792" s="270" t="s">
        <v>2760</v>
      </c>
      <c r="J792" s="89"/>
      <c r="K792" s="89"/>
      <c r="L792" s="89"/>
      <c r="M792" s="89"/>
      <c r="N792" s="271">
        <v>18514</v>
      </c>
      <c r="O792" s="271">
        <v>0</v>
      </c>
      <c r="P792" s="89" t="s">
        <v>670</v>
      </c>
    </row>
    <row r="793" spans="1:16" ht="76.5" hidden="1">
      <c r="A793" s="268" t="s">
        <v>559</v>
      </c>
      <c r="B793" s="89"/>
      <c r="C793" s="269" t="s">
        <v>760</v>
      </c>
      <c r="D793" s="84">
        <v>43496</v>
      </c>
      <c r="E793" s="85" t="s">
        <v>2115</v>
      </c>
      <c r="F793" s="85" t="s">
        <v>671</v>
      </c>
      <c r="G793" s="85">
        <v>183475</v>
      </c>
      <c r="H793" s="89"/>
      <c r="I793" s="270" t="s">
        <v>2761</v>
      </c>
      <c r="J793" s="89"/>
      <c r="K793" s="89"/>
      <c r="L793" s="89"/>
      <c r="M793" s="89"/>
      <c r="N793" s="271">
        <v>12375</v>
      </c>
      <c r="O793" s="271">
        <v>0</v>
      </c>
      <c r="P793" s="89" t="s">
        <v>670</v>
      </c>
    </row>
    <row r="794" spans="1:16" ht="76.5" hidden="1">
      <c r="A794" s="268" t="s">
        <v>559</v>
      </c>
      <c r="B794" s="89"/>
      <c r="C794" s="269" t="s">
        <v>760</v>
      </c>
      <c r="D794" s="84">
        <v>43496</v>
      </c>
      <c r="E794" s="85" t="s">
        <v>2115</v>
      </c>
      <c r="F794" s="85" t="s">
        <v>671</v>
      </c>
      <c r="G794" s="85">
        <v>183481</v>
      </c>
      <c r="H794" s="89"/>
      <c r="I794" s="270" t="s">
        <v>2762</v>
      </c>
      <c r="J794" s="89"/>
      <c r="K794" s="89"/>
      <c r="L794" s="89"/>
      <c r="M794" s="89"/>
      <c r="N794" s="271">
        <v>16650</v>
      </c>
      <c r="O794" s="271">
        <v>0</v>
      </c>
      <c r="P794" s="89" t="s">
        <v>670</v>
      </c>
    </row>
    <row r="795" spans="1:16" ht="76.5" hidden="1">
      <c r="A795" s="268" t="s">
        <v>559</v>
      </c>
      <c r="B795" s="89"/>
      <c r="C795" s="269" t="s">
        <v>760</v>
      </c>
      <c r="D795" s="84">
        <v>43496</v>
      </c>
      <c r="E795" s="85" t="s">
        <v>2115</v>
      </c>
      <c r="F795" s="85" t="s">
        <v>671</v>
      </c>
      <c r="G795" s="85">
        <v>183474</v>
      </c>
      <c r="H795" s="89"/>
      <c r="I795" s="270" t="s">
        <v>2763</v>
      </c>
      <c r="J795" s="89"/>
      <c r="K795" s="89"/>
      <c r="L795" s="89"/>
      <c r="M795" s="89"/>
      <c r="N795" s="271">
        <v>23006</v>
      </c>
      <c r="O795" s="271">
        <v>0</v>
      </c>
      <c r="P795" s="89" t="s">
        <v>670</v>
      </c>
    </row>
    <row r="796" spans="1:16" ht="76.5" hidden="1">
      <c r="A796" s="268" t="s">
        <v>559</v>
      </c>
      <c r="B796" s="89"/>
      <c r="C796" s="269" t="s">
        <v>760</v>
      </c>
      <c r="D796" s="84">
        <v>43496</v>
      </c>
      <c r="E796" s="85" t="s">
        <v>2115</v>
      </c>
      <c r="F796" s="85" t="s">
        <v>671</v>
      </c>
      <c r="G796" s="85">
        <v>183491</v>
      </c>
      <c r="H796" s="89"/>
      <c r="I796" s="270" t="s">
        <v>2764</v>
      </c>
      <c r="J796" s="89"/>
      <c r="K796" s="89"/>
      <c r="L796" s="89"/>
      <c r="M796" s="89"/>
      <c r="N796" s="271">
        <v>16064</v>
      </c>
      <c r="O796" s="271">
        <v>0</v>
      </c>
      <c r="P796" s="89" t="s">
        <v>670</v>
      </c>
    </row>
    <row r="797" spans="1:16" ht="76.5" hidden="1">
      <c r="A797" s="268" t="s">
        <v>559</v>
      </c>
      <c r="B797" s="89"/>
      <c r="C797" s="269" t="s">
        <v>760</v>
      </c>
      <c r="D797" s="84">
        <v>43496</v>
      </c>
      <c r="E797" s="85" t="s">
        <v>2115</v>
      </c>
      <c r="F797" s="85" t="s">
        <v>671</v>
      </c>
      <c r="G797" s="85">
        <v>183473</v>
      </c>
      <c r="H797" s="89"/>
      <c r="I797" s="270" t="s">
        <v>2740</v>
      </c>
      <c r="J797" s="89"/>
      <c r="K797" s="89"/>
      <c r="L797" s="89"/>
      <c r="M797" s="89"/>
      <c r="N797" s="271">
        <v>12600</v>
      </c>
      <c r="O797" s="271">
        <v>0</v>
      </c>
      <c r="P797" s="89" t="s">
        <v>670</v>
      </c>
    </row>
    <row r="798" spans="1:16" ht="76.5" hidden="1">
      <c r="A798" s="268" t="s">
        <v>559</v>
      </c>
      <c r="B798" s="89"/>
      <c r="C798" s="269" t="s">
        <v>760</v>
      </c>
      <c r="D798" s="84">
        <v>43496</v>
      </c>
      <c r="E798" s="85" t="s">
        <v>2115</v>
      </c>
      <c r="F798" s="85" t="s">
        <v>671</v>
      </c>
      <c r="G798" s="85">
        <v>183483</v>
      </c>
      <c r="H798" s="89"/>
      <c r="I798" s="270" t="s">
        <v>2765</v>
      </c>
      <c r="J798" s="89"/>
      <c r="K798" s="89"/>
      <c r="L798" s="89"/>
      <c r="M798" s="89"/>
      <c r="N798" s="271">
        <v>19500</v>
      </c>
      <c r="O798" s="271">
        <v>0</v>
      </c>
      <c r="P798" s="89" t="s">
        <v>670</v>
      </c>
    </row>
    <row r="799" spans="1:16" ht="76.5" hidden="1">
      <c r="A799" s="268" t="s">
        <v>559</v>
      </c>
      <c r="B799" s="89"/>
      <c r="C799" s="269" t="s">
        <v>760</v>
      </c>
      <c r="D799" s="84">
        <v>43496</v>
      </c>
      <c r="E799" s="85" t="s">
        <v>2115</v>
      </c>
      <c r="F799" s="85" t="s">
        <v>671</v>
      </c>
      <c r="G799" s="85">
        <v>183472</v>
      </c>
      <c r="H799" s="89"/>
      <c r="I799" s="270" t="s">
        <v>2766</v>
      </c>
      <c r="J799" s="89"/>
      <c r="K799" s="89"/>
      <c r="L799" s="89"/>
      <c r="M799" s="89"/>
      <c r="N799" s="271">
        <v>10482</v>
      </c>
      <c r="O799" s="271">
        <v>0</v>
      </c>
      <c r="P799" s="89" t="s">
        <v>670</v>
      </c>
    </row>
    <row r="800" spans="1:16" ht="76.5" hidden="1">
      <c r="A800" s="268" t="s">
        <v>559</v>
      </c>
      <c r="B800" s="89"/>
      <c r="C800" s="269" t="s">
        <v>760</v>
      </c>
      <c r="D800" s="84">
        <v>43496</v>
      </c>
      <c r="E800" s="85" t="s">
        <v>2115</v>
      </c>
      <c r="F800" s="85" t="s">
        <v>671</v>
      </c>
      <c r="G800" s="85">
        <v>183484</v>
      </c>
      <c r="H800" s="89"/>
      <c r="I800" s="270" t="s">
        <v>2767</v>
      </c>
      <c r="J800" s="89"/>
      <c r="K800" s="89"/>
      <c r="L800" s="89"/>
      <c r="M800" s="89"/>
      <c r="N800" s="271">
        <v>23006</v>
      </c>
      <c r="O800" s="271">
        <v>0</v>
      </c>
      <c r="P800" s="89" t="s">
        <v>670</v>
      </c>
    </row>
    <row r="801" spans="1:16" ht="76.5" hidden="1">
      <c r="A801" s="268" t="s">
        <v>559</v>
      </c>
      <c r="B801" s="89"/>
      <c r="C801" s="269" t="s">
        <v>760</v>
      </c>
      <c r="D801" s="84">
        <v>43496</v>
      </c>
      <c r="E801" s="85" t="s">
        <v>2115</v>
      </c>
      <c r="F801" s="85" t="s">
        <v>671</v>
      </c>
      <c r="G801" s="85">
        <v>183471</v>
      </c>
      <c r="H801" s="89"/>
      <c r="I801" s="270" t="s">
        <v>2768</v>
      </c>
      <c r="J801" s="89"/>
      <c r="K801" s="89"/>
      <c r="L801" s="89"/>
      <c r="M801" s="89"/>
      <c r="N801" s="271">
        <v>22189.5</v>
      </c>
      <c r="O801" s="271">
        <v>0</v>
      </c>
      <c r="P801" s="89" t="s">
        <v>670</v>
      </c>
    </row>
    <row r="802" spans="1:16" ht="76.5" hidden="1">
      <c r="A802" s="268" t="s">
        <v>559</v>
      </c>
      <c r="B802" s="89"/>
      <c r="C802" s="269" t="s">
        <v>760</v>
      </c>
      <c r="D802" s="84">
        <v>43496</v>
      </c>
      <c r="E802" s="85" t="s">
        <v>2115</v>
      </c>
      <c r="F802" s="85" t="s">
        <v>671</v>
      </c>
      <c r="G802" s="85">
        <v>183485</v>
      </c>
      <c r="H802" s="89"/>
      <c r="I802" s="270" t="s">
        <v>2769</v>
      </c>
      <c r="J802" s="89"/>
      <c r="K802" s="89"/>
      <c r="L802" s="89"/>
      <c r="M802" s="89"/>
      <c r="N802" s="271">
        <v>7650</v>
      </c>
      <c r="O802" s="271">
        <v>0</v>
      </c>
      <c r="P802" s="89" t="s">
        <v>670</v>
      </c>
    </row>
    <row r="803" spans="1:16" ht="76.5" hidden="1">
      <c r="A803" s="268" t="s">
        <v>559</v>
      </c>
      <c r="B803" s="89"/>
      <c r="C803" s="269" t="s">
        <v>760</v>
      </c>
      <c r="D803" s="84">
        <v>43496</v>
      </c>
      <c r="E803" s="85" t="s">
        <v>2115</v>
      </c>
      <c r="F803" s="85" t="s">
        <v>671</v>
      </c>
      <c r="G803" s="85">
        <v>183470</v>
      </c>
      <c r="H803" s="89"/>
      <c r="I803" s="270" t="s">
        <v>2770</v>
      </c>
      <c r="J803" s="89"/>
      <c r="K803" s="89"/>
      <c r="L803" s="89"/>
      <c r="M803" s="89"/>
      <c r="N803" s="271">
        <v>33216</v>
      </c>
      <c r="O803" s="271">
        <v>0</v>
      </c>
      <c r="P803" s="89" t="s">
        <v>670</v>
      </c>
    </row>
    <row r="804" spans="1:16" ht="76.5" hidden="1">
      <c r="A804" s="268" t="s">
        <v>559</v>
      </c>
      <c r="B804" s="89"/>
      <c r="C804" s="269" t="s">
        <v>760</v>
      </c>
      <c r="D804" s="84">
        <v>43496</v>
      </c>
      <c r="E804" s="85" t="s">
        <v>2115</v>
      </c>
      <c r="F804" s="85" t="s">
        <v>671</v>
      </c>
      <c r="G804" s="85">
        <v>183486</v>
      </c>
      <c r="H804" s="89"/>
      <c r="I804" s="270" t="s">
        <v>2771</v>
      </c>
      <c r="J804" s="89"/>
      <c r="K804" s="89"/>
      <c r="L804" s="89"/>
      <c r="M804" s="89"/>
      <c r="N804" s="271">
        <v>14850</v>
      </c>
      <c r="O804" s="271">
        <v>0</v>
      </c>
      <c r="P804" s="89" t="s">
        <v>670</v>
      </c>
    </row>
    <row r="805" spans="1:16" ht="76.5" hidden="1">
      <c r="A805" s="268" t="s">
        <v>559</v>
      </c>
      <c r="B805" s="89"/>
      <c r="C805" s="269" t="s">
        <v>760</v>
      </c>
      <c r="D805" s="84">
        <v>43496</v>
      </c>
      <c r="E805" s="85" t="s">
        <v>2115</v>
      </c>
      <c r="F805" s="85" t="s">
        <v>671</v>
      </c>
      <c r="G805" s="85">
        <v>183469</v>
      </c>
      <c r="H805" s="89"/>
      <c r="I805" s="270" t="s">
        <v>2772</v>
      </c>
      <c r="J805" s="89"/>
      <c r="K805" s="89"/>
      <c r="L805" s="89"/>
      <c r="M805" s="89"/>
      <c r="N805" s="271">
        <v>20025</v>
      </c>
      <c r="O805" s="271">
        <v>0</v>
      </c>
      <c r="P805" s="89" t="s">
        <v>670</v>
      </c>
    </row>
    <row r="806" spans="1:16" ht="76.5" hidden="1">
      <c r="A806" s="268" t="s">
        <v>559</v>
      </c>
      <c r="B806" s="89"/>
      <c r="C806" s="269" t="s">
        <v>760</v>
      </c>
      <c r="D806" s="84">
        <v>43496</v>
      </c>
      <c r="E806" s="85" t="s">
        <v>2115</v>
      </c>
      <c r="F806" s="85" t="s">
        <v>671</v>
      </c>
      <c r="G806" s="85">
        <v>183487</v>
      </c>
      <c r="H806" s="89"/>
      <c r="I806" s="270" t="s">
        <v>2773</v>
      </c>
      <c r="J806" s="89"/>
      <c r="K806" s="89"/>
      <c r="L806" s="89"/>
      <c r="M806" s="89"/>
      <c r="N806" s="271">
        <v>15000</v>
      </c>
      <c r="O806" s="271">
        <v>0</v>
      </c>
      <c r="P806" s="89" t="s">
        <v>670</v>
      </c>
    </row>
    <row r="807" spans="1:16" ht="76.5" hidden="1">
      <c r="A807" s="268" t="s">
        <v>559</v>
      </c>
      <c r="B807" s="89"/>
      <c r="C807" s="269" t="s">
        <v>760</v>
      </c>
      <c r="D807" s="84">
        <v>43496</v>
      </c>
      <c r="E807" s="85" t="s">
        <v>2115</v>
      </c>
      <c r="F807" s="85" t="s">
        <v>671</v>
      </c>
      <c r="G807" s="85">
        <v>183468</v>
      </c>
      <c r="H807" s="89"/>
      <c r="I807" s="270" t="s">
        <v>2774</v>
      </c>
      <c r="J807" s="89"/>
      <c r="K807" s="89"/>
      <c r="L807" s="89"/>
      <c r="M807" s="89"/>
      <c r="N807" s="271">
        <v>14974.5</v>
      </c>
      <c r="O807" s="271">
        <v>0</v>
      </c>
      <c r="P807" s="89" t="s">
        <v>670</v>
      </c>
    </row>
    <row r="808" spans="1:16" ht="76.5" hidden="1">
      <c r="A808" s="268" t="s">
        <v>559</v>
      </c>
      <c r="B808" s="89"/>
      <c r="C808" s="269" t="s">
        <v>760</v>
      </c>
      <c r="D808" s="84">
        <v>43496</v>
      </c>
      <c r="E808" s="85" t="s">
        <v>2115</v>
      </c>
      <c r="F808" s="85" t="s">
        <v>671</v>
      </c>
      <c r="G808" s="85">
        <v>183488</v>
      </c>
      <c r="H808" s="89"/>
      <c r="I808" s="270" t="s">
        <v>2775</v>
      </c>
      <c r="J808" s="89"/>
      <c r="K808" s="89"/>
      <c r="L808" s="89"/>
      <c r="M808" s="89"/>
      <c r="N808" s="271">
        <v>12000</v>
      </c>
      <c r="O808" s="271">
        <v>0</v>
      </c>
      <c r="P808" s="89" t="s">
        <v>670</v>
      </c>
    </row>
    <row r="809" spans="1:16" ht="76.5" hidden="1">
      <c r="A809" s="268" t="s">
        <v>559</v>
      </c>
      <c r="B809" s="89"/>
      <c r="C809" s="269" t="s">
        <v>760</v>
      </c>
      <c r="D809" s="84">
        <v>43496</v>
      </c>
      <c r="E809" s="85" t="s">
        <v>2115</v>
      </c>
      <c r="F809" s="85" t="s">
        <v>671</v>
      </c>
      <c r="G809" s="85">
        <v>183440</v>
      </c>
      <c r="H809" s="89"/>
      <c r="I809" s="270" t="s">
        <v>2776</v>
      </c>
      <c r="J809" s="89"/>
      <c r="K809" s="89"/>
      <c r="L809" s="89"/>
      <c r="M809" s="89"/>
      <c r="N809" s="271">
        <v>37500</v>
      </c>
      <c r="O809" s="271">
        <v>0</v>
      </c>
      <c r="P809" s="89" t="s">
        <v>670</v>
      </c>
    </row>
    <row r="810" spans="1:16" ht="76.5" hidden="1">
      <c r="A810" s="268" t="s">
        <v>559</v>
      </c>
      <c r="B810" s="89"/>
      <c r="C810" s="269" t="s">
        <v>760</v>
      </c>
      <c r="D810" s="84">
        <v>43496</v>
      </c>
      <c r="E810" s="85" t="s">
        <v>2115</v>
      </c>
      <c r="F810" s="85" t="s">
        <v>671</v>
      </c>
      <c r="G810" s="85">
        <v>183461</v>
      </c>
      <c r="H810" s="89"/>
      <c r="I810" s="270" t="s">
        <v>2777</v>
      </c>
      <c r="J810" s="89"/>
      <c r="K810" s="89"/>
      <c r="L810" s="89"/>
      <c r="M810" s="89"/>
      <c r="N810" s="271">
        <v>2250</v>
      </c>
      <c r="O810" s="271">
        <v>0</v>
      </c>
      <c r="P810" s="89" t="s">
        <v>670</v>
      </c>
    </row>
    <row r="811" spans="1:16" ht="76.5" hidden="1">
      <c r="A811" s="268" t="s">
        <v>559</v>
      </c>
      <c r="B811" s="89"/>
      <c r="C811" s="269" t="s">
        <v>760</v>
      </c>
      <c r="D811" s="84">
        <v>43496</v>
      </c>
      <c r="E811" s="85" t="s">
        <v>2115</v>
      </c>
      <c r="F811" s="85" t="s">
        <v>671</v>
      </c>
      <c r="G811" s="85">
        <v>183430</v>
      </c>
      <c r="H811" s="89"/>
      <c r="I811" s="270" t="s">
        <v>2778</v>
      </c>
      <c r="J811" s="89"/>
      <c r="K811" s="89"/>
      <c r="L811" s="89"/>
      <c r="M811" s="89"/>
      <c r="N811" s="271">
        <v>11250</v>
      </c>
      <c r="O811" s="271">
        <v>0</v>
      </c>
      <c r="P811" s="89" t="s">
        <v>670</v>
      </c>
    </row>
    <row r="812" spans="1:16" ht="76.5" hidden="1">
      <c r="A812" s="268" t="s">
        <v>559</v>
      </c>
      <c r="B812" s="89"/>
      <c r="C812" s="269" t="s">
        <v>760</v>
      </c>
      <c r="D812" s="84">
        <v>43496</v>
      </c>
      <c r="E812" s="85" t="s">
        <v>2115</v>
      </c>
      <c r="F812" s="85" t="s">
        <v>671</v>
      </c>
      <c r="G812" s="85">
        <v>183429</v>
      </c>
      <c r="H812" s="89"/>
      <c r="I812" s="270" t="s">
        <v>2779</v>
      </c>
      <c r="J812" s="89"/>
      <c r="K812" s="89"/>
      <c r="L812" s="89"/>
      <c r="M812" s="89"/>
      <c r="N812" s="271">
        <v>9000</v>
      </c>
      <c r="O812" s="271">
        <v>0</v>
      </c>
      <c r="P812" s="89" t="s">
        <v>670</v>
      </c>
    </row>
    <row r="813" spans="1:16" ht="76.5" hidden="1">
      <c r="A813" s="268" t="s">
        <v>559</v>
      </c>
      <c r="B813" s="89"/>
      <c r="C813" s="269" t="s">
        <v>760</v>
      </c>
      <c r="D813" s="84">
        <v>43496</v>
      </c>
      <c r="E813" s="85" t="s">
        <v>2115</v>
      </c>
      <c r="F813" s="85" t="s">
        <v>671</v>
      </c>
      <c r="G813" s="85">
        <v>183431</v>
      </c>
      <c r="H813" s="89"/>
      <c r="I813" s="270" t="s">
        <v>2780</v>
      </c>
      <c r="J813" s="89"/>
      <c r="K813" s="89"/>
      <c r="L813" s="89"/>
      <c r="M813" s="89"/>
      <c r="N813" s="271">
        <v>17425</v>
      </c>
      <c r="O813" s="271">
        <v>0</v>
      </c>
      <c r="P813" s="89" t="s">
        <v>670</v>
      </c>
    </row>
    <row r="814" spans="1:16" ht="76.5" hidden="1">
      <c r="A814" s="268" t="s">
        <v>559</v>
      </c>
      <c r="B814" s="89"/>
      <c r="C814" s="269" t="s">
        <v>760</v>
      </c>
      <c r="D814" s="84">
        <v>43496</v>
      </c>
      <c r="E814" s="85" t="s">
        <v>2115</v>
      </c>
      <c r="F814" s="85" t="s">
        <v>671</v>
      </c>
      <c r="G814" s="85">
        <v>183428</v>
      </c>
      <c r="H814" s="89"/>
      <c r="I814" s="270" t="s">
        <v>2781</v>
      </c>
      <c r="J814" s="89"/>
      <c r="K814" s="89"/>
      <c r="L814" s="89"/>
      <c r="M814" s="89"/>
      <c r="N814" s="271">
        <v>7623</v>
      </c>
      <c r="O814" s="271">
        <v>0</v>
      </c>
      <c r="P814" s="89" t="s">
        <v>670</v>
      </c>
    </row>
    <row r="815" spans="1:16" ht="76.5" hidden="1">
      <c r="A815" s="268" t="s">
        <v>559</v>
      </c>
      <c r="B815" s="89"/>
      <c r="C815" s="269" t="s">
        <v>760</v>
      </c>
      <c r="D815" s="84">
        <v>43496</v>
      </c>
      <c r="E815" s="85" t="s">
        <v>2115</v>
      </c>
      <c r="F815" s="85" t="s">
        <v>671</v>
      </c>
      <c r="G815" s="85">
        <v>183432</v>
      </c>
      <c r="H815" s="89"/>
      <c r="I815" s="270" t="s">
        <v>2782</v>
      </c>
      <c r="J815" s="89"/>
      <c r="K815" s="89"/>
      <c r="L815" s="89"/>
      <c r="M815" s="89"/>
      <c r="N815" s="271">
        <v>3150</v>
      </c>
      <c r="O815" s="271">
        <v>0</v>
      </c>
      <c r="P815" s="89" t="s">
        <v>670</v>
      </c>
    </row>
    <row r="816" spans="1:16" ht="76.5" hidden="1">
      <c r="A816" s="268" t="s">
        <v>559</v>
      </c>
      <c r="B816" s="89"/>
      <c r="C816" s="269" t="s">
        <v>760</v>
      </c>
      <c r="D816" s="84">
        <v>43496</v>
      </c>
      <c r="E816" s="85" t="s">
        <v>2115</v>
      </c>
      <c r="F816" s="85" t="s">
        <v>671</v>
      </c>
      <c r="G816" s="85">
        <v>183427</v>
      </c>
      <c r="H816" s="89"/>
      <c r="I816" s="270" t="s">
        <v>2783</v>
      </c>
      <c r="J816" s="89"/>
      <c r="K816" s="89"/>
      <c r="L816" s="89"/>
      <c r="M816" s="89"/>
      <c r="N816" s="271">
        <v>7200</v>
      </c>
      <c r="O816" s="271">
        <v>0</v>
      </c>
      <c r="P816" s="89" t="s">
        <v>670</v>
      </c>
    </row>
    <row r="817" spans="1:16" ht="76.5" hidden="1">
      <c r="A817" s="268" t="s">
        <v>559</v>
      </c>
      <c r="B817" s="89"/>
      <c r="C817" s="269" t="s">
        <v>760</v>
      </c>
      <c r="D817" s="84">
        <v>43496</v>
      </c>
      <c r="E817" s="85" t="s">
        <v>2115</v>
      </c>
      <c r="F817" s="85" t="s">
        <v>671</v>
      </c>
      <c r="G817" s="85">
        <v>183433</v>
      </c>
      <c r="H817" s="89"/>
      <c r="I817" s="270" t="s">
        <v>2784</v>
      </c>
      <c r="J817" s="89"/>
      <c r="K817" s="89"/>
      <c r="L817" s="89"/>
      <c r="M817" s="89"/>
      <c r="N817" s="271">
        <v>31500</v>
      </c>
      <c r="O817" s="271">
        <v>0</v>
      </c>
      <c r="P817" s="89" t="s">
        <v>670</v>
      </c>
    </row>
    <row r="818" spans="1:16" ht="76.5" hidden="1">
      <c r="A818" s="268" t="s">
        <v>559</v>
      </c>
      <c r="B818" s="89"/>
      <c r="C818" s="269" t="s">
        <v>760</v>
      </c>
      <c r="D818" s="84">
        <v>43496</v>
      </c>
      <c r="E818" s="85" t="s">
        <v>2115</v>
      </c>
      <c r="F818" s="85" t="s">
        <v>671</v>
      </c>
      <c r="G818" s="85">
        <v>183426</v>
      </c>
      <c r="H818" s="89"/>
      <c r="I818" s="270" t="s">
        <v>2785</v>
      </c>
      <c r="J818" s="89"/>
      <c r="K818" s="89"/>
      <c r="L818" s="89"/>
      <c r="M818" s="89"/>
      <c r="N818" s="271">
        <v>16500</v>
      </c>
      <c r="O818" s="271">
        <v>0</v>
      </c>
      <c r="P818" s="89" t="s">
        <v>670</v>
      </c>
    </row>
    <row r="819" spans="1:16" ht="76.5" hidden="1">
      <c r="A819" s="268" t="s">
        <v>559</v>
      </c>
      <c r="B819" s="89"/>
      <c r="C819" s="269" t="s">
        <v>760</v>
      </c>
      <c r="D819" s="84">
        <v>43496</v>
      </c>
      <c r="E819" s="85" t="s">
        <v>2115</v>
      </c>
      <c r="F819" s="85" t="s">
        <v>671</v>
      </c>
      <c r="G819" s="85">
        <v>183434</v>
      </c>
      <c r="H819" s="89"/>
      <c r="I819" s="270" t="s">
        <v>2786</v>
      </c>
      <c r="J819" s="89"/>
      <c r="K819" s="89"/>
      <c r="L819" s="89"/>
      <c r="M819" s="89"/>
      <c r="N819" s="271">
        <v>14850</v>
      </c>
      <c r="O819" s="271">
        <v>0</v>
      </c>
      <c r="P819" s="89" t="s">
        <v>670</v>
      </c>
    </row>
    <row r="820" spans="1:16" ht="76.5" hidden="1">
      <c r="A820" s="268" t="s">
        <v>559</v>
      </c>
      <c r="B820" s="89"/>
      <c r="C820" s="269" t="s">
        <v>760</v>
      </c>
      <c r="D820" s="84">
        <v>43496</v>
      </c>
      <c r="E820" s="85" t="s">
        <v>2115</v>
      </c>
      <c r="F820" s="85" t="s">
        <v>671</v>
      </c>
      <c r="G820" s="85">
        <v>183460</v>
      </c>
      <c r="H820" s="89"/>
      <c r="I820" s="270" t="s">
        <v>2787</v>
      </c>
      <c r="J820" s="89"/>
      <c r="K820" s="89"/>
      <c r="L820" s="89"/>
      <c r="M820" s="89"/>
      <c r="N820" s="271">
        <v>16200</v>
      </c>
      <c r="O820" s="271">
        <v>0</v>
      </c>
      <c r="P820" s="89" t="s">
        <v>670</v>
      </c>
    </row>
    <row r="821" spans="1:16" ht="76.5" hidden="1">
      <c r="A821" s="268" t="s">
        <v>559</v>
      </c>
      <c r="B821" s="89"/>
      <c r="C821" s="269" t="s">
        <v>760</v>
      </c>
      <c r="D821" s="84">
        <v>43496</v>
      </c>
      <c r="E821" s="85" t="s">
        <v>2115</v>
      </c>
      <c r="F821" s="85" t="s">
        <v>671</v>
      </c>
      <c r="G821" s="85">
        <v>183425</v>
      </c>
      <c r="H821" s="89"/>
      <c r="I821" s="270" t="s">
        <v>2788</v>
      </c>
      <c r="J821" s="89"/>
      <c r="K821" s="89"/>
      <c r="L821" s="89"/>
      <c r="M821" s="89"/>
      <c r="N821" s="271">
        <v>7079</v>
      </c>
      <c r="O821" s="271">
        <v>0</v>
      </c>
      <c r="P821" s="89" t="s">
        <v>670</v>
      </c>
    </row>
    <row r="822" spans="1:16" ht="76.5" hidden="1">
      <c r="A822" s="268" t="s">
        <v>559</v>
      </c>
      <c r="B822" s="89"/>
      <c r="C822" s="269" t="s">
        <v>760</v>
      </c>
      <c r="D822" s="84">
        <v>43496</v>
      </c>
      <c r="E822" s="85" t="s">
        <v>2115</v>
      </c>
      <c r="F822" s="85" t="s">
        <v>671</v>
      </c>
      <c r="G822" s="85">
        <v>183459</v>
      </c>
      <c r="H822" s="89"/>
      <c r="I822" s="270" t="s">
        <v>2789</v>
      </c>
      <c r="J822" s="89"/>
      <c r="K822" s="89"/>
      <c r="L822" s="89"/>
      <c r="M822" s="89"/>
      <c r="N822" s="271">
        <v>26954</v>
      </c>
      <c r="O822" s="271">
        <v>0</v>
      </c>
      <c r="P822" s="89" t="s">
        <v>670</v>
      </c>
    </row>
    <row r="823" spans="1:16" ht="76.5" hidden="1">
      <c r="A823" s="268" t="s">
        <v>559</v>
      </c>
      <c r="B823" s="89"/>
      <c r="C823" s="269" t="s">
        <v>760</v>
      </c>
      <c r="D823" s="84">
        <v>43496</v>
      </c>
      <c r="E823" s="85" t="s">
        <v>2115</v>
      </c>
      <c r="F823" s="85" t="s">
        <v>671</v>
      </c>
      <c r="G823" s="85">
        <v>183435</v>
      </c>
      <c r="H823" s="89"/>
      <c r="I823" s="270" t="s">
        <v>2790</v>
      </c>
      <c r="J823" s="89"/>
      <c r="K823" s="89"/>
      <c r="L823" s="89"/>
      <c r="M823" s="89"/>
      <c r="N823" s="271">
        <v>13050</v>
      </c>
      <c r="O823" s="271">
        <v>0</v>
      </c>
      <c r="P823" s="89" t="s">
        <v>670</v>
      </c>
    </row>
    <row r="824" spans="1:16" ht="76.5" hidden="1">
      <c r="A824" s="268" t="s">
        <v>559</v>
      </c>
      <c r="B824" s="89"/>
      <c r="C824" s="269" t="s">
        <v>760</v>
      </c>
      <c r="D824" s="84">
        <v>43496</v>
      </c>
      <c r="E824" s="85" t="s">
        <v>2115</v>
      </c>
      <c r="F824" s="85" t="s">
        <v>671</v>
      </c>
      <c r="G824" s="85">
        <v>183424</v>
      </c>
      <c r="H824" s="89"/>
      <c r="I824" s="270" t="s">
        <v>2791</v>
      </c>
      <c r="J824" s="89"/>
      <c r="K824" s="89"/>
      <c r="L824" s="89"/>
      <c r="M824" s="89"/>
      <c r="N824" s="271">
        <v>19500</v>
      </c>
      <c r="O824" s="271">
        <v>0</v>
      </c>
      <c r="P824" s="89" t="s">
        <v>670</v>
      </c>
    </row>
    <row r="825" spans="1:16" ht="76.5" hidden="1">
      <c r="A825" s="268" t="s">
        <v>559</v>
      </c>
      <c r="B825" s="89"/>
      <c r="C825" s="269" t="s">
        <v>760</v>
      </c>
      <c r="D825" s="84">
        <v>43496</v>
      </c>
      <c r="E825" s="85" t="s">
        <v>2115</v>
      </c>
      <c r="F825" s="85" t="s">
        <v>671</v>
      </c>
      <c r="G825" s="85">
        <v>183436</v>
      </c>
      <c r="H825" s="89"/>
      <c r="I825" s="270" t="s">
        <v>2792</v>
      </c>
      <c r="J825" s="89"/>
      <c r="K825" s="89"/>
      <c r="L825" s="89"/>
      <c r="M825" s="89"/>
      <c r="N825" s="271">
        <v>458627</v>
      </c>
      <c r="O825" s="271">
        <v>0</v>
      </c>
      <c r="P825" s="89" t="s">
        <v>670</v>
      </c>
    </row>
    <row r="826" spans="1:16" ht="76.5" hidden="1">
      <c r="A826" s="268" t="s">
        <v>559</v>
      </c>
      <c r="B826" s="89"/>
      <c r="C826" s="269" t="s">
        <v>760</v>
      </c>
      <c r="D826" s="84">
        <v>43496</v>
      </c>
      <c r="E826" s="85" t="s">
        <v>2115</v>
      </c>
      <c r="F826" s="85" t="s">
        <v>671</v>
      </c>
      <c r="G826" s="85">
        <v>183439</v>
      </c>
      <c r="H826" s="89"/>
      <c r="I826" s="270" t="s">
        <v>2793</v>
      </c>
      <c r="J826" s="89"/>
      <c r="K826" s="89"/>
      <c r="L826" s="89"/>
      <c r="M826" s="89"/>
      <c r="N826" s="271">
        <v>1800</v>
      </c>
      <c r="O826" s="271">
        <v>0</v>
      </c>
      <c r="P826" s="89" t="s">
        <v>670</v>
      </c>
    </row>
    <row r="827" spans="1:16" ht="76.5" hidden="1">
      <c r="A827" s="268" t="s">
        <v>559</v>
      </c>
      <c r="B827" s="89"/>
      <c r="C827" s="269" t="s">
        <v>760</v>
      </c>
      <c r="D827" s="84">
        <v>43496</v>
      </c>
      <c r="E827" s="85" t="s">
        <v>2115</v>
      </c>
      <c r="F827" s="85" t="s">
        <v>671</v>
      </c>
      <c r="G827" s="85">
        <v>183458</v>
      </c>
      <c r="H827" s="89"/>
      <c r="I827" s="270" t="s">
        <v>2794</v>
      </c>
      <c r="J827" s="89"/>
      <c r="K827" s="89"/>
      <c r="L827" s="89"/>
      <c r="M827" s="89"/>
      <c r="N827" s="271">
        <v>6000</v>
      </c>
      <c r="O827" s="271">
        <v>0</v>
      </c>
      <c r="P827" s="89" t="s">
        <v>670</v>
      </c>
    </row>
    <row r="828" spans="1:16" ht="76.5" hidden="1">
      <c r="A828" s="268" t="s">
        <v>559</v>
      </c>
      <c r="B828" s="89"/>
      <c r="C828" s="269" t="s">
        <v>760</v>
      </c>
      <c r="D828" s="84">
        <v>43496</v>
      </c>
      <c r="E828" s="85" t="s">
        <v>2115</v>
      </c>
      <c r="F828" s="85" t="s">
        <v>671</v>
      </c>
      <c r="G828" s="85">
        <v>183457</v>
      </c>
      <c r="H828" s="89"/>
      <c r="I828" s="270" t="s">
        <v>2795</v>
      </c>
      <c r="J828" s="89"/>
      <c r="K828" s="89"/>
      <c r="L828" s="89"/>
      <c r="M828" s="89"/>
      <c r="N828" s="271">
        <v>450</v>
      </c>
      <c r="O828" s="271">
        <v>0</v>
      </c>
      <c r="P828" s="89" t="s">
        <v>670</v>
      </c>
    </row>
    <row r="829" spans="1:16" ht="76.5" hidden="1">
      <c r="A829" s="268" t="s">
        <v>559</v>
      </c>
      <c r="B829" s="89"/>
      <c r="C829" s="269" t="s">
        <v>760</v>
      </c>
      <c r="D829" s="84">
        <v>43496</v>
      </c>
      <c r="E829" s="85" t="s">
        <v>2115</v>
      </c>
      <c r="F829" s="85" t="s">
        <v>671</v>
      </c>
      <c r="G829" s="85">
        <v>183456</v>
      </c>
      <c r="H829" s="89"/>
      <c r="I829" s="270" t="s">
        <v>2796</v>
      </c>
      <c r="J829" s="89"/>
      <c r="K829" s="89"/>
      <c r="L829" s="89"/>
      <c r="M829" s="89"/>
      <c r="N829" s="271">
        <v>11979.5</v>
      </c>
      <c r="O829" s="271">
        <v>0</v>
      </c>
      <c r="P829" s="89" t="s">
        <v>670</v>
      </c>
    </row>
    <row r="830" spans="1:16" ht="76.5" hidden="1">
      <c r="A830" s="268" t="s">
        <v>559</v>
      </c>
      <c r="B830" s="89"/>
      <c r="C830" s="269" t="s">
        <v>760</v>
      </c>
      <c r="D830" s="84">
        <v>43496</v>
      </c>
      <c r="E830" s="85" t="s">
        <v>2115</v>
      </c>
      <c r="F830" s="85" t="s">
        <v>671</v>
      </c>
      <c r="G830" s="85">
        <v>183455</v>
      </c>
      <c r="H830" s="89"/>
      <c r="I830" s="270" t="s">
        <v>2797</v>
      </c>
      <c r="J830" s="89"/>
      <c r="K830" s="89"/>
      <c r="L830" s="89"/>
      <c r="M830" s="89"/>
      <c r="N830" s="271">
        <v>19350</v>
      </c>
      <c r="O830" s="271">
        <v>0</v>
      </c>
      <c r="P830" s="89" t="s">
        <v>670</v>
      </c>
    </row>
    <row r="831" spans="1:16" ht="76.5" hidden="1">
      <c r="A831" s="268" t="s">
        <v>559</v>
      </c>
      <c r="B831" s="89"/>
      <c r="C831" s="269" t="s">
        <v>760</v>
      </c>
      <c r="D831" s="84">
        <v>43496</v>
      </c>
      <c r="E831" s="85" t="s">
        <v>2115</v>
      </c>
      <c r="F831" s="85" t="s">
        <v>671</v>
      </c>
      <c r="G831" s="85">
        <v>183454</v>
      </c>
      <c r="H831" s="89"/>
      <c r="I831" s="270" t="s">
        <v>2798</v>
      </c>
      <c r="J831" s="89"/>
      <c r="K831" s="89"/>
      <c r="L831" s="89"/>
      <c r="M831" s="89"/>
      <c r="N831" s="271">
        <v>15000</v>
      </c>
      <c r="O831" s="271">
        <v>0</v>
      </c>
      <c r="P831" s="89" t="s">
        <v>670</v>
      </c>
    </row>
    <row r="832" spans="1:16" ht="76.5" hidden="1">
      <c r="A832" s="268" t="s">
        <v>559</v>
      </c>
      <c r="B832" s="89"/>
      <c r="C832" s="269" t="s">
        <v>760</v>
      </c>
      <c r="D832" s="84">
        <v>43496</v>
      </c>
      <c r="E832" s="85" t="s">
        <v>2115</v>
      </c>
      <c r="F832" s="85" t="s">
        <v>671</v>
      </c>
      <c r="G832" s="85">
        <v>183453</v>
      </c>
      <c r="H832" s="89"/>
      <c r="I832" s="270" t="s">
        <v>2799</v>
      </c>
      <c r="J832" s="89"/>
      <c r="K832" s="89"/>
      <c r="L832" s="89"/>
      <c r="M832" s="89"/>
      <c r="N832" s="271">
        <v>6750</v>
      </c>
      <c r="O832" s="271">
        <v>0</v>
      </c>
      <c r="P832" s="89" t="s">
        <v>670</v>
      </c>
    </row>
    <row r="833" spans="1:16" ht="76.5" hidden="1">
      <c r="A833" s="268" t="s">
        <v>559</v>
      </c>
      <c r="B833" s="89"/>
      <c r="C833" s="269" t="s">
        <v>760</v>
      </c>
      <c r="D833" s="84">
        <v>43496</v>
      </c>
      <c r="E833" s="85" t="s">
        <v>2115</v>
      </c>
      <c r="F833" s="85" t="s">
        <v>671</v>
      </c>
      <c r="G833" s="85">
        <v>183452</v>
      </c>
      <c r="H833" s="89"/>
      <c r="I833" s="270" t="s">
        <v>2800</v>
      </c>
      <c r="J833" s="89"/>
      <c r="K833" s="89"/>
      <c r="L833" s="89"/>
      <c r="M833" s="89"/>
      <c r="N833" s="271">
        <v>11250</v>
      </c>
      <c r="O833" s="271">
        <v>0</v>
      </c>
      <c r="P833" s="89" t="s">
        <v>670</v>
      </c>
    </row>
    <row r="834" spans="1:16" ht="76.5" hidden="1">
      <c r="A834" s="268" t="s">
        <v>559</v>
      </c>
      <c r="B834" s="89"/>
      <c r="C834" s="269" t="s">
        <v>760</v>
      </c>
      <c r="D834" s="84">
        <v>43496</v>
      </c>
      <c r="E834" s="85" t="s">
        <v>2115</v>
      </c>
      <c r="F834" s="85" t="s">
        <v>671</v>
      </c>
      <c r="G834" s="85">
        <v>183451</v>
      </c>
      <c r="H834" s="89"/>
      <c r="I834" s="270" t="s">
        <v>2801</v>
      </c>
      <c r="J834" s="89"/>
      <c r="K834" s="89"/>
      <c r="L834" s="89"/>
      <c r="M834" s="89"/>
      <c r="N834" s="271">
        <v>3600</v>
      </c>
      <c r="O834" s="271">
        <v>0</v>
      </c>
      <c r="P834" s="89" t="s">
        <v>670</v>
      </c>
    </row>
    <row r="835" spans="1:16" ht="76.5" hidden="1">
      <c r="A835" s="268" t="s">
        <v>559</v>
      </c>
      <c r="B835" s="89"/>
      <c r="C835" s="269" t="s">
        <v>760</v>
      </c>
      <c r="D835" s="84">
        <v>43496</v>
      </c>
      <c r="E835" s="85" t="s">
        <v>2115</v>
      </c>
      <c r="F835" s="85" t="s">
        <v>671</v>
      </c>
      <c r="G835" s="85">
        <v>183450</v>
      </c>
      <c r="H835" s="89"/>
      <c r="I835" s="270" t="s">
        <v>2802</v>
      </c>
      <c r="J835" s="89"/>
      <c r="K835" s="89"/>
      <c r="L835" s="89"/>
      <c r="M835" s="89"/>
      <c r="N835" s="271">
        <v>16200</v>
      </c>
      <c r="O835" s="271">
        <v>0</v>
      </c>
      <c r="P835" s="89" t="s">
        <v>670</v>
      </c>
    </row>
    <row r="836" spans="1:16" ht="76.5" hidden="1">
      <c r="A836" s="268" t="s">
        <v>559</v>
      </c>
      <c r="B836" s="89"/>
      <c r="C836" s="269" t="s">
        <v>760</v>
      </c>
      <c r="D836" s="84">
        <v>43496</v>
      </c>
      <c r="E836" s="85" t="s">
        <v>2115</v>
      </c>
      <c r="F836" s="85" t="s">
        <v>671</v>
      </c>
      <c r="G836" s="85">
        <v>183449</v>
      </c>
      <c r="H836" s="89"/>
      <c r="I836" s="270" t="s">
        <v>2803</v>
      </c>
      <c r="J836" s="89"/>
      <c r="K836" s="89"/>
      <c r="L836" s="89"/>
      <c r="M836" s="89"/>
      <c r="N836" s="271">
        <v>5173</v>
      </c>
      <c r="O836" s="271">
        <v>0</v>
      </c>
      <c r="P836" s="89" t="s">
        <v>670</v>
      </c>
    </row>
    <row r="837" spans="1:16" ht="76.5" hidden="1">
      <c r="A837" s="268" t="s">
        <v>559</v>
      </c>
      <c r="B837" s="89"/>
      <c r="C837" s="269" t="s">
        <v>760</v>
      </c>
      <c r="D837" s="84">
        <v>43496</v>
      </c>
      <c r="E837" s="85" t="s">
        <v>2115</v>
      </c>
      <c r="F837" s="85" t="s">
        <v>671</v>
      </c>
      <c r="G837" s="85">
        <v>183448</v>
      </c>
      <c r="H837" s="89"/>
      <c r="I837" s="270" t="s">
        <v>2804</v>
      </c>
      <c r="J837" s="89"/>
      <c r="K837" s="89"/>
      <c r="L837" s="89"/>
      <c r="M837" s="89"/>
      <c r="N837" s="271">
        <v>12150</v>
      </c>
      <c r="O837" s="271">
        <v>0</v>
      </c>
      <c r="P837" s="89" t="s">
        <v>670</v>
      </c>
    </row>
    <row r="838" spans="1:16" ht="76.5" hidden="1">
      <c r="A838" s="268" t="s">
        <v>559</v>
      </c>
      <c r="B838" s="89"/>
      <c r="C838" s="269" t="s">
        <v>760</v>
      </c>
      <c r="D838" s="84">
        <v>43496</v>
      </c>
      <c r="E838" s="85" t="s">
        <v>2115</v>
      </c>
      <c r="F838" s="85" t="s">
        <v>671</v>
      </c>
      <c r="G838" s="85">
        <v>183447</v>
      </c>
      <c r="H838" s="89"/>
      <c r="I838" s="270" t="s">
        <v>2805</v>
      </c>
      <c r="J838" s="89"/>
      <c r="K838" s="89"/>
      <c r="L838" s="89"/>
      <c r="M838" s="89"/>
      <c r="N838" s="271">
        <v>6300</v>
      </c>
      <c r="O838" s="271">
        <v>0</v>
      </c>
      <c r="P838" s="89" t="s">
        <v>670</v>
      </c>
    </row>
    <row r="839" spans="1:16" ht="76.5" hidden="1">
      <c r="A839" s="268" t="s">
        <v>559</v>
      </c>
      <c r="B839" s="89"/>
      <c r="C839" s="269" t="s">
        <v>760</v>
      </c>
      <c r="D839" s="84">
        <v>43496</v>
      </c>
      <c r="E839" s="85" t="s">
        <v>2115</v>
      </c>
      <c r="F839" s="85" t="s">
        <v>671</v>
      </c>
      <c r="G839" s="85">
        <v>183446</v>
      </c>
      <c r="H839" s="89"/>
      <c r="I839" s="270" t="s">
        <v>2806</v>
      </c>
      <c r="J839" s="89"/>
      <c r="K839" s="89"/>
      <c r="L839" s="89"/>
      <c r="M839" s="89"/>
      <c r="N839" s="271">
        <v>15000</v>
      </c>
      <c r="O839" s="271">
        <v>0</v>
      </c>
      <c r="P839" s="89" t="s">
        <v>670</v>
      </c>
    </row>
    <row r="840" spans="1:16" ht="76.5" hidden="1">
      <c r="A840" s="268" t="s">
        <v>559</v>
      </c>
      <c r="B840" s="89"/>
      <c r="C840" s="269" t="s">
        <v>760</v>
      </c>
      <c r="D840" s="84">
        <v>43496</v>
      </c>
      <c r="E840" s="85" t="s">
        <v>2115</v>
      </c>
      <c r="F840" s="85" t="s">
        <v>671</v>
      </c>
      <c r="G840" s="85">
        <v>183445</v>
      </c>
      <c r="H840" s="89"/>
      <c r="I840" s="270" t="s">
        <v>2807</v>
      </c>
      <c r="J840" s="89"/>
      <c r="K840" s="89"/>
      <c r="L840" s="89"/>
      <c r="M840" s="89"/>
      <c r="N840" s="271">
        <v>10350</v>
      </c>
      <c r="O840" s="271">
        <v>0</v>
      </c>
      <c r="P840" s="89" t="s">
        <v>670</v>
      </c>
    </row>
    <row r="841" spans="1:16" ht="76.5" hidden="1">
      <c r="A841" s="268" t="s">
        <v>559</v>
      </c>
      <c r="B841" s="89"/>
      <c r="C841" s="269" t="s">
        <v>760</v>
      </c>
      <c r="D841" s="84">
        <v>43496</v>
      </c>
      <c r="E841" s="85" t="s">
        <v>2115</v>
      </c>
      <c r="F841" s="85" t="s">
        <v>671</v>
      </c>
      <c r="G841" s="85">
        <v>183444</v>
      </c>
      <c r="H841" s="89"/>
      <c r="I841" s="270" t="s">
        <v>2808</v>
      </c>
      <c r="J841" s="89"/>
      <c r="K841" s="89"/>
      <c r="L841" s="89"/>
      <c r="M841" s="89"/>
      <c r="N841" s="271">
        <v>14850</v>
      </c>
      <c r="O841" s="271">
        <v>0</v>
      </c>
      <c r="P841" s="89" t="s">
        <v>670</v>
      </c>
    </row>
    <row r="842" spans="1:16" ht="76.5" hidden="1">
      <c r="A842" s="268" t="s">
        <v>559</v>
      </c>
      <c r="B842" s="89"/>
      <c r="C842" s="269" t="s">
        <v>760</v>
      </c>
      <c r="D842" s="84">
        <v>43496</v>
      </c>
      <c r="E842" s="85" t="s">
        <v>2115</v>
      </c>
      <c r="F842" s="85" t="s">
        <v>671</v>
      </c>
      <c r="G842" s="85">
        <v>183462</v>
      </c>
      <c r="H842" s="89"/>
      <c r="I842" s="270" t="s">
        <v>2809</v>
      </c>
      <c r="J842" s="89"/>
      <c r="K842" s="89"/>
      <c r="L842" s="89"/>
      <c r="M842" s="89"/>
      <c r="N842" s="271">
        <v>17697</v>
      </c>
      <c r="O842" s="271">
        <v>0</v>
      </c>
      <c r="P842" s="89" t="s">
        <v>670</v>
      </c>
    </row>
    <row r="843" spans="1:16" ht="76.5" hidden="1">
      <c r="A843" s="268" t="s">
        <v>559</v>
      </c>
      <c r="B843" s="89"/>
      <c r="C843" s="269" t="s">
        <v>760</v>
      </c>
      <c r="D843" s="84">
        <v>43496</v>
      </c>
      <c r="E843" s="85" t="s">
        <v>2115</v>
      </c>
      <c r="F843" s="85" t="s">
        <v>671</v>
      </c>
      <c r="G843" s="85">
        <v>183438</v>
      </c>
      <c r="H843" s="89"/>
      <c r="I843" s="270" t="s">
        <v>2810</v>
      </c>
      <c r="J843" s="89"/>
      <c r="K843" s="89"/>
      <c r="L843" s="89"/>
      <c r="M843" s="89"/>
      <c r="N843" s="271">
        <v>13950</v>
      </c>
      <c r="O843" s="271">
        <v>0</v>
      </c>
      <c r="P843" s="89" t="s">
        <v>670</v>
      </c>
    </row>
    <row r="844" spans="1:16" ht="76.5" hidden="1">
      <c r="A844" s="268" t="s">
        <v>559</v>
      </c>
      <c r="B844" s="89"/>
      <c r="C844" s="269" t="s">
        <v>760</v>
      </c>
      <c r="D844" s="84">
        <v>43496</v>
      </c>
      <c r="E844" s="85" t="s">
        <v>2115</v>
      </c>
      <c r="F844" s="85" t="s">
        <v>671</v>
      </c>
      <c r="G844" s="85">
        <v>183463</v>
      </c>
      <c r="H844" s="89"/>
      <c r="I844" s="270" t="s">
        <v>2811</v>
      </c>
      <c r="J844" s="89"/>
      <c r="K844" s="89"/>
      <c r="L844" s="89"/>
      <c r="M844" s="89"/>
      <c r="N844" s="271">
        <v>9000</v>
      </c>
      <c r="O844" s="271">
        <v>0</v>
      </c>
      <c r="P844" s="89" t="s">
        <v>670</v>
      </c>
    </row>
    <row r="845" spans="1:16" ht="76.5" hidden="1">
      <c r="A845" s="268" t="s">
        <v>559</v>
      </c>
      <c r="B845" s="89"/>
      <c r="C845" s="269" t="s">
        <v>760</v>
      </c>
      <c r="D845" s="84">
        <v>43496</v>
      </c>
      <c r="E845" s="85" t="s">
        <v>2115</v>
      </c>
      <c r="F845" s="85" t="s">
        <v>671</v>
      </c>
      <c r="G845" s="85">
        <v>183443</v>
      </c>
      <c r="H845" s="89"/>
      <c r="I845" s="270" t="s">
        <v>2812</v>
      </c>
      <c r="J845" s="89"/>
      <c r="K845" s="89"/>
      <c r="L845" s="89"/>
      <c r="M845" s="89"/>
      <c r="N845" s="271">
        <v>12000</v>
      </c>
      <c r="O845" s="271">
        <v>0</v>
      </c>
      <c r="P845" s="89" t="s">
        <v>670</v>
      </c>
    </row>
    <row r="846" spans="1:16" ht="76.5" hidden="1">
      <c r="A846" s="268" t="s">
        <v>559</v>
      </c>
      <c r="B846" s="89"/>
      <c r="C846" s="269" t="s">
        <v>760</v>
      </c>
      <c r="D846" s="84">
        <v>43496</v>
      </c>
      <c r="E846" s="85" t="s">
        <v>2115</v>
      </c>
      <c r="F846" s="85" t="s">
        <v>671</v>
      </c>
      <c r="G846" s="85">
        <v>183437</v>
      </c>
      <c r="H846" s="89"/>
      <c r="I846" s="270" t="s">
        <v>2813</v>
      </c>
      <c r="J846" s="89"/>
      <c r="K846" s="89"/>
      <c r="L846" s="89"/>
      <c r="M846" s="89"/>
      <c r="N846" s="271">
        <v>3000</v>
      </c>
      <c r="O846" s="271">
        <v>0</v>
      </c>
      <c r="P846" s="89" t="s">
        <v>670</v>
      </c>
    </row>
    <row r="847" spans="1:16" ht="76.5" hidden="1">
      <c r="A847" s="268" t="s">
        <v>559</v>
      </c>
      <c r="B847" s="89"/>
      <c r="C847" s="269" t="s">
        <v>760</v>
      </c>
      <c r="D847" s="84">
        <v>43496</v>
      </c>
      <c r="E847" s="85" t="s">
        <v>2115</v>
      </c>
      <c r="F847" s="85" t="s">
        <v>671</v>
      </c>
      <c r="G847" s="85">
        <v>183442</v>
      </c>
      <c r="H847" s="89"/>
      <c r="I847" s="270" t="s">
        <v>2814</v>
      </c>
      <c r="J847" s="89"/>
      <c r="K847" s="89"/>
      <c r="L847" s="89"/>
      <c r="M847" s="89"/>
      <c r="N847" s="271">
        <v>3600</v>
      </c>
      <c r="O847" s="271">
        <v>0</v>
      </c>
      <c r="P847" s="89" t="s">
        <v>670</v>
      </c>
    </row>
    <row r="848" spans="1:16" ht="76.5" hidden="1">
      <c r="A848" s="268" t="s">
        <v>559</v>
      </c>
      <c r="B848" s="89"/>
      <c r="C848" s="269" t="s">
        <v>760</v>
      </c>
      <c r="D848" s="84">
        <v>43496</v>
      </c>
      <c r="E848" s="85" t="s">
        <v>2115</v>
      </c>
      <c r="F848" s="85" t="s">
        <v>671</v>
      </c>
      <c r="G848" s="85">
        <v>183441</v>
      </c>
      <c r="H848" s="89"/>
      <c r="I848" s="270" t="s">
        <v>2815</v>
      </c>
      <c r="J848" s="89"/>
      <c r="K848" s="89"/>
      <c r="L848" s="89"/>
      <c r="M848" s="89"/>
      <c r="N848" s="271">
        <v>35122</v>
      </c>
      <c r="O848" s="271">
        <v>0</v>
      </c>
      <c r="P848" s="89" t="s">
        <v>670</v>
      </c>
    </row>
    <row r="849" spans="1:16" ht="76.5" hidden="1">
      <c r="A849" s="268" t="s">
        <v>559</v>
      </c>
      <c r="B849" s="89"/>
      <c r="C849" s="269" t="s">
        <v>760</v>
      </c>
      <c r="D849" s="84">
        <v>43496</v>
      </c>
      <c r="E849" s="85" t="s">
        <v>2115</v>
      </c>
      <c r="F849" s="85" t="s">
        <v>671</v>
      </c>
      <c r="G849" s="85">
        <v>183467</v>
      </c>
      <c r="H849" s="89"/>
      <c r="I849" s="270" t="s">
        <v>2816</v>
      </c>
      <c r="J849" s="89"/>
      <c r="K849" s="89"/>
      <c r="L849" s="89"/>
      <c r="M849" s="89"/>
      <c r="N849" s="271">
        <v>89574.5</v>
      </c>
      <c r="O849" s="271">
        <v>0</v>
      </c>
      <c r="P849" s="89" t="s">
        <v>670</v>
      </c>
    </row>
    <row r="850" spans="1:16" ht="76.5" hidden="1">
      <c r="A850" s="268" t="s">
        <v>559</v>
      </c>
      <c r="B850" s="89"/>
      <c r="C850" s="269" t="s">
        <v>760</v>
      </c>
      <c r="D850" s="84">
        <v>43496</v>
      </c>
      <c r="E850" s="85" t="s">
        <v>2115</v>
      </c>
      <c r="F850" s="85" t="s">
        <v>671</v>
      </c>
      <c r="G850" s="85">
        <v>183489</v>
      </c>
      <c r="H850" s="89"/>
      <c r="I850" s="270" t="s">
        <v>2817</v>
      </c>
      <c r="J850" s="89"/>
      <c r="K850" s="89"/>
      <c r="L850" s="89"/>
      <c r="M850" s="89"/>
      <c r="N850" s="271">
        <v>15300</v>
      </c>
      <c r="O850" s="271">
        <v>0</v>
      </c>
      <c r="P850" s="89" t="s">
        <v>670</v>
      </c>
    </row>
    <row r="851" spans="1:16" ht="76.5" hidden="1">
      <c r="A851" s="268" t="s">
        <v>559</v>
      </c>
      <c r="B851" s="89"/>
      <c r="C851" s="269" t="s">
        <v>760</v>
      </c>
      <c r="D851" s="84">
        <v>43496</v>
      </c>
      <c r="E851" s="85" t="s">
        <v>2115</v>
      </c>
      <c r="F851" s="85" t="s">
        <v>671</v>
      </c>
      <c r="G851" s="85">
        <v>183466</v>
      </c>
      <c r="H851" s="89"/>
      <c r="I851" s="270" t="s">
        <v>2818</v>
      </c>
      <c r="J851" s="89"/>
      <c r="K851" s="89"/>
      <c r="L851" s="89"/>
      <c r="M851" s="89"/>
      <c r="N851" s="271">
        <v>67249</v>
      </c>
      <c r="O851" s="271">
        <v>0</v>
      </c>
      <c r="P851" s="89" t="s">
        <v>670</v>
      </c>
    </row>
    <row r="852" spans="1:16" ht="76.5" hidden="1">
      <c r="A852" s="268" t="s">
        <v>559</v>
      </c>
      <c r="B852" s="89"/>
      <c r="C852" s="269" t="s">
        <v>760</v>
      </c>
      <c r="D852" s="84">
        <v>43496</v>
      </c>
      <c r="E852" s="85" t="s">
        <v>2115</v>
      </c>
      <c r="F852" s="85" t="s">
        <v>671</v>
      </c>
      <c r="G852" s="85">
        <v>183490</v>
      </c>
      <c r="H852" s="89"/>
      <c r="I852" s="270" t="s">
        <v>2819</v>
      </c>
      <c r="J852" s="89"/>
      <c r="K852" s="89"/>
      <c r="L852" s="89"/>
      <c r="M852" s="89"/>
      <c r="N852" s="271">
        <v>3267</v>
      </c>
      <c r="O852" s="271">
        <v>0</v>
      </c>
      <c r="P852" s="89" t="s">
        <v>670</v>
      </c>
    </row>
    <row r="853" spans="1:16" ht="76.5" hidden="1">
      <c r="A853" s="268" t="s">
        <v>559</v>
      </c>
      <c r="B853" s="89"/>
      <c r="C853" s="269" t="s">
        <v>760</v>
      </c>
      <c r="D853" s="84">
        <v>43496</v>
      </c>
      <c r="E853" s="85" t="s">
        <v>2115</v>
      </c>
      <c r="F853" s="85" t="s">
        <v>671</v>
      </c>
      <c r="G853" s="85">
        <v>183514</v>
      </c>
      <c r="H853" s="89"/>
      <c r="I853" s="270" t="s">
        <v>2820</v>
      </c>
      <c r="J853" s="89"/>
      <c r="K853" s="89"/>
      <c r="L853" s="89"/>
      <c r="M853" s="89"/>
      <c r="N853" s="271">
        <v>38525.5</v>
      </c>
      <c r="O853" s="271">
        <v>0</v>
      </c>
      <c r="P853" s="89" t="s">
        <v>670</v>
      </c>
    </row>
    <row r="854" spans="1:16" ht="76.5" hidden="1">
      <c r="A854" s="268" t="s">
        <v>559</v>
      </c>
      <c r="B854" s="89"/>
      <c r="C854" s="269" t="s">
        <v>760</v>
      </c>
      <c r="D854" s="84">
        <v>43496</v>
      </c>
      <c r="E854" s="85" t="s">
        <v>2115</v>
      </c>
      <c r="F854" s="85" t="s">
        <v>671</v>
      </c>
      <c r="G854" s="85">
        <v>183513</v>
      </c>
      <c r="H854" s="89"/>
      <c r="I854" s="270" t="s">
        <v>2821</v>
      </c>
      <c r="J854" s="89"/>
      <c r="K854" s="89"/>
      <c r="L854" s="89"/>
      <c r="M854" s="89"/>
      <c r="N854" s="271">
        <v>36347</v>
      </c>
      <c r="O854" s="271">
        <v>0</v>
      </c>
      <c r="P854" s="89" t="s">
        <v>670</v>
      </c>
    </row>
    <row r="855" spans="1:16" ht="76.5" hidden="1">
      <c r="A855" s="268" t="s">
        <v>559</v>
      </c>
      <c r="B855" s="89"/>
      <c r="C855" s="269" t="s">
        <v>760</v>
      </c>
      <c r="D855" s="84">
        <v>43496</v>
      </c>
      <c r="E855" s="85" t="s">
        <v>2115</v>
      </c>
      <c r="F855" s="85" t="s">
        <v>671</v>
      </c>
      <c r="G855" s="85">
        <v>183512</v>
      </c>
      <c r="H855" s="89"/>
      <c r="I855" s="270" t="s">
        <v>2822</v>
      </c>
      <c r="J855" s="89"/>
      <c r="K855" s="89"/>
      <c r="L855" s="89"/>
      <c r="M855" s="89"/>
      <c r="N855" s="271">
        <v>16608</v>
      </c>
      <c r="O855" s="271">
        <v>0</v>
      </c>
      <c r="P855" s="89" t="s">
        <v>670</v>
      </c>
    </row>
    <row r="856" spans="1:16" ht="76.5" hidden="1">
      <c r="A856" s="268" t="s">
        <v>559</v>
      </c>
      <c r="B856" s="89"/>
      <c r="C856" s="269" t="s">
        <v>760</v>
      </c>
      <c r="D856" s="84">
        <v>43496</v>
      </c>
      <c r="E856" s="85" t="s">
        <v>2115</v>
      </c>
      <c r="F856" s="85" t="s">
        <v>671</v>
      </c>
      <c r="G856" s="85">
        <v>183511</v>
      </c>
      <c r="H856" s="89"/>
      <c r="I856" s="270" t="s">
        <v>2823</v>
      </c>
      <c r="J856" s="89"/>
      <c r="K856" s="89"/>
      <c r="L856" s="89"/>
      <c r="M856" s="89"/>
      <c r="N856" s="271">
        <v>48599</v>
      </c>
      <c r="O856" s="271">
        <v>0</v>
      </c>
      <c r="P856" s="89" t="s">
        <v>670</v>
      </c>
    </row>
    <row r="857" spans="1:16" ht="76.5" hidden="1">
      <c r="A857" s="268" t="s">
        <v>559</v>
      </c>
      <c r="B857" s="89"/>
      <c r="C857" s="269" t="s">
        <v>760</v>
      </c>
      <c r="D857" s="84">
        <v>43496</v>
      </c>
      <c r="E857" s="85" t="s">
        <v>2115</v>
      </c>
      <c r="F857" s="85" t="s">
        <v>671</v>
      </c>
      <c r="G857" s="85">
        <v>183510</v>
      </c>
      <c r="H857" s="89"/>
      <c r="I857" s="270" t="s">
        <v>2824</v>
      </c>
      <c r="J857" s="89"/>
      <c r="K857" s="89"/>
      <c r="L857" s="89"/>
      <c r="M857" s="89"/>
      <c r="N857" s="271">
        <v>928281</v>
      </c>
      <c r="O857" s="271">
        <v>0</v>
      </c>
      <c r="P857" s="89" t="s">
        <v>670</v>
      </c>
    </row>
    <row r="858" spans="1:16" ht="76.5" hidden="1">
      <c r="A858" s="268" t="s">
        <v>559</v>
      </c>
      <c r="B858" s="89"/>
      <c r="C858" s="269" t="s">
        <v>760</v>
      </c>
      <c r="D858" s="84">
        <v>43496</v>
      </c>
      <c r="E858" s="85" t="s">
        <v>2115</v>
      </c>
      <c r="F858" s="85" t="s">
        <v>671</v>
      </c>
      <c r="G858" s="85">
        <v>183509</v>
      </c>
      <c r="H858" s="89"/>
      <c r="I858" s="270" t="s">
        <v>2825</v>
      </c>
      <c r="J858" s="89"/>
      <c r="K858" s="89"/>
      <c r="L858" s="89"/>
      <c r="M858" s="89"/>
      <c r="N858" s="271">
        <v>41112</v>
      </c>
      <c r="O858" s="271">
        <v>0</v>
      </c>
      <c r="P858" s="89" t="s">
        <v>670</v>
      </c>
    </row>
    <row r="859" spans="1:16" ht="76.5" hidden="1">
      <c r="A859" s="268" t="s">
        <v>559</v>
      </c>
      <c r="B859" s="89"/>
      <c r="C859" s="269" t="s">
        <v>760</v>
      </c>
      <c r="D859" s="84">
        <v>43496</v>
      </c>
      <c r="E859" s="85" t="s">
        <v>2115</v>
      </c>
      <c r="F859" s="85" t="s">
        <v>671</v>
      </c>
      <c r="G859" s="85">
        <v>183508</v>
      </c>
      <c r="H859" s="89"/>
      <c r="I859" s="270" t="s">
        <v>2826</v>
      </c>
      <c r="J859" s="89"/>
      <c r="K859" s="89"/>
      <c r="L859" s="89"/>
      <c r="M859" s="89"/>
      <c r="N859" s="271">
        <v>28800</v>
      </c>
      <c r="O859" s="271">
        <v>0</v>
      </c>
      <c r="P859" s="89" t="s">
        <v>670</v>
      </c>
    </row>
    <row r="860" spans="1:16" ht="76.5" hidden="1">
      <c r="A860" s="268" t="s">
        <v>559</v>
      </c>
      <c r="B860" s="89"/>
      <c r="C860" s="269" t="s">
        <v>760</v>
      </c>
      <c r="D860" s="84">
        <v>43496</v>
      </c>
      <c r="E860" s="85" t="s">
        <v>2115</v>
      </c>
      <c r="F860" s="85" t="s">
        <v>671</v>
      </c>
      <c r="G860" s="85">
        <v>183507</v>
      </c>
      <c r="H860" s="89"/>
      <c r="I860" s="270" t="s">
        <v>2790</v>
      </c>
      <c r="J860" s="89"/>
      <c r="K860" s="89"/>
      <c r="L860" s="89"/>
      <c r="M860" s="89"/>
      <c r="N860" s="271">
        <v>55405.5</v>
      </c>
      <c r="O860" s="271">
        <v>0</v>
      </c>
      <c r="P860" s="89" t="s">
        <v>670</v>
      </c>
    </row>
    <row r="861" spans="1:16" ht="76.5" hidden="1">
      <c r="A861" s="268" t="s">
        <v>559</v>
      </c>
      <c r="B861" s="89"/>
      <c r="C861" s="269" t="s">
        <v>760</v>
      </c>
      <c r="D861" s="84">
        <v>43496</v>
      </c>
      <c r="E861" s="85" t="s">
        <v>2115</v>
      </c>
      <c r="F861" s="85" t="s">
        <v>671</v>
      </c>
      <c r="G861" s="85">
        <v>183506</v>
      </c>
      <c r="H861" s="89"/>
      <c r="I861" s="270" t="s">
        <v>2827</v>
      </c>
      <c r="J861" s="89"/>
      <c r="K861" s="89"/>
      <c r="L861" s="89"/>
      <c r="M861" s="89"/>
      <c r="N861" s="271">
        <v>15075</v>
      </c>
      <c r="O861" s="271">
        <v>0</v>
      </c>
      <c r="P861" s="89" t="s">
        <v>670</v>
      </c>
    </row>
    <row r="862" spans="1:16" ht="76.5" hidden="1">
      <c r="A862" s="268" t="s">
        <v>559</v>
      </c>
      <c r="B862" s="89"/>
      <c r="C862" s="269" t="s">
        <v>760</v>
      </c>
      <c r="D862" s="84">
        <v>43496</v>
      </c>
      <c r="E862" s="85" t="s">
        <v>2115</v>
      </c>
      <c r="F862" s="85" t="s">
        <v>671</v>
      </c>
      <c r="G862" s="85">
        <v>183505</v>
      </c>
      <c r="H862" s="89"/>
      <c r="I862" s="270" t="s">
        <v>2828</v>
      </c>
      <c r="J862" s="89"/>
      <c r="K862" s="89"/>
      <c r="L862" s="89"/>
      <c r="M862" s="89"/>
      <c r="N862" s="271">
        <v>35100</v>
      </c>
      <c r="O862" s="271">
        <v>0</v>
      </c>
      <c r="P862" s="89" t="s">
        <v>670</v>
      </c>
    </row>
    <row r="863" spans="1:16" ht="76.5" hidden="1">
      <c r="A863" s="268" t="s">
        <v>559</v>
      </c>
      <c r="B863" s="89"/>
      <c r="C863" s="269" t="s">
        <v>760</v>
      </c>
      <c r="D863" s="84">
        <v>43496</v>
      </c>
      <c r="E863" s="85" t="s">
        <v>2115</v>
      </c>
      <c r="F863" s="85" t="s">
        <v>671</v>
      </c>
      <c r="G863" s="85">
        <v>183504</v>
      </c>
      <c r="H863" s="89"/>
      <c r="I863" s="270" t="s">
        <v>2829</v>
      </c>
      <c r="J863" s="89"/>
      <c r="K863" s="89"/>
      <c r="L863" s="89"/>
      <c r="M863" s="89"/>
      <c r="N863" s="271">
        <v>5400</v>
      </c>
      <c r="O863" s="271">
        <v>0</v>
      </c>
      <c r="P863" s="89" t="s">
        <v>670</v>
      </c>
    </row>
    <row r="864" spans="1:16" ht="76.5" hidden="1">
      <c r="A864" s="268" t="s">
        <v>559</v>
      </c>
      <c r="B864" s="89"/>
      <c r="C864" s="269" t="s">
        <v>760</v>
      </c>
      <c r="D864" s="84">
        <v>43496</v>
      </c>
      <c r="E864" s="85" t="s">
        <v>2115</v>
      </c>
      <c r="F864" s="85" t="s">
        <v>671</v>
      </c>
      <c r="G864" s="85">
        <v>183503</v>
      </c>
      <c r="H864" s="89"/>
      <c r="I864" s="270" t="s">
        <v>2830</v>
      </c>
      <c r="J864" s="89"/>
      <c r="K864" s="89"/>
      <c r="L864" s="89"/>
      <c r="M864" s="89"/>
      <c r="N864" s="271">
        <v>39070</v>
      </c>
      <c r="O864" s="271">
        <v>0</v>
      </c>
      <c r="P864" s="89" t="s">
        <v>670</v>
      </c>
    </row>
    <row r="865" spans="1:16" ht="76.5" hidden="1">
      <c r="A865" s="268" t="s">
        <v>559</v>
      </c>
      <c r="B865" s="89"/>
      <c r="C865" s="269" t="s">
        <v>760</v>
      </c>
      <c r="D865" s="84">
        <v>43496</v>
      </c>
      <c r="E865" s="85" t="s">
        <v>2115</v>
      </c>
      <c r="F865" s="85" t="s">
        <v>671</v>
      </c>
      <c r="G865" s="85">
        <v>183502</v>
      </c>
      <c r="H865" s="89"/>
      <c r="I865" s="270" t="s">
        <v>2831</v>
      </c>
      <c r="J865" s="89"/>
      <c r="K865" s="89"/>
      <c r="L865" s="89"/>
      <c r="M865" s="89"/>
      <c r="N865" s="271">
        <v>13500</v>
      </c>
      <c r="O865" s="271">
        <v>0</v>
      </c>
      <c r="P865" s="89" t="s">
        <v>670</v>
      </c>
    </row>
    <row r="866" spans="1:16" ht="76.5" hidden="1">
      <c r="A866" s="268" t="s">
        <v>559</v>
      </c>
      <c r="B866" s="89"/>
      <c r="C866" s="269" t="s">
        <v>760</v>
      </c>
      <c r="D866" s="84">
        <v>43496</v>
      </c>
      <c r="E866" s="85" t="s">
        <v>2115</v>
      </c>
      <c r="F866" s="85" t="s">
        <v>671</v>
      </c>
      <c r="G866" s="85">
        <v>183501</v>
      </c>
      <c r="H866" s="89"/>
      <c r="I866" s="270" t="s">
        <v>2832</v>
      </c>
      <c r="J866" s="89"/>
      <c r="K866" s="89"/>
      <c r="L866" s="89"/>
      <c r="M866" s="89"/>
      <c r="N866" s="271">
        <v>18241.5</v>
      </c>
      <c r="O866" s="271">
        <v>0</v>
      </c>
      <c r="P866" s="89" t="s">
        <v>670</v>
      </c>
    </row>
    <row r="867" spans="1:16" ht="76.5" hidden="1">
      <c r="A867" s="268" t="s">
        <v>559</v>
      </c>
      <c r="B867" s="89"/>
      <c r="C867" s="269" t="s">
        <v>760</v>
      </c>
      <c r="D867" s="84">
        <v>43496</v>
      </c>
      <c r="E867" s="85" t="s">
        <v>2115</v>
      </c>
      <c r="F867" s="85" t="s">
        <v>671</v>
      </c>
      <c r="G867" s="85">
        <v>183500</v>
      </c>
      <c r="H867" s="89"/>
      <c r="I867" s="270" t="s">
        <v>2833</v>
      </c>
      <c r="J867" s="89"/>
      <c r="K867" s="89"/>
      <c r="L867" s="89"/>
      <c r="M867" s="89"/>
      <c r="N867" s="271">
        <v>24231.5</v>
      </c>
      <c r="O867" s="271">
        <v>0</v>
      </c>
      <c r="P867" s="89" t="s">
        <v>670</v>
      </c>
    </row>
    <row r="868" spans="1:16" ht="76.5" hidden="1">
      <c r="A868" s="268" t="s">
        <v>559</v>
      </c>
      <c r="B868" s="89"/>
      <c r="C868" s="269" t="s">
        <v>760</v>
      </c>
      <c r="D868" s="84">
        <v>43496</v>
      </c>
      <c r="E868" s="85" t="s">
        <v>2115</v>
      </c>
      <c r="F868" s="85" t="s">
        <v>671</v>
      </c>
      <c r="G868" s="85">
        <v>183499</v>
      </c>
      <c r="H868" s="89"/>
      <c r="I868" s="270" t="s">
        <v>2834</v>
      </c>
      <c r="J868" s="89"/>
      <c r="K868" s="89"/>
      <c r="L868" s="89"/>
      <c r="M868" s="89"/>
      <c r="N868" s="271">
        <v>101690.5</v>
      </c>
      <c r="O868" s="271">
        <v>0</v>
      </c>
      <c r="P868" s="89" t="s">
        <v>670</v>
      </c>
    </row>
    <row r="869" spans="1:16" ht="76.5" hidden="1">
      <c r="A869" s="268" t="s">
        <v>559</v>
      </c>
      <c r="B869" s="89"/>
      <c r="C869" s="269" t="s">
        <v>760</v>
      </c>
      <c r="D869" s="84">
        <v>43496</v>
      </c>
      <c r="E869" s="85" t="s">
        <v>2115</v>
      </c>
      <c r="F869" s="85" t="s">
        <v>671</v>
      </c>
      <c r="G869" s="85">
        <v>183498</v>
      </c>
      <c r="H869" s="89"/>
      <c r="I869" s="270" t="s">
        <v>2835</v>
      </c>
      <c r="J869" s="89"/>
      <c r="K869" s="89"/>
      <c r="L869" s="89"/>
      <c r="M869" s="89"/>
      <c r="N869" s="271">
        <v>57175.5</v>
      </c>
      <c r="O869" s="271">
        <v>0</v>
      </c>
      <c r="P869" s="89" t="s">
        <v>670</v>
      </c>
    </row>
    <row r="870" spans="1:16" ht="76.5" hidden="1">
      <c r="A870" s="268" t="s">
        <v>559</v>
      </c>
      <c r="B870" s="89"/>
      <c r="C870" s="269" t="s">
        <v>760</v>
      </c>
      <c r="D870" s="84">
        <v>43496</v>
      </c>
      <c r="E870" s="85" t="s">
        <v>2115</v>
      </c>
      <c r="F870" s="85" t="s">
        <v>671</v>
      </c>
      <c r="G870" s="85">
        <v>183497</v>
      </c>
      <c r="H870" s="89"/>
      <c r="I870" s="270" t="s">
        <v>2836</v>
      </c>
      <c r="J870" s="89"/>
      <c r="K870" s="89"/>
      <c r="L870" s="89"/>
      <c r="M870" s="89"/>
      <c r="N870" s="271">
        <v>17425</v>
      </c>
      <c r="O870" s="271">
        <v>0</v>
      </c>
      <c r="P870" s="89" t="s">
        <v>670</v>
      </c>
    </row>
    <row r="871" spans="1:16" ht="76.5" hidden="1">
      <c r="A871" s="268" t="s">
        <v>559</v>
      </c>
      <c r="B871" s="89"/>
      <c r="C871" s="269" t="s">
        <v>760</v>
      </c>
      <c r="D871" s="84">
        <v>43496</v>
      </c>
      <c r="E871" s="85" t="s">
        <v>2115</v>
      </c>
      <c r="F871" s="85" t="s">
        <v>671</v>
      </c>
      <c r="G871" s="85">
        <v>183496</v>
      </c>
      <c r="H871" s="89"/>
      <c r="I871" s="270" t="s">
        <v>2837</v>
      </c>
      <c r="J871" s="89"/>
      <c r="K871" s="89"/>
      <c r="L871" s="89"/>
      <c r="M871" s="89"/>
      <c r="N871" s="271">
        <v>44515</v>
      </c>
      <c r="O871" s="271">
        <v>0</v>
      </c>
      <c r="P871" s="89" t="s">
        <v>670</v>
      </c>
    </row>
    <row r="872" spans="1:16" ht="76.5" hidden="1">
      <c r="A872" s="268" t="s">
        <v>559</v>
      </c>
      <c r="B872" s="89"/>
      <c r="C872" s="269" t="s">
        <v>760</v>
      </c>
      <c r="D872" s="84">
        <v>43496</v>
      </c>
      <c r="E872" s="85" t="s">
        <v>2115</v>
      </c>
      <c r="F872" s="85" t="s">
        <v>671</v>
      </c>
      <c r="G872" s="85">
        <v>183495</v>
      </c>
      <c r="H872" s="89"/>
      <c r="I872" s="270" t="s">
        <v>2838</v>
      </c>
      <c r="J872" s="89"/>
      <c r="K872" s="89"/>
      <c r="L872" s="89"/>
      <c r="M872" s="89"/>
      <c r="N872" s="271">
        <v>41656.5</v>
      </c>
      <c r="O872" s="271">
        <v>0</v>
      </c>
      <c r="P872" s="89" t="s">
        <v>670</v>
      </c>
    </row>
    <row r="873" spans="1:16" ht="63.75">
      <c r="A873" s="268" t="s">
        <v>559</v>
      </c>
      <c r="B873" s="89"/>
      <c r="C873" s="269" t="s">
        <v>760</v>
      </c>
      <c r="D873" s="84">
        <v>43497</v>
      </c>
      <c r="E873" s="85" t="s">
        <v>2899</v>
      </c>
      <c r="F873" s="85" t="s">
        <v>3</v>
      </c>
      <c r="G873" s="85">
        <v>1708680</v>
      </c>
      <c r="H873" s="89"/>
      <c r="I873" s="270" t="s">
        <v>3678</v>
      </c>
      <c r="J873" s="89"/>
      <c r="K873" s="89"/>
      <c r="L873" s="89"/>
      <c r="M873" s="89"/>
      <c r="N873" s="271">
        <v>0</v>
      </c>
      <c r="O873" s="271">
        <v>8.8000000000000007</v>
      </c>
      <c r="P873" s="89" t="s">
        <v>670</v>
      </c>
    </row>
    <row r="874" spans="1:16" ht="63.75">
      <c r="A874" s="268" t="s">
        <v>559</v>
      </c>
      <c r="B874" s="89"/>
      <c r="C874" s="269" t="s">
        <v>760</v>
      </c>
      <c r="D874" s="84">
        <v>43497</v>
      </c>
      <c r="E874" s="85" t="s">
        <v>2900</v>
      </c>
      <c r="F874" s="85" t="s">
        <v>3</v>
      </c>
      <c r="G874" s="85">
        <v>1708676</v>
      </c>
      <c r="H874" s="89"/>
      <c r="I874" s="270" t="s">
        <v>3679</v>
      </c>
      <c r="J874" s="89"/>
      <c r="K874" s="89"/>
      <c r="L874" s="89"/>
      <c r="M874" s="89"/>
      <c r="N874" s="271">
        <v>0</v>
      </c>
      <c r="O874" s="271">
        <v>30.830000000000002</v>
      </c>
      <c r="P874" s="89" t="s">
        <v>670</v>
      </c>
    </row>
    <row r="875" spans="1:16" ht="51">
      <c r="A875" s="268">
        <v>526</v>
      </c>
      <c r="B875" s="89"/>
      <c r="C875" s="269" t="s">
        <v>610</v>
      </c>
      <c r="D875" s="84">
        <v>43497</v>
      </c>
      <c r="E875" s="85" t="s">
        <v>2901</v>
      </c>
      <c r="F875" s="85" t="s">
        <v>3</v>
      </c>
      <c r="G875" s="85">
        <v>1708655</v>
      </c>
      <c r="H875" s="89"/>
      <c r="I875" s="270" t="s">
        <v>3680</v>
      </c>
      <c r="J875" s="89"/>
      <c r="K875" s="89"/>
      <c r="L875" s="89"/>
      <c r="M875" s="89"/>
      <c r="N875" s="271">
        <v>0</v>
      </c>
      <c r="O875" s="271">
        <v>14</v>
      </c>
      <c r="P875" s="89" t="s">
        <v>670</v>
      </c>
    </row>
    <row r="876" spans="1:16" ht="38.25">
      <c r="A876" s="268">
        <v>35</v>
      </c>
      <c r="B876" s="89"/>
      <c r="C876" s="269" t="s">
        <v>46</v>
      </c>
      <c r="D876" s="84">
        <v>43497</v>
      </c>
      <c r="E876" s="85" t="s">
        <v>2902</v>
      </c>
      <c r="F876" s="85" t="s">
        <v>3</v>
      </c>
      <c r="G876" s="85">
        <v>1708796</v>
      </c>
      <c r="H876" s="89"/>
      <c r="I876" s="270" t="s">
        <v>3681</v>
      </c>
      <c r="J876" s="89"/>
      <c r="K876" s="89"/>
      <c r="L876" s="89"/>
      <c r="M876" s="89"/>
      <c r="N876" s="271">
        <v>0</v>
      </c>
      <c r="O876" s="271">
        <v>1000</v>
      </c>
      <c r="P876" s="89" t="s">
        <v>670</v>
      </c>
    </row>
    <row r="877" spans="1:16" ht="51">
      <c r="A877" s="268" t="s">
        <v>565</v>
      </c>
      <c r="B877" s="89"/>
      <c r="C877" s="269" t="s">
        <v>615</v>
      </c>
      <c r="D877" s="84">
        <v>43497</v>
      </c>
      <c r="E877" s="85" t="s">
        <v>2903</v>
      </c>
      <c r="F877" s="85" t="s">
        <v>3</v>
      </c>
      <c r="G877" s="85">
        <v>1708814</v>
      </c>
      <c r="H877" s="89"/>
      <c r="I877" s="270" t="s">
        <v>3682</v>
      </c>
      <c r="J877" s="89"/>
      <c r="K877" s="89"/>
      <c r="L877" s="89"/>
      <c r="M877" s="89"/>
      <c r="N877" s="271">
        <v>0</v>
      </c>
      <c r="O877" s="271">
        <v>40.800000000000004</v>
      </c>
      <c r="P877" s="89" t="s">
        <v>670</v>
      </c>
    </row>
    <row r="878" spans="1:16" ht="51">
      <c r="A878" s="268">
        <v>212</v>
      </c>
      <c r="B878" s="89"/>
      <c r="C878" s="269" t="s">
        <v>100</v>
      </c>
      <c r="D878" s="84">
        <v>43497</v>
      </c>
      <c r="E878" s="85" t="s">
        <v>2904</v>
      </c>
      <c r="F878" s="85" t="s">
        <v>3</v>
      </c>
      <c r="G878" s="85">
        <v>1708850</v>
      </c>
      <c r="H878" s="89"/>
      <c r="I878" s="270" t="s">
        <v>3683</v>
      </c>
      <c r="J878" s="89"/>
      <c r="K878" s="89"/>
      <c r="L878" s="89"/>
      <c r="M878" s="89"/>
      <c r="N878" s="271">
        <v>0</v>
      </c>
      <c r="O878" s="271">
        <v>1459.5</v>
      </c>
      <c r="P878" s="89" t="s">
        <v>670</v>
      </c>
    </row>
    <row r="879" spans="1:16" ht="51">
      <c r="A879" s="268" t="s">
        <v>565</v>
      </c>
      <c r="B879" s="89"/>
      <c r="C879" s="269" t="s">
        <v>615</v>
      </c>
      <c r="D879" s="84">
        <v>43497</v>
      </c>
      <c r="E879" s="85" t="s">
        <v>2905</v>
      </c>
      <c r="F879" s="85" t="s">
        <v>3</v>
      </c>
      <c r="G879" s="85">
        <v>1708861</v>
      </c>
      <c r="H879" s="89"/>
      <c r="I879" s="270" t="s">
        <v>3684</v>
      </c>
      <c r="J879" s="89"/>
      <c r="K879" s="89"/>
      <c r="L879" s="89"/>
      <c r="M879" s="89"/>
      <c r="N879" s="271">
        <v>0</v>
      </c>
      <c r="O879" s="271">
        <v>795</v>
      </c>
      <c r="P879" s="89" t="s">
        <v>670</v>
      </c>
    </row>
    <row r="880" spans="1:16" ht="51">
      <c r="A880" s="268">
        <v>593</v>
      </c>
      <c r="B880" s="89"/>
      <c r="C880" s="269" t="s">
        <v>612</v>
      </c>
      <c r="D880" s="84">
        <v>43497</v>
      </c>
      <c r="E880" s="85" t="s">
        <v>2906</v>
      </c>
      <c r="F880" s="85" t="s">
        <v>3</v>
      </c>
      <c r="G880" s="85">
        <v>1708603</v>
      </c>
      <c r="H880" s="89"/>
      <c r="I880" s="270" t="s">
        <v>3685</v>
      </c>
      <c r="J880" s="89"/>
      <c r="K880" s="89"/>
      <c r="L880" s="89"/>
      <c r="M880" s="89"/>
      <c r="N880" s="271">
        <v>0</v>
      </c>
      <c r="O880" s="271">
        <v>395357.64</v>
      </c>
      <c r="P880" s="89" t="s">
        <v>670</v>
      </c>
    </row>
    <row r="881" spans="1:16" ht="63.75">
      <c r="A881" s="268">
        <v>212</v>
      </c>
      <c r="B881" s="89"/>
      <c r="C881" s="269" t="s">
        <v>100</v>
      </c>
      <c r="D881" s="84">
        <v>43497</v>
      </c>
      <c r="E881" s="85" t="s">
        <v>2907</v>
      </c>
      <c r="F881" s="85" t="s">
        <v>3</v>
      </c>
      <c r="G881" s="85">
        <v>1708648</v>
      </c>
      <c r="H881" s="89"/>
      <c r="I881" s="270" t="s">
        <v>3686</v>
      </c>
      <c r="J881" s="89"/>
      <c r="K881" s="89"/>
      <c r="L881" s="89"/>
      <c r="M881" s="89"/>
      <c r="N881" s="271">
        <v>0</v>
      </c>
      <c r="O881" s="271">
        <v>196935.1</v>
      </c>
      <c r="P881" s="89" t="s">
        <v>670</v>
      </c>
    </row>
    <row r="882" spans="1:16" ht="51">
      <c r="A882" s="268" t="s">
        <v>559</v>
      </c>
      <c r="B882" s="89"/>
      <c r="C882" s="269" t="s">
        <v>760</v>
      </c>
      <c r="D882" s="84">
        <v>43497</v>
      </c>
      <c r="E882" s="85" t="s">
        <v>2908</v>
      </c>
      <c r="F882" s="85" t="s">
        <v>3</v>
      </c>
      <c r="G882" s="85">
        <v>1708669</v>
      </c>
      <c r="H882" s="89"/>
      <c r="I882" s="270" t="s">
        <v>3687</v>
      </c>
      <c r="J882" s="89"/>
      <c r="K882" s="89"/>
      <c r="L882" s="89"/>
      <c r="M882" s="89"/>
      <c r="N882" s="271">
        <v>0</v>
      </c>
      <c r="O882" s="271">
        <v>53277.55</v>
      </c>
      <c r="P882" s="89" t="s">
        <v>670</v>
      </c>
    </row>
    <row r="883" spans="1:16" ht="51">
      <c r="A883" s="268" t="s">
        <v>556</v>
      </c>
      <c r="B883" s="89"/>
      <c r="C883" s="269" t="s">
        <v>616</v>
      </c>
      <c r="D883" s="84">
        <v>43497</v>
      </c>
      <c r="E883" s="85" t="s">
        <v>2909</v>
      </c>
      <c r="F883" s="85" t="s">
        <v>3</v>
      </c>
      <c r="G883" s="85">
        <v>1708681</v>
      </c>
      <c r="H883" s="89"/>
      <c r="I883" s="270" t="s">
        <v>3688</v>
      </c>
      <c r="J883" s="89"/>
      <c r="K883" s="89"/>
      <c r="L883" s="89"/>
      <c r="M883" s="89"/>
      <c r="N883" s="271">
        <v>0</v>
      </c>
      <c r="O883" s="271">
        <v>35</v>
      </c>
      <c r="P883" s="89" t="s">
        <v>670</v>
      </c>
    </row>
    <row r="884" spans="1:16" ht="38.25">
      <c r="A884" s="268" t="s">
        <v>565</v>
      </c>
      <c r="B884" s="89"/>
      <c r="C884" s="269" t="s">
        <v>615</v>
      </c>
      <c r="D884" s="84">
        <v>43497</v>
      </c>
      <c r="E884" s="85" t="s">
        <v>2910</v>
      </c>
      <c r="F884" s="85" t="s">
        <v>3</v>
      </c>
      <c r="G884" s="85">
        <v>1708589</v>
      </c>
      <c r="H884" s="89"/>
      <c r="I884" s="270" t="s">
        <v>3689</v>
      </c>
      <c r="J884" s="89"/>
      <c r="K884" s="89"/>
      <c r="L884" s="89"/>
      <c r="M884" s="89"/>
      <c r="N884" s="271">
        <v>0</v>
      </c>
      <c r="O884" s="271">
        <v>70754.2</v>
      </c>
      <c r="P884" s="89" t="s">
        <v>670</v>
      </c>
    </row>
    <row r="885" spans="1:16" ht="38.25">
      <c r="A885" s="268">
        <v>526</v>
      </c>
      <c r="B885" s="89"/>
      <c r="C885" s="269" t="s">
        <v>610</v>
      </c>
      <c r="D885" s="84">
        <v>43497</v>
      </c>
      <c r="E885" s="85" t="s">
        <v>2911</v>
      </c>
      <c r="F885" s="85" t="s">
        <v>3</v>
      </c>
      <c r="G885" s="85">
        <v>1708653</v>
      </c>
      <c r="H885" s="89"/>
      <c r="I885" s="270" t="s">
        <v>3690</v>
      </c>
      <c r="J885" s="89"/>
      <c r="K885" s="89"/>
      <c r="L885" s="89"/>
      <c r="M885" s="89"/>
      <c r="N885" s="271">
        <v>0</v>
      </c>
      <c r="O885" s="271">
        <v>14</v>
      </c>
      <c r="P885" s="89" t="s">
        <v>670</v>
      </c>
    </row>
    <row r="886" spans="1:16" ht="38.25">
      <c r="A886" s="268" t="s">
        <v>565</v>
      </c>
      <c r="B886" s="89"/>
      <c r="C886" s="269" t="s">
        <v>615</v>
      </c>
      <c r="D886" s="84">
        <v>43497</v>
      </c>
      <c r="E886" s="85" t="s">
        <v>2912</v>
      </c>
      <c r="F886" s="85" t="s">
        <v>3</v>
      </c>
      <c r="G886" s="85">
        <v>1708634</v>
      </c>
      <c r="H886" s="89"/>
      <c r="I886" s="270" t="s">
        <v>712</v>
      </c>
      <c r="J886" s="89"/>
      <c r="K886" s="89"/>
      <c r="L886" s="89"/>
      <c r="M886" s="89"/>
      <c r="N886" s="271">
        <v>0</v>
      </c>
      <c r="O886" s="271">
        <v>545</v>
      </c>
      <c r="P886" s="89" t="s">
        <v>670</v>
      </c>
    </row>
    <row r="887" spans="1:16" ht="38.25">
      <c r="A887" s="268" t="s">
        <v>565</v>
      </c>
      <c r="B887" s="89"/>
      <c r="C887" s="269" t="s">
        <v>615</v>
      </c>
      <c r="D887" s="84">
        <v>43497</v>
      </c>
      <c r="E887" s="85" t="s">
        <v>2913</v>
      </c>
      <c r="F887" s="85" t="s">
        <v>3</v>
      </c>
      <c r="G887" s="85">
        <v>1708627</v>
      </c>
      <c r="H887" s="89"/>
      <c r="I887" s="270" t="s">
        <v>3691</v>
      </c>
      <c r="J887" s="89"/>
      <c r="K887" s="89"/>
      <c r="L887" s="89"/>
      <c r="M887" s="89"/>
      <c r="N887" s="271">
        <v>0</v>
      </c>
      <c r="O887" s="271">
        <v>4959.99</v>
      </c>
      <c r="P887" s="89" t="s">
        <v>670</v>
      </c>
    </row>
    <row r="888" spans="1:16" ht="51">
      <c r="A888" s="268" t="s">
        <v>565</v>
      </c>
      <c r="B888" s="89"/>
      <c r="C888" s="269" t="s">
        <v>615</v>
      </c>
      <c r="D888" s="84">
        <v>43497</v>
      </c>
      <c r="E888" s="85" t="s">
        <v>2914</v>
      </c>
      <c r="F888" s="85" t="s">
        <v>3</v>
      </c>
      <c r="G888" s="85">
        <v>1708604</v>
      </c>
      <c r="H888" s="89"/>
      <c r="I888" s="270" t="s">
        <v>713</v>
      </c>
      <c r="J888" s="89"/>
      <c r="K888" s="89"/>
      <c r="L888" s="89"/>
      <c r="M888" s="89"/>
      <c r="N888" s="271">
        <v>0</v>
      </c>
      <c r="O888" s="271">
        <v>1000</v>
      </c>
      <c r="P888" s="89" t="s">
        <v>670</v>
      </c>
    </row>
    <row r="889" spans="1:16" ht="38.25">
      <c r="A889" s="268" t="s">
        <v>565</v>
      </c>
      <c r="B889" s="89"/>
      <c r="C889" s="269" t="s">
        <v>615</v>
      </c>
      <c r="D889" s="84">
        <v>43497</v>
      </c>
      <c r="E889" s="85" t="s">
        <v>2915</v>
      </c>
      <c r="F889" s="85" t="s">
        <v>3</v>
      </c>
      <c r="G889" s="85">
        <v>1708601</v>
      </c>
      <c r="H889" s="89"/>
      <c r="I889" s="270" t="s">
        <v>3692</v>
      </c>
      <c r="J889" s="89"/>
      <c r="K889" s="89"/>
      <c r="L889" s="89"/>
      <c r="M889" s="89"/>
      <c r="N889" s="271">
        <v>0</v>
      </c>
      <c r="O889" s="271">
        <v>2916.2400000000002</v>
      </c>
      <c r="P889" s="89" t="s">
        <v>670</v>
      </c>
    </row>
    <row r="890" spans="1:16" ht="38.25">
      <c r="A890" s="268" t="s">
        <v>565</v>
      </c>
      <c r="B890" s="89"/>
      <c r="C890" s="269" t="s">
        <v>615</v>
      </c>
      <c r="D890" s="84">
        <v>43497</v>
      </c>
      <c r="E890" s="85" t="s">
        <v>2916</v>
      </c>
      <c r="F890" s="85" t="s">
        <v>3</v>
      </c>
      <c r="G890" s="85">
        <v>1708598</v>
      </c>
      <c r="H890" s="89"/>
      <c r="I890" s="270" t="s">
        <v>3693</v>
      </c>
      <c r="J890" s="89"/>
      <c r="K890" s="89"/>
      <c r="L890" s="89"/>
      <c r="M890" s="89"/>
      <c r="N890" s="271">
        <v>0</v>
      </c>
      <c r="O890" s="271">
        <v>276.94</v>
      </c>
      <c r="P890" s="89" t="s">
        <v>670</v>
      </c>
    </row>
    <row r="891" spans="1:16" ht="51">
      <c r="A891" s="268" t="s">
        <v>565</v>
      </c>
      <c r="B891" s="89"/>
      <c r="C891" s="269" t="s">
        <v>615</v>
      </c>
      <c r="D891" s="84">
        <v>43497</v>
      </c>
      <c r="E891" s="85" t="s">
        <v>2917</v>
      </c>
      <c r="F891" s="85" t="s">
        <v>3</v>
      </c>
      <c r="G891" s="85">
        <v>1708594</v>
      </c>
      <c r="H891" s="89"/>
      <c r="I891" s="270" t="s">
        <v>3694</v>
      </c>
      <c r="J891" s="89"/>
      <c r="K891" s="89"/>
      <c r="L891" s="89"/>
      <c r="M891" s="89"/>
      <c r="N891" s="271">
        <v>0</v>
      </c>
      <c r="O891" s="271">
        <v>5020</v>
      </c>
      <c r="P891" s="89" t="s">
        <v>670</v>
      </c>
    </row>
    <row r="892" spans="1:16" ht="51">
      <c r="A892" s="268" t="s">
        <v>565</v>
      </c>
      <c r="B892" s="89"/>
      <c r="C892" s="269" t="s">
        <v>615</v>
      </c>
      <c r="D892" s="84">
        <v>43497</v>
      </c>
      <c r="E892" s="85" t="s">
        <v>2918</v>
      </c>
      <c r="F892" s="85" t="s">
        <v>3</v>
      </c>
      <c r="G892" s="85">
        <v>1708593</v>
      </c>
      <c r="H892" s="89"/>
      <c r="I892" s="270" t="s">
        <v>3695</v>
      </c>
      <c r="J892" s="89"/>
      <c r="K892" s="89"/>
      <c r="L892" s="89"/>
      <c r="M892" s="89"/>
      <c r="N892" s="271">
        <v>0</v>
      </c>
      <c r="O892" s="271">
        <v>10296.700000000001</v>
      </c>
      <c r="P892" s="89" t="s">
        <v>670</v>
      </c>
    </row>
    <row r="893" spans="1:16" ht="63.75" hidden="1">
      <c r="A893" s="268" t="s">
        <v>559</v>
      </c>
      <c r="B893" s="89"/>
      <c r="C893" s="269" t="s">
        <v>760</v>
      </c>
      <c r="D893" s="84">
        <v>43497</v>
      </c>
      <c r="E893" s="85" t="s">
        <v>2919</v>
      </c>
      <c r="F893" s="85" t="s">
        <v>671</v>
      </c>
      <c r="G893" s="85">
        <v>183173</v>
      </c>
      <c r="H893" s="89"/>
      <c r="I893" s="270" t="s">
        <v>3696</v>
      </c>
      <c r="J893" s="89"/>
      <c r="K893" s="89"/>
      <c r="L893" s="89"/>
      <c r="M893" s="89"/>
      <c r="N893" s="271">
        <v>0</v>
      </c>
      <c r="O893" s="271">
        <v>5574094.5899999999</v>
      </c>
      <c r="P893" s="89" t="s">
        <v>670</v>
      </c>
    </row>
    <row r="894" spans="1:16" ht="63.75" hidden="1">
      <c r="A894" s="268" t="s">
        <v>559</v>
      </c>
      <c r="B894" s="89"/>
      <c r="C894" s="269" t="s">
        <v>760</v>
      </c>
      <c r="D894" s="84">
        <v>43497</v>
      </c>
      <c r="E894" s="85" t="s">
        <v>2919</v>
      </c>
      <c r="F894" s="85" t="s">
        <v>671</v>
      </c>
      <c r="G894" s="85">
        <v>183175</v>
      </c>
      <c r="H894" s="89"/>
      <c r="I894" s="270" t="s">
        <v>3697</v>
      </c>
      <c r="J894" s="89"/>
      <c r="K894" s="89"/>
      <c r="L894" s="89"/>
      <c r="M894" s="89"/>
      <c r="N894" s="271">
        <v>0</v>
      </c>
      <c r="O894" s="271">
        <v>1303841.95</v>
      </c>
      <c r="P894" s="89" t="s">
        <v>670</v>
      </c>
    </row>
    <row r="895" spans="1:16" ht="63.75" hidden="1">
      <c r="A895" s="268" t="s">
        <v>559</v>
      </c>
      <c r="B895" s="89"/>
      <c r="C895" s="269" t="s">
        <v>760</v>
      </c>
      <c r="D895" s="84">
        <v>43497</v>
      </c>
      <c r="E895" s="85" t="s">
        <v>2919</v>
      </c>
      <c r="F895" s="85" t="s">
        <v>671</v>
      </c>
      <c r="G895" s="85">
        <v>183189</v>
      </c>
      <c r="H895" s="89"/>
      <c r="I895" s="270" t="s">
        <v>3698</v>
      </c>
      <c r="J895" s="89"/>
      <c r="K895" s="89"/>
      <c r="L895" s="89"/>
      <c r="M895" s="89"/>
      <c r="N895" s="271">
        <v>0</v>
      </c>
      <c r="O895" s="271">
        <v>13804844.16</v>
      </c>
      <c r="P895" s="89" t="s">
        <v>670</v>
      </c>
    </row>
    <row r="896" spans="1:16" ht="63.75" hidden="1">
      <c r="A896" s="268" t="s">
        <v>559</v>
      </c>
      <c r="B896" s="89"/>
      <c r="C896" s="269" t="s">
        <v>760</v>
      </c>
      <c r="D896" s="84">
        <v>43497</v>
      </c>
      <c r="E896" s="85" t="s">
        <v>2919</v>
      </c>
      <c r="F896" s="85" t="s">
        <v>671</v>
      </c>
      <c r="G896" s="85">
        <v>183177</v>
      </c>
      <c r="H896" s="89"/>
      <c r="I896" s="270" t="s">
        <v>3699</v>
      </c>
      <c r="J896" s="89"/>
      <c r="K896" s="89"/>
      <c r="L896" s="89"/>
      <c r="M896" s="89"/>
      <c r="N896" s="271">
        <v>0</v>
      </c>
      <c r="O896" s="271">
        <v>9451881.1699999999</v>
      </c>
      <c r="P896" s="89" t="s">
        <v>670</v>
      </c>
    </row>
    <row r="897" spans="1:16" ht="63.75" hidden="1">
      <c r="A897" s="268" t="s">
        <v>559</v>
      </c>
      <c r="B897" s="89"/>
      <c r="C897" s="269" t="s">
        <v>760</v>
      </c>
      <c r="D897" s="84">
        <v>43497</v>
      </c>
      <c r="E897" s="85" t="s">
        <v>2919</v>
      </c>
      <c r="F897" s="85" t="s">
        <v>671</v>
      </c>
      <c r="G897" s="85">
        <v>183183</v>
      </c>
      <c r="H897" s="89"/>
      <c r="I897" s="270" t="s">
        <v>3698</v>
      </c>
      <c r="J897" s="89"/>
      <c r="K897" s="89"/>
      <c r="L897" s="89"/>
      <c r="M897" s="89"/>
      <c r="N897" s="271">
        <v>0</v>
      </c>
      <c r="O897" s="271">
        <v>4733181.97</v>
      </c>
      <c r="P897" s="89" t="s">
        <v>670</v>
      </c>
    </row>
    <row r="898" spans="1:16" ht="63.75" hidden="1">
      <c r="A898" s="268" t="s">
        <v>559</v>
      </c>
      <c r="B898" s="89"/>
      <c r="C898" s="269" t="s">
        <v>760</v>
      </c>
      <c r="D898" s="84">
        <v>43497</v>
      </c>
      <c r="E898" s="85" t="s">
        <v>2919</v>
      </c>
      <c r="F898" s="85" t="s">
        <v>671</v>
      </c>
      <c r="G898" s="85">
        <v>183186</v>
      </c>
      <c r="H898" s="89"/>
      <c r="I898" s="270" t="s">
        <v>3698</v>
      </c>
      <c r="J898" s="89"/>
      <c r="K898" s="89"/>
      <c r="L898" s="89"/>
      <c r="M898" s="89"/>
      <c r="N898" s="271">
        <v>0</v>
      </c>
      <c r="O898" s="271">
        <v>3480490.07</v>
      </c>
      <c r="P898" s="89" t="s">
        <v>670</v>
      </c>
    </row>
    <row r="899" spans="1:16" ht="63.75" hidden="1">
      <c r="A899" s="268" t="s">
        <v>559</v>
      </c>
      <c r="B899" s="89"/>
      <c r="C899" s="269" t="s">
        <v>760</v>
      </c>
      <c r="D899" s="84">
        <v>43497</v>
      </c>
      <c r="E899" s="85" t="s">
        <v>2919</v>
      </c>
      <c r="F899" s="85" t="s">
        <v>671</v>
      </c>
      <c r="G899" s="85">
        <v>183180</v>
      </c>
      <c r="H899" s="89"/>
      <c r="I899" s="270" t="s">
        <v>3700</v>
      </c>
      <c r="J899" s="89"/>
      <c r="K899" s="89"/>
      <c r="L899" s="89"/>
      <c r="M899" s="89"/>
      <c r="N899" s="271">
        <v>0</v>
      </c>
      <c r="O899" s="271">
        <v>1651158.61</v>
      </c>
      <c r="P899" s="89" t="s">
        <v>670</v>
      </c>
    </row>
    <row r="900" spans="1:16" ht="76.5" hidden="1">
      <c r="A900" s="268" t="s">
        <v>559</v>
      </c>
      <c r="B900" s="89"/>
      <c r="C900" s="269" t="s">
        <v>760</v>
      </c>
      <c r="D900" s="84">
        <v>43497</v>
      </c>
      <c r="E900" s="85" t="s">
        <v>2920</v>
      </c>
      <c r="F900" s="85" t="s">
        <v>671</v>
      </c>
      <c r="G900" s="85">
        <v>183423</v>
      </c>
      <c r="H900" s="89"/>
      <c r="I900" s="270" t="s">
        <v>3701</v>
      </c>
      <c r="J900" s="89"/>
      <c r="K900" s="89"/>
      <c r="L900" s="89"/>
      <c r="M900" s="89"/>
      <c r="N900" s="271">
        <v>22500</v>
      </c>
      <c r="O900" s="271">
        <v>0</v>
      </c>
      <c r="P900" s="89" t="s">
        <v>670</v>
      </c>
    </row>
    <row r="901" spans="1:16" ht="76.5" hidden="1">
      <c r="A901" s="268" t="s">
        <v>559</v>
      </c>
      <c r="B901" s="89"/>
      <c r="C901" s="269" t="s">
        <v>760</v>
      </c>
      <c r="D901" s="84">
        <v>43497</v>
      </c>
      <c r="E901" s="85" t="s">
        <v>2921</v>
      </c>
      <c r="F901" s="85" t="s">
        <v>671</v>
      </c>
      <c r="G901" s="85">
        <v>183418</v>
      </c>
      <c r="H901" s="89"/>
      <c r="I901" s="270" t="s">
        <v>3702</v>
      </c>
      <c r="J901" s="89"/>
      <c r="K901" s="89"/>
      <c r="L901" s="89"/>
      <c r="M901" s="89"/>
      <c r="N901" s="271">
        <v>18000</v>
      </c>
      <c r="O901" s="271">
        <v>0</v>
      </c>
      <c r="P901" s="89" t="s">
        <v>670</v>
      </c>
    </row>
    <row r="902" spans="1:16" ht="76.5" hidden="1">
      <c r="A902" s="268" t="s">
        <v>559</v>
      </c>
      <c r="B902" s="89"/>
      <c r="C902" s="269" t="s">
        <v>760</v>
      </c>
      <c r="D902" s="84">
        <v>43497</v>
      </c>
      <c r="E902" s="85" t="s">
        <v>2921</v>
      </c>
      <c r="F902" s="85" t="s">
        <v>671</v>
      </c>
      <c r="G902" s="85">
        <v>183406</v>
      </c>
      <c r="H902" s="89"/>
      <c r="I902" s="270" t="s">
        <v>3703</v>
      </c>
      <c r="J902" s="89"/>
      <c r="K902" s="89"/>
      <c r="L902" s="89"/>
      <c r="M902" s="89"/>
      <c r="N902" s="271">
        <v>1800</v>
      </c>
      <c r="O902" s="271">
        <v>0</v>
      </c>
      <c r="P902" s="89" t="s">
        <v>670</v>
      </c>
    </row>
    <row r="903" spans="1:16" ht="76.5" hidden="1">
      <c r="A903" s="268" t="s">
        <v>559</v>
      </c>
      <c r="B903" s="89"/>
      <c r="C903" s="269" t="s">
        <v>760</v>
      </c>
      <c r="D903" s="84">
        <v>43497</v>
      </c>
      <c r="E903" s="85" t="s">
        <v>2921</v>
      </c>
      <c r="F903" s="85" t="s">
        <v>671</v>
      </c>
      <c r="G903" s="85">
        <v>183407</v>
      </c>
      <c r="H903" s="89"/>
      <c r="I903" s="270" t="s">
        <v>3704</v>
      </c>
      <c r="J903" s="89"/>
      <c r="K903" s="89"/>
      <c r="L903" s="89"/>
      <c r="M903" s="89"/>
      <c r="N903" s="271">
        <v>4050</v>
      </c>
      <c r="O903" s="271">
        <v>0</v>
      </c>
      <c r="P903" s="89" t="s">
        <v>670</v>
      </c>
    </row>
    <row r="904" spans="1:16" ht="76.5" hidden="1">
      <c r="A904" s="268" t="s">
        <v>559</v>
      </c>
      <c r="B904" s="89"/>
      <c r="C904" s="269" t="s">
        <v>760</v>
      </c>
      <c r="D904" s="84">
        <v>43497</v>
      </c>
      <c r="E904" s="85" t="s">
        <v>2921</v>
      </c>
      <c r="F904" s="85" t="s">
        <v>671</v>
      </c>
      <c r="G904" s="85">
        <v>183422</v>
      </c>
      <c r="H904" s="89"/>
      <c r="I904" s="270" t="s">
        <v>3705</v>
      </c>
      <c r="J904" s="89"/>
      <c r="K904" s="89"/>
      <c r="L904" s="89"/>
      <c r="M904" s="89"/>
      <c r="N904" s="271">
        <v>11435</v>
      </c>
      <c r="O904" s="271">
        <v>0</v>
      </c>
      <c r="P904" s="89" t="s">
        <v>670</v>
      </c>
    </row>
    <row r="905" spans="1:16" ht="76.5" hidden="1">
      <c r="A905" s="268" t="s">
        <v>559</v>
      </c>
      <c r="B905" s="89"/>
      <c r="C905" s="269" t="s">
        <v>760</v>
      </c>
      <c r="D905" s="84">
        <v>43497</v>
      </c>
      <c r="E905" s="85" t="s">
        <v>2921</v>
      </c>
      <c r="F905" s="85" t="s">
        <v>671</v>
      </c>
      <c r="G905" s="85">
        <v>183408</v>
      </c>
      <c r="H905" s="89"/>
      <c r="I905" s="270" t="s">
        <v>3706</v>
      </c>
      <c r="J905" s="89"/>
      <c r="K905" s="89"/>
      <c r="L905" s="89"/>
      <c r="M905" s="89"/>
      <c r="N905" s="271">
        <v>12375</v>
      </c>
      <c r="O905" s="271">
        <v>0</v>
      </c>
      <c r="P905" s="89" t="s">
        <v>670</v>
      </c>
    </row>
    <row r="906" spans="1:16" ht="76.5" hidden="1">
      <c r="A906" s="268" t="s">
        <v>559</v>
      </c>
      <c r="B906" s="89"/>
      <c r="C906" s="269" t="s">
        <v>760</v>
      </c>
      <c r="D906" s="84">
        <v>43497</v>
      </c>
      <c r="E906" s="85" t="s">
        <v>2921</v>
      </c>
      <c r="F906" s="85" t="s">
        <v>671</v>
      </c>
      <c r="G906" s="85">
        <v>183421</v>
      </c>
      <c r="H906" s="89"/>
      <c r="I906" s="270" t="s">
        <v>3707</v>
      </c>
      <c r="J906" s="89"/>
      <c r="K906" s="89"/>
      <c r="L906" s="89"/>
      <c r="M906" s="89"/>
      <c r="N906" s="271">
        <v>10500</v>
      </c>
      <c r="O906" s="271">
        <v>0</v>
      </c>
      <c r="P906" s="89" t="s">
        <v>670</v>
      </c>
    </row>
    <row r="907" spans="1:16" ht="76.5" hidden="1">
      <c r="A907" s="268" t="s">
        <v>559</v>
      </c>
      <c r="B907" s="89"/>
      <c r="C907" s="269" t="s">
        <v>760</v>
      </c>
      <c r="D907" s="84">
        <v>43497</v>
      </c>
      <c r="E907" s="85" t="s">
        <v>2921</v>
      </c>
      <c r="F907" s="85" t="s">
        <v>671</v>
      </c>
      <c r="G907" s="85">
        <v>183409</v>
      </c>
      <c r="H907" s="89"/>
      <c r="I907" s="270" t="s">
        <v>3708</v>
      </c>
      <c r="J907" s="89"/>
      <c r="K907" s="89"/>
      <c r="L907" s="89"/>
      <c r="M907" s="89"/>
      <c r="N907" s="271">
        <v>5400</v>
      </c>
      <c r="O907" s="271">
        <v>0</v>
      </c>
      <c r="P907" s="89" t="s">
        <v>670</v>
      </c>
    </row>
    <row r="908" spans="1:16" ht="76.5" hidden="1">
      <c r="A908" s="268" t="s">
        <v>559</v>
      </c>
      <c r="B908" s="89"/>
      <c r="C908" s="269" t="s">
        <v>760</v>
      </c>
      <c r="D908" s="84">
        <v>43497</v>
      </c>
      <c r="E908" s="85" t="s">
        <v>2921</v>
      </c>
      <c r="F908" s="85" t="s">
        <v>671</v>
      </c>
      <c r="G908" s="85">
        <v>183415</v>
      </c>
      <c r="H908" s="89"/>
      <c r="I908" s="270" t="s">
        <v>3709</v>
      </c>
      <c r="J908" s="89"/>
      <c r="K908" s="89"/>
      <c r="L908" s="89"/>
      <c r="M908" s="89"/>
      <c r="N908" s="271">
        <v>7200</v>
      </c>
      <c r="O908" s="271">
        <v>0</v>
      </c>
      <c r="P908" s="89" t="s">
        <v>670</v>
      </c>
    </row>
    <row r="909" spans="1:16" ht="76.5" hidden="1">
      <c r="A909" s="268" t="s">
        <v>559</v>
      </c>
      <c r="B909" s="89"/>
      <c r="C909" s="269" t="s">
        <v>760</v>
      </c>
      <c r="D909" s="84">
        <v>43497</v>
      </c>
      <c r="E909" s="85" t="s">
        <v>2921</v>
      </c>
      <c r="F909" s="85" t="s">
        <v>671</v>
      </c>
      <c r="G909" s="85">
        <v>183410</v>
      </c>
      <c r="H909" s="89"/>
      <c r="I909" s="270" t="s">
        <v>3710</v>
      </c>
      <c r="J909" s="89"/>
      <c r="K909" s="89"/>
      <c r="L909" s="89"/>
      <c r="M909" s="89"/>
      <c r="N909" s="271">
        <v>10350</v>
      </c>
      <c r="O909" s="271">
        <v>0</v>
      </c>
      <c r="P909" s="89" t="s">
        <v>670</v>
      </c>
    </row>
    <row r="910" spans="1:16" ht="76.5" hidden="1">
      <c r="A910" s="268" t="s">
        <v>559</v>
      </c>
      <c r="B910" s="89"/>
      <c r="C910" s="269" t="s">
        <v>760</v>
      </c>
      <c r="D910" s="84">
        <v>43497</v>
      </c>
      <c r="E910" s="85" t="s">
        <v>2921</v>
      </c>
      <c r="F910" s="85" t="s">
        <v>671</v>
      </c>
      <c r="G910" s="85">
        <v>183420</v>
      </c>
      <c r="H910" s="89"/>
      <c r="I910" s="270" t="s">
        <v>3711</v>
      </c>
      <c r="J910" s="89"/>
      <c r="K910" s="89"/>
      <c r="L910" s="89"/>
      <c r="M910" s="89"/>
      <c r="N910" s="271">
        <v>3600</v>
      </c>
      <c r="O910" s="271">
        <v>0</v>
      </c>
      <c r="P910" s="89" t="s">
        <v>670</v>
      </c>
    </row>
    <row r="911" spans="1:16" ht="76.5" hidden="1">
      <c r="A911" s="268" t="s">
        <v>559</v>
      </c>
      <c r="B911" s="89"/>
      <c r="C911" s="269" t="s">
        <v>760</v>
      </c>
      <c r="D911" s="84">
        <v>43497</v>
      </c>
      <c r="E911" s="85" t="s">
        <v>2921</v>
      </c>
      <c r="F911" s="85" t="s">
        <v>671</v>
      </c>
      <c r="G911" s="85">
        <v>183411</v>
      </c>
      <c r="H911" s="89"/>
      <c r="I911" s="270" t="s">
        <v>3712</v>
      </c>
      <c r="J911" s="89"/>
      <c r="K911" s="89"/>
      <c r="L911" s="89"/>
      <c r="M911" s="89"/>
      <c r="N911" s="271">
        <v>28996</v>
      </c>
      <c r="O911" s="271">
        <v>0</v>
      </c>
      <c r="P911" s="89" t="s">
        <v>670</v>
      </c>
    </row>
    <row r="912" spans="1:16" ht="76.5" hidden="1">
      <c r="A912" s="268" t="s">
        <v>559</v>
      </c>
      <c r="B912" s="89"/>
      <c r="C912" s="269" t="s">
        <v>760</v>
      </c>
      <c r="D912" s="84">
        <v>43497</v>
      </c>
      <c r="E912" s="85" t="s">
        <v>2921</v>
      </c>
      <c r="F912" s="85" t="s">
        <v>671</v>
      </c>
      <c r="G912" s="85">
        <v>183416</v>
      </c>
      <c r="H912" s="89"/>
      <c r="I912" s="270" t="s">
        <v>3713</v>
      </c>
      <c r="J912" s="89"/>
      <c r="K912" s="89"/>
      <c r="L912" s="89"/>
      <c r="M912" s="89"/>
      <c r="N912" s="271">
        <v>18900</v>
      </c>
      <c r="O912" s="271">
        <v>0</v>
      </c>
      <c r="P912" s="89" t="s">
        <v>670</v>
      </c>
    </row>
    <row r="913" spans="1:16" ht="76.5" hidden="1">
      <c r="A913" s="268" t="s">
        <v>559</v>
      </c>
      <c r="B913" s="89"/>
      <c r="C913" s="269" t="s">
        <v>760</v>
      </c>
      <c r="D913" s="84">
        <v>43497</v>
      </c>
      <c r="E913" s="85" t="s">
        <v>2921</v>
      </c>
      <c r="F913" s="85" t="s">
        <v>671</v>
      </c>
      <c r="G913" s="85">
        <v>183412</v>
      </c>
      <c r="H913" s="89"/>
      <c r="I913" s="270" t="s">
        <v>3714</v>
      </c>
      <c r="J913" s="89"/>
      <c r="K913" s="89"/>
      <c r="L913" s="89"/>
      <c r="M913" s="89"/>
      <c r="N913" s="271">
        <v>50505</v>
      </c>
      <c r="O913" s="271">
        <v>0</v>
      </c>
      <c r="P913" s="89" t="s">
        <v>670</v>
      </c>
    </row>
    <row r="914" spans="1:16" ht="76.5" hidden="1">
      <c r="A914" s="268" t="s">
        <v>559</v>
      </c>
      <c r="B914" s="89"/>
      <c r="C914" s="269" t="s">
        <v>760</v>
      </c>
      <c r="D914" s="84">
        <v>43497</v>
      </c>
      <c r="E914" s="85" t="s">
        <v>2921</v>
      </c>
      <c r="F914" s="85" t="s">
        <v>671</v>
      </c>
      <c r="G914" s="85">
        <v>183419</v>
      </c>
      <c r="H914" s="89"/>
      <c r="I914" s="270" t="s">
        <v>3715</v>
      </c>
      <c r="J914" s="89"/>
      <c r="K914" s="89"/>
      <c r="L914" s="89"/>
      <c r="M914" s="89"/>
      <c r="N914" s="271">
        <v>2700</v>
      </c>
      <c r="O914" s="271">
        <v>0</v>
      </c>
      <c r="P914" s="89" t="s">
        <v>670</v>
      </c>
    </row>
    <row r="915" spans="1:16" ht="76.5" hidden="1">
      <c r="A915" s="268" t="s">
        <v>559</v>
      </c>
      <c r="B915" s="89"/>
      <c r="C915" s="269" t="s">
        <v>760</v>
      </c>
      <c r="D915" s="84">
        <v>43497</v>
      </c>
      <c r="E915" s="85" t="s">
        <v>2921</v>
      </c>
      <c r="F915" s="85" t="s">
        <v>671</v>
      </c>
      <c r="G915" s="85">
        <v>183413</v>
      </c>
      <c r="H915" s="89"/>
      <c r="I915" s="270" t="s">
        <v>3716</v>
      </c>
      <c r="J915" s="89"/>
      <c r="K915" s="89"/>
      <c r="L915" s="89"/>
      <c r="M915" s="89"/>
      <c r="N915" s="271">
        <v>13885</v>
      </c>
      <c r="O915" s="271">
        <v>0</v>
      </c>
      <c r="P915" s="89" t="s">
        <v>670</v>
      </c>
    </row>
    <row r="916" spans="1:16" ht="76.5" hidden="1">
      <c r="A916" s="268" t="s">
        <v>559</v>
      </c>
      <c r="B916" s="89"/>
      <c r="C916" s="269" t="s">
        <v>760</v>
      </c>
      <c r="D916" s="84">
        <v>43497</v>
      </c>
      <c r="E916" s="85" t="s">
        <v>2921</v>
      </c>
      <c r="F916" s="85" t="s">
        <v>671</v>
      </c>
      <c r="G916" s="85">
        <v>183417</v>
      </c>
      <c r="H916" s="89"/>
      <c r="I916" s="270" t="s">
        <v>3717</v>
      </c>
      <c r="J916" s="89"/>
      <c r="K916" s="89"/>
      <c r="L916" s="89"/>
      <c r="M916" s="89"/>
      <c r="N916" s="271">
        <v>484219.5</v>
      </c>
      <c r="O916" s="271">
        <v>0</v>
      </c>
      <c r="P916" s="89" t="s">
        <v>670</v>
      </c>
    </row>
    <row r="917" spans="1:16" ht="76.5" hidden="1">
      <c r="A917" s="268" t="s">
        <v>559</v>
      </c>
      <c r="B917" s="89"/>
      <c r="C917" s="269" t="s">
        <v>760</v>
      </c>
      <c r="D917" s="84">
        <v>43497</v>
      </c>
      <c r="E917" s="85" t="s">
        <v>2921</v>
      </c>
      <c r="F917" s="85" t="s">
        <v>671</v>
      </c>
      <c r="G917" s="85">
        <v>183414</v>
      </c>
      <c r="H917" s="89"/>
      <c r="I917" s="270" t="s">
        <v>3718</v>
      </c>
      <c r="J917" s="89"/>
      <c r="K917" s="89"/>
      <c r="L917" s="89"/>
      <c r="M917" s="89"/>
      <c r="N917" s="271">
        <v>9900</v>
      </c>
      <c r="O917" s="271">
        <v>0</v>
      </c>
      <c r="P917" s="89" t="s">
        <v>670</v>
      </c>
    </row>
    <row r="918" spans="1:16" ht="76.5" hidden="1">
      <c r="A918" s="268" t="s">
        <v>559</v>
      </c>
      <c r="B918" s="89"/>
      <c r="C918" s="269" t="s">
        <v>760</v>
      </c>
      <c r="D918" s="84">
        <v>43497</v>
      </c>
      <c r="E918" s="85" t="s">
        <v>2922</v>
      </c>
      <c r="F918" s="85" t="s">
        <v>671</v>
      </c>
      <c r="G918" s="85">
        <v>183399</v>
      </c>
      <c r="H918" s="89"/>
      <c r="I918" s="270" t="s">
        <v>3719</v>
      </c>
      <c r="J918" s="89"/>
      <c r="K918" s="89"/>
      <c r="L918" s="89"/>
      <c r="M918" s="89"/>
      <c r="N918" s="271">
        <v>12252</v>
      </c>
      <c r="O918" s="271">
        <v>0</v>
      </c>
      <c r="P918" s="89" t="s">
        <v>670</v>
      </c>
    </row>
    <row r="919" spans="1:16" ht="76.5" hidden="1">
      <c r="A919" s="268" t="s">
        <v>559</v>
      </c>
      <c r="B919" s="89"/>
      <c r="C919" s="269" t="s">
        <v>760</v>
      </c>
      <c r="D919" s="84">
        <v>43497</v>
      </c>
      <c r="E919" s="85" t="s">
        <v>2922</v>
      </c>
      <c r="F919" s="85" t="s">
        <v>671</v>
      </c>
      <c r="G919" s="85">
        <v>183381</v>
      </c>
      <c r="H919" s="89"/>
      <c r="I919" s="270" t="s">
        <v>3720</v>
      </c>
      <c r="J919" s="89"/>
      <c r="K919" s="89"/>
      <c r="L919" s="89"/>
      <c r="M919" s="89"/>
      <c r="N919" s="271">
        <v>13050</v>
      </c>
      <c r="O919" s="271">
        <v>0</v>
      </c>
      <c r="P919" s="89" t="s">
        <v>670</v>
      </c>
    </row>
    <row r="920" spans="1:16" ht="76.5" hidden="1">
      <c r="A920" s="268" t="s">
        <v>559</v>
      </c>
      <c r="B920" s="89"/>
      <c r="C920" s="269" t="s">
        <v>760</v>
      </c>
      <c r="D920" s="84">
        <v>43497</v>
      </c>
      <c r="E920" s="85" t="s">
        <v>2922</v>
      </c>
      <c r="F920" s="85" t="s">
        <v>671</v>
      </c>
      <c r="G920" s="85">
        <v>183382</v>
      </c>
      <c r="H920" s="89"/>
      <c r="I920" s="270" t="s">
        <v>3721</v>
      </c>
      <c r="J920" s="89"/>
      <c r="K920" s="89"/>
      <c r="L920" s="89"/>
      <c r="M920" s="89"/>
      <c r="N920" s="271">
        <v>11843.5</v>
      </c>
      <c r="O920" s="271">
        <v>0</v>
      </c>
      <c r="P920" s="89" t="s">
        <v>670</v>
      </c>
    </row>
    <row r="921" spans="1:16" ht="76.5" hidden="1">
      <c r="A921" s="268" t="s">
        <v>559</v>
      </c>
      <c r="B921" s="89"/>
      <c r="C921" s="269" t="s">
        <v>760</v>
      </c>
      <c r="D921" s="84">
        <v>43497</v>
      </c>
      <c r="E921" s="85" t="s">
        <v>2922</v>
      </c>
      <c r="F921" s="85" t="s">
        <v>671</v>
      </c>
      <c r="G921" s="85">
        <v>183405</v>
      </c>
      <c r="H921" s="89"/>
      <c r="I921" s="270" t="s">
        <v>3722</v>
      </c>
      <c r="J921" s="89"/>
      <c r="K921" s="89"/>
      <c r="L921" s="89"/>
      <c r="M921" s="89"/>
      <c r="N921" s="271">
        <v>33000</v>
      </c>
      <c r="O921" s="271">
        <v>0</v>
      </c>
      <c r="P921" s="89" t="s">
        <v>670</v>
      </c>
    </row>
    <row r="922" spans="1:16" ht="76.5" hidden="1">
      <c r="A922" s="268" t="s">
        <v>559</v>
      </c>
      <c r="B922" s="89"/>
      <c r="C922" s="269" t="s">
        <v>760</v>
      </c>
      <c r="D922" s="84">
        <v>43497</v>
      </c>
      <c r="E922" s="85" t="s">
        <v>2922</v>
      </c>
      <c r="F922" s="85" t="s">
        <v>671</v>
      </c>
      <c r="G922" s="85">
        <v>183383</v>
      </c>
      <c r="H922" s="89"/>
      <c r="I922" s="270" t="s">
        <v>3723</v>
      </c>
      <c r="J922" s="89"/>
      <c r="K922" s="89"/>
      <c r="L922" s="89"/>
      <c r="M922" s="89"/>
      <c r="N922" s="271">
        <v>13950</v>
      </c>
      <c r="O922" s="271">
        <v>0</v>
      </c>
      <c r="P922" s="89" t="s">
        <v>670</v>
      </c>
    </row>
    <row r="923" spans="1:16" ht="76.5" hidden="1">
      <c r="A923" s="268" t="s">
        <v>559</v>
      </c>
      <c r="B923" s="89"/>
      <c r="C923" s="269" t="s">
        <v>760</v>
      </c>
      <c r="D923" s="84">
        <v>43497</v>
      </c>
      <c r="E923" s="85" t="s">
        <v>2922</v>
      </c>
      <c r="F923" s="85" t="s">
        <v>671</v>
      </c>
      <c r="G923" s="85">
        <v>183404</v>
      </c>
      <c r="H923" s="89"/>
      <c r="I923" s="270" t="s">
        <v>3724</v>
      </c>
      <c r="J923" s="89"/>
      <c r="K923" s="89"/>
      <c r="L923" s="89"/>
      <c r="M923" s="89"/>
      <c r="N923" s="271">
        <v>39000</v>
      </c>
      <c r="O923" s="271">
        <v>0</v>
      </c>
      <c r="P923" s="89" t="s">
        <v>670</v>
      </c>
    </row>
    <row r="924" spans="1:16" ht="76.5" hidden="1">
      <c r="A924" s="268" t="s">
        <v>559</v>
      </c>
      <c r="B924" s="89"/>
      <c r="C924" s="269" t="s">
        <v>760</v>
      </c>
      <c r="D924" s="84">
        <v>43497</v>
      </c>
      <c r="E924" s="85" t="s">
        <v>2922</v>
      </c>
      <c r="F924" s="85" t="s">
        <v>671</v>
      </c>
      <c r="G924" s="85">
        <v>183384</v>
      </c>
      <c r="H924" s="89"/>
      <c r="I924" s="270" t="s">
        <v>3725</v>
      </c>
      <c r="J924" s="89"/>
      <c r="K924" s="89"/>
      <c r="L924" s="89"/>
      <c r="M924" s="89"/>
      <c r="N924" s="271">
        <v>9900</v>
      </c>
      <c r="O924" s="271">
        <v>0</v>
      </c>
      <c r="P924" s="89" t="s">
        <v>670</v>
      </c>
    </row>
    <row r="925" spans="1:16" ht="76.5" hidden="1">
      <c r="A925" s="268" t="s">
        <v>559</v>
      </c>
      <c r="B925" s="89"/>
      <c r="C925" s="269" t="s">
        <v>760</v>
      </c>
      <c r="D925" s="84">
        <v>43497</v>
      </c>
      <c r="E925" s="85" t="s">
        <v>2922</v>
      </c>
      <c r="F925" s="85" t="s">
        <v>671</v>
      </c>
      <c r="G925" s="85">
        <v>183394</v>
      </c>
      <c r="H925" s="89"/>
      <c r="I925" s="270" t="s">
        <v>3726</v>
      </c>
      <c r="J925" s="89"/>
      <c r="K925" s="89"/>
      <c r="L925" s="89"/>
      <c r="M925" s="89"/>
      <c r="N925" s="271">
        <v>22950</v>
      </c>
      <c r="O925" s="271">
        <v>0</v>
      </c>
      <c r="P925" s="89" t="s">
        <v>670</v>
      </c>
    </row>
    <row r="926" spans="1:16" ht="76.5" hidden="1">
      <c r="A926" s="268" t="s">
        <v>559</v>
      </c>
      <c r="B926" s="89"/>
      <c r="C926" s="269" t="s">
        <v>760</v>
      </c>
      <c r="D926" s="84">
        <v>43497</v>
      </c>
      <c r="E926" s="85" t="s">
        <v>2922</v>
      </c>
      <c r="F926" s="85" t="s">
        <v>671</v>
      </c>
      <c r="G926" s="85">
        <v>183385</v>
      </c>
      <c r="H926" s="89"/>
      <c r="I926" s="270" t="s">
        <v>3727</v>
      </c>
      <c r="J926" s="89"/>
      <c r="K926" s="89"/>
      <c r="L926" s="89"/>
      <c r="M926" s="89"/>
      <c r="N926" s="271">
        <v>9000</v>
      </c>
      <c r="O926" s="271">
        <v>0</v>
      </c>
      <c r="P926" s="89" t="s">
        <v>670</v>
      </c>
    </row>
    <row r="927" spans="1:16" ht="76.5" hidden="1">
      <c r="A927" s="268" t="s">
        <v>559</v>
      </c>
      <c r="B927" s="89"/>
      <c r="C927" s="269" t="s">
        <v>760</v>
      </c>
      <c r="D927" s="84">
        <v>43497</v>
      </c>
      <c r="E927" s="85" t="s">
        <v>2922</v>
      </c>
      <c r="F927" s="85" t="s">
        <v>671</v>
      </c>
      <c r="G927" s="85">
        <v>183403</v>
      </c>
      <c r="H927" s="89"/>
      <c r="I927" s="270" t="s">
        <v>3728</v>
      </c>
      <c r="J927" s="89"/>
      <c r="K927" s="89"/>
      <c r="L927" s="89"/>
      <c r="M927" s="89"/>
      <c r="N927" s="271">
        <v>12150</v>
      </c>
      <c r="O927" s="271">
        <v>0</v>
      </c>
      <c r="P927" s="89" t="s">
        <v>670</v>
      </c>
    </row>
    <row r="928" spans="1:16" ht="76.5" hidden="1">
      <c r="A928" s="268" t="s">
        <v>559</v>
      </c>
      <c r="B928" s="89"/>
      <c r="C928" s="269" t="s">
        <v>760</v>
      </c>
      <c r="D928" s="84">
        <v>43497</v>
      </c>
      <c r="E928" s="85" t="s">
        <v>2922</v>
      </c>
      <c r="F928" s="85" t="s">
        <v>671</v>
      </c>
      <c r="G928" s="85">
        <v>183386</v>
      </c>
      <c r="H928" s="89"/>
      <c r="I928" s="270" t="s">
        <v>3729</v>
      </c>
      <c r="J928" s="89"/>
      <c r="K928" s="89"/>
      <c r="L928" s="89"/>
      <c r="M928" s="89"/>
      <c r="N928" s="271">
        <v>2700</v>
      </c>
      <c r="O928" s="271">
        <v>0</v>
      </c>
      <c r="P928" s="89" t="s">
        <v>670</v>
      </c>
    </row>
    <row r="929" spans="1:16" ht="76.5" hidden="1">
      <c r="A929" s="268" t="s">
        <v>559</v>
      </c>
      <c r="B929" s="89"/>
      <c r="C929" s="269" t="s">
        <v>760</v>
      </c>
      <c r="D929" s="84">
        <v>43497</v>
      </c>
      <c r="E929" s="85" t="s">
        <v>2922</v>
      </c>
      <c r="F929" s="85" t="s">
        <v>671</v>
      </c>
      <c r="G929" s="85">
        <v>183395</v>
      </c>
      <c r="H929" s="89"/>
      <c r="I929" s="270" t="s">
        <v>3730</v>
      </c>
      <c r="J929" s="89"/>
      <c r="K929" s="89"/>
      <c r="L929" s="89"/>
      <c r="M929" s="89"/>
      <c r="N929" s="271">
        <v>17425</v>
      </c>
      <c r="O929" s="271">
        <v>0</v>
      </c>
      <c r="P929" s="89" t="s">
        <v>670</v>
      </c>
    </row>
    <row r="930" spans="1:16" ht="76.5" hidden="1">
      <c r="A930" s="268" t="s">
        <v>559</v>
      </c>
      <c r="B930" s="89"/>
      <c r="C930" s="269" t="s">
        <v>760</v>
      </c>
      <c r="D930" s="84">
        <v>43497</v>
      </c>
      <c r="E930" s="85" t="s">
        <v>2922</v>
      </c>
      <c r="F930" s="85" t="s">
        <v>671</v>
      </c>
      <c r="G930" s="85">
        <v>183387</v>
      </c>
      <c r="H930" s="89"/>
      <c r="I930" s="270" t="s">
        <v>3731</v>
      </c>
      <c r="J930" s="89"/>
      <c r="K930" s="89"/>
      <c r="L930" s="89"/>
      <c r="M930" s="89"/>
      <c r="N930" s="271">
        <v>16500</v>
      </c>
      <c r="O930" s="271">
        <v>0</v>
      </c>
      <c r="P930" s="89" t="s">
        <v>670</v>
      </c>
    </row>
    <row r="931" spans="1:16" ht="76.5" hidden="1">
      <c r="A931" s="268" t="s">
        <v>559</v>
      </c>
      <c r="B931" s="89"/>
      <c r="C931" s="269" t="s">
        <v>760</v>
      </c>
      <c r="D931" s="84">
        <v>43497</v>
      </c>
      <c r="E931" s="85" t="s">
        <v>2922</v>
      </c>
      <c r="F931" s="85" t="s">
        <v>671</v>
      </c>
      <c r="G931" s="85">
        <v>183402</v>
      </c>
      <c r="H931" s="89"/>
      <c r="I931" s="270" t="s">
        <v>3732</v>
      </c>
      <c r="J931" s="89"/>
      <c r="K931" s="89"/>
      <c r="L931" s="89"/>
      <c r="M931" s="89"/>
      <c r="N931" s="271">
        <v>900</v>
      </c>
      <c r="O931" s="271">
        <v>0</v>
      </c>
      <c r="P931" s="89" t="s">
        <v>670</v>
      </c>
    </row>
    <row r="932" spans="1:16" ht="76.5" hidden="1">
      <c r="A932" s="268" t="s">
        <v>559</v>
      </c>
      <c r="B932" s="89"/>
      <c r="C932" s="269" t="s">
        <v>760</v>
      </c>
      <c r="D932" s="84">
        <v>43497</v>
      </c>
      <c r="E932" s="85" t="s">
        <v>2922</v>
      </c>
      <c r="F932" s="85" t="s">
        <v>671</v>
      </c>
      <c r="G932" s="85">
        <v>183388</v>
      </c>
      <c r="H932" s="89"/>
      <c r="I932" s="270" t="s">
        <v>3733</v>
      </c>
      <c r="J932" s="89"/>
      <c r="K932" s="89"/>
      <c r="L932" s="89"/>
      <c r="M932" s="89"/>
      <c r="N932" s="271">
        <v>16064</v>
      </c>
      <c r="O932" s="271">
        <v>0</v>
      </c>
      <c r="P932" s="89" t="s">
        <v>670</v>
      </c>
    </row>
    <row r="933" spans="1:16" ht="76.5" hidden="1">
      <c r="A933" s="268" t="s">
        <v>559</v>
      </c>
      <c r="B933" s="89"/>
      <c r="C933" s="269" t="s">
        <v>760</v>
      </c>
      <c r="D933" s="84">
        <v>43497</v>
      </c>
      <c r="E933" s="85" t="s">
        <v>2922</v>
      </c>
      <c r="F933" s="85" t="s">
        <v>671</v>
      </c>
      <c r="G933" s="85">
        <v>183396</v>
      </c>
      <c r="H933" s="89"/>
      <c r="I933" s="270" t="s">
        <v>3734</v>
      </c>
      <c r="J933" s="89"/>
      <c r="K933" s="89"/>
      <c r="L933" s="89"/>
      <c r="M933" s="89"/>
      <c r="N933" s="271">
        <v>15300</v>
      </c>
      <c r="O933" s="271">
        <v>0</v>
      </c>
      <c r="P933" s="89" t="s">
        <v>670</v>
      </c>
    </row>
    <row r="934" spans="1:16" ht="76.5" hidden="1">
      <c r="A934" s="268" t="s">
        <v>559</v>
      </c>
      <c r="B934" s="89"/>
      <c r="C934" s="269" t="s">
        <v>760</v>
      </c>
      <c r="D934" s="84">
        <v>43497</v>
      </c>
      <c r="E934" s="85" t="s">
        <v>2922</v>
      </c>
      <c r="F934" s="85" t="s">
        <v>671</v>
      </c>
      <c r="G934" s="85">
        <v>183389</v>
      </c>
      <c r="H934" s="89"/>
      <c r="I934" s="270" t="s">
        <v>3735</v>
      </c>
      <c r="J934" s="89"/>
      <c r="K934" s="89"/>
      <c r="L934" s="89"/>
      <c r="M934" s="89"/>
      <c r="N934" s="271">
        <v>16336</v>
      </c>
      <c r="O934" s="271">
        <v>0</v>
      </c>
      <c r="P934" s="89" t="s">
        <v>670</v>
      </c>
    </row>
    <row r="935" spans="1:16" ht="76.5" hidden="1">
      <c r="A935" s="268" t="s">
        <v>559</v>
      </c>
      <c r="B935" s="89"/>
      <c r="C935" s="269" t="s">
        <v>760</v>
      </c>
      <c r="D935" s="84">
        <v>43497</v>
      </c>
      <c r="E935" s="85" t="s">
        <v>2922</v>
      </c>
      <c r="F935" s="85" t="s">
        <v>671</v>
      </c>
      <c r="G935" s="85">
        <v>183401</v>
      </c>
      <c r="H935" s="89"/>
      <c r="I935" s="270" t="s">
        <v>3736</v>
      </c>
      <c r="J935" s="89"/>
      <c r="K935" s="89"/>
      <c r="L935" s="89"/>
      <c r="M935" s="89"/>
      <c r="N935" s="271">
        <v>40500</v>
      </c>
      <c r="O935" s="271">
        <v>0</v>
      </c>
      <c r="P935" s="89" t="s">
        <v>670</v>
      </c>
    </row>
    <row r="936" spans="1:16" ht="76.5" hidden="1">
      <c r="A936" s="268" t="s">
        <v>559</v>
      </c>
      <c r="B936" s="89"/>
      <c r="C936" s="269" t="s">
        <v>760</v>
      </c>
      <c r="D936" s="84">
        <v>43497</v>
      </c>
      <c r="E936" s="85" t="s">
        <v>2922</v>
      </c>
      <c r="F936" s="85" t="s">
        <v>671</v>
      </c>
      <c r="G936" s="85">
        <v>183390</v>
      </c>
      <c r="H936" s="89"/>
      <c r="I936" s="270" t="s">
        <v>3737</v>
      </c>
      <c r="J936" s="89"/>
      <c r="K936" s="89"/>
      <c r="L936" s="89"/>
      <c r="M936" s="89"/>
      <c r="N936" s="271">
        <v>13500</v>
      </c>
      <c r="O936" s="271">
        <v>0</v>
      </c>
      <c r="P936" s="89" t="s">
        <v>670</v>
      </c>
    </row>
    <row r="937" spans="1:16" ht="76.5" hidden="1">
      <c r="A937" s="268" t="s">
        <v>559</v>
      </c>
      <c r="B937" s="89"/>
      <c r="C937" s="269" t="s">
        <v>760</v>
      </c>
      <c r="D937" s="84">
        <v>43497</v>
      </c>
      <c r="E937" s="85" t="s">
        <v>2922</v>
      </c>
      <c r="F937" s="85" t="s">
        <v>671</v>
      </c>
      <c r="G937" s="85">
        <v>183397</v>
      </c>
      <c r="H937" s="89"/>
      <c r="I937" s="270" t="s">
        <v>3738</v>
      </c>
      <c r="J937" s="89"/>
      <c r="K937" s="89"/>
      <c r="L937" s="89"/>
      <c r="M937" s="89"/>
      <c r="N937" s="271">
        <v>18514</v>
      </c>
      <c r="O937" s="271">
        <v>0</v>
      </c>
      <c r="P937" s="89" t="s">
        <v>670</v>
      </c>
    </row>
    <row r="938" spans="1:16" ht="76.5" hidden="1">
      <c r="A938" s="268" t="s">
        <v>559</v>
      </c>
      <c r="B938" s="89"/>
      <c r="C938" s="269" t="s">
        <v>760</v>
      </c>
      <c r="D938" s="84">
        <v>43497</v>
      </c>
      <c r="E938" s="85" t="s">
        <v>2922</v>
      </c>
      <c r="F938" s="85" t="s">
        <v>671</v>
      </c>
      <c r="G938" s="85">
        <v>183391</v>
      </c>
      <c r="H938" s="89"/>
      <c r="I938" s="270" t="s">
        <v>3739</v>
      </c>
      <c r="J938" s="89"/>
      <c r="K938" s="89"/>
      <c r="L938" s="89"/>
      <c r="M938" s="89"/>
      <c r="N938" s="271">
        <v>7650</v>
      </c>
      <c r="O938" s="271">
        <v>0</v>
      </c>
      <c r="P938" s="89" t="s">
        <v>670</v>
      </c>
    </row>
    <row r="939" spans="1:16" ht="76.5" hidden="1">
      <c r="A939" s="268" t="s">
        <v>559</v>
      </c>
      <c r="B939" s="89"/>
      <c r="C939" s="269" t="s">
        <v>760</v>
      </c>
      <c r="D939" s="84">
        <v>43497</v>
      </c>
      <c r="E939" s="85" t="s">
        <v>2922</v>
      </c>
      <c r="F939" s="85" t="s">
        <v>671</v>
      </c>
      <c r="G939" s="85">
        <v>183400</v>
      </c>
      <c r="H939" s="89"/>
      <c r="I939" s="270" t="s">
        <v>3740</v>
      </c>
      <c r="J939" s="89"/>
      <c r="K939" s="89"/>
      <c r="L939" s="89"/>
      <c r="M939" s="89"/>
      <c r="N939" s="271">
        <v>5173</v>
      </c>
      <c r="O939" s="271">
        <v>0</v>
      </c>
      <c r="P939" s="89" t="s">
        <v>670</v>
      </c>
    </row>
    <row r="940" spans="1:16" ht="76.5" hidden="1">
      <c r="A940" s="268" t="s">
        <v>559</v>
      </c>
      <c r="B940" s="89"/>
      <c r="C940" s="269" t="s">
        <v>760</v>
      </c>
      <c r="D940" s="84">
        <v>43497</v>
      </c>
      <c r="E940" s="85" t="s">
        <v>2922</v>
      </c>
      <c r="F940" s="85" t="s">
        <v>671</v>
      </c>
      <c r="G940" s="85">
        <v>183392</v>
      </c>
      <c r="H940" s="89"/>
      <c r="I940" s="270" t="s">
        <v>3741</v>
      </c>
      <c r="J940" s="89"/>
      <c r="K940" s="89"/>
      <c r="L940" s="89"/>
      <c r="M940" s="89"/>
      <c r="N940" s="271">
        <v>24231.5</v>
      </c>
      <c r="O940" s="271">
        <v>0</v>
      </c>
      <c r="P940" s="89" t="s">
        <v>670</v>
      </c>
    </row>
    <row r="941" spans="1:16" ht="76.5" hidden="1">
      <c r="A941" s="268" t="s">
        <v>559</v>
      </c>
      <c r="B941" s="89"/>
      <c r="C941" s="269" t="s">
        <v>760</v>
      </c>
      <c r="D941" s="84">
        <v>43497</v>
      </c>
      <c r="E941" s="85" t="s">
        <v>2922</v>
      </c>
      <c r="F941" s="85" t="s">
        <v>671</v>
      </c>
      <c r="G941" s="85">
        <v>183398</v>
      </c>
      <c r="H941" s="89"/>
      <c r="I941" s="270" t="s">
        <v>3742</v>
      </c>
      <c r="J941" s="89"/>
      <c r="K941" s="89"/>
      <c r="L941" s="89"/>
      <c r="M941" s="89"/>
      <c r="N941" s="271">
        <v>6000</v>
      </c>
      <c r="O941" s="271">
        <v>0</v>
      </c>
      <c r="P941" s="89" t="s">
        <v>670</v>
      </c>
    </row>
    <row r="942" spans="1:16" ht="76.5" hidden="1">
      <c r="A942" s="268" t="s">
        <v>559</v>
      </c>
      <c r="B942" s="89"/>
      <c r="C942" s="269" t="s">
        <v>760</v>
      </c>
      <c r="D942" s="84">
        <v>43497</v>
      </c>
      <c r="E942" s="85" t="s">
        <v>2922</v>
      </c>
      <c r="F942" s="85" t="s">
        <v>671</v>
      </c>
      <c r="G942" s="85">
        <v>183393</v>
      </c>
      <c r="H942" s="89"/>
      <c r="I942" s="270" t="s">
        <v>3743</v>
      </c>
      <c r="J942" s="89"/>
      <c r="K942" s="89"/>
      <c r="L942" s="89"/>
      <c r="M942" s="89"/>
      <c r="N942" s="271">
        <v>183233</v>
      </c>
      <c r="O942" s="271">
        <v>0</v>
      </c>
      <c r="P942" s="89" t="s">
        <v>670</v>
      </c>
    </row>
    <row r="943" spans="1:16" ht="76.5" hidden="1">
      <c r="A943" s="268" t="s">
        <v>559</v>
      </c>
      <c r="B943" s="89"/>
      <c r="C943" s="269" t="s">
        <v>760</v>
      </c>
      <c r="D943" s="84">
        <v>43497</v>
      </c>
      <c r="E943" s="85" t="s">
        <v>2923</v>
      </c>
      <c r="F943" s="85" t="s">
        <v>671</v>
      </c>
      <c r="G943" s="85">
        <v>183288</v>
      </c>
      <c r="H943" s="89"/>
      <c r="I943" s="270" t="s">
        <v>3744</v>
      </c>
      <c r="J943" s="89"/>
      <c r="K943" s="89"/>
      <c r="L943" s="89"/>
      <c r="M943" s="89"/>
      <c r="N943" s="271">
        <v>54000</v>
      </c>
      <c r="O943" s="271">
        <v>0</v>
      </c>
      <c r="P943" s="89" t="s">
        <v>670</v>
      </c>
    </row>
    <row r="944" spans="1:16" ht="76.5" hidden="1">
      <c r="A944" s="268" t="s">
        <v>559</v>
      </c>
      <c r="B944" s="89"/>
      <c r="C944" s="269" t="s">
        <v>760</v>
      </c>
      <c r="D944" s="84">
        <v>43497</v>
      </c>
      <c r="E944" s="85" t="s">
        <v>2923</v>
      </c>
      <c r="F944" s="85" t="s">
        <v>671</v>
      </c>
      <c r="G944" s="85">
        <v>183246</v>
      </c>
      <c r="H944" s="89"/>
      <c r="I944" s="270" t="s">
        <v>3745</v>
      </c>
      <c r="J944" s="89"/>
      <c r="K944" s="89"/>
      <c r="L944" s="89"/>
      <c r="M944" s="89"/>
      <c r="N944" s="271">
        <v>6000</v>
      </c>
      <c r="O944" s="271">
        <v>0</v>
      </c>
      <c r="P944" s="89" t="s">
        <v>670</v>
      </c>
    </row>
    <row r="945" spans="1:16" ht="76.5" hidden="1">
      <c r="A945" s="268" t="s">
        <v>559</v>
      </c>
      <c r="B945" s="89"/>
      <c r="C945" s="269" t="s">
        <v>760</v>
      </c>
      <c r="D945" s="84">
        <v>43497</v>
      </c>
      <c r="E945" s="85" t="s">
        <v>2923</v>
      </c>
      <c r="F945" s="85" t="s">
        <v>671</v>
      </c>
      <c r="G945" s="85">
        <v>183365</v>
      </c>
      <c r="H945" s="89"/>
      <c r="I945" s="270" t="s">
        <v>3746</v>
      </c>
      <c r="J945" s="89"/>
      <c r="K945" s="89"/>
      <c r="L945" s="89"/>
      <c r="M945" s="89"/>
      <c r="N945" s="271">
        <v>10500</v>
      </c>
      <c r="O945" s="271">
        <v>0</v>
      </c>
      <c r="P945" s="89" t="s">
        <v>670</v>
      </c>
    </row>
    <row r="946" spans="1:16" ht="76.5" hidden="1">
      <c r="A946" s="268" t="s">
        <v>559</v>
      </c>
      <c r="B946" s="89"/>
      <c r="C946" s="269" t="s">
        <v>760</v>
      </c>
      <c r="D946" s="84">
        <v>43497</v>
      </c>
      <c r="E946" s="85" t="s">
        <v>2923</v>
      </c>
      <c r="F946" s="85" t="s">
        <v>671</v>
      </c>
      <c r="G946" s="85">
        <v>183366</v>
      </c>
      <c r="H946" s="89"/>
      <c r="I946" s="270" t="s">
        <v>2712</v>
      </c>
      <c r="J946" s="89"/>
      <c r="K946" s="89"/>
      <c r="L946" s="89"/>
      <c r="M946" s="89"/>
      <c r="N946" s="271">
        <v>61500</v>
      </c>
      <c r="O946" s="271">
        <v>0</v>
      </c>
      <c r="P946" s="89" t="s">
        <v>670</v>
      </c>
    </row>
    <row r="947" spans="1:16" ht="76.5" hidden="1">
      <c r="A947" s="268" t="s">
        <v>559</v>
      </c>
      <c r="B947" s="89"/>
      <c r="C947" s="269" t="s">
        <v>760</v>
      </c>
      <c r="D947" s="84">
        <v>43497</v>
      </c>
      <c r="E947" s="85" t="s">
        <v>2923</v>
      </c>
      <c r="F947" s="85" t="s">
        <v>671</v>
      </c>
      <c r="G947" s="85">
        <v>183351</v>
      </c>
      <c r="H947" s="89"/>
      <c r="I947" s="270" t="s">
        <v>3747</v>
      </c>
      <c r="J947" s="89"/>
      <c r="K947" s="89"/>
      <c r="L947" s="89"/>
      <c r="M947" s="89"/>
      <c r="N947" s="271">
        <v>17016.5</v>
      </c>
      <c r="O947" s="271">
        <v>0</v>
      </c>
      <c r="P947" s="89" t="s">
        <v>670</v>
      </c>
    </row>
    <row r="948" spans="1:16" ht="76.5" hidden="1">
      <c r="A948" s="268" t="s">
        <v>559</v>
      </c>
      <c r="B948" s="89"/>
      <c r="C948" s="269" t="s">
        <v>760</v>
      </c>
      <c r="D948" s="84">
        <v>43497</v>
      </c>
      <c r="E948" s="85" t="s">
        <v>2923</v>
      </c>
      <c r="F948" s="85" t="s">
        <v>671</v>
      </c>
      <c r="G948" s="85">
        <v>183364</v>
      </c>
      <c r="H948" s="89"/>
      <c r="I948" s="270" t="s">
        <v>3748</v>
      </c>
      <c r="J948" s="89"/>
      <c r="K948" s="89"/>
      <c r="L948" s="89"/>
      <c r="M948" s="89"/>
      <c r="N948" s="271">
        <v>9450</v>
      </c>
      <c r="O948" s="271">
        <v>0</v>
      </c>
      <c r="P948" s="89" t="s">
        <v>670</v>
      </c>
    </row>
    <row r="949" spans="1:16" ht="76.5" hidden="1">
      <c r="A949" s="268" t="s">
        <v>559</v>
      </c>
      <c r="B949" s="89"/>
      <c r="C949" s="269" t="s">
        <v>760</v>
      </c>
      <c r="D949" s="84">
        <v>43497</v>
      </c>
      <c r="E949" s="85" t="s">
        <v>2923</v>
      </c>
      <c r="F949" s="85" t="s">
        <v>671</v>
      </c>
      <c r="G949" s="85">
        <v>183350</v>
      </c>
      <c r="H949" s="89"/>
      <c r="I949" s="270" t="s">
        <v>3749</v>
      </c>
      <c r="J949" s="89"/>
      <c r="K949" s="89"/>
      <c r="L949" s="89"/>
      <c r="M949" s="89"/>
      <c r="N949" s="271">
        <v>17100</v>
      </c>
      <c r="O949" s="271">
        <v>0</v>
      </c>
      <c r="P949" s="89" t="s">
        <v>670</v>
      </c>
    </row>
    <row r="950" spans="1:16" ht="76.5" hidden="1">
      <c r="A950" s="268" t="s">
        <v>559</v>
      </c>
      <c r="B950" s="89"/>
      <c r="C950" s="269" t="s">
        <v>760</v>
      </c>
      <c r="D950" s="84">
        <v>43497</v>
      </c>
      <c r="E950" s="85" t="s">
        <v>2923</v>
      </c>
      <c r="F950" s="85" t="s">
        <v>671</v>
      </c>
      <c r="G950" s="85">
        <v>183367</v>
      </c>
      <c r="H950" s="89"/>
      <c r="I950" s="270" t="s">
        <v>3750</v>
      </c>
      <c r="J950" s="89"/>
      <c r="K950" s="89"/>
      <c r="L950" s="89"/>
      <c r="M950" s="89"/>
      <c r="N950" s="271">
        <v>34875</v>
      </c>
      <c r="O950" s="271">
        <v>0</v>
      </c>
      <c r="P950" s="89" t="s">
        <v>670</v>
      </c>
    </row>
    <row r="951" spans="1:16" ht="76.5" hidden="1">
      <c r="A951" s="268" t="s">
        <v>559</v>
      </c>
      <c r="B951" s="89"/>
      <c r="C951" s="269" t="s">
        <v>760</v>
      </c>
      <c r="D951" s="84">
        <v>43497</v>
      </c>
      <c r="E951" s="85" t="s">
        <v>2923</v>
      </c>
      <c r="F951" s="85" t="s">
        <v>671</v>
      </c>
      <c r="G951" s="85">
        <v>183349</v>
      </c>
      <c r="H951" s="89"/>
      <c r="I951" s="270" t="s">
        <v>3751</v>
      </c>
      <c r="J951" s="89"/>
      <c r="K951" s="89"/>
      <c r="L951" s="89"/>
      <c r="M951" s="89"/>
      <c r="N951" s="271">
        <v>900</v>
      </c>
      <c r="O951" s="271">
        <v>0</v>
      </c>
      <c r="P951" s="89" t="s">
        <v>670</v>
      </c>
    </row>
    <row r="952" spans="1:16" ht="76.5" hidden="1">
      <c r="A952" s="268" t="s">
        <v>559</v>
      </c>
      <c r="B952" s="89"/>
      <c r="C952" s="269" t="s">
        <v>760</v>
      </c>
      <c r="D952" s="84">
        <v>43497</v>
      </c>
      <c r="E952" s="85" t="s">
        <v>2923</v>
      </c>
      <c r="F952" s="85" t="s">
        <v>671</v>
      </c>
      <c r="G952" s="85">
        <v>183363</v>
      </c>
      <c r="H952" s="89"/>
      <c r="I952" s="270" t="s">
        <v>3752</v>
      </c>
      <c r="J952" s="89"/>
      <c r="K952" s="89"/>
      <c r="L952" s="89"/>
      <c r="M952" s="89"/>
      <c r="N952" s="271">
        <v>13613</v>
      </c>
      <c r="O952" s="271">
        <v>0</v>
      </c>
      <c r="P952" s="89" t="s">
        <v>670</v>
      </c>
    </row>
    <row r="953" spans="1:16" ht="76.5" hidden="1">
      <c r="A953" s="268" t="s">
        <v>559</v>
      </c>
      <c r="B953" s="89"/>
      <c r="C953" s="269" t="s">
        <v>760</v>
      </c>
      <c r="D953" s="84">
        <v>43497</v>
      </c>
      <c r="E953" s="85" t="s">
        <v>2923</v>
      </c>
      <c r="F953" s="85" t="s">
        <v>671</v>
      </c>
      <c r="G953" s="85">
        <v>183348</v>
      </c>
      <c r="H953" s="89"/>
      <c r="I953" s="270" t="s">
        <v>3753</v>
      </c>
      <c r="J953" s="89"/>
      <c r="K953" s="89"/>
      <c r="L953" s="89"/>
      <c r="M953" s="89"/>
      <c r="N953" s="271">
        <v>6300</v>
      </c>
      <c r="O953" s="271">
        <v>0</v>
      </c>
      <c r="P953" s="89" t="s">
        <v>670</v>
      </c>
    </row>
    <row r="954" spans="1:16" ht="76.5" hidden="1">
      <c r="A954" s="268" t="s">
        <v>559</v>
      </c>
      <c r="B954" s="89"/>
      <c r="C954" s="269" t="s">
        <v>760</v>
      </c>
      <c r="D954" s="84">
        <v>43497</v>
      </c>
      <c r="E954" s="85" t="s">
        <v>2923</v>
      </c>
      <c r="F954" s="85" t="s">
        <v>671</v>
      </c>
      <c r="G954" s="85">
        <v>183368</v>
      </c>
      <c r="H954" s="89"/>
      <c r="I954" s="270" t="s">
        <v>3754</v>
      </c>
      <c r="J954" s="89"/>
      <c r="K954" s="89"/>
      <c r="L954" s="89"/>
      <c r="M954" s="89"/>
      <c r="N954" s="271">
        <v>9450</v>
      </c>
      <c r="O954" s="271">
        <v>0</v>
      </c>
      <c r="P954" s="89" t="s">
        <v>670</v>
      </c>
    </row>
    <row r="955" spans="1:16" ht="76.5" hidden="1">
      <c r="A955" s="268" t="s">
        <v>559</v>
      </c>
      <c r="B955" s="89"/>
      <c r="C955" s="269" t="s">
        <v>760</v>
      </c>
      <c r="D955" s="84">
        <v>43497</v>
      </c>
      <c r="E955" s="85" t="s">
        <v>2923</v>
      </c>
      <c r="F955" s="85" t="s">
        <v>671</v>
      </c>
      <c r="G955" s="85">
        <v>183347</v>
      </c>
      <c r="H955" s="89"/>
      <c r="I955" s="270" t="s">
        <v>3755</v>
      </c>
      <c r="J955" s="89"/>
      <c r="K955" s="89"/>
      <c r="L955" s="89"/>
      <c r="M955" s="89"/>
      <c r="N955" s="271">
        <v>6750</v>
      </c>
      <c r="O955" s="271">
        <v>0</v>
      </c>
      <c r="P955" s="89" t="s">
        <v>670</v>
      </c>
    </row>
    <row r="956" spans="1:16" ht="76.5" hidden="1">
      <c r="A956" s="268" t="s">
        <v>559</v>
      </c>
      <c r="B956" s="89"/>
      <c r="C956" s="269" t="s">
        <v>760</v>
      </c>
      <c r="D956" s="84">
        <v>43497</v>
      </c>
      <c r="E956" s="85" t="s">
        <v>2923</v>
      </c>
      <c r="F956" s="85" t="s">
        <v>671</v>
      </c>
      <c r="G956" s="85">
        <v>183362</v>
      </c>
      <c r="H956" s="89"/>
      <c r="I956" s="270" t="s">
        <v>3756</v>
      </c>
      <c r="J956" s="89"/>
      <c r="K956" s="89"/>
      <c r="L956" s="89"/>
      <c r="M956" s="89"/>
      <c r="N956" s="271">
        <v>22950</v>
      </c>
      <c r="O956" s="271">
        <v>0</v>
      </c>
      <c r="P956" s="89" t="s">
        <v>670</v>
      </c>
    </row>
    <row r="957" spans="1:16" ht="76.5" hidden="1">
      <c r="A957" s="268" t="s">
        <v>559</v>
      </c>
      <c r="B957" s="89"/>
      <c r="C957" s="269" t="s">
        <v>760</v>
      </c>
      <c r="D957" s="84">
        <v>43497</v>
      </c>
      <c r="E957" s="85" t="s">
        <v>2923</v>
      </c>
      <c r="F957" s="85" t="s">
        <v>671</v>
      </c>
      <c r="G957" s="85">
        <v>183346</v>
      </c>
      <c r="H957" s="89"/>
      <c r="I957" s="270" t="s">
        <v>3757</v>
      </c>
      <c r="J957" s="89"/>
      <c r="K957" s="89"/>
      <c r="L957" s="89"/>
      <c r="M957" s="89"/>
      <c r="N957" s="271">
        <v>10500</v>
      </c>
      <c r="O957" s="271">
        <v>0</v>
      </c>
      <c r="P957" s="89" t="s">
        <v>670</v>
      </c>
    </row>
    <row r="958" spans="1:16" ht="76.5" hidden="1">
      <c r="A958" s="268" t="s">
        <v>559</v>
      </c>
      <c r="B958" s="89"/>
      <c r="C958" s="269" t="s">
        <v>760</v>
      </c>
      <c r="D958" s="84">
        <v>43497</v>
      </c>
      <c r="E958" s="85" t="s">
        <v>2923</v>
      </c>
      <c r="F958" s="85" t="s">
        <v>671</v>
      </c>
      <c r="G958" s="85">
        <v>183369</v>
      </c>
      <c r="H958" s="89"/>
      <c r="I958" s="270" t="s">
        <v>3758</v>
      </c>
      <c r="J958" s="89"/>
      <c r="K958" s="89"/>
      <c r="L958" s="89"/>
      <c r="M958" s="89"/>
      <c r="N958" s="271">
        <v>5400</v>
      </c>
      <c r="O958" s="271">
        <v>0</v>
      </c>
      <c r="P958" s="89" t="s">
        <v>670</v>
      </c>
    </row>
    <row r="959" spans="1:16" ht="76.5" hidden="1">
      <c r="A959" s="268" t="s">
        <v>559</v>
      </c>
      <c r="B959" s="89"/>
      <c r="C959" s="269" t="s">
        <v>760</v>
      </c>
      <c r="D959" s="84">
        <v>43497</v>
      </c>
      <c r="E959" s="85" t="s">
        <v>2923</v>
      </c>
      <c r="F959" s="85" t="s">
        <v>671</v>
      </c>
      <c r="G959" s="85">
        <v>183345</v>
      </c>
      <c r="H959" s="89"/>
      <c r="I959" s="270" t="s">
        <v>3759</v>
      </c>
      <c r="J959" s="89"/>
      <c r="K959" s="89"/>
      <c r="L959" s="89"/>
      <c r="M959" s="89"/>
      <c r="N959" s="271">
        <v>18786</v>
      </c>
      <c r="O959" s="271">
        <v>0</v>
      </c>
      <c r="P959" s="89" t="s">
        <v>670</v>
      </c>
    </row>
    <row r="960" spans="1:16" ht="76.5" hidden="1">
      <c r="A960" s="268" t="s">
        <v>559</v>
      </c>
      <c r="B960" s="89"/>
      <c r="C960" s="269" t="s">
        <v>760</v>
      </c>
      <c r="D960" s="84">
        <v>43497</v>
      </c>
      <c r="E960" s="85" t="s">
        <v>2923</v>
      </c>
      <c r="F960" s="85" t="s">
        <v>671</v>
      </c>
      <c r="G960" s="85">
        <v>183361</v>
      </c>
      <c r="H960" s="89"/>
      <c r="I960" s="270" t="s">
        <v>3760</v>
      </c>
      <c r="J960" s="89"/>
      <c r="K960" s="89"/>
      <c r="L960" s="89"/>
      <c r="M960" s="89"/>
      <c r="N960" s="271">
        <v>11435</v>
      </c>
      <c r="O960" s="271">
        <v>0</v>
      </c>
      <c r="P960" s="89" t="s">
        <v>670</v>
      </c>
    </row>
    <row r="961" spans="1:16" ht="76.5" hidden="1">
      <c r="A961" s="268" t="s">
        <v>559</v>
      </c>
      <c r="B961" s="89"/>
      <c r="C961" s="269" t="s">
        <v>760</v>
      </c>
      <c r="D961" s="84">
        <v>43497</v>
      </c>
      <c r="E961" s="85" t="s">
        <v>2923</v>
      </c>
      <c r="F961" s="85" t="s">
        <v>671</v>
      </c>
      <c r="G961" s="85">
        <v>183344</v>
      </c>
      <c r="H961" s="89"/>
      <c r="I961" s="270" t="s">
        <v>3761</v>
      </c>
      <c r="J961" s="89"/>
      <c r="K961" s="89"/>
      <c r="L961" s="89"/>
      <c r="M961" s="89"/>
      <c r="N961" s="271">
        <v>14850</v>
      </c>
      <c r="O961" s="271">
        <v>0</v>
      </c>
      <c r="P961" s="89" t="s">
        <v>670</v>
      </c>
    </row>
    <row r="962" spans="1:16" ht="76.5" hidden="1">
      <c r="A962" s="268" t="s">
        <v>559</v>
      </c>
      <c r="B962" s="89"/>
      <c r="C962" s="269" t="s">
        <v>760</v>
      </c>
      <c r="D962" s="84">
        <v>43497</v>
      </c>
      <c r="E962" s="85" t="s">
        <v>2923</v>
      </c>
      <c r="F962" s="85" t="s">
        <v>671</v>
      </c>
      <c r="G962" s="85">
        <v>183371</v>
      </c>
      <c r="H962" s="89"/>
      <c r="I962" s="270" t="s">
        <v>3762</v>
      </c>
      <c r="J962" s="89"/>
      <c r="K962" s="89"/>
      <c r="L962" s="89"/>
      <c r="M962" s="89"/>
      <c r="N962" s="271">
        <v>24367.5</v>
      </c>
      <c r="O962" s="271">
        <v>0</v>
      </c>
      <c r="P962" s="89" t="s">
        <v>670</v>
      </c>
    </row>
    <row r="963" spans="1:16" ht="76.5" hidden="1">
      <c r="A963" s="268" t="s">
        <v>559</v>
      </c>
      <c r="B963" s="89"/>
      <c r="C963" s="269" t="s">
        <v>760</v>
      </c>
      <c r="D963" s="84">
        <v>43497</v>
      </c>
      <c r="E963" s="85" t="s">
        <v>2923</v>
      </c>
      <c r="F963" s="85" t="s">
        <v>671</v>
      </c>
      <c r="G963" s="85">
        <v>183343</v>
      </c>
      <c r="H963" s="89"/>
      <c r="I963" s="270" t="s">
        <v>3763</v>
      </c>
      <c r="J963" s="89"/>
      <c r="K963" s="89"/>
      <c r="L963" s="89"/>
      <c r="M963" s="89"/>
      <c r="N963" s="271">
        <v>17550</v>
      </c>
      <c r="O963" s="271">
        <v>0</v>
      </c>
      <c r="P963" s="89" t="s">
        <v>670</v>
      </c>
    </row>
    <row r="964" spans="1:16" ht="76.5" hidden="1">
      <c r="A964" s="268" t="s">
        <v>559</v>
      </c>
      <c r="B964" s="89"/>
      <c r="C964" s="269" t="s">
        <v>760</v>
      </c>
      <c r="D964" s="84">
        <v>43497</v>
      </c>
      <c r="E964" s="85" t="s">
        <v>2923</v>
      </c>
      <c r="F964" s="85" t="s">
        <v>671</v>
      </c>
      <c r="G964" s="85">
        <v>183360</v>
      </c>
      <c r="H964" s="89"/>
      <c r="I964" s="270" t="s">
        <v>3764</v>
      </c>
      <c r="J964" s="89"/>
      <c r="K964" s="89"/>
      <c r="L964" s="89"/>
      <c r="M964" s="89"/>
      <c r="N964" s="271">
        <v>15247</v>
      </c>
      <c r="O964" s="271">
        <v>0</v>
      </c>
      <c r="P964" s="89" t="s">
        <v>670</v>
      </c>
    </row>
    <row r="965" spans="1:16" ht="76.5" hidden="1">
      <c r="A965" s="268" t="s">
        <v>559</v>
      </c>
      <c r="B965" s="89"/>
      <c r="C965" s="269" t="s">
        <v>760</v>
      </c>
      <c r="D965" s="84">
        <v>43497</v>
      </c>
      <c r="E965" s="85" t="s">
        <v>2923</v>
      </c>
      <c r="F965" s="85" t="s">
        <v>671</v>
      </c>
      <c r="G965" s="85">
        <v>183342</v>
      </c>
      <c r="H965" s="89"/>
      <c r="I965" s="270" t="s">
        <v>3765</v>
      </c>
      <c r="J965" s="89"/>
      <c r="K965" s="89"/>
      <c r="L965" s="89"/>
      <c r="M965" s="89"/>
      <c r="N965" s="271">
        <v>14021.5</v>
      </c>
      <c r="O965" s="271">
        <v>0</v>
      </c>
      <c r="P965" s="89" t="s">
        <v>670</v>
      </c>
    </row>
    <row r="966" spans="1:16" ht="76.5" hidden="1">
      <c r="A966" s="268" t="s">
        <v>559</v>
      </c>
      <c r="B966" s="89"/>
      <c r="C966" s="269" t="s">
        <v>760</v>
      </c>
      <c r="D966" s="84">
        <v>43497</v>
      </c>
      <c r="E966" s="85" t="s">
        <v>2923</v>
      </c>
      <c r="F966" s="85" t="s">
        <v>671</v>
      </c>
      <c r="G966" s="85">
        <v>183372</v>
      </c>
      <c r="H966" s="89"/>
      <c r="I966" s="270" t="s">
        <v>3766</v>
      </c>
      <c r="J966" s="89"/>
      <c r="K966" s="89"/>
      <c r="L966" s="89"/>
      <c r="M966" s="89"/>
      <c r="N966" s="271">
        <v>10500</v>
      </c>
      <c r="O966" s="271">
        <v>0</v>
      </c>
      <c r="P966" s="89" t="s">
        <v>670</v>
      </c>
    </row>
    <row r="967" spans="1:16" ht="76.5" hidden="1">
      <c r="A967" s="268" t="s">
        <v>559</v>
      </c>
      <c r="B967" s="89"/>
      <c r="C967" s="269" t="s">
        <v>760</v>
      </c>
      <c r="D967" s="84">
        <v>43497</v>
      </c>
      <c r="E967" s="85" t="s">
        <v>2923</v>
      </c>
      <c r="F967" s="85" t="s">
        <v>671</v>
      </c>
      <c r="G967" s="85">
        <v>183341</v>
      </c>
      <c r="H967" s="89"/>
      <c r="I967" s="270" t="s">
        <v>3767</v>
      </c>
      <c r="J967" s="89"/>
      <c r="K967" s="89"/>
      <c r="L967" s="89"/>
      <c r="M967" s="89"/>
      <c r="N967" s="271">
        <v>7351</v>
      </c>
      <c r="O967" s="271">
        <v>0</v>
      </c>
      <c r="P967" s="89" t="s">
        <v>670</v>
      </c>
    </row>
    <row r="968" spans="1:16" ht="76.5" hidden="1">
      <c r="A968" s="268" t="s">
        <v>559</v>
      </c>
      <c r="B968" s="89"/>
      <c r="C968" s="269" t="s">
        <v>760</v>
      </c>
      <c r="D968" s="84">
        <v>43497</v>
      </c>
      <c r="E968" s="85" t="s">
        <v>2923</v>
      </c>
      <c r="F968" s="85" t="s">
        <v>671</v>
      </c>
      <c r="G968" s="85">
        <v>183358</v>
      </c>
      <c r="H968" s="89"/>
      <c r="I968" s="270" t="s">
        <v>3768</v>
      </c>
      <c r="J968" s="89"/>
      <c r="K968" s="89"/>
      <c r="L968" s="89"/>
      <c r="M968" s="89"/>
      <c r="N968" s="271">
        <v>12796.5</v>
      </c>
      <c r="O968" s="271">
        <v>0</v>
      </c>
      <c r="P968" s="89" t="s">
        <v>670</v>
      </c>
    </row>
    <row r="969" spans="1:16" ht="76.5" hidden="1">
      <c r="A969" s="268" t="s">
        <v>559</v>
      </c>
      <c r="B969" s="89"/>
      <c r="C969" s="269" t="s">
        <v>760</v>
      </c>
      <c r="D969" s="84">
        <v>43497</v>
      </c>
      <c r="E969" s="85" t="s">
        <v>2923</v>
      </c>
      <c r="F969" s="85" t="s">
        <v>671</v>
      </c>
      <c r="G969" s="85">
        <v>183340</v>
      </c>
      <c r="H969" s="89"/>
      <c r="I969" s="270" t="s">
        <v>3769</v>
      </c>
      <c r="J969" s="89"/>
      <c r="K969" s="89"/>
      <c r="L969" s="89"/>
      <c r="M969" s="89"/>
      <c r="N969" s="271">
        <v>18378</v>
      </c>
      <c r="O969" s="271">
        <v>0</v>
      </c>
      <c r="P969" s="89" t="s">
        <v>670</v>
      </c>
    </row>
    <row r="970" spans="1:16" ht="76.5" hidden="1">
      <c r="A970" s="268" t="s">
        <v>559</v>
      </c>
      <c r="B970" s="89"/>
      <c r="C970" s="269" t="s">
        <v>760</v>
      </c>
      <c r="D970" s="84">
        <v>43497</v>
      </c>
      <c r="E970" s="85" t="s">
        <v>2923</v>
      </c>
      <c r="F970" s="85" t="s">
        <v>671</v>
      </c>
      <c r="G970" s="85">
        <v>183373</v>
      </c>
      <c r="H970" s="89"/>
      <c r="I970" s="270" t="s">
        <v>3770</v>
      </c>
      <c r="J970" s="89"/>
      <c r="K970" s="89"/>
      <c r="L970" s="89"/>
      <c r="M970" s="89"/>
      <c r="N970" s="271">
        <v>13500</v>
      </c>
      <c r="O970" s="271">
        <v>0</v>
      </c>
      <c r="P970" s="89" t="s">
        <v>670</v>
      </c>
    </row>
    <row r="971" spans="1:16" ht="76.5" hidden="1">
      <c r="A971" s="268" t="s">
        <v>559</v>
      </c>
      <c r="B971" s="89"/>
      <c r="C971" s="269" t="s">
        <v>760</v>
      </c>
      <c r="D971" s="84">
        <v>43497</v>
      </c>
      <c r="E971" s="85" t="s">
        <v>2923</v>
      </c>
      <c r="F971" s="85" t="s">
        <v>671</v>
      </c>
      <c r="G971" s="85">
        <v>183339</v>
      </c>
      <c r="H971" s="89"/>
      <c r="I971" s="270" t="s">
        <v>3771</v>
      </c>
      <c r="J971" s="89"/>
      <c r="K971" s="89"/>
      <c r="L971" s="89"/>
      <c r="M971" s="89"/>
      <c r="N971" s="271">
        <v>8100</v>
      </c>
      <c r="O971" s="271">
        <v>0</v>
      </c>
      <c r="P971" s="89" t="s">
        <v>670</v>
      </c>
    </row>
    <row r="972" spans="1:16" ht="76.5" hidden="1">
      <c r="A972" s="268" t="s">
        <v>559</v>
      </c>
      <c r="B972" s="89"/>
      <c r="C972" s="269" t="s">
        <v>760</v>
      </c>
      <c r="D972" s="84">
        <v>43497</v>
      </c>
      <c r="E972" s="85" t="s">
        <v>2923</v>
      </c>
      <c r="F972" s="85" t="s">
        <v>671</v>
      </c>
      <c r="G972" s="85">
        <v>183359</v>
      </c>
      <c r="H972" s="89"/>
      <c r="I972" s="270" t="s">
        <v>3772</v>
      </c>
      <c r="J972" s="89"/>
      <c r="K972" s="89"/>
      <c r="L972" s="89"/>
      <c r="M972" s="89"/>
      <c r="N972" s="271">
        <v>10800</v>
      </c>
      <c r="O972" s="271">
        <v>0</v>
      </c>
      <c r="P972" s="89" t="s">
        <v>670</v>
      </c>
    </row>
    <row r="973" spans="1:16" ht="76.5" hidden="1">
      <c r="A973" s="268" t="s">
        <v>559</v>
      </c>
      <c r="B973" s="89"/>
      <c r="C973" s="269" t="s">
        <v>760</v>
      </c>
      <c r="D973" s="84">
        <v>43497</v>
      </c>
      <c r="E973" s="85" t="s">
        <v>2923</v>
      </c>
      <c r="F973" s="85" t="s">
        <v>671</v>
      </c>
      <c r="G973" s="85">
        <v>183338</v>
      </c>
      <c r="H973" s="89"/>
      <c r="I973" s="270" t="s">
        <v>3773</v>
      </c>
      <c r="J973" s="89"/>
      <c r="K973" s="89"/>
      <c r="L973" s="89"/>
      <c r="M973" s="89"/>
      <c r="N973" s="271">
        <v>14400</v>
      </c>
      <c r="O973" s="271">
        <v>0</v>
      </c>
      <c r="P973" s="89" t="s">
        <v>670</v>
      </c>
    </row>
    <row r="974" spans="1:16" ht="76.5" hidden="1">
      <c r="A974" s="268" t="s">
        <v>559</v>
      </c>
      <c r="B974" s="89"/>
      <c r="C974" s="269" t="s">
        <v>760</v>
      </c>
      <c r="D974" s="84">
        <v>43497</v>
      </c>
      <c r="E974" s="85" t="s">
        <v>2923</v>
      </c>
      <c r="F974" s="85" t="s">
        <v>671</v>
      </c>
      <c r="G974" s="85">
        <v>183374</v>
      </c>
      <c r="H974" s="89"/>
      <c r="I974" s="270" t="s">
        <v>3774</v>
      </c>
      <c r="J974" s="89"/>
      <c r="K974" s="89"/>
      <c r="L974" s="89"/>
      <c r="M974" s="89"/>
      <c r="N974" s="271">
        <v>36000</v>
      </c>
      <c r="O974" s="271">
        <v>0</v>
      </c>
      <c r="P974" s="89" t="s">
        <v>670</v>
      </c>
    </row>
    <row r="975" spans="1:16" ht="76.5" hidden="1">
      <c r="A975" s="268" t="s">
        <v>559</v>
      </c>
      <c r="B975" s="89"/>
      <c r="C975" s="269" t="s">
        <v>760</v>
      </c>
      <c r="D975" s="84">
        <v>43497</v>
      </c>
      <c r="E975" s="85" t="s">
        <v>2923</v>
      </c>
      <c r="F975" s="85" t="s">
        <v>671</v>
      </c>
      <c r="G975" s="85">
        <v>183337</v>
      </c>
      <c r="H975" s="89"/>
      <c r="I975" s="270" t="s">
        <v>3775</v>
      </c>
      <c r="J975" s="89"/>
      <c r="K975" s="89"/>
      <c r="L975" s="89"/>
      <c r="M975" s="89"/>
      <c r="N975" s="271">
        <v>10891</v>
      </c>
      <c r="O975" s="271">
        <v>0</v>
      </c>
      <c r="P975" s="89" t="s">
        <v>670</v>
      </c>
    </row>
    <row r="976" spans="1:16" ht="76.5" hidden="1">
      <c r="A976" s="268" t="s">
        <v>559</v>
      </c>
      <c r="B976" s="89"/>
      <c r="C976" s="269" t="s">
        <v>760</v>
      </c>
      <c r="D976" s="84">
        <v>43497</v>
      </c>
      <c r="E976" s="85" t="s">
        <v>2923</v>
      </c>
      <c r="F976" s="85" t="s">
        <v>671</v>
      </c>
      <c r="G976" s="85">
        <v>183357</v>
      </c>
      <c r="H976" s="89"/>
      <c r="I976" s="270" t="s">
        <v>3776</v>
      </c>
      <c r="J976" s="89"/>
      <c r="K976" s="89"/>
      <c r="L976" s="89"/>
      <c r="M976" s="89"/>
      <c r="N976" s="271">
        <v>11700</v>
      </c>
      <c r="O976" s="271">
        <v>0</v>
      </c>
      <c r="P976" s="89" t="s">
        <v>670</v>
      </c>
    </row>
    <row r="977" spans="1:16" ht="76.5" hidden="1">
      <c r="A977" s="268" t="s">
        <v>559</v>
      </c>
      <c r="B977" s="89"/>
      <c r="C977" s="269" t="s">
        <v>760</v>
      </c>
      <c r="D977" s="84">
        <v>43497</v>
      </c>
      <c r="E977" s="85" t="s">
        <v>2923</v>
      </c>
      <c r="F977" s="85" t="s">
        <v>671</v>
      </c>
      <c r="G977" s="85">
        <v>183336</v>
      </c>
      <c r="H977" s="89"/>
      <c r="I977" s="270" t="s">
        <v>3777</v>
      </c>
      <c r="J977" s="89"/>
      <c r="K977" s="89"/>
      <c r="L977" s="89"/>
      <c r="M977" s="89"/>
      <c r="N977" s="271">
        <v>105502</v>
      </c>
      <c r="O977" s="271">
        <v>0</v>
      </c>
      <c r="P977" s="89" t="s">
        <v>670</v>
      </c>
    </row>
    <row r="978" spans="1:16" ht="76.5" hidden="1">
      <c r="A978" s="268" t="s">
        <v>559</v>
      </c>
      <c r="B978" s="89"/>
      <c r="C978" s="269" t="s">
        <v>760</v>
      </c>
      <c r="D978" s="84">
        <v>43497</v>
      </c>
      <c r="E978" s="85" t="s">
        <v>2923</v>
      </c>
      <c r="F978" s="85" t="s">
        <v>671</v>
      </c>
      <c r="G978" s="85">
        <v>183375</v>
      </c>
      <c r="H978" s="89"/>
      <c r="I978" s="270" t="s">
        <v>3778</v>
      </c>
      <c r="J978" s="89"/>
      <c r="K978" s="89"/>
      <c r="L978" s="89"/>
      <c r="M978" s="89"/>
      <c r="N978" s="271">
        <v>11163</v>
      </c>
      <c r="O978" s="271">
        <v>0</v>
      </c>
      <c r="P978" s="89" t="s">
        <v>670</v>
      </c>
    </row>
    <row r="979" spans="1:16" ht="76.5" hidden="1">
      <c r="A979" s="268" t="s">
        <v>559</v>
      </c>
      <c r="B979" s="89"/>
      <c r="C979" s="269" t="s">
        <v>760</v>
      </c>
      <c r="D979" s="84">
        <v>43497</v>
      </c>
      <c r="E979" s="85" t="s">
        <v>2923</v>
      </c>
      <c r="F979" s="85" t="s">
        <v>671</v>
      </c>
      <c r="G979" s="85">
        <v>183335</v>
      </c>
      <c r="H979" s="89"/>
      <c r="I979" s="270" t="s">
        <v>3779</v>
      </c>
      <c r="J979" s="89"/>
      <c r="K979" s="89"/>
      <c r="L979" s="89"/>
      <c r="M979" s="89"/>
      <c r="N979" s="271">
        <v>19800</v>
      </c>
      <c r="O979" s="271">
        <v>0</v>
      </c>
      <c r="P979" s="89" t="s">
        <v>670</v>
      </c>
    </row>
    <row r="980" spans="1:16" ht="76.5" hidden="1">
      <c r="A980" s="268" t="s">
        <v>559</v>
      </c>
      <c r="B980" s="89"/>
      <c r="C980" s="269" t="s">
        <v>760</v>
      </c>
      <c r="D980" s="84">
        <v>43497</v>
      </c>
      <c r="E980" s="85" t="s">
        <v>2923</v>
      </c>
      <c r="F980" s="85" t="s">
        <v>671</v>
      </c>
      <c r="G980" s="85">
        <v>183356</v>
      </c>
      <c r="H980" s="89"/>
      <c r="I980" s="270" t="s">
        <v>3780</v>
      </c>
      <c r="J980" s="89"/>
      <c r="K980" s="89"/>
      <c r="L980" s="89"/>
      <c r="M980" s="89"/>
      <c r="N980" s="271">
        <v>15000</v>
      </c>
      <c r="O980" s="271">
        <v>0</v>
      </c>
      <c r="P980" s="89" t="s">
        <v>670</v>
      </c>
    </row>
    <row r="981" spans="1:16" ht="76.5" hidden="1">
      <c r="A981" s="268" t="s">
        <v>559</v>
      </c>
      <c r="B981" s="89"/>
      <c r="C981" s="269" t="s">
        <v>760</v>
      </c>
      <c r="D981" s="84">
        <v>43497</v>
      </c>
      <c r="E981" s="85" t="s">
        <v>2923</v>
      </c>
      <c r="F981" s="85" t="s">
        <v>671</v>
      </c>
      <c r="G981" s="85">
        <v>183334</v>
      </c>
      <c r="H981" s="89"/>
      <c r="I981" s="270" t="s">
        <v>3781</v>
      </c>
      <c r="J981" s="89"/>
      <c r="K981" s="89"/>
      <c r="L981" s="89"/>
      <c r="M981" s="89"/>
      <c r="N981" s="271">
        <v>4050</v>
      </c>
      <c r="O981" s="271">
        <v>0</v>
      </c>
      <c r="P981" s="89" t="s">
        <v>670</v>
      </c>
    </row>
    <row r="982" spans="1:16" ht="76.5" hidden="1">
      <c r="A982" s="268" t="s">
        <v>559</v>
      </c>
      <c r="B982" s="89"/>
      <c r="C982" s="269" t="s">
        <v>760</v>
      </c>
      <c r="D982" s="84">
        <v>43497</v>
      </c>
      <c r="E982" s="85" t="s">
        <v>2923</v>
      </c>
      <c r="F982" s="85" t="s">
        <v>671</v>
      </c>
      <c r="G982" s="85">
        <v>183376</v>
      </c>
      <c r="H982" s="89"/>
      <c r="I982" s="270" t="s">
        <v>3782</v>
      </c>
      <c r="J982" s="89"/>
      <c r="K982" s="89"/>
      <c r="L982" s="89"/>
      <c r="M982" s="89"/>
      <c r="N982" s="271">
        <v>12000</v>
      </c>
      <c r="O982" s="271">
        <v>0</v>
      </c>
      <c r="P982" s="89" t="s">
        <v>670</v>
      </c>
    </row>
    <row r="983" spans="1:16" ht="76.5" hidden="1">
      <c r="A983" s="268" t="s">
        <v>559</v>
      </c>
      <c r="B983" s="89"/>
      <c r="C983" s="269" t="s">
        <v>760</v>
      </c>
      <c r="D983" s="84">
        <v>43497</v>
      </c>
      <c r="E983" s="85" t="s">
        <v>2923</v>
      </c>
      <c r="F983" s="85" t="s">
        <v>671</v>
      </c>
      <c r="G983" s="85">
        <v>183333</v>
      </c>
      <c r="H983" s="89"/>
      <c r="I983" s="270" t="s">
        <v>3783</v>
      </c>
      <c r="J983" s="89"/>
      <c r="K983" s="89"/>
      <c r="L983" s="89"/>
      <c r="M983" s="89"/>
      <c r="N983" s="271">
        <v>16500</v>
      </c>
      <c r="O983" s="271">
        <v>0</v>
      </c>
      <c r="P983" s="89" t="s">
        <v>670</v>
      </c>
    </row>
    <row r="984" spans="1:16" ht="76.5" hidden="1">
      <c r="A984" s="268" t="s">
        <v>559</v>
      </c>
      <c r="B984" s="89"/>
      <c r="C984" s="269" t="s">
        <v>760</v>
      </c>
      <c r="D984" s="84">
        <v>43497</v>
      </c>
      <c r="E984" s="85" t="s">
        <v>2923</v>
      </c>
      <c r="F984" s="85" t="s">
        <v>671</v>
      </c>
      <c r="G984" s="85">
        <v>183355</v>
      </c>
      <c r="H984" s="89"/>
      <c r="I984" s="270" t="s">
        <v>3784</v>
      </c>
      <c r="J984" s="89"/>
      <c r="K984" s="89"/>
      <c r="L984" s="89"/>
      <c r="M984" s="89"/>
      <c r="N984" s="271">
        <v>11026.5</v>
      </c>
      <c r="O984" s="271">
        <v>0</v>
      </c>
      <c r="P984" s="89" t="s">
        <v>670</v>
      </c>
    </row>
    <row r="985" spans="1:16" ht="76.5" hidden="1">
      <c r="A985" s="268" t="s">
        <v>559</v>
      </c>
      <c r="B985" s="89"/>
      <c r="C985" s="269" t="s">
        <v>760</v>
      </c>
      <c r="D985" s="84">
        <v>43497</v>
      </c>
      <c r="E985" s="85" t="s">
        <v>2923</v>
      </c>
      <c r="F985" s="85" t="s">
        <v>671</v>
      </c>
      <c r="G985" s="85">
        <v>183332</v>
      </c>
      <c r="H985" s="89"/>
      <c r="I985" s="270" t="s">
        <v>3785</v>
      </c>
      <c r="J985" s="89"/>
      <c r="K985" s="89"/>
      <c r="L985" s="89"/>
      <c r="M985" s="89"/>
      <c r="N985" s="271">
        <v>13341</v>
      </c>
      <c r="O985" s="271">
        <v>0</v>
      </c>
      <c r="P985" s="89" t="s">
        <v>670</v>
      </c>
    </row>
    <row r="986" spans="1:16" ht="76.5" hidden="1">
      <c r="A986" s="268" t="s">
        <v>559</v>
      </c>
      <c r="B986" s="89"/>
      <c r="C986" s="269" t="s">
        <v>760</v>
      </c>
      <c r="D986" s="84">
        <v>43497</v>
      </c>
      <c r="E986" s="85" t="s">
        <v>2923</v>
      </c>
      <c r="F986" s="85" t="s">
        <v>671</v>
      </c>
      <c r="G986" s="85">
        <v>183377</v>
      </c>
      <c r="H986" s="89"/>
      <c r="I986" s="270" t="s">
        <v>3786</v>
      </c>
      <c r="J986" s="89"/>
      <c r="K986" s="89"/>
      <c r="L986" s="89"/>
      <c r="M986" s="89"/>
      <c r="N986" s="271">
        <v>16063.5</v>
      </c>
      <c r="O986" s="271">
        <v>0</v>
      </c>
      <c r="P986" s="89" t="s">
        <v>670</v>
      </c>
    </row>
    <row r="987" spans="1:16" ht="76.5" hidden="1">
      <c r="A987" s="268" t="s">
        <v>559</v>
      </c>
      <c r="B987" s="89"/>
      <c r="C987" s="269" t="s">
        <v>760</v>
      </c>
      <c r="D987" s="84">
        <v>43497</v>
      </c>
      <c r="E987" s="85" t="s">
        <v>2923</v>
      </c>
      <c r="F987" s="85" t="s">
        <v>671</v>
      </c>
      <c r="G987" s="85">
        <v>183331</v>
      </c>
      <c r="H987" s="89"/>
      <c r="I987" s="270" t="s">
        <v>3787</v>
      </c>
      <c r="J987" s="89"/>
      <c r="K987" s="89"/>
      <c r="L987" s="89"/>
      <c r="M987" s="89"/>
      <c r="N987" s="271">
        <v>15247</v>
      </c>
      <c r="O987" s="271">
        <v>0</v>
      </c>
      <c r="P987" s="89" t="s">
        <v>670</v>
      </c>
    </row>
    <row r="988" spans="1:16" ht="76.5" hidden="1">
      <c r="A988" s="268" t="s">
        <v>559</v>
      </c>
      <c r="B988" s="89"/>
      <c r="C988" s="269" t="s">
        <v>760</v>
      </c>
      <c r="D988" s="84">
        <v>43497</v>
      </c>
      <c r="E988" s="85" t="s">
        <v>2923</v>
      </c>
      <c r="F988" s="85" t="s">
        <v>671</v>
      </c>
      <c r="G988" s="85">
        <v>183354</v>
      </c>
      <c r="H988" s="89"/>
      <c r="I988" s="270" t="s">
        <v>3788</v>
      </c>
      <c r="J988" s="89"/>
      <c r="K988" s="89"/>
      <c r="L988" s="89"/>
      <c r="M988" s="89"/>
      <c r="N988" s="271">
        <v>15000</v>
      </c>
      <c r="O988" s="271">
        <v>0</v>
      </c>
      <c r="P988" s="89" t="s">
        <v>670</v>
      </c>
    </row>
    <row r="989" spans="1:16" ht="76.5" hidden="1">
      <c r="A989" s="268" t="s">
        <v>559</v>
      </c>
      <c r="B989" s="89"/>
      <c r="C989" s="269" t="s">
        <v>760</v>
      </c>
      <c r="D989" s="84">
        <v>43497</v>
      </c>
      <c r="E989" s="85" t="s">
        <v>2923</v>
      </c>
      <c r="F989" s="85" t="s">
        <v>671</v>
      </c>
      <c r="G989" s="85">
        <v>183330</v>
      </c>
      <c r="H989" s="89"/>
      <c r="I989" s="270" t="s">
        <v>3789</v>
      </c>
      <c r="J989" s="89"/>
      <c r="K989" s="89"/>
      <c r="L989" s="89"/>
      <c r="M989" s="89"/>
      <c r="N989" s="271">
        <v>17100</v>
      </c>
      <c r="O989" s="271">
        <v>0</v>
      </c>
      <c r="P989" s="89" t="s">
        <v>670</v>
      </c>
    </row>
    <row r="990" spans="1:16" ht="76.5" hidden="1">
      <c r="A990" s="268" t="s">
        <v>559</v>
      </c>
      <c r="B990" s="89"/>
      <c r="C990" s="269" t="s">
        <v>760</v>
      </c>
      <c r="D990" s="84">
        <v>43497</v>
      </c>
      <c r="E990" s="85" t="s">
        <v>2923</v>
      </c>
      <c r="F990" s="85" t="s">
        <v>671</v>
      </c>
      <c r="G990" s="85">
        <v>183378</v>
      </c>
      <c r="H990" s="89"/>
      <c r="I990" s="270" t="s">
        <v>3790</v>
      </c>
      <c r="J990" s="89"/>
      <c r="K990" s="89"/>
      <c r="L990" s="89"/>
      <c r="M990" s="89"/>
      <c r="N990" s="271">
        <v>14400</v>
      </c>
      <c r="O990" s="271">
        <v>0</v>
      </c>
      <c r="P990" s="89" t="s">
        <v>670</v>
      </c>
    </row>
    <row r="991" spans="1:16" ht="76.5" hidden="1">
      <c r="A991" s="268" t="s">
        <v>559</v>
      </c>
      <c r="B991" s="89"/>
      <c r="C991" s="269" t="s">
        <v>760</v>
      </c>
      <c r="D991" s="84">
        <v>43497</v>
      </c>
      <c r="E991" s="85" t="s">
        <v>2923</v>
      </c>
      <c r="F991" s="85" t="s">
        <v>671</v>
      </c>
      <c r="G991" s="85">
        <v>183329</v>
      </c>
      <c r="H991" s="89"/>
      <c r="I991" s="270" t="s">
        <v>3791</v>
      </c>
      <c r="J991" s="89"/>
      <c r="K991" s="89"/>
      <c r="L991" s="89"/>
      <c r="M991" s="89"/>
      <c r="N991" s="271">
        <v>10800</v>
      </c>
      <c r="O991" s="271">
        <v>0</v>
      </c>
      <c r="P991" s="89" t="s">
        <v>670</v>
      </c>
    </row>
    <row r="992" spans="1:16" ht="76.5" hidden="1">
      <c r="A992" s="268" t="s">
        <v>559</v>
      </c>
      <c r="B992" s="89"/>
      <c r="C992" s="269" t="s">
        <v>760</v>
      </c>
      <c r="D992" s="84">
        <v>43497</v>
      </c>
      <c r="E992" s="85" t="s">
        <v>2923</v>
      </c>
      <c r="F992" s="85" t="s">
        <v>671</v>
      </c>
      <c r="G992" s="85">
        <v>183353</v>
      </c>
      <c r="H992" s="89"/>
      <c r="I992" s="270" t="s">
        <v>3792</v>
      </c>
      <c r="J992" s="89"/>
      <c r="K992" s="89"/>
      <c r="L992" s="89"/>
      <c r="M992" s="89"/>
      <c r="N992" s="271">
        <v>10125</v>
      </c>
      <c r="O992" s="271">
        <v>0</v>
      </c>
      <c r="P992" s="89" t="s">
        <v>670</v>
      </c>
    </row>
    <row r="993" spans="1:16" ht="76.5" hidden="1">
      <c r="A993" s="268" t="s">
        <v>559</v>
      </c>
      <c r="B993" s="89"/>
      <c r="C993" s="269" t="s">
        <v>760</v>
      </c>
      <c r="D993" s="84">
        <v>43497</v>
      </c>
      <c r="E993" s="85" t="s">
        <v>2923</v>
      </c>
      <c r="F993" s="85" t="s">
        <v>671</v>
      </c>
      <c r="G993" s="85">
        <v>183328</v>
      </c>
      <c r="H993" s="89"/>
      <c r="I993" s="270" t="s">
        <v>3793</v>
      </c>
      <c r="J993" s="89"/>
      <c r="K993" s="89"/>
      <c r="L993" s="89"/>
      <c r="M993" s="89"/>
      <c r="N993" s="271">
        <v>19350</v>
      </c>
      <c r="O993" s="271">
        <v>0</v>
      </c>
      <c r="P993" s="89" t="s">
        <v>670</v>
      </c>
    </row>
    <row r="994" spans="1:16" ht="76.5" hidden="1">
      <c r="A994" s="268" t="s">
        <v>559</v>
      </c>
      <c r="B994" s="89"/>
      <c r="C994" s="269" t="s">
        <v>760</v>
      </c>
      <c r="D994" s="84">
        <v>43497</v>
      </c>
      <c r="E994" s="85" t="s">
        <v>2923</v>
      </c>
      <c r="F994" s="85" t="s">
        <v>671</v>
      </c>
      <c r="G994" s="85">
        <v>183379</v>
      </c>
      <c r="H994" s="89"/>
      <c r="I994" s="270" t="s">
        <v>3794</v>
      </c>
      <c r="J994" s="89"/>
      <c r="K994" s="89"/>
      <c r="L994" s="89"/>
      <c r="M994" s="89"/>
      <c r="N994" s="271">
        <v>9450</v>
      </c>
      <c r="O994" s="271">
        <v>0</v>
      </c>
      <c r="P994" s="89" t="s">
        <v>670</v>
      </c>
    </row>
    <row r="995" spans="1:16" ht="76.5" hidden="1">
      <c r="A995" s="268" t="s">
        <v>559</v>
      </c>
      <c r="B995" s="89"/>
      <c r="C995" s="269" t="s">
        <v>760</v>
      </c>
      <c r="D995" s="84">
        <v>43497</v>
      </c>
      <c r="E995" s="85" t="s">
        <v>2923</v>
      </c>
      <c r="F995" s="85" t="s">
        <v>671</v>
      </c>
      <c r="G995" s="85">
        <v>183327</v>
      </c>
      <c r="H995" s="89"/>
      <c r="I995" s="270" t="s">
        <v>3795</v>
      </c>
      <c r="J995" s="89"/>
      <c r="K995" s="89"/>
      <c r="L995" s="89"/>
      <c r="M995" s="89"/>
      <c r="N995" s="271">
        <v>8100</v>
      </c>
      <c r="O995" s="271">
        <v>0</v>
      </c>
      <c r="P995" s="89" t="s">
        <v>670</v>
      </c>
    </row>
    <row r="996" spans="1:16" ht="76.5" hidden="1">
      <c r="A996" s="268" t="s">
        <v>559</v>
      </c>
      <c r="B996" s="89"/>
      <c r="C996" s="269" t="s">
        <v>760</v>
      </c>
      <c r="D996" s="84">
        <v>43497</v>
      </c>
      <c r="E996" s="85" t="s">
        <v>2923</v>
      </c>
      <c r="F996" s="85" t="s">
        <v>671</v>
      </c>
      <c r="G996" s="85">
        <v>183380</v>
      </c>
      <c r="H996" s="89"/>
      <c r="I996" s="270" t="s">
        <v>3796</v>
      </c>
      <c r="J996" s="89"/>
      <c r="K996" s="89"/>
      <c r="L996" s="89"/>
      <c r="M996" s="89"/>
      <c r="N996" s="271">
        <v>14850</v>
      </c>
      <c r="O996" s="271">
        <v>0</v>
      </c>
      <c r="P996" s="89" t="s">
        <v>670</v>
      </c>
    </row>
    <row r="997" spans="1:16" ht="89.25" hidden="1">
      <c r="A997" s="268" t="s">
        <v>559</v>
      </c>
      <c r="B997" s="89"/>
      <c r="C997" s="269" t="s">
        <v>760</v>
      </c>
      <c r="D997" s="84">
        <v>43497</v>
      </c>
      <c r="E997" s="85" t="s">
        <v>2923</v>
      </c>
      <c r="F997" s="85" t="s">
        <v>671</v>
      </c>
      <c r="G997" s="85">
        <v>183326</v>
      </c>
      <c r="H997" s="89"/>
      <c r="I997" s="270" t="s">
        <v>3797</v>
      </c>
      <c r="J997" s="89"/>
      <c r="K997" s="89"/>
      <c r="L997" s="89"/>
      <c r="M997" s="89"/>
      <c r="N997" s="271">
        <v>4500</v>
      </c>
      <c r="O997" s="271">
        <v>0</v>
      </c>
      <c r="P997" s="89" t="s">
        <v>670</v>
      </c>
    </row>
    <row r="998" spans="1:16" ht="76.5" hidden="1">
      <c r="A998" s="268" t="s">
        <v>559</v>
      </c>
      <c r="B998" s="89"/>
      <c r="C998" s="269" t="s">
        <v>760</v>
      </c>
      <c r="D998" s="84">
        <v>43497</v>
      </c>
      <c r="E998" s="85" t="s">
        <v>2923</v>
      </c>
      <c r="F998" s="85" t="s">
        <v>671</v>
      </c>
      <c r="G998" s="85">
        <v>183352</v>
      </c>
      <c r="H998" s="89"/>
      <c r="I998" s="270" t="s">
        <v>3798</v>
      </c>
      <c r="J998" s="89"/>
      <c r="K998" s="89"/>
      <c r="L998" s="89"/>
      <c r="M998" s="89"/>
      <c r="N998" s="271">
        <v>14400</v>
      </c>
      <c r="O998" s="271">
        <v>0</v>
      </c>
      <c r="P998" s="89" t="s">
        <v>670</v>
      </c>
    </row>
    <row r="999" spans="1:16" ht="76.5" hidden="1">
      <c r="A999" s="268" t="s">
        <v>559</v>
      </c>
      <c r="B999" s="89"/>
      <c r="C999" s="269" t="s">
        <v>760</v>
      </c>
      <c r="D999" s="84">
        <v>43497</v>
      </c>
      <c r="E999" s="85" t="s">
        <v>2923</v>
      </c>
      <c r="F999" s="85" t="s">
        <v>671</v>
      </c>
      <c r="G999" s="85">
        <v>183325</v>
      </c>
      <c r="H999" s="89"/>
      <c r="I999" s="270" t="s">
        <v>3799</v>
      </c>
      <c r="J999" s="89"/>
      <c r="K999" s="89"/>
      <c r="L999" s="89"/>
      <c r="M999" s="89"/>
      <c r="N999" s="271">
        <v>11299</v>
      </c>
      <c r="O999" s="271">
        <v>0</v>
      </c>
      <c r="P999" s="89" t="s">
        <v>670</v>
      </c>
    </row>
    <row r="1000" spans="1:16" ht="76.5" hidden="1">
      <c r="A1000" s="268" t="s">
        <v>559</v>
      </c>
      <c r="B1000" s="89"/>
      <c r="C1000" s="269" t="s">
        <v>760</v>
      </c>
      <c r="D1000" s="84">
        <v>43497</v>
      </c>
      <c r="E1000" s="85" t="s">
        <v>2923</v>
      </c>
      <c r="F1000" s="85" t="s">
        <v>671</v>
      </c>
      <c r="G1000" s="85">
        <v>183238</v>
      </c>
      <c r="H1000" s="89"/>
      <c r="I1000" s="270" t="s">
        <v>3800</v>
      </c>
      <c r="J1000" s="89"/>
      <c r="K1000" s="89"/>
      <c r="L1000" s="89"/>
      <c r="M1000" s="89"/>
      <c r="N1000" s="271">
        <v>19125</v>
      </c>
      <c r="O1000" s="271">
        <v>0</v>
      </c>
      <c r="P1000" s="89" t="s">
        <v>670</v>
      </c>
    </row>
    <row r="1001" spans="1:16" ht="76.5" hidden="1">
      <c r="A1001" s="268" t="s">
        <v>559</v>
      </c>
      <c r="B1001" s="89"/>
      <c r="C1001" s="269" t="s">
        <v>760</v>
      </c>
      <c r="D1001" s="84">
        <v>43497</v>
      </c>
      <c r="E1001" s="85" t="s">
        <v>2923</v>
      </c>
      <c r="F1001" s="85" t="s">
        <v>671</v>
      </c>
      <c r="G1001" s="85">
        <v>183239</v>
      </c>
      <c r="H1001" s="89"/>
      <c r="I1001" s="270" t="s">
        <v>3801</v>
      </c>
      <c r="J1001" s="89"/>
      <c r="K1001" s="89"/>
      <c r="L1001" s="89"/>
      <c r="M1001" s="89"/>
      <c r="N1001" s="271">
        <v>9900</v>
      </c>
      <c r="O1001" s="271">
        <v>0</v>
      </c>
      <c r="P1001" s="89" t="s">
        <v>670</v>
      </c>
    </row>
    <row r="1002" spans="1:16" ht="76.5" hidden="1">
      <c r="A1002" s="268" t="s">
        <v>559</v>
      </c>
      <c r="B1002" s="89"/>
      <c r="C1002" s="269" t="s">
        <v>760</v>
      </c>
      <c r="D1002" s="84">
        <v>43497</v>
      </c>
      <c r="E1002" s="85" t="s">
        <v>2923</v>
      </c>
      <c r="F1002" s="85" t="s">
        <v>671</v>
      </c>
      <c r="G1002" s="85">
        <v>183232</v>
      </c>
      <c r="H1002" s="89"/>
      <c r="I1002" s="270" t="s">
        <v>3802</v>
      </c>
      <c r="J1002" s="89"/>
      <c r="K1002" s="89"/>
      <c r="L1002" s="89"/>
      <c r="M1002" s="89"/>
      <c r="N1002" s="271">
        <v>12375</v>
      </c>
      <c r="O1002" s="271">
        <v>0</v>
      </c>
      <c r="P1002" s="89" t="s">
        <v>670</v>
      </c>
    </row>
    <row r="1003" spans="1:16" ht="76.5" hidden="1">
      <c r="A1003" s="268" t="s">
        <v>559</v>
      </c>
      <c r="B1003" s="89"/>
      <c r="C1003" s="269" t="s">
        <v>760</v>
      </c>
      <c r="D1003" s="84">
        <v>43497</v>
      </c>
      <c r="E1003" s="85" t="s">
        <v>2923</v>
      </c>
      <c r="F1003" s="85" t="s">
        <v>671</v>
      </c>
      <c r="G1003" s="85">
        <v>183236</v>
      </c>
      <c r="H1003" s="89"/>
      <c r="I1003" s="270" t="s">
        <v>3803</v>
      </c>
      <c r="J1003" s="89"/>
      <c r="K1003" s="89"/>
      <c r="L1003" s="89"/>
      <c r="M1003" s="89"/>
      <c r="N1003" s="271">
        <v>10618.5</v>
      </c>
      <c r="O1003" s="271">
        <v>0</v>
      </c>
      <c r="P1003" s="89" t="s">
        <v>670</v>
      </c>
    </row>
    <row r="1004" spans="1:16" ht="76.5" hidden="1">
      <c r="A1004" s="268" t="s">
        <v>559</v>
      </c>
      <c r="B1004" s="89"/>
      <c r="C1004" s="269" t="s">
        <v>760</v>
      </c>
      <c r="D1004" s="84">
        <v>43497</v>
      </c>
      <c r="E1004" s="85" t="s">
        <v>2923</v>
      </c>
      <c r="F1004" s="85" t="s">
        <v>671</v>
      </c>
      <c r="G1004" s="85">
        <v>183230</v>
      </c>
      <c r="H1004" s="89"/>
      <c r="I1004" s="270" t="s">
        <v>3804</v>
      </c>
      <c r="J1004" s="89"/>
      <c r="K1004" s="89"/>
      <c r="L1004" s="89"/>
      <c r="M1004" s="89"/>
      <c r="N1004" s="271">
        <v>2700</v>
      </c>
      <c r="O1004" s="271">
        <v>0</v>
      </c>
      <c r="P1004" s="89" t="s">
        <v>670</v>
      </c>
    </row>
    <row r="1005" spans="1:16" ht="76.5" hidden="1">
      <c r="A1005" s="268" t="s">
        <v>559</v>
      </c>
      <c r="B1005" s="89"/>
      <c r="C1005" s="269" t="s">
        <v>760</v>
      </c>
      <c r="D1005" s="84">
        <v>43497</v>
      </c>
      <c r="E1005" s="85" t="s">
        <v>2923</v>
      </c>
      <c r="F1005" s="85" t="s">
        <v>671</v>
      </c>
      <c r="G1005" s="85">
        <v>183240</v>
      </c>
      <c r="H1005" s="89"/>
      <c r="I1005" s="270" t="s">
        <v>3805</v>
      </c>
      <c r="J1005" s="89"/>
      <c r="K1005" s="89"/>
      <c r="L1005" s="89"/>
      <c r="M1005" s="89"/>
      <c r="N1005" s="271">
        <v>22725</v>
      </c>
      <c r="O1005" s="271">
        <v>0</v>
      </c>
      <c r="P1005" s="89" t="s">
        <v>670</v>
      </c>
    </row>
    <row r="1006" spans="1:16" ht="76.5" hidden="1">
      <c r="A1006" s="268" t="s">
        <v>559</v>
      </c>
      <c r="B1006" s="89"/>
      <c r="C1006" s="269" t="s">
        <v>760</v>
      </c>
      <c r="D1006" s="84">
        <v>43497</v>
      </c>
      <c r="E1006" s="85" t="s">
        <v>2923</v>
      </c>
      <c r="F1006" s="85" t="s">
        <v>671</v>
      </c>
      <c r="G1006" s="85">
        <v>183224</v>
      </c>
      <c r="H1006" s="89"/>
      <c r="I1006" s="270" t="s">
        <v>3806</v>
      </c>
      <c r="J1006" s="89"/>
      <c r="K1006" s="89"/>
      <c r="L1006" s="89"/>
      <c r="M1006" s="89"/>
      <c r="N1006" s="271">
        <v>31991</v>
      </c>
      <c r="O1006" s="271">
        <v>0</v>
      </c>
      <c r="P1006" s="89" t="s">
        <v>670</v>
      </c>
    </row>
    <row r="1007" spans="1:16" ht="76.5" hidden="1">
      <c r="A1007" s="268" t="s">
        <v>559</v>
      </c>
      <c r="B1007" s="89"/>
      <c r="C1007" s="269" t="s">
        <v>760</v>
      </c>
      <c r="D1007" s="84">
        <v>43497</v>
      </c>
      <c r="E1007" s="85" t="s">
        <v>2923</v>
      </c>
      <c r="F1007" s="85" t="s">
        <v>671</v>
      </c>
      <c r="G1007" s="85">
        <v>183243</v>
      </c>
      <c r="H1007" s="89"/>
      <c r="I1007" s="270" t="s">
        <v>3807</v>
      </c>
      <c r="J1007" s="89"/>
      <c r="K1007" s="89"/>
      <c r="L1007" s="89"/>
      <c r="M1007" s="89"/>
      <c r="N1007" s="271">
        <v>11250</v>
      </c>
      <c r="O1007" s="271">
        <v>0</v>
      </c>
      <c r="P1007" s="89" t="s">
        <v>670</v>
      </c>
    </row>
    <row r="1008" spans="1:16" ht="76.5" hidden="1">
      <c r="A1008" s="268" t="s">
        <v>559</v>
      </c>
      <c r="B1008" s="89"/>
      <c r="C1008" s="269" t="s">
        <v>760</v>
      </c>
      <c r="D1008" s="84">
        <v>43497</v>
      </c>
      <c r="E1008" s="85" t="s">
        <v>2923</v>
      </c>
      <c r="F1008" s="85" t="s">
        <v>671</v>
      </c>
      <c r="G1008" s="85">
        <v>183219</v>
      </c>
      <c r="H1008" s="89"/>
      <c r="I1008" s="270" t="s">
        <v>3808</v>
      </c>
      <c r="J1008" s="89"/>
      <c r="K1008" s="89"/>
      <c r="L1008" s="89"/>
      <c r="M1008" s="89"/>
      <c r="N1008" s="271">
        <v>10125</v>
      </c>
      <c r="O1008" s="271">
        <v>0</v>
      </c>
      <c r="P1008" s="89" t="s">
        <v>670</v>
      </c>
    </row>
    <row r="1009" spans="1:16" ht="76.5" hidden="1">
      <c r="A1009" s="268" t="s">
        <v>559</v>
      </c>
      <c r="B1009" s="89"/>
      <c r="C1009" s="269" t="s">
        <v>760</v>
      </c>
      <c r="D1009" s="84">
        <v>43497</v>
      </c>
      <c r="E1009" s="85" t="s">
        <v>2923</v>
      </c>
      <c r="F1009" s="85" t="s">
        <v>671</v>
      </c>
      <c r="G1009" s="85">
        <v>183234</v>
      </c>
      <c r="H1009" s="89"/>
      <c r="I1009" s="270" t="s">
        <v>2727</v>
      </c>
      <c r="J1009" s="89"/>
      <c r="K1009" s="89"/>
      <c r="L1009" s="89"/>
      <c r="M1009" s="89"/>
      <c r="N1009" s="271">
        <v>9450</v>
      </c>
      <c r="O1009" s="271">
        <v>0</v>
      </c>
      <c r="P1009" s="89" t="s">
        <v>670</v>
      </c>
    </row>
    <row r="1010" spans="1:16" ht="76.5" hidden="1">
      <c r="A1010" s="268" t="s">
        <v>559</v>
      </c>
      <c r="B1010" s="89"/>
      <c r="C1010" s="269" t="s">
        <v>760</v>
      </c>
      <c r="D1010" s="84">
        <v>43497</v>
      </c>
      <c r="E1010" s="85" t="s">
        <v>2923</v>
      </c>
      <c r="F1010" s="85" t="s">
        <v>671</v>
      </c>
      <c r="G1010" s="85">
        <v>183218</v>
      </c>
      <c r="H1010" s="89"/>
      <c r="I1010" s="270" t="s">
        <v>3809</v>
      </c>
      <c r="J1010" s="89"/>
      <c r="K1010" s="89"/>
      <c r="L1010" s="89"/>
      <c r="M1010" s="89"/>
      <c r="N1010" s="271">
        <v>11250</v>
      </c>
      <c r="O1010" s="271">
        <v>0</v>
      </c>
      <c r="P1010" s="89" t="s">
        <v>670</v>
      </c>
    </row>
    <row r="1011" spans="1:16" ht="76.5" hidden="1">
      <c r="A1011" s="268" t="s">
        <v>559</v>
      </c>
      <c r="B1011" s="89"/>
      <c r="C1011" s="269" t="s">
        <v>760</v>
      </c>
      <c r="D1011" s="84">
        <v>43497</v>
      </c>
      <c r="E1011" s="85" t="s">
        <v>2923</v>
      </c>
      <c r="F1011" s="85" t="s">
        <v>671</v>
      </c>
      <c r="G1011" s="85">
        <v>183307</v>
      </c>
      <c r="H1011" s="89"/>
      <c r="I1011" s="270" t="s">
        <v>3810</v>
      </c>
      <c r="J1011" s="89"/>
      <c r="K1011" s="89"/>
      <c r="L1011" s="89"/>
      <c r="M1011" s="89"/>
      <c r="N1011" s="271">
        <v>20556</v>
      </c>
      <c r="O1011" s="271">
        <v>0</v>
      </c>
      <c r="P1011" s="89" t="s">
        <v>670</v>
      </c>
    </row>
    <row r="1012" spans="1:16" ht="76.5" hidden="1">
      <c r="A1012" s="268" t="s">
        <v>559</v>
      </c>
      <c r="B1012" s="89"/>
      <c r="C1012" s="269" t="s">
        <v>760</v>
      </c>
      <c r="D1012" s="84">
        <v>43497</v>
      </c>
      <c r="E1012" s="85" t="s">
        <v>2923</v>
      </c>
      <c r="F1012" s="85" t="s">
        <v>671</v>
      </c>
      <c r="G1012" s="85">
        <v>183310</v>
      </c>
      <c r="H1012" s="89"/>
      <c r="I1012" s="270" t="s">
        <v>3811</v>
      </c>
      <c r="J1012" s="89"/>
      <c r="K1012" s="89"/>
      <c r="L1012" s="89"/>
      <c r="M1012" s="89"/>
      <c r="N1012" s="271">
        <v>41248</v>
      </c>
      <c r="O1012" s="271">
        <v>0</v>
      </c>
      <c r="P1012" s="89" t="s">
        <v>670</v>
      </c>
    </row>
    <row r="1013" spans="1:16" ht="76.5" hidden="1">
      <c r="A1013" s="268" t="s">
        <v>559</v>
      </c>
      <c r="B1013" s="89"/>
      <c r="C1013" s="269" t="s">
        <v>760</v>
      </c>
      <c r="D1013" s="84">
        <v>43497</v>
      </c>
      <c r="E1013" s="85" t="s">
        <v>2923</v>
      </c>
      <c r="F1013" s="85" t="s">
        <v>671</v>
      </c>
      <c r="G1013" s="85">
        <v>183287</v>
      </c>
      <c r="H1013" s="89"/>
      <c r="I1013" s="270" t="s">
        <v>3812</v>
      </c>
      <c r="J1013" s="89"/>
      <c r="K1013" s="89"/>
      <c r="L1013" s="89"/>
      <c r="M1013" s="89"/>
      <c r="N1013" s="271">
        <v>8550</v>
      </c>
      <c r="O1013" s="271">
        <v>0</v>
      </c>
      <c r="P1013" s="89" t="s">
        <v>670</v>
      </c>
    </row>
    <row r="1014" spans="1:16" ht="76.5" hidden="1">
      <c r="A1014" s="268" t="s">
        <v>559</v>
      </c>
      <c r="B1014" s="89"/>
      <c r="C1014" s="269" t="s">
        <v>760</v>
      </c>
      <c r="D1014" s="84">
        <v>43497</v>
      </c>
      <c r="E1014" s="85" t="s">
        <v>2923</v>
      </c>
      <c r="F1014" s="85" t="s">
        <v>671</v>
      </c>
      <c r="G1014" s="85">
        <v>183305</v>
      </c>
      <c r="H1014" s="89"/>
      <c r="I1014" s="270" t="s">
        <v>3813</v>
      </c>
      <c r="J1014" s="89"/>
      <c r="K1014" s="89"/>
      <c r="L1014" s="89"/>
      <c r="M1014" s="89"/>
      <c r="N1014" s="271">
        <v>10482</v>
      </c>
      <c r="O1014" s="271">
        <v>0</v>
      </c>
      <c r="P1014" s="89" t="s">
        <v>670</v>
      </c>
    </row>
    <row r="1015" spans="1:16" ht="76.5" hidden="1">
      <c r="A1015" s="268" t="s">
        <v>559</v>
      </c>
      <c r="B1015" s="89"/>
      <c r="C1015" s="269" t="s">
        <v>760</v>
      </c>
      <c r="D1015" s="84">
        <v>43497</v>
      </c>
      <c r="E1015" s="85" t="s">
        <v>2923</v>
      </c>
      <c r="F1015" s="85" t="s">
        <v>671</v>
      </c>
      <c r="G1015" s="85">
        <v>183285</v>
      </c>
      <c r="H1015" s="89"/>
      <c r="I1015" s="270" t="s">
        <v>3814</v>
      </c>
      <c r="J1015" s="89"/>
      <c r="K1015" s="89"/>
      <c r="L1015" s="89"/>
      <c r="M1015" s="89"/>
      <c r="N1015" s="271">
        <v>7650</v>
      </c>
      <c r="O1015" s="271">
        <v>0</v>
      </c>
      <c r="P1015" s="89" t="s">
        <v>670</v>
      </c>
    </row>
    <row r="1016" spans="1:16" ht="76.5" hidden="1">
      <c r="A1016" s="268" t="s">
        <v>559</v>
      </c>
      <c r="B1016" s="89"/>
      <c r="C1016" s="269" t="s">
        <v>760</v>
      </c>
      <c r="D1016" s="84">
        <v>43497</v>
      </c>
      <c r="E1016" s="85" t="s">
        <v>2923</v>
      </c>
      <c r="F1016" s="85" t="s">
        <v>671</v>
      </c>
      <c r="G1016" s="85">
        <v>183309</v>
      </c>
      <c r="H1016" s="89"/>
      <c r="I1016" s="270" t="s">
        <v>3815</v>
      </c>
      <c r="J1016" s="89"/>
      <c r="K1016" s="89"/>
      <c r="L1016" s="89"/>
      <c r="M1016" s="89"/>
      <c r="N1016" s="271">
        <v>3000</v>
      </c>
      <c r="O1016" s="271">
        <v>0</v>
      </c>
      <c r="P1016" s="89" t="s">
        <v>670</v>
      </c>
    </row>
    <row r="1017" spans="1:16" ht="76.5" hidden="1">
      <c r="A1017" s="268" t="s">
        <v>559</v>
      </c>
      <c r="B1017" s="89"/>
      <c r="C1017" s="269" t="s">
        <v>760</v>
      </c>
      <c r="D1017" s="84">
        <v>43497</v>
      </c>
      <c r="E1017" s="85" t="s">
        <v>2923</v>
      </c>
      <c r="F1017" s="85" t="s">
        <v>671</v>
      </c>
      <c r="G1017" s="85">
        <v>183284</v>
      </c>
      <c r="H1017" s="89"/>
      <c r="I1017" s="270" t="s">
        <v>3816</v>
      </c>
      <c r="J1017" s="89"/>
      <c r="K1017" s="89"/>
      <c r="L1017" s="89"/>
      <c r="M1017" s="89"/>
      <c r="N1017" s="271">
        <v>8712</v>
      </c>
      <c r="O1017" s="271">
        <v>0</v>
      </c>
      <c r="P1017" s="89" t="s">
        <v>670</v>
      </c>
    </row>
    <row r="1018" spans="1:16" ht="76.5" hidden="1">
      <c r="A1018" s="268" t="s">
        <v>559</v>
      </c>
      <c r="B1018" s="89"/>
      <c r="C1018" s="269" t="s">
        <v>760</v>
      </c>
      <c r="D1018" s="84">
        <v>43497</v>
      </c>
      <c r="E1018" s="85" t="s">
        <v>2923</v>
      </c>
      <c r="F1018" s="85" t="s">
        <v>671</v>
      </c>
      <c r="G1018" s="85">
        <v>183304</v>
      </c>
      <c r="H1018" s="89"/>
      <c r="I1018" s="270" t="s">
        <v>3817</v>
      </c>
      <c r="J1018" s="89"/>
      <c r="K1018" s="89"/>
      <c r="L1018" s="89"/>
      <c r="M1018" s="89"/>
      <c r="N1018" s="271">
        <v>7200</v>
      </c>
      <c r="O1018" s="271">
        <v>0</v>
      </c>
      <c r="P1018" s="89" t="s">
        <v>670</v>
      </c>
    </row>
    <row r="1019" spans="1:16" ht="76.5" hidden="1">
      <c r="A1019" s="268" t="s">
        <v>559</v>
      </c>
      <c r="B1019" s="89"/>
      <c r="C1019" s="269" t="s">
        <v>760</v>
      </c>
      <c r="D1019" s="84">
        <v>43497</v>
      </c>
      <c r="E1019" s="85" t="s">
        <v>2923</v>
      </c>
      <c r="F1019" s="85" t="s">
        <v>671</v>
      </c>
      <c r="G1019" s="85">
        <v>183282</v>
      </c>
      <c r="H1019" s="89"/>
      <c r="I1019" s="270" t="s">
        <v>3818</v>
      </c>
      <c r="J1019" s="89"/>
      <c r="K1019" s="89"/>
      <c r="L1019" s="89"/>
      <c r="M1019" s="89"/>
      <c r="N1019" s="271">
        <v>10800</v>
      </c>
      <c r="O1019" s="271">
        <v>0</v>
      </c>
      <c r="P1019" s="89" t="s">
        <v>670</v>
      </c>
    </row>
    <row r="1020" spans="1:16" ht="76.5" hidden="1">
      <c r="A1020" s="268" t="s">
        <v>559</v>
      </c>
      <c r="B1020" s="89"/>
      <c r="C1020" s="269" t="s">
        <v>760</v>
      </c>
      <c r="D1020" s="84">
        <v>43497</v>
      </c>
      <c r="E1020" s="85" t="s">
        <v>2923</v>
      </c>
      <c r="F1020" s="85" t="s">
        <v>671</v>
      </c>
      <c r="G1020" s="85">
        <v>183312</v>
      </c>
      <c r="H1020" s="89"/>
      <c r="I1020" s="270" t="s">
        <v>3819</v>
      </c>
      <c r="J1020" s="89"/>
      <c r="K1020" s="89"/>
      <c r="L1020" s="89"/>
      <c r="M1020" s="89"/>
      <c r="N1020" s="271">
        <v>15750</v>
      </c>
      <c r="O1020" s="271">
        <v>0</v>
      </c>
      <c r="P1020" s="89" t="s">
        <v>670</v>
      </c>
    </row>
    <row r="1021" spans="1:16" ht="76.5" hidden="1">
      <c r="A1021" s="268" t="s">
        <v>559</v>
      </c>
      <c r="B1021" s="89"/>
      <c r="C1021" s="269" t="s">
        <v>760</v>
      </c>
      <c r="D1021" s="84">
        <v>43497</v>
      </c>
      <c r="E1021" s="85" t="s">
        <v>2923</v>
      </c>
      <c r="F1021" s="85" t="s">
        <v>671</v>
      </c>
      <c r="G1021" s="85">
        <v>183281</v>
      </c>
      <c r="H1021" s="89"/>
      <c r="I1021" s="270" t="s">
        <v>3820</v>
      </c>
      <c r="J1021" s="89"/>
      <c r="K1021" s="89"/>
      <c r="L1021" s="89"/>
      <c r="M1021" s="89"/>
      <c r="N1021" s="271">
        <v>11475</v>
      </c>
      <c r="O1021" s="271">
        <v>0</v>
      </c>
      <c r="P1021" s="89" t="s">
        <v>670</v>
      </c>
    </row>
    <row r="1022" spans="1:16" ht="76.5" hidden="1">
      <c r="A1022" s="268" t="s">
        <v>559</v>
      </c>
      <c r="B1022" s="89"/>
      <c r="C1022" s="269" t="s">
        <v>760</v>
      </c>
      <c r="D1022" s="84">
        <v>43497</v>
      </c>
      <c r="E1022" s="85" t="s">
        <v>2923</v>
      </c>
      <c r="F1022" s="85" t="s">
        <v>671</v>
      </c>
      <c r="G1022" s="85">
        <v>183303</v>
      </c>
      <c r="H1022" s="89"/>
      <c r="I1022" s="270" t="s">
        <v>3821</v>
      </c>
      <c r="J1022" s="89"/>
      <c r="K1022" s="89"/>
      <c r="L1022" s="89"/>
      <c r="M1022" s="89"/>
      <c r="N1022" s="271">
        <v>13885.5</v>
      </c>
      <c r="O1022" s="271">
        <v>0</v>
      </c>
      <c r="P1022" s="89" t="s">
        <v>670</v>
      </c>
    </row>
    <row r="1023" spans="1:16" ht="76.5" hidden="1">
      <c r="A1023" s="268" t="s">
        <v>559</v>
      </c>
      <c r="B1023" s="89"/>
      <c r="C1023" s="269" t="s">
        <v>760</v>
      </c>
      <c r="D1023" s="84">
        <v>43497</v>
      </c>
      <c r="E1023" s="85" t="s">
        <v>2923</v>
      </c>
      <c r="F1023" s="85" t="s">
        <v>671</v>
      </c>
      <c r="G1023" s="85">
        <v>183279</v>
      </c>
      <c r="H1023" s="89"/>
      <c r="I1023" s="270" t="s">
        <v>3822</v>
      </c>
      <c r="J1023" s="89"/>
      <c r="K1023" s="89"/>
      <c r="L1023" s="89"/>
      <c r="M1023" s="89"/>
      <c r="N1023" s="271">
        <v>18450</v>
      </c>
      <c r="O1023" s="271">
        <v>0</v>
      </c>
      <c r="P1023" s="89" t="s">
        <v>670</v>
      </c>
    </row>
    <row r="1024" spans="1:16" ht="76.5" hidden="1">
      <c r="A1024" s="268" t="s">
        <v>559</v>
      </c>
      <c r="B1024" s="89"/>
      <c r="C1024" s="269" t="s">
        <v>760</v>
      </c>
      <c r="D1024" s="84">
        <v>43497</v>
      </c>
      <c r="E1024" s="85" t="s">
        <v>2923</v>
      </c>
      <c r="F1024" s="85" t="s">
        <v>671</v>
      </c>
      <c r="G1024" s="85">
        <v>183314</v>
      </c>
      <c r="H1024" s="89"/>
      <c r="I1024" s="270" t="s">
        <v>3823</v>
      </c>
      <c r="J1024" s="89"/>
      <c r="K1024" s="89"/>
      <c r="L1024" s="89"/>
      <c r="M1024" s="89"/>
      <c r="N1024" s="271">
        <v>12600</v>
      </c>
      <c r="O1024" s="271">
        <v>0</v>
      </c>
      <c r="P1024" s="89" t="s">
        <v>670</v>
      </c>
    </row>
    <row r="1025" spans="1:16" ht="76.5" hidden="1">
      <c r="A1025" s="268" t="s">
        <v>559</v>
      </c>
      <c r="B1025" s="89"/>
      <c r="C1025" s="269" t="s">
        <v>760</v>
      </c>
      <c r="D1025" s="84">
        <v>43497</v>
      </c>
      <c r="E1025" s="85" t="s">
        <v>2923</v>
      </c>
      <c r="F1025" s="85" t="s">
        <v>671</v>
      </c>
      <c r="G1025" s="85">
        <v>183278</v>
      </c>
      <c r="H1025" s="89"/>
      <c r="I1025" s="270" t="s">
        <v>3824</v>
      </c>
      <c r="J1025" s="89"/>
      <c r="K1025" s="89"/>
      <c r="L1025" s="89"/>
      <c r="M1025" s="89"/>
      <c r="N1025" s="271">
        <v>6262</v>
      </c>
      <c r="O1025" s="271">
        <v>0</v>
      </c>
      <c r="P1025" s="89" t="s">
        <v>670</v>
      </c>
    </row>
    <row r="1026" spans="1:16" ht="76.5" hidden="1">
      <c r="A1026" s="268" t="s">
        <v>559</v>
      </c>
      <c r="B1026" s="89"/>
      <c r="C1026" s="269" t="s">
        <v>760</v>
      </c>
      <c r="D1026" s="84">
        <v>43497</v>
      </c>
      <c r="E1026" s="85" t="s">
        <v>2923</v>
      </c>
      <c r="F1026" s="85" t="s">
        <v>671</v>
      </c>
      <c r="G1026" s="85">
        <v>183302</v>
      </c>
      <c r="H1026" s="89"/>
      <c r="I1026" s="270" t="s">
        <v>3825</v>
      </c>
      <c r="J1026" s="89"/>
      <c r="K1026" s="89"/>
      <c r="L1026" s="89"/>
      <c r="M1026" s="89"/>
      <c r="N1026" s="271">
        <v>18000</v>
      </c>
      <c r="O1026" s="271">
        <v>0</v>
      </c>
      <c r="P1026" s="89" t="s">
        <v>670</v>
      </c>
    </row>
    <row r="1027" spans="1:16" ht="76.5" hidden="1">
      <c r="A1027" s="268" t="s">
        <v>559</v>
      </c>
      <c r="B1027" s="89"/>
      <c r="C1027" s="269" t="s">
        <v>760</v>
      </c>
      <c r="D1027" s="84">
        <v>43497</v>
      </c>
      <c r="E1027" s="85" t="s">
        <v>2923</v>
      </c>
      <c r="F1027" s="85" t="s">
        <v>671</v>
      </c>
      <c r="G1027" s="85">
        <v>183275</v>
      </c>
      <c r="H1027" s="89"/>
      <c r="I1027" s="270" t="s">
        <v>3826</v>
      </c>
      <c r="J1027" s="89"/>
      <c r="K1027" s="89"/>
      <c r="L1027" s="89"/>
      <c r="M1027" s="89"/>
      <c r="N1027" s="271">
        <v>9000</v>
      </c>
      <c r="O1027" s="271">
        <v>0</v>
      </c>
      <c r="P1027" s="89" t="s">
        <v>670</v>
      </c>
    </row>
    <row r="1028" spans="1:16" ht="76.5" hidden="1">
      <c r="A1028" s="268" t="s">
        <v>559</v>
      </c>
      <c r="B1028" s="89"/>
      <c r="C1028" s="269" t="s">
        <v>760</v>
      </c>
      <c r="D1028" s="84">
        <v>43497</v>
      </c>
      <c r="E1028" s="85" t="s">
        <v>2923</v>
      </c>
      <c r="F1028" s="85" t="s">
        <v>671</v>
      </c>
      <c r="G1028" s="85">
        <v>183315</v>
      </c>
      <c r="H1028" s="89"/>
      <c r="I1028" s="270" t="s">
        <v>3827</v>
      </c>
      <c r="J1028" s="89"/>
      <c r="K1028" s="89"/>
      <c r="L1028" s="89"/>
      <c r="M1028" s="89"/>
      <c r="N1028" s="271">
        <v>22950</v>
      </c>
      <c r="O1028" s="271">
        <v>0</v>
      </c>
      <c r="P1028" s="89" t="s">
        <v>670</v>
      </c>
    </row>
    <row r="1029" spans="1:16" ht="76.5" hidden="1">
      <c r="A1029" s="268" t="s">
        <v>559</v>
      </c>
      <c r="B1029" s="89"/>
      <c r="C1029" s="269" t="s">
        <v>760</v>
      </c>
      <c r="D1029" s="84">
        <v>43497</v>
      </c>
      <c r="E1029" s="85" t="s">
        <v>2923</v>
      </c>
      <c r="F1029" s="85" t="s">
        <v>671</v>
      </c>
      <c r="G1029" s="85">
        <v>183274</v>
      </c>
      <c r="H1029" s="89"/>
      <c r="I1029" s="270" t="s">
        <v>3828</v>
      </c>
      <c r="J1029" s="89"/>
      <c r="K1029" s="89"/>
      <c r="L1029" s="89"/>
      <c r="M1029" s="89"/>
      <c r="N1029" s="271">
        <v>9000</v>
      </c>
      <c r="O1029" s="271">
        <v>0</v>
      </c>
      <c r="P1029" s="89" t="s">
        <v>670</v>
      </c>
    </row>
    <row r="1030" spans="1:16" ht="76.5" hidden="1">
      <c r="A1030" s="268" t="s">
        <v>559</v>
      </c>
      <c r="B1030" s="89"/>
      <c r="C1030" s="269" t="s">
        <v>760</v>
      </c>
      <c r="D1030" s="84">
        <v>43497</v>
      </c>
      <c r="E1030" s="85" t="s">
        <v>2923</v>
      </c>
      <c r="F1030" s="85" t="s">
        <v>671</v>
      </c>
      <c r="G1030" s="85">
        <v>183299</v>
      </c>
      <c r="H1030" s="89"/>
      <c r="I1030" s="270" t="s">
        <v>3829</v>
      </c>
      <c r="J1030" s="89"/>
      <c r="K1030" s="89"/>
      <c r="L1030" s="89"/>
      <c r="M1030" s="89"/>
      <c r="N1030" s="271">
        <v>7650</v>
      </c>
      <c r="O1030" s="271">
        <v>0</v>
      </c>
      <c r="P1030" s="89" t="s">
        <v>670</v>
      </c>
    </row>
    <row r="1031" spans="1:16" ht="76.5" hidden="1">
      <c r="A1031" s="268" t="s">
        <v>559</v>
      </c>
      <c r="B1031" s="89"/>
      <c r="C1031" s="269" t="s">
        <v>760</v>
      </c>
      <c r="D1031" s="84">
        <v>43497</v>
      </c>
      <c r="E1031" s="85" t="s">
        <v>2923</v>
      </c>
      <c r="F1031" s="85" t="s">
        <v>671</v>
      </c>
      <c r="G1031" s="85">
        <v>183272</v>
      </c>
      <c r="H1031" s="89"/>
      <c r="I1031" s="270" t="s">
        <v>3830</v>
      </c>
      <c r="J1031" s="89"/>
      <c r="K1031" s="89"/>
      <c r="L1031" s="89"/>
      <c r="M1031" s="89"/>
      <c r="N1031" s="271">
        <v>21825</v>
      </c>
      <c r="O1031" s="271">
        <v>0</v>
      </c>
      <c r="P1031" s="89" t="s">
        <v>670</v>
      </c>
    </row>
    <row r="1032" spans="1:16" ht="76.5" hidden="1">
      <c r="A1032" s="268" t="s">
        <v>559</v>
      </c>
      <c r="B1032" s="89"/>
      <c r="C1032" s="269" t="s">
        <v>760</v>
      </c>
      <c r="D1032" s="84">
        <v>43497</v>
      </c>
      <c r="E1032" s="85" t="s">
        <v>2923</v>
      </c>
      <c r="F1032" s="85" t="s">
        <v>671</v>
      </c>
      <c r="G1032" s="85">
        <v>183316</v>
      </c>
      <c r="H1032" s="89"/>
      <c r="I1032" s="270" t="s">
        <v>3831</v>
      </c>
      <c r="J1032" s="89"/>
      <c r="K1032" s="89"/>
      <c r="L1032" s="89"/>
      <c r="M1032" s="89"/>
      <c r="N1032" s="271">
        <v>17833</v>
      </c>
      <c r="O1032" s="271">
        <v>0</v>
      </c>
      <c r="P1032" s="89" t="s">
        <v>670</v>
      </c>
    </row>
    <row r="1033" spans="1:16" ht="76.5" hidden="1">
      <c r="A1033" s="268" t="s">
        <v>559</v>
      </c>
      <c r="B1033" s="89"/>
      <c r="C1033" s="269" t="s">
        <v>760</v>
      </c>
      <c r="D1033" s="84">
        <v>43497</v>
      </c>
      <c r="E1033" s="85" t="s">
        <v>2923</v>
      </c>
      <c r="F1033" s="85" t="s">
        <v>671</v>
      </c>
      <c r="G1033" s="85">
        <v>183271</v>
      </c>
      <c r="H1033" s="89"/>
      <c r="I1033" s="270" t="s">
        <v>3832</v>
      </c>
      <c r="J1033" s="89"/>
      <c r="K1033" s="89"/>
      <c r="L1033" s="89"/>
      <c r="M1033" s="89"/>
      <c r="N1033" s="271">
        <v>17697</v>
      </c>
      <c r="O1033" s="271">
        <v>0</v>
      </c>
      <c r="P1033" s="89" t="s">
        <v>670</v>
      </c>
    </row>
    <row r="1034" spans="1:16" ht="76.5" hidden="1">
      <c r="A1034" s="268" t="s">
        <v>559</v>
      </c>
      <c r="B1034" s="89"/>
      <c r="C1034" s="269" t="s">
        <v>760</v>
      </c>
      <c r="D1034" s="84">
        <v>43497</v>
      </c>
      <c r="E1034" s="85" t="s">
        <v>2923</v>
      </c>
      <c r="F1034" s="85" t="s">
        <v>671</v>
      </c>
      <c r="G1034" s="85">
        <v>183298</v>
      </c>
      <c r="H1034" s="89"/>
      <c r="I1034" s="270" t="s">
        <v>3833</v>
      </c>
      <c r="J1034" s="89"/>
      <c r="K1034" s="89"/>
      <c r="L1034" s="89"/>
      <c r="M1034" s="89"/>
      <c r="N1034" s="271">
        <v>12600</v>
      </c>
      <c r="O1034" s="271">
        <v>0</v>
      </c>
      <c r="P1034" s="89" t="s">
        <v>670</v>
      </c>
    </row>
    <row r="1035" spans="1:16" ht="76.5" hidden="1">
      <c r="A1035" s="268" t="s">
        <v>559</v>
      </c>
      <c r="B1035" s="89"/>
      <c r="C1035" s="269" t="s">
        <v>760</v>
      </c>
      <c r="D1035" s="84">
        <v>43497</v>
      </c>
      <c r="E1035" s="85" t="s">
        <v>2923</v>
      </c>
      <c r="F1035" s="85" t="s">
        <v>671</v>
      </c>
      <c r="G1035" s="85">
        <v>183269</v>
      </c>
      <c r="H1035" s="89"/>
      <c r="I1035" s="270" t="s">
        <v>3834</v>
      </c>
      <c r="J1035" s="89"/>
      <c r="K1035" s="89"/>
      <c r="L1035" s="89"/>
      <c r="M1035" s="89"/>
      <c r="N1035" s="271">
        <v>3000</v>
      </c>
      <c r="O1035" s="271">
        <v>0</v>
      </c>
      <c r="P1035" s="89" t="s">
        <v>670</v>
      </c>
    </row>
    <row r="1036" spans="1:16" ht="76.5" hidden="1">
      <c r="A1036" s="268" t="s">
        <v>559</v>
      </c>
      <c r="B1036" s="89"/>
      <c r="C1036" s="269" t="s">
        <v>760</v>
      </c>
      <c r="D1036" s="84">
        <v>43497</v>
      </c>
      <c r="E1036" s="85" t="s">
        <v>2923</v>
      </c>
      <c r="F1036" s="85" t="s">
        <v>671</v>
      </c>
      <c r="G1036" s="85">
        <v>183317</v>
      </c>
      <c r="H1036" s="89"/>
      <c r="I1036" s="270" t="s">
        <v>3835</v>
      </c>
      <c r="J1036" s="89"/>
      <c r="K1036" s="89"/>
      <c r="L1036" s="89"/>
      <c r="M1036" s="89"/>
      <c r="N1036" s="271">
        <v>10890.5</v>
      </c>
      <c r="O1036" s="271">
        <v>0</v>
      </c>
      <c r="P1036" s="89" t="s">
        <v>670</v>
      </c>
    </row>
    <row r="1037" spans="1:16" ht="76.5" hidden="1">
      <c r="A1037" s="268" t="s">
        <v>559</v>
      </c>
      <c r="B1037" s="89"/>
      <c r="C1037" s="269" t="s">
        <v>760</v>
      </c>
      <c r="D1037" s="84">
        <v>43497</v>
      </c>
      <c r="E1037" s="85" t="s">
        <v>2923</v>
      </c>
      <c r="F1037" s="85" t="s">
        <v>671</v>
      </c>
      <c r="G1037" s="85">
        <v>183268</v>
      </c>
      <c r="H1037" s="89"/>
      <c r="I1037" s="270" t="s">
        <v>3836</v>
      </c>
      <c r="J1037" s="89"/>
      <c r="K1037" s="89"/>
      <c r="L1037" s="89"/>
      <c r="M1037" s="89"/>
      <c r="N1037" s="271">
        <v>19800</v>
      </c>
      <c r="O1037" s="271">
        <v>0</v>
      </c>
      <c r="P1037" s="89" t="s">
        <v>670</v>
      </c>
    </row>
    <row r="1038" spans="1:16" ht="76.5" hidden="1">
      <c r="A1038" s="268" t="s">
        <v>559</v>
      </c>
      <c r="B1038" s="89"/>
      <c r="C1038" s="269" t="s">
        <v>760</v>
      </c>
      <c r="D1038" s="84">
        <v>43497</v>
      </c>
      <c r="E1038" s="85" t="s">
        <v>2923</v>
      </c>
      <c r="F1038" s="85" t="s">
        <v>671</v>
      </c>
      <c r="G1038" s="85">
        <v>183297</v>
      </c>
      <c r="H1038" s="89"/>
      <c r="I1038" s="270" t="s">
        <v>3837</v>
      </c>
      <c r="J1038" s="89"/>
      <c r="K1038" s="89"/>
      <c r="L1038" s="89"/>
      <c r="M1038" s="89"/>
      <c r="N1038" s="271">
        <v>7200</v>
      </c>
      <c r="O1038" s="271">
        <v>0</v>
      </c>
      <c r="P1038" s="89" t="s">
        <v>670</v>
      </c>
    </row>
    <row r="1039" spans="1:16" ht="76.5" hidden="1">
      <c r="A1039" s="268" t="s">
        <v>559</v>
      </c>
      <c r="B1039" s="89"/>
      <c r="C1039" s="269" t="s">
        <v>760</v>
      </c>
      <c r="D1039" s="84">
        <v>43497</v>
      </c>
      <c r="E1039" s="85" t="s">
        <v>2923</v>
      </c>
      <c r="F1039" s="85" t="s">
        <v>671</v>
      </c>
      <c r="G1039" s="85">
        <v>183267</v>
      </c>
      <c r="H1039" s="89"/>
      <c r="I1039" s="270" t="s">
        <v>3838</v>
      </c>
      <c r="J1039" s="89"/>
      <c r="K1039" s="89"/>
      <c r="L1039" s="89"/>
      <c r="M1039" s="89"/>
      <c r="N1039" s="271">
        <v>15000</v>
      </c>
      <c r="O1039" s="271">
        <v>0</v>
      </c>
      <c r="P1039" s="89" t="s">
        <v>670</v>
      </c>
    </row>
    <row r="1040" spans="1:16" ht="76.5" hidden="1">
      <c r="A1040" s="268" t="s">
        <v>559</v>
      </c>
      <c r="B1040" s="89"/>
      <c r="C1040" s="269" t="s">
        <v>760</v>
      </c>
      <c r="D1040" s="84">
        <v>43497</v>
      </c>
      <c r="E1040" s="85" t="s">
        <v>2923</v>
      </c>
      <c r="F1040" s="85" t="s">
        <v>671</v>
      </c>
      <c r="G1040" s="85">
        <v>183318</v>
      </c>
      <c r="H1040" s="89"/>
      <c r="I1040" s="270" t="s">
        <v>3839</v>
      </c>
      <c r="J1040" s="89"/>
      <c r="K1040" s="89"/>
      <c r="L1040" s="89"/>
      <c r="M1040" s="89"/>
      <c r="N1040" s="271">
        <v>9000</v>
      </c>
      <c r="O1040" s="271">
        <v>0</v>
      </c>
      <c r="P1040" s="89" t="s">
        <v>670</v>
      </c>
    </row>
    <row r="1041" spans="1:16" ht="76.5" hidden="1">
      <c r="A1041" s="268" t="s">
        <v>559</v>
      </c>
      <c r="B1041" s="89"/>
      <c r="C1041" s="269" t="s">
        <v>760</v>
      </c>
      <c r="D1041" s="84">
        <v>43497</v>
      </c>
      <c r="E1041" s="85" t="s">
        <v>2923</v>
      </c>
      <c r="F1041" s="85" t="s">
        <v>671</v>
      </c>
      <c r="G1041" s="85">
        <v>183265</v>
      </c>
      <c r="H1041" s="89"/>
      <c r="I1041" s="270" t="s">
        <v>3840</v>
      </c>
      <c r="J1041" s="89"/>
      <c r="K1041" s="89"/>
      <c r="L1041" s="89"/>
      <c r="M1041" s="89"/>
      <c r="N1041" s="271">
        <v>29250</v>
      </c>
      <c r="O1041" s="271">
        <v>0</v>
      </c>
      <c r="P1041" s="89" t="s">
        <v>670</v>
      </c>
    </row>
    <row r="1042" spans="1:16" ht="76.5" hidden="1">
      <c r="A1042" s="268" t="s">
        <v>559</v>
      </c>
      <c r="B1042" s="89"/>
      <c r="C1042" s="269" t="s">
        <v>760</v>
      </c>
      <c r="D1042" s="84">
        <v>43497</v>
      </c>
      <c r="E1042" s="85" t="s">
        <v>2923</v>
      </c>
      <c r="F1042" s="85" t="s">
        <v>671</v>
      </c>
      <c r="G1042" s="85">
        <v>183294</v>
      </c>
      <c r="H1042" s="89"/>
      <c r="I1042" s="270" t="s">
        <v>3841</v>
      </c>
      <c r="J1042" s="89"/>
      <c r="K1042" s="89"/>
      <c r="L1042" s="89"/>
      <c r="M1042" s="89"/>
      <c r="N1042" s="271">
        <v>97500</v>
      </c>
      <c r="O1042" s="271">
        <v>0</v>
      </c>
      <c r="P1042" s="89" t="s">
        <v>670</v>
      </c>
    </row>
    <row r="1043" spans="1:16" ht="76.5" hidden="1">
      <c r="A1043" s="268" t="s">
        <v>559</v>
      </c>
      <c r="B1043" s="89"/>
      <c r="C1043" s="269" t="s">
        <v>760</v>
      </c>
      <c r="D1043" s="84">
        <v>43497</v>
      </c>
      <c r="E1043" s="85" t="s">
        <v>2923</v>
      </c>
      <c r="F1043" s="85" t="s">
        <v>671</v>
      </c>
      <c r="G1043" s="85">
        <v>183263</v>
      </c>
      <c r="H1043" s="89"/>
      <c r="I1043" s="270" t="s">
        <v>3842</v>
      </c>
      <c r="J1043" s="89"/>
      <c r="K1043" s="89"/>
      <c r="L1043" s="89"/>
      <c r="M1043" s="89"/>
      <c r="N1043" s="271">
        <v>15000</v>
      </c>
      <c r="O1043" s="271">
        <v>0</v>
      </c>
      <c r="P1043" s="89" t="s">
        <v>670</v>
      </c>
    </row>
    <row r="1044" spans="1:16" ht="76.5" hidden="1">
      <c r="A1044" s="268" t="s">
        <v>559</v>
      </c>
      <c r="B1044" s="89"/>
      <c r="C1044" s="269" t="s">
        <v>760</v>
      </c>
      <c r="D1044" s="84">
        <v>43497</v>
      </c>
      <c r="E1044" s="85" t="s">
        <v>2923</v>
      </c>
      <c r="F1044" s="85" t="s">
        <v>671</v>
      </c>
      <c r="G1044" s="85">
        <v>183319</v>
      </c>
      <c r="H1044" s="89"/>
      <c r="I1044" s="270" t="s">
        <v>3843</v>
      </c>
      <c r="J1044" s="89"/>
      <c r="K1044" s="89"/>
      <c r="L1044" s="89"/>
      <c r="M1044" s="89"/>
      <c r="N1044" s="271">
        <v>17969</v>
      </c>
      <c r="O1044" s="271">
        <v>0</v>
      </c>
      <c r="P1044" s="89" t="s">
        <v>670</v>
      </c>
    </row>
    <row r="1045" spans="1:16" ht="76.5" hidden="1">
      <c r="A1045" s="268" t="s">
        <v>559</v>
      </c>
      <c r="B1045" s="89"/>
      <c r="C1045" s="269" t="s">
        <v>760</v>
      </c>
      <c r="D1045" s="84">
        <v>43497</v>
      </c>
      <c r="E1045" s="85" t="s">
        <v>2923</v>
      </c>
      <c r="F1045" s="85" t="s">
        <v>671</v>
      </c>
      <c r="G1045" s="85">
        <v>183261</v>
      </c>
      <c r="H1045" s="89"/>
      <c r="I1045" s="270" t="s">
        <v>3844</v>
      </c>
      <c r="J1045" s="89"/>
      <c r="K1045" s="89"/>
      <c r="L1045" s="89"/>
      <c r="M1045" s="89"/>
      <c r="N1045" s="271">
        <v>9450</v>
      </c>
      <c r="O1045" s="271">
        <v>0</v>
      </c>
      <c r="P1045" s="89" t="s">
        <v>670</v>
      </c>
    </row>
    <row r="1046" spans="1:16" ht="76.5" hidden="1">
      <c r="A1046" s="268" t="s">
        <v>559</v>
      </c>
      <c r="B1046" s="89"/>
      <c r="C1046" s="269" t="s">
        <v>760</v>
      </c>
      <c r="D1046" s="84">
        <v>43497</v>
      </c>
      <c r="E1046" s="85" t="s">
        <v>2923</v>
      </c>
      <c r="F1046" s="85" t="s">
        <v>671</v>
      </c>
      <c r="G1046" s="85">
        <v>183293</v>
      </c>
      <c r="H1046" s="89"/>
      <c r="I1046" s="270" t="s">
        <v>3845</v>
      </c>
      <c r="J1046" s="89"/>
      <c r="K1046" s="89"/>
      <c r="L1046" s="89"/>
      <c r="M1046" s="89"/>
      <c r="N1046" s="271">
        <v>9000</v>
      </c>
      <c r="O1046" s="271">
        <v>0</v>
      </c>
      <c r="P1046" s="89" t="s">
        <v>670</v>
      </c>
    </row>
    <row r="1047" spans="1:16" ht="76.5" hidden="1">
      <c r="A1047" s="268" t="s">
        <v>559</v>
      </c>
      <c r="B1047" s="89"/>
      <c r="C1047" s="269" t="s">
        <v>760</v>
      </c>
      <c r="D1047" s="84">
        <v>43497</v>
      </c>
      <c r="E1047" s="85" t="s">
        <v>2923</v>
      </c>
      <c r="F1047" s="85" t="s">
        <v>671</v>
      </c>
      <c r="G1047" s="85">
        <v>183260</v>
      </c>
      <c r="H1047" s="89"/>
      <c r="I1047" s="270" t="s">
        <v>3846</v>
      </c>
      <c r="J1047" s="89"/>
      <c r="K1047" s="89"/>
      <c r="L1047" s="89"/>
      <c r="M1047" s="89"/>
      <c r="N1047" s="271">
        <v>13500</v>
      </c>
      <c r="O1047" s="271">
        <v>0</v>
      </c>
      <c r="P1047" s="89" t="s">
        <v>670</v>
      </c>
    </row>
    <row r="1048" spans="1:16" ht="76.5" hidden="1">
      <c r="A1048" s="268" t="s">
        <v>559</v>
      </c>
      <c r="B1048" s="89"/>
      <c r="C1048" s="269" t="s">
        <v>760</v>
      </c>
      <c r="D1048" s="84">
        <v>43497</v>
      </c>
      <c r="E1048" s="85" t="s">
        <v>2923</v>
      </c>
      <c r="F1048" s="85" t="s">
        <v>671</v>
      </c>
      <c r="G1048" s="85">
        <v>183320</v>
      </c>
      <c r="H1048" s="89"/>
      <c r="I1048" s="270" t="s">
        <v>3847</v>
      </c>
      <c r="J1048" s="89"/>
      <c r="K1048" s="89"/>
      <c r="L1048" s="89"/>
      <c r="M1048" s="89"/>
      <c r="N1048" s="271">
        <v>17425</v>
      </c>
      <c r="O1048" s="271">
        <v>0</v>
      </c>
      <c r="P1048" s="89" t="s">
        <v>670</v>
      </c>
    </row>
    <row r="1049" spans="1:16" ht="76.5" hidden="1">
      <c r="A1049" s="268" t="s">
        <v>559</v>
      </c>
      <c r="B1049" s="89"/>
      <c r="C1049" s="269" t="s">
        <v>760</v>
      </c>
      <c r="D1049" s="84">
        <v>43497</v>
      </c>
      <c r="E1049" s="85" t="s">
        <v>2923</v>
      </c>
      <c r="F1049" s="85" t="s">
        <v>671</v>
      </c>
      <c r="G1049" s="85">
        <v>183259</v>
      </c>
      <c r="H1049" s="89"/>
      <c r="I1049" s="270" t="s">
        <v>3848</v>
      </c>
      <c r="J1049" s="89"/>
      <c r="K1049" s="89"/>
      <c r="L1049" s="89"/>
      <c r="M1049" s="89"/>
      <c r="N1049" s="271">
        <v>30221</v>
      </c>
      <c r="O1049" s="271">
        <v>0</v>
      </c>
      <c r="P1049" s="89" t="s">
        <v>670</v>
      </c>
    </row>
    <row r="1050" spans="1:16" ht="76.5" hidden="1">
      <c r="A1050" s="268" t="s">
        <v>559</v>
      </c>
      <c r="B1050" s="89"/>
      <c r="C1050" s="269" t="s">
        <v>760</v>
      </c>
      <c r="D1050" s="84">
        <v>43497</v>
      </c>
      <c r="E1050" s="85" t="s">
        <v>2923</v>
      </c>
      <c r="F1050" s="85" t="s">
        <v>671</v>
      </c>
      <c r="G1050" s="85">
        <v>183292</v>
      </c>
      <c r="H1050" s="89"/>
      <c r="I1050" s="270" t="s">
        <v>3849</v>
      </c>
      <c r="J1050" s="89"/>
      <c r="K1050" s="89"/>
      <c r="L1050" s="89"/>
      <c r="M1050" s="89"/>
      <c r="N1050" s="271">
        <v>4050</v>
      </c>
      <c r="O1050" s="271">
        <v>0</v>
      </c>
      <c r="P1050" s="89" t="s">
        <v>670</v>
      </c>
    </row>
    <row r="1051" spans="1:16" ht="76.5" hidden="1">
      <c r="A1051" s="268" t="s">
        <v>559</v>
      </c>
      <c r="B1051" s="89"/>
      <c r="C1051" s="269" t="s">
        <v>760</v>
      </c>
      <c r="D1051" s="84">
        <v>43497</v>
      </c>
      <c r="E1051" s="85" t="s">
        <v>2923</v>
      </c>
      <c r="F1051" s="85" t="s">
        <v>671</v>
      </c>
      <c r="G1051" s="85">
        <v>183257</v>
      </c>
      <c r="H1051" s="89"/>
      <c r="I1051" s="270" t="s">
        <v>3850</v>
      </c>
      <c r="J1051" s="89"/>
      <c r="K1051" s="89"/>
      <c r="L1051" s="89"/>
      <c r="M1051" s="89"/>
      <c r="N1051" s="271">
        <v>6750</v>
      </c>
      <c r="O1051" s="271">
        <v>0</v>
      </c>
      <c r="P1051" s="89" t="s">
        <v>670</v>
      </c>
    </row>
    <row r="1052" spans="1:16" ht="76.5" hidden="1">
      <c r="A1052" s="268" t="s">
        <v>559</v>
      </c>
      <c r="B1052" s="89"/>
      <c r="C1052" s="269" t="s">
        <v>760</v>
      </c>
      <c r="D1052" s="84">
        <v>43497</v>
      </c>
      <c r="E1052" s="85" t="s">
        <v>2923</v>
      </c>
      <c r="F1052" s="85" t="s">
        <v>671</v>
      </c>
      <c r="G1052" s="85">
        <v>183321</v>
      </c>
      <c r="H1052" s="89"/>
      <c r="I1052" s="270" t="s">
        <v>3851</v>
      </c>
      <c r="J1052" s="89"/>
      <c r="K1052" s="89"/>
      <c r="L1052" s="89"/>
      <c r="M1052" s="89"/>
      <c r="N1052" s="271">
        <v>3600</v>
      </c>
      <c r="O1052" s="271">
        <v>0</v>
      </c>
      <c r="P1052" s="89" t="s">
        <v>670</v>
      </c>
    </row>
    <row r="1053" spans="1:16" ht="76.5" hidden="1">
      <c r="A1053" s="268" t="s">
        <v>559</v>
      </c>
      <c r="B1053" s="89"/>
      <c r="C1053" s="269" t="s">
        <v>760</v>
      </c>
      <c r="D1053" s="84">
        <v>43497</v>
      </c>
      <c r="E1053" s="85" t="s">
        <v>2923</v>
      </c>
      <c r="F1053" s="85" t="s">
        <v>671</v>
      </c>
      <c r="G1053" s="85">
        <v>183256</v>
      </c>
      <c r="H1053" s="89"/>
      <c r="I1053" s="270" t="s">
        <v>3852</v>
      </c>
      <c r="J1053" s="89"/>
      <c r="K1053" s="89"/>
      <c r="L1053" s="89"/>
      <c r="M1053" s="89"/>
      <c r="N1053" s="271">
        <v>18000</v>
      </c>
      <c r="O1053" s="271">
        <v>0</v>
      </c>
      <c r="P1053" s="89" t="s">
        <v>670</v>
      </c>
    </row>
    <row r="1054" spans="1:16" ht="76.5" hidden="1">
      <c r="A1054" s="268" t="s">
        <v>559</v>
      </c>
      <c r="B1054" s="89"/>
      <c r="C1054" s="269" t="s">
        <v>760</v>
      </c>
      <c r="D1054" s="84">
        <v>43497</v>
      </c>
      <c r="E1054" s="85" t="s">
        <v>2923</v>
      </c>
      <c r="F1054" s="85" t="s">
        <v>671</v>
      </c>
      <c r="G1054" s="85">
        <v>183291</v>
      </c>
      <c r="H1054" s="89"/>
      <c r="I1054" s="270" t="s">
        <v>3853</v>
      </c>
      <c r="J1054" s="89"/>
      <c r="K1054" s="89"/>
      <c r="L1054" s="89"/>
      <c r="M1054" s="89"/>
      <c r="N1054" s="271">
        <v>19058.5</v>
      </c>
      <c r="O1054" s="271">
        <v>0</v>
      </c>
      <c r="P1054" s="89" t="s">
        <v>670</v>
      </c>
    </row>
    <row r="1055" spans="1:16" ht="76.5" hidden="1">
      <c r="A1055" s="268" t="s">
        <v>559</v>
      </c>
      <c r="B1055" s="89"/>
      <c r="C1055" s="269" t="s">
        <v>760</v>
      </c>
      <c r="D1055" s="84">
        <v>43497</v>
      </c>
      <c r="E1055" s="85" t="s">
        <v>2923</v>
      </c>
      <c r="F1055" s="85" t="s">
        <v>671</v>
      </c>
      <c r="G1055" s="85">
        <v>183255</v>
      </c>
      <c r="H1055" s="89"/>
      <c r="I1055" s="270" t="s">
        <v>3854</v>
      </c>
      <c r="J1055" s="89"/>
      <c r="K1055" s="89"/>
      <c r="L1055" s="89"/>
      <c r="M1055" s="89"/>
      <c r="N1055" s="271">
        <v>8100</v>
      </c>
      <c r="O1055" s="271">
        <v>0</v>
      </c>
      <c r="P1055" s="89" t="s">
        <v>670</v>
      </c>
    </row>
    <row r="1056" spans="1:16" ht="76.5" hidden="1">
      <c r="A1056" s="268" t="s">
        <v>559</v>
      </c>
      <c r="B1056" s="89"/>
      <c r="C1056" s="269" t="s">
        <v>760</v>
      </c>
      <c r="D1056" s="84">
        <v>43497</v>
      </c>
      <c r="E1056" s="85" t="s">
        <v>2923</v>
      </c>
      <c r="F1056" s="85" t="s">
        <v>671</v>
      </c>
      <c r="G1056" s="85">
        <v>183322</v>
      </c>
      <c r="H1056" s="89"/>
      <c r="I1056" s="270" t="s">
        <v>3855</v>
      </c>
      <c r="J1056" s="89"/>
      <c r="K1056" s="89"/>
      <c r="L1056" s="89"/>
      <c r="M1056" s="89"/>
      <c r="N1056" s="271">
        <v>16880</v>
      </c>
      <c r="O1056" s="271">
        <v>0</v>
      </c>
      <c r="P1056" s="89" t="s">
        <v>670</v>
      </c>
    </row>
    <row r="1057" spans="1:16" ht="76.5" hidden="1">
      <c r="A1057" s="268" t="s">
        <v>559</v>
      </c>
      <c r="B1057" s="89"/>
      <c r="C1057" s="269" t="s">
        <v>760</v>
      </c>
      <c r="D1057" s="84">
        <v>43497</v>
      </c>
      <c r="E1057" s="85" t="s">
        <v>2923</v>
      </c>
      <c r="F1057" s="85" t="s">
        <v>671</v>
      </c>
      <c r="G1057" s="85">
        <v>183253</v>
      </c>
      <c r="H1057" s="89"/>
      <c r="I1057" s="270" t="s">
        <v>3856</v>
      </c>
      <c r="J1057" s="89"/>
      <c r="K1057" s="89"/>
      <c r="L1057" s="89"/>
      <c r="M1057" s="89"/>
      <c r="N1057" s="271">
        <v>10500</v>
      </c>
      <c r="O1057" s="271">
        <v>0</v>
      </c>
      <c r="P1057" s="89" t="s">
        <v>670</v>
      </c>
    </row>
    <row r="1058" spans="1:16" ht="76.5" hidden="1">
      <c r="A1058" s="268" t="s">
        <v>559</v>
      </c>
      <c r="B1058" s="89"/>
      <c r="C1058" s="269" t="s">
        <v>760</v>
      </c>
      <c r="D1058" s="84">
        <v>43497</v>
      </c>
      <c r="E1058" s="85" t="s">
        <v>2923</v>
      </c>
      <c r="F1058" s="85" t="s">
        <v>671</v>
      </c>
      <c r="G1058" s="85">
        <v>183289</v>
      </c>
      <c r="H1058" s="89"/>
      <c r="I1058" s="270" t="s">
        <v>3857</v>
      </c>
      <c r="J1058" s="89"/>
      <c r="K1058" s="89"/>
      <c r="L1058" s="89"/>
      <c r="M1058" s="89"/>
      <c r="N1058" s="271">
        <v>19875</v>
      </c>
      <c r="O1058" s="271">
        <v>0</v>
      </c>
      <c r="P1058" s="89" t="s">
        <v>670</v>
      </c>
    </row>
    <row r="1059" spans="1:16" ht="76.5" hidden="1">
      <c r="A1059" s="268" t="s">
        <v>559</v>
      </c>
      <c r="B1059" s="89"/>
      <c r="C1059" s="269" t="s">
        <v>760</v>
      </c>
      <c r="D1059" s="84">
        <v>43497</v>
      </c>
      <c r="E1059" s="85" t="s">
        <v>2923</v>
      </c>
      <c r="F1059" s="85" t="s">
        <v>671</v>
      </c>
      <c r="G1059" s="85">
        <v>183251</v>
      </c>
      <c r="H1059" s="89"/>
      <c r="I1059" s="270" t="s">
        <v>3858</v>
      </c>
      <c r="J1059" s="89"/>
      <c r="K1059" s="89"/>
      <c r="L1059" s="89"/>
      <c r="M1059" s="89"/>
      <c r="N1059" s="271">
        <v>15525</v>
      </c>
      <c r="O1059" s="271">
        <v>0</v>
      </c>
      <c r="P1059" s="89" t="s">
        <v>670</v>
      </c>
    </row>
    <row r="1060" spans="1:16" ht="76.5" hidden="1">
      <c r="A1060" s="268" t="s">
        <v>559</v>
      </c>
      <c r="B1060" s="89"/>
      <c r="C1060" s="269" t="s">
        <v>760</v>
      </c>
      <c r="D1060" s="84">
        <v>43497</v>
      </c>
      <c r="E1060" s="85" t="s">
        <v>2923</v>
      </c>
      <c r="F1060" s="85" t="s">
        <v>671</v>
      </c>
      <c r="G1060" s="85">
        <v>183323</v>
      </c>
      <c r="H1060" s="89"/>
      <c r="I1060" s="270" t="s">
        <v>3859</v>
      </c>
      <c r="J1060" s="89"/>
      <c r="K1060" s="89"/>
      <c r="L1060" s="89"/>
      <c r="M1060" s="89"/>
      <c r="N1060" s="271">
        <v>18450</v>
      </c>
      <c r="O1060" s="271">
        <v>0</v>
      </c>
      <c r="P1060" s="89" t="s">
        <v>670</v>
      </c>
    </row>
    <row r="1061" spans="1:16" ht="76.5" hidden="1">
      <c r="A1061" s="268" t="s">
        <v>559</v>
      </c>
      <c r="B1061" s="89"/>
      <c r="C1061" s="269" t="s">
        <v>760</v>
      </c>
      <c r="D1061" s="84">
        <v>43497</v>
      </c>
      <c r="E1061" s="85" t="s">
        <v>2923</v>
      </c>
      <c r="F1061" s="85" t="s">
        <v>671</v>
      </c>
      <c r="G1061" s="85">
        <v>183250</v>
      </c>
      <c r="H1061" s="89"/>
      <c r="I1061" s="270" t="s">
        <v>3860</v>
      </c>
      <c r="J1061" s="89"/>
      <c r="K1061" s="89"/>
      <c r="L1061" s="89"/>
      <c r="M1061" s="89"/>
      <c r="N1061" s="271">
        <v>16472</v>
      </c>
      <c r="O1061" s="271">
        <v>0</v>
      </c>
      <c r="P1061" s="89" t="s">
        <v>670</v>
      </c>
    </row>
    <row r="1062" spans="1:16" ht="76.5" hidden="1">
      <c r="A1062" s="268" t="s">
        <v>559</v>
      </c>
      <c r="B1062" s="89"/>
      <c r="C1062" s="269" t="s">
        <v>760</v>
      </c>
      <c r="D1062" s="84">
        <v>43497</v>
      </c>
      <c r="E1062" s="85" t="s">
        <v>2923</v>
      </c>
      <c r="F1062" s="85" t="s">
        <v>671</v>
      </c>
      <c r="G1062" s="85">
        <v>183324</v>
      </c>
      <c r="H1062" s="89"/>
      <c r="I1062" s="270" t="s">
        <v>3861</v>
      </c>
      <c r="J1062" s="89"/>
      <c r="K1062" s="89"/>
      <c r="L1062" s="89"/>
      <c r="M1062" s="89"/>
      <c r="N1062" s="271">
        <v>27634.5</v>
      </c>
      <c r="O1062" s="271">
        <v>0</v>
      </c>
      <c r="P1062" s="89" t="s">
        <v>670</v>
      </c>
    </row>
    <row r="1063" spans="1:16" ht="76.5" hidden="1">
      <c r="A1063" s="268" t="s">
        <v>559</v>
      </c>
      <c r="B1063" s="89"/>
      <c r="C1063" s="269" t="s">
        <v>760</v>
      </c>
      <c r="D1063" s="84">
        <v>43497</v>
      </c>
      <c r="E1063" s="85" t="s">
        <v>2923</v>
      </c>
      <c r="F1063" s="85" t="s">
        <v>671</v>
      </c>
      <c r="G1063" s="85">
        <v>183247</v>
      </c>
      <c r="H1063" s="89"/>
      <c r="I1063" s="270" t="s">
        <v>3862</v>
      </c>
      <c r="J1063" s="89"/>
      <c r="K1063" s="89"/>
      <c r="L1063" s="89"/>
      <c r="M1063" s="89"/>
      <c r="N1063" s="271">
        <v>15000</v>
      </c>
      <c r="O1063" s="271">
        <v>0</v>
      </c>
      <c r="P1063" s="89" t="s">
        <v>670</v>
      </c>
    </row>
    <row r="1064" spans="1:16" ht="63.75" hidden="1">
      <c r="A1064" s="268">
        <v>513</v>
      </c>
      <c r="B1064" s="89"/>
      <c r="C1064" s="269" t="s">
        <v>171</v>
      </c>
      <c r="D1064" s="84">
        <v>43497</v>
      </c>
      <c r="E1064" s="85" t="s">
        <v>2924</v>
      </c>
      <c r="F1064" s="85" t="s">
        <v>6</v>
      </c>
      <c r="G1064" s="85">
        <v>954172</v>
      </c>
      <c r="H1064" s="89"/>
      <c r="I1064" s="270" t="s">
        <v>3863</v>
      </c>
      <c r="J1064" s="89"/>
      <c r="K1064" s="89"/>
      <c r="L1064" s="89"/>
      <c r="M1064" s="89"/>
      <c r="N1064" s="271">
        <v>0</v>
      </c>
      <c r="O1064" s="271">
        <v>330992.46000000002</v>
      </c>
      <c r="P1064" s="89" t="s">
        <v>670</v>
      </c>
    </row>
    <row r="1065" spans="1:16" ht="63.75" hidden="1">
      <c r="A1065" s="268" t="s">
        <v>557</v>
      </c>
      <c r="B1065" s="89"/>
      <c r="C1065" s="269" t="s">
        <v>781</v>
      </c>
      <c r="D1065" s="84">
        <v>43497</v>
      </c>
      <c r="E1065" s="85" t="s">
        <v>2925</v>
      </c>
      <c r="F1065" s="85" t="s">
        <v>6</v>
      </c>
      <c r="G1065" s="85">
        <v>954316</v>
      </c>
      <c r="H1065" s="89"/>
      <c r="I1065" s="270" t="s">
        <v>3864</v>
      </c>
      <c r="J1065" s="89"/>
      <c r="K1065" s="89"/>
      <c r="L1065" s="89"/>
      <c r="M1065" s="89"/>
      <c r="N1065" s="271">
        <v>0</v>
      </c>
      <c r="O1065" s="271">
        <v>645532.59</v>
      </c>
      <c r="P1065" s="89" t="s">
        <v>670</v>
      </c>
    </row>
    <row r="1066" spans="1:16" ht="51" hidden="1">
      <c r="A1066" s="268" t="s">
        <v>559</v>
      </c>
      <c r="B1066" s="89"/>
      <c r="C1066" s="269" t="s">
        <v>760</v>
      </c>
      <c r="D1066" s="84">
        <v>43497</v>
      </c>
      <c r="E1066" s="85" t="s">
        <v>2926</v>
      </c>
      <c r="F1066" s="85" t="s">
        <v>6</v>
      </c>
      <c r="G1066" s="85">
        <v>1078109</v>
      </c>
      <c r="H1066" s="89"/>
      <c r="I1066" s="270" t="s">
        <v>3865</v>
      </c>
      <c r="J1066" s="89"/>
      <c r="K1066" s="89"/>
      <c r="L1066" s="89"/>
      <c r="M1066" s="89"/>
      <c r="N1066" s="271">
        <v>0</v>
      </c>
      <c r="O1066" s="271">
        <v>89735.57</v>
      </c>
      <c r="P1066" s="89" t="s">
        <v>670</v>
      </c>
    </row>
    <row r="1067" spans="1:16" ht="51" hidden="1">
      <c r="A1067" s="268" t="s">
        <v>559</v>
      </c>
      <c r="B1067" s="89"/>
      <c r="C1067" s="269" t="s">
        <v>760</v>
      </c>
      <c r="D1067" s="84">
        <v>43497</v>
      </c>
      <c r="E1067" s="85" t="s">
        <v>2927</v>
      </c>
      <c r="F1067" s="85" t="s">
        <v>6</v>
      </c>
      <c r="G1067" s="85">
        <v>1078111</v>
      </c>
      <c r="H1067" s="89"/>
      <c r="I1067" s="270" t="s">
        <v>3866</v>
      </c>
      <c r="J1067" s="89"/>
      <c r="K1067" s="89"/>
      <c r="L1067" s="89"/>
      <c r="M1067" s="89"/>
      <c r="N1067" s="271">
        <v>0</v>
      </c>
      <c r="O1067" s="271">
        <v>342130.19</v>
      </c>
      <c r="P1067" s="89" t="s">
        <v>670</v>
      </c>
    </row>
    <row r="1068" spans="1:16" ht="89.25" hidden="1">
      <c r="A1068" s="268" t="s">
        <v>559</v>
      </c>
      <c r="B1068" s="89"/>
      <c r="C1068" s="269" t="s">
        <v>760</v>
      </c>
      <c r="D1068" s="84">
        <v>43497</v>
      </c>
      <c r="E1068" s="85" t="s">
        <v>2928</v>
      </c>
      <c r="F1068" s="85" t="s">
        <v>6</v>
      </c>
      <c r="G1068" s="85">
        <v>946259</v>
      </c>
      <c r="H1068" s="89"/>
      <c r="I1068" s="270" t="s">
        <v>3867</v>
      </c>
      <c r="J1068" s="89"/>
      <c r="K1068" s="89"/>
      <c r="L1068" s="89"/>
      <c r="M1068" s="89"/>
      <c r="N1068" s="271">
        <v>0</v>
      </c>
      <c r="O1068" s="271">
        <v>0.27</v>
      </c>
      <c r="P1068" s="89" t="s">
        <v>670</v>
      </c>
    </row>
    <row r="1069" spans="1:16" ht="38.25">
      <c r="A1069" s="268" t="s">
        <v>565</v>
      </c>
      <c r="B1069" s="89"/>
      <c r="C1069" s="269" t="s">
        <v>615</v>
      </c>
      <c r="D1069" s="84">
        <v>43500</v>
      </c>
      <c r="E1069" s="85" t="s">
        <v>2929</v>
      </c>
      <c r="F1069" s="85" t="s">
        <v>3</v>
      </c>
      <c r="G1069" s="85">
        <v>1709183</v>
      </c>
      <c r="H1069" s="89"/>
      <c r="I1069" s="270" t="s">
        <v>3868</v>
      </c>
      <c r="J1069" s="89"/>
      <c r="K1069" s="89"/>
      <c r="L1069" s="89"/>
      <c r="M1069" s="89"/>
      <c r="N1069" s="271">
        <v>0</v>
      </c>
      <c r="O1069" s="271">
        <v>15.06</v>
      </c>
      <c r="P1069" s="89" t="s">
        <v>670</v>
      </c>
    </row>
    <row r="1070" spans="1:16" ht="51">
      <c r="A1070" s="268" t="s">
        <v>565</v>
      </c>
      <c r="B1070" s="89"/>
      <c r="C1070" s="269" t="s">
        <v>615</v>
      </c>
      <c r="D1070" s="84">
        <v>43500</v>
      </c>
      <c r="E1070" s="85" t="s">
        <v>2930</v>
      </c>
      <c r="F1070" s="85" t="s">
        <v>3</v>
      </c>
      <c r="G1070" s="85">
        <v>1709169</v>
      </c>
      <c r="H1070" s="89"/>
      <c r="I1070" s="270" t="s">
        <v>3869</v>
      </c>
      <c r="J1070" s="89"/>
      <c r="K1070" s="89"/>
      <c r="L1070" s="89"/>
      <c r="M1070" s="89"/>
      <c r="N1070" s="271">
        <v>0</v>
      </c>
      <c r="O1070" s="271">
        <v>169</v>
      </c>
      <c r="P1070" s="89" t="s">
        <v>670</v>
      </c>
    </row>
    <row r="1071" spans="1:16" ht="76.5">
      <c r="A1071" s="268" t="s">
        <v>559</v>
      </c>
      <c r="B1071" s="89"/>
      <c r="C1071" s="269" t="s">
        <v>760</v>
      </c>
      <c r="D1071" s="84">
        <v>43500</v>
      </c>
      <c r="E1071" s="85" t="s">
        <v>2931</v>
      </c>
      <c r="F1071" s="85" t="s">
        <v>3</v>
      </c>
      <c r="G1071" s="85">
        <v>1709164</v>
      </c>
      <c r="H1071" s="89"/>
      <c r="I1071" s="270" t="s">
        <v>3870</v>
      </c>
      <c r="J1071" s="89"/>
      <c r="K1071" s="89"/>
      <c r="L1071" s="89"/>
      <c r="M1071" s="89"/>
      <c r="N1071" s="271">
        <v>0</v>
      </c>
      <c r="O1071" s="271">
        <v>96600</v>
      </c>
      <c r="P1071" s="89" t="s">
        <v>670</v>
      </c>
    </row>
    <row r="1072" spans="1:16" ht="38.25">
      <c r="A1072" s="268" t="s">
        <v>565</v>
      </c>
      <c r="B1072" s="89"/>
      <c r="C1072" s="269" t="s">
        <v>615</v>
      </c>
      <c r="D1072" s="84">
        <v>43500</v>
      </c>
      <c r="E1072" s="85" t="s">
        <v>2932</v>
      </c>
      <c r="F1072" s="85" t="s">
        <v>3</v>
      </c>
      <c r="G1072" s="85">
        <v>1709156</v>
      </c>
      <c r="H1072" s="89"/>
      <c r="I1072" s="270" t="s">
        <v>3871</v>
      </c>
      <c r="J1072" s="89"/>
      <c r="K1072" s="89"/>
      <c r="L1072" s="89"/>
      <c r="M1072" s="89"/>
      <c r="N1072" s="271">
        <v>0</v>
      </c>
      <c r="O1072" s="271">
        <v>400</v>
      </c>
      <c r="P1072" s="89" t="s">
        <v>670</v>
      </c>
    </row>
    <row r="1073" spans="1:16" ht="63.75">
      <c r="A1073" s="268" t="s">
        <v>565</v>
      </c>
      <c r="B1073" s="89"/>
      <c r="C1073" s="269" t="s">
        <v>615</v>
      </c>
      <c r="D1073" s="84">
        <v>43500</v>
      </c>
      <c r="E1073" s="85" t="s">
        <v>2933</v>
      </c>
      <c r="F1073" s="85" t="s">
        <v>3</v>
      </c>
      <c r="G1073" s="85">
        <v>1709133</v>
      </c>
      <c r="H1073" s="89"/>
      <c r="I1073" s="270" t="s">
        <v>3872</v>
      </c>
      <c r="J1073" s="89"/>
      <c r="K1073" s="89"/>
      <c r="L1073" s="89"/>
      <c r="M1073" s="89"/>
      <c r="N1073" s="271">
        <v>0</v>
      </c>
      <c r="O1073" s="271">
        <v>8382.6200000000008</v>
      </c>
      <c r="P1073" s="89" t="s">
        <v>670</v>
      </c>
    </row>
    <row r="1074" spans="1:16" ht="51">
      <c r="A1074" s="268">
        <v>85</v>
      </c>
      <c r="B1074" s="89"/>
      <c r="C1074" s="269" t="s">
        <v>735</v>
      </c>
      <c r="D1074" s="84">
        <v>43500</v>
      </c>
      <c r="E1074" s="85" t="s">
        <v>2934</v>
      </c>
      <c r="F1074" s="85" t="s">
        <v>3</v>
      </c>
      <c r="G1074" s="85">
        <v>1709128</v>
      </c>
      <c r="H1074" s="89"/>
      <c r="I1074" s="270" t="s">
        <v>3873</v>
      </c>
      <c r="J1074" s="89"/>
      <c r="K1074" s="89"/>
      <c r="L1074" s="89"/>
      <c r="M1074" s="89"/>
      <c r="N1074" s="271">
        <v>0</v>
      </c>
      <c r="O1074" s="271">
        <v>372.28000000000003</v>
      </c>
      <c r="P1074" s="89" t="s">
        <v>670</v>
      </c>
    </row>
    <row r="1075" spans="1:16" ht="51">
      <c r="A1075" s="268" t="s">
        <v>565</v>
      </c>
      <c r="B1075" s="89"/>
      <c r="C1075" s="269" t="s">
        <v>615</v>
      </c>
      <c r="D1075" s="84">
        <v>43500</v>
      </c>
      <c r="E1075" s="85" t="s">
        <v>2935</v>
      </c>
      <c r="F1075" s="85" t="s">
        <v>3</v>
      </c>
      <c r="G1075" s="85">
        <v>1709127</v>
      </c>
      <c r="H1075" s="89"/>
      <c r="I1075" s="270" t="s">
        <v>714</v>
      </c>
      <c r="J1075" s="89"/>
      <c r="K1075" s="89"/>
      <c r="L1075" s="89"/>
      <c r="M1075" s="89"/>
      <c r="N1075" s="271">
        <v>0</v>
      </c>
      <c r="O1075" s="271">
        <v>711.18000000000006</v>
      </c>
      <c r="P1075" s="89" t="s">
        <v>670</v>
      </c>
    </row>
    <row r="1076" spans="1:16" ht="63.75">
      <c r="A1076" s="268">
        <v>287</v>
      </c>
      <c r="B1076" s="89"/>
      <c r="C1076" s="269" t="s">
        <v>126</v>
      </c>
      <c r="D1076" s="84">
        <v>43500</v>
      </c>
      <c r="E1076" s="85" t="s">
        <v>2936</v>
      </c>
      <c r="F1076" s="85" t="s">
        <v>3</v>
      </c>
      <c r="G1076" s="85">
        <v>1709121</v>
      </c>
      <c r="H1076" s="89"/>
      <c r="I1076" s="270" t="s">
        <v>3874</v>
      </c>
      <c r="J1076" s="89"/>
      <c r="K1076" s="89"/>
      <c r="L1076" s="89"/>
      <c r="M1076" s="89"/>
      <c r="N1076" s="271">
        <v>0</v>
      </c>
      <c r="O1076" s="271">
        <v>0.8</v>
      </c>
      <c r="P1076" s="89" t="s">
        <v>670</v>
      </c>
    </row>
    <row r="1077" spans="1:16" ht="38.25">
      <c r="A1077" s="268">
        <v>526</v>
      </c>
      <c r="B1077" s="89"/>
      <c r="C1077" s="269" t="s">
        <v>610</v>
      </c>
      <c r="D1077" s="84">
        <v>43500</v>
      </c>
      <c r="E1077" s="85" t="s">
        <v>2937</v>
      </c>
      <c r="F1077" s="85" t="s">
        <v>3</v>
      </c>
      <c r="G1077" s="85">
        <v>1709306</v>
      </c>
      <c r="H1077" s="89"/>
      <c r="I1077" s="270" t="s">
        <v>3875</v>
      </c>
      <c r="J1077" s="89"/>
      <c r="K1077" s="89"/>
      <c r="L1077" s="89"/>
      <c r="M1077" s="89"/>
      <c r="N1077" s="271">
        <v>0</v>
      </c>
      <c r="O1077" s="271">
        <v>40</v>
      </c>
      <c r="P1077" s="89" t="s">
        <v>670</v>
      </c>
    </row>
    <row r="1078" spans="1:16" ht="51">
      <c r="A1078" s="268">
        <v>526</v>
      </c>
      <c r="B1078" s="89"/>
      <c r="C1078" s="269" t="s">
        <v>610</v>
      </c>
      <c r="D1078" s="84">
        <v>43500</v>
      </c>
      <c r="E1078" s="85" t="s">
        <v>2938</v>
      </c>
      <c r="F1078" s="85" t="s">
        <v>3</v>
      </c>
      <c r="G1078" s="85">
        <v>1709305</v>
      </c>
      <c r="H1078" s="89"/>
      <c r="I1078" s="270" t="s">
        <v>3876</v>
      </c>
      <c r="J1078" s="89"/>
      <c r="K1078" s="89"/>
      <c r="L1078" s="89"/>
      <c r="M1078" s="89"/>
      <c r="N1078" s="271">
        <v>0</v>
      </c>
      <c r="O1078" s="271">
        <v>97</v>
      </c>
      <c r="P1078" s="89" t="s">
        <v>670</v>
      </c>
    </row>
    <row r="1079" spans="1:16" ht="51">
      <c r="A1079" s="268">
        <v>526</v>
      </c>
      <c r="B1079" s="89"/>
      <c r="C1079" s="269" t="s">
        <v>610</v>
      </c>
      <c r="D1079" s="84">
        <v>43500</v>
      </c>
      <c r="E1079" s="85" t="s">
        <v>2939</v>
      </c>
      <c r="F1079" s="85" t="s">
        <v>3</v>
      </c>
      <c r="G1079" s="85">
        <v>1709301</v>
      </c>
      <c r="H1079" s="89"/>
      <c r="I1079" s="270" t="s">
        <v>3877</v>
      </c>
      <c r="J1079" s="89"/>
      <c r="K1079" s="89"/>
      <c r="L1079" s="89"/>
      <c r="M1079" s="89"/>
      <c r="N1079" s="271">
        <v>0</v>
      </c>
      <c r="O1079" s="271">
        <v>40</v>
      </c>
      <c r="P1079" s="89" t="s">
        <v>670</v>
      </c>
    </row>
    <row r="1080" spans="1:16" ht="51">
      <c r="A1080" s="268" t="s">
        <v>565</v>
      </c>
      <c r="B1080" s="89"/>
      <c r="C1080" s="269" t="s">
        <v>615</v>
      </c>
      <c r="D1080" s="84">
        <v>43500</v>
      </c>
      <c r="E1080" s="85" t="s">
        <v>2940</v>
      </c>
      <c r="F1080" s="85" t="s">
        <v>3</v>
      </c>
      <c r="G1080" s="85">
        <v>1709278</v>
      </c>
      <c r="H1080" s="89"/>
      <c r="I1080" s="270" t="s">
        <v>3878</v>
      </c>
      <c r="J1080" s="89"/>
      <c r="K1080" s="89"/>
      <c r="L1080" s="89"/>
      <c r="M1080" s="89"/>
      <c r="N1080" s="271">
        <v>0</v>
      </c>
      <c r="O1080" s="271">
        <v>3000</v>
      </c>
      <c r="P1080" s="89" t="s">
        <v>670</v>
      </c>
    </row>
    <row r="1081" spans="1:16" ht="38.25">
      <c r="A1081" s="268" t="s">
        <v>565</v>
      </c>
      <c r="B1081" s="89"/>
      <c r="C1081" s="269" t="s">
        <v>615</v>
      </c>
      <c r="D1081" s="84">
        <v>43500</v>
      </c>
      <c r="E1081" s="85" t="s">
        <v>2941</v>
      </c>
      <c r="F1081" s="85" t="s">
        <v>3</v>
      </c>
      <c r="G1081" s="85">
        <v>1709244</v>
      </c>
      <c r="H1081" s="89"/>
      <c r="I1081" s="270" t="s">
        <v>715</v>
      </c>
      <c r="J1081" s="89"/>
      <c r="K1081" s="89"/>
      <c r="L1081" s="89"/>
      <c r="M1081" s="89"/>
      <c r="N1081" s="271">
        <v>0</v>
      </c>
      <c r="O1081" s="271">
        <v>1685</v>
      </c>
      <c r="P1081" s="89" t="s">
        <v>670</v>
      </c>
    </row>
    <row r="1082" spans="1:16" ht="51">
      <c r="A1082" s="268">
        <v>156</v>
      </c>
      <c r="B1082" s="89"/>
      <c r="C1082" s="269" t="s">
        <v>86</v>
      </c>
      <c r="D1082" s="84">
        <v>43500</v>
      </c>
      <c r="E1082" s="85" t="s">
        <v>2942</v>
      </c>
      <c r="F1082" s="85" t="s">
        <v>3</v>
      </c>
      <c r="G1082" s="85">
        <v>1709238</v>
      </c>
      <c r="H1082" s="89"/>
      <c r="I1082" s="270" t="s">
        <v>3879</v>
      </c>
      <c r="J1082" s="89"/>
      <c r="K1082" s="89"/>
      <c r="L1082" s="89"/>
      <c r="M1082" s="89"/>
      <c r="N1082" s="271">
        <v>0</v>
      </c>
      <c r="O1082" s="271">
        <v>91.92</v>
      </c>
      <c r="P1082" s="89" t="s">
        <v>670</v>
      </c>
    </row>
    <row r="1083" spans="1:16" ht="51">
      <c r="A1083" s="268" t="s">
        <v>565</v>
      </c>
      <c r="B1083" s="89"/>
      <c r="C1083" s="269" t="s">
        <v>615</v>
      </c>
      <c r="D1083" s="84">
        <v>43500</v>
      </c>
      <c r="E1083" s="85" t="s">
        <v>2943</v>
      </c>
      <c r="F1083" s="85" t="s">
        <v>3</v>
      </c>
      <c r="G1083" s="85">
        <v>1709218</v>
      </c>
      <c r="H1083" s="89"/>
      <c r="I1083" s="270" t="s">
        <v>3880</v>
      </c>
      <c r="J1083" s="89"/>
      <c r="K1083" s="89"/>
      <c r="L1083" s="89"/>
      <c r="M1083" s="89"/>
      <c r="N1083" s="271">
        <v>0</v>
      </c>
      <c r="O1083" s="271">
        <v>4054.7000000000003</v>
      </c>
      <c r="P1083" s="89" t="s">
        <v>670</v>
      </c>
    </row>
    <row r="1084" spans="1:16" ht="51">
      <c r="A1084" s="268" t="s">
        <v>556</v>
      </c>
      <c r="B1084" s="89"/>
      <c r="C1084" s="269" t="s">
        <v>616</v>
      </c>
      <c r="D1084" s="84">
        <v>43500</v>
      </c>
      <c r="E1084" s="85" t="s">
        <v>2944</v>
      </c>
      <c r="F1084" s="85" t="s">
        <v>3</v>
      </c>
      <c r="G1084" s="85">
        <v>1709211</v>
      </c>
      <c r="H1084" s="89"/>
      <c r="I1084" s="270" t="s">
        <v>3881</v>
      </c>
      <c r="J1084" s="89"/>
      <c r="K1084" s="89"/>
      <c r="L1084" s="89"/>
      <c r="M1084" s="89"/>
      <c r="N1084" s="271">
        <v>0</v>
      </c>
      <c r="O1084" s="271">
        <v>400</v>
      </c>
      <c r="P1084" s="89" t="s">
        <v>670</v>
      </c>
    </row>
    <row r="1085" spans="1:16" ht="51">
      <c r="A1085" s="268" t="s">
        <v>565</v>
      </c>
      <c r="B1085" s="89"/>
      <c r="C1085" s="269" t="s">
        <v>615</v>
      </c>
      <c r="D1085" s="84">
        <v>43500</v>
      </c>
      <c r="E1085" s="85" t="s">
        <v>2945</v>
      </c>
      <c r="F1085" s="85" t="s">
        <v>3</v>
      </c>
      <c r="G1085" s="85">
        <v>1709028</v>
      </c>
      <c r="H1085" s="89"/>
      <c r="I1085" s="270" t="s">
        <v>3882</v>
      </c>
      <c r="J1085" s="89"/>
      <c r="K1085" s="89"/>
      <c r="L1085" s="89"/>
      <c r="M1085" s="89"/>
      <c r="N1085" s="271">
        <v>0</v>
      </c>
      <c r="O1085" s="271">
        <v>7980.9400000000005</v>
      </c>
      <c r="P1085" s="89" t="s">
        <v>670</v>
      </c>
    </row>
    <row r="1086" spans="1:16" ht="51">
      <c r="A1086" s="268">
        <v>591</v>
      </c>
      <c r="B1086" s="89"/>
      <c r="C1086" s="269" t="s">
        <v>1368</v>
      </c>
      <c r="D1086" s="84">
        <v>43500</v>
      </c>
      <c r="E1086" s="85" t="s">
        <v>2946</v>
      </c>
      <c r="F1086" s="85" t="s">
        <v>3</v>
      </c>
      <c r="G1086" s="85">
        <v>1709155</v>
      </c>
      <c r="H1086" s="89"/>
      <c r="I1086" s="270" t="s">
        <v>3883</v>
      </c>
      <c r="J1086" s="89"/>
      <c r="K1086" s="89"/>
      <c r="L1086" s="89"/>
      <c r="M1086" s="89"/>
      <c r="N1086" s="271">
        <v>0</v>
      </c>
      <c r="O1086" s="271">
        <v>36996.22</v>
      </c>
      <c r="P1086" s="89" t="s">
        <v>670</v>
      </c>
    </row>
    <row r="1087" spans="1:16" ht="63.75">
      <c r="A1087" s="268">
        <v>593</v>
      </c>
      <c r="B1087" s="89"/>
      <c r="C1087" s="269" t="s">
        <v>612</v>
      </c>
      <c r="D1087" s="84">
        <v>43500</v>
      </c>
      <c r="E1087" s="85" t="s">
        <v>2947</v>
      </c>
      <c r="F1087" s="85" t="s">
        <v>3</v>
      </c>
      <c r="G1087" s="85">
        <v>1709132</v>
      </c>
      <c r="H1087" s="89"/>
      <c r="I1087" s="270" t="s">
        <v>3884</v>
      </c>
      <c r="J1087" s="89"/>
      <c r="K1087" s="89"/>
      <c r="L1087" s="89"/>
      <c r="M1087" s="89"/>
      <c r="N1087" s="271">
        <v>0</v>
      </c>
      <c r="O1087" s="271">
        <v>13613.4</v>
      </c>
      <c r="P1087" s="89" t="s">
        <v>670</v>
      </c>
    </row>
    <row r="1088" spans="1:16" ht="51">
      <c r="A1088" s="268">
        <v>287</v>
      </c>
      <c r="B1088" s="89"/>
      <c r="C1088" s="269" t="s">
        <v>126</v>
      </c>
      <c r="D1088" s="84">
        <v>43500</v>
      </c>
      <c r="E1088" s="85" t="s">
        <v>2948</v>
      </c>
      <c r="F1088" s="85" t="s">
        <v>3</v>
      </c>
      <c r="G1088" s="85">
        <v>1709062</v>
      </c>
      <c r="H1088" s="89"/>
      <c r="I1088" s="270" t="s">
        <v>3885</v>
      </c>
      <c r="J1088" s="89"/>
      <c r="K1088" s="89"/>
      <c r="L1088" s="89"/>
      <c r="M1088" s="89"/>
      <c r="N1088" s="271">
        <v>0</v>
      </c>
      <c r="O1088" s="271">
        <v>284.5</v>
      </c>
      <c r="P1088" s="89" t="s">
        <v>670</v>
      </c>
    </row>
    <row r="1089" spans="1:16" ht="51">
      <c r="A1089" s="268">
        <v>670</v>
      </c>
      <c r="B1089" s="89"/>
      <c r="C1089" s="269" t="s">
        <v>190</v>
      </c>
      <c r="D1089" s="84">
        <v>43500</v>
      </c>
      <c r="E1089" s="85" t="s">
        <v>2949</v>
      </c>
      <c r="F1089" s="85" t="s">
        <v>3</v>
      </c>
      <c r="G1089" s="85">
        <v>1709032</v>
      </c>
      <c r="H1089" s="89"/>
      <c r="I1089" s="270" t="s">
        <v>3886</v>
      </c>
      <c r="J1089" s="89"/>
      <c r="K1089" s="89"/>
      <c r="L1089" s="89"/>
      <c r="M1089" s="89"/>
      <c r="N1089" s="271">
        <v>0</v>
      </c>
      <c r="O1089" s="271">
        <v>49983.5</v>
      </c>
      <c r="P1089" s="89" t="s">
        <v>670</v>
      </c>
    </row>
    <row r="1090" spans="1:16" ht="38.25">
      <c r="A1090" s="268">
        <v>35</v>
      </c>
      <c r="B1090" s="89"/>
      <c r="C1090" s="269" t="s">
        <v>46</v>
      </c>
      <c r="D1090" s="84">
        <v>43500</v>
      </c>
      <c r="E1090" s="85" t="s">
        <v>2950</v>
      </c>
      <c r="F1090" s="85" t="s">
        <v>3</v>
      </c>
      <c r="G1090" s="85">
        <v>1709073</v>
      </c>
      <c r="H1090" s="89"/>
      <c r="I1090" s="270" t="s">
        <v>3887</v>
      </c>
      <c r="J1090" s="89"/>
      <c r="K1090" s="89"/>
      <c r="L1090" s="89"/>
      <c r="M1090" s="89"/>
      <c r="N1090" s="271">
        <v>0</v>
      </c>
      <c r="O1090" s="271">
        <v>1278</v>
      </c>
      <c r="P1090" s="89" t="s">
        <v>670</v>
      </c>
    </row>
    <row r="1091" spans="1:16" ht="51">
      <c r="A1091" s="268">
        <v>287</v>
      </c>
      <c r="B1091" s="89"/>
      <c r="C1091" s="269" t="s">
        <v>126</v>
      </c>
      <c r="D1091" s="84">
        <v>43500</v>
      </c>
      <c r="E1091" s="85" t="s">
        <v>2951</v>
      </c>
      <c r="F1091" s="85" t="s">
        <v>3</v>
      </c>
      <c r="G1091" s="85">
        <v>1709066</v>
      </c>
      <c r="H1091" s="89"/>
      <c r="I1091" s="270" t="s">
        <v>3888</v>
      </c>
      <c r="J1091" s="89"/>
      <c r="K1091" s="89"/>
      <c r="L1091" s="89"/>
      <c r="M1091" s="89"/>
      <c r="N1091" s="271">
        <v>0</v>
      </c>
      <c r="O1091" s="271">
        <v>373.5</v>
      </c>
      <c r="P1091" s="89" t="s">
        <v>670</v>
      </c>
    </row>
    <row r="1092" spans="1:16" ht="51">
      <c r="A1092" s="268" t="s">
        <v>565</v>
      </c>
      <c r="B1092" s="89"/>
      <c r="C1092" s="269" t="s">
        <v>615</v>
      </c>
      <c r="D1092" s="84">
        <v>43500</v>
      </c>
      <c r="E1092" s="85" t="s">
        <v>2952</v>
      </c>
      <c r="F1092" s="85" t="s">
        <v>3</v>
      </c>
      <c r="G1092" s="85">
        <v>1709029</v>
      </c>
      <c r="H1092" s="89"/>
      <c r="I1092" s="270" t="s">
        <v>3889</v>
      </c>
      <c r="J1092" s="89"/>
      <c r="K1092" s="89"/>
      <c r="L1092" s="89"/>
      <c r="M1092" s="89"/>
      <c r="N1092" s="271">
        <v>0</v>
      </c>
      <c r="O1092" s="271">
        <v>142</v>
      </c>
      <c r="P1092" s="89" t="s">
        <v>670</v>
      </c>
    </row>
    <row r="1093" spans="1:16" ht="51">
      <c r="A1093" s="268" t="s">
        <v>565</v>
      </c>
      <c r="B1093" s="89"/>
      <c r="C1093" s="269" t="s">
        <v>615</v>
      </c>
      <c r="D1093" s="84">
        <v>43500</v>
      </c>
      <c r="E1093" s="85" t="s">
        <v>2953</v>
      </c>
      <c r="F1093" s="85" t="s">
        <v>3</v>
      </c>
      <c r="G1093" s="85">
        <v>1709030</v>
      </c>
      <c r="H1093" s="89"/>
      <c r="I1093" s="270" t="s">
        <v>3890</v>
      </c>
      <c r="J1093" s="89"/>
      <c r="K1093" s="89"/>
      <c r="L1093" s="89"/>
      <c r="M1093" s="89"/>
      <c r="N1093" s="271">
        <v>0</v>
      </c>
      <c r="O1093" s="271">
        <v>2553</v>
      </c>
      <c r="P1093" s="89" t="s">
        <v>670</v>
      </c>
    </row>
    <row r="1094" spans="1:16" ht="51">
      <c r="A1094" s="268" t="s">
        <v>565</v>
      </c>
      <c r="B1094" s="89"/>
      <c r="C1094" s="269" t="s">
        <v>615</v>
      </c>
      <c r="D1094" s="84">
        <v>43500</v>
      </c>
      <c r="E1094" s="85" t="s">
        <v>2954</v>
      </c>
      <c r="F1094" s="85" t="s">
        <v>3</v>
      </c>
      <c r="G1094" s="85">
        <v>1709036</v>
      </c>
      <c r="H1094" s="89"/>
      <c r="I1094" s="270" t="s">
        <v>3891</v>
      </c>
      <c r="J1094" s="89"/>
      <c r="K1094" s="89"/>
      <c r="L1094" s="89"/>
      <c r="M1094" s="89"/>
      <c r="N1094" s="271">
        <v>0</v>
      </c>
      <c r="O1094" s="271">
        <v>695</v>
      </c>
      <c r="P1094" s="89" t="s">
        <v>670</v>
      </c>
    </row>
    <row r="1095" spans="1:16" ht="51">
      <c r="A1095" s="268" t="s">
        <v>565</v>
      </c>
      <c r="B1095" s="89"/>
      <c r="C1095" s="269" t="s">
        <v>615</v>
      </c>
      <c r="D1095" s="84">
        <v>43500</v>
      </c>
      <c r="E1095" s="85" t="s">
        <v>2955</v>
      </c>
      <c r="F1095" s="85" t="s">
        <v>3</v>
      </c>
      <c r="G1095" s="85">
        <v>1709038</v>
      </c>
      <c r="H1095" s="89"/>
      <c r="I1095" s="270" t="s">
        <v>3892</v>
      </c>
      <c r="J1095" s="89"/>
      <c r="K1095" s="89"/>
      <c r="L1095" s="89"/>
      <c r="M1095" s="89"/>
      <c r="N1095" s="271">
        <v>0</v>
      </c>
      <c r="O1095" s="271">
        <v>220</v>
      </c>
      <c r="P1095" s="89" t="s">
        <v>670</v>
      </c>
    </row>
    <row r="1096" spans="1:16" ht="63.75" hidden="1">
      <c r="A1096" s="268" t="s">
        <v>557</v>
      </c>
      <c r="B1096" s="89"/>
      <c r="C1096" s="269" t="s">
        <v>781</v>
      </c>
      <c r="D1096" s="84">
        <v>43500</v>
      </c>
      <c r="E1096" s="85" t="s">
        <v>2956</v>
      </c>
      <c r="F1096" s="85" t="s">
        <v>11</v>
      </c>
      <c r="G1096" s="85">
        <v>11839</v>
      </c>
      <c r="H1096" s="89"/>
      <c r="I1096" s="270" t="s">
        <v>3893</v>
      </c>
      <c r="J1096" s="89"/>
      <c r="K1096" s="89"/>
      <c r="L1096" s="89"/>
      <c r="M1096" s="89"/>
      <c r="N1096" s="271">
        <v>4824.22</v>
      </c>
      <c r="O1096" s="271">
        <v>0</v>
      </c>
      <c r="P1096" s="89" t="s">
        <v>670</v>
      </c>
    </row>
    <row r="1097" spans="1:16" ht="63.75" hidden="1">
      <c r="A1097" s="268" t="s">
        <v>559</v>
      </c>
      <c r="B1097" s="89"/>
      <c r="C1097" s="269" t="s">
        <v>760</v>
      </c>
      <c r="D1097" s="84">
        <v>43500</v>
      </c>
      <c r="E1097" s="85" t="s">
        <v>2957</v>
      </c>
      <c r="F1097" s="85" t="s">
        <v>6</v>
      </c>
      <c r="G1097" s="85">
        <v>1078460</v>
      </c>
      <c r="H1097" s="89"/>
      <c r="I1097" s="270" t="s">
        <v>3894</v>
      </c>
      <c r="J1097" s="89"/>
      <c r="K1097" s="89"/>
      <c r="L1097" s="89"/>
      <c r="M1097" s="89"/>
      <c r="N1097" s="271">
        <v>0</v>
      </c>
      <c r="O1097" s="271">
        <v>15610</v>
      </c>
      <c r="P1097" s="89" t="s">
        <v>670</v>
      </c>
    </row>
    <row r="1098" spans="1:16" ht="63.75" hidden="1">
      <c r="A1098" s="268" t="s">
        <v>559</v>
      </c>
      <c r="B1098" s="89"/>
      <c r="C1098" s="269" t="s">
        <v>760</v>
      </c>
      <c r="D1098" s="84">
        <v>43500</v>
      </c>
      <c r="E1098" s="85" t="s">
        <v>2958</v>
      </c>
      <c r="F1098" s="85" t="s">
        <v>6</v>
      </c>
      <c r="G1098" s="85">
        <v>1078453</v>
      </c>
      <c r="H1098" s="89"/>
      <c r="I1098" s="270" t="s">
        <v>3895</v>
      </c>
      <c r="J1098" s="89"/>
      <c r="K1098" s="89"/>
      <c r="L1098" s="89"/>
      <c r="M1098" s="89"/>
      <c r="N1098" s="271">
        <v>0</v>
      </c>
      <c r="O1098" s="271">
        <v>620051.72</v>
      </c>
      <c r="P1098" s="89" t="s">
        <v>670</v>
      </c>
    </row>
    <row r="1099" spans="1:16" ht="51" hidden="1">
      <c r="A1099" s="268" t="s">
        <v>559</v>
      </c>
      <c r="B1099" s="89"/>
      <c r="C1099" s="269" t="s">
        <v>760</v>
      </c>
      <c r="D1099" s="84">
        <v>43500</v>
      </c>
      <c r="E1099" s="85" t="s">
        <v>2959</v>
      </c>
      <c r="F1099" s="85" t="s">
        <v>6</v>
      </c>
      <c r="G1099" s="85">
        <v>1078722</v>
      </c>
      <c r="H1099" s="89"/>
      <c r="I1099" s="270" t="s">
        <v>3896</v>
      </c>
      <c r="J1099" s="89"/>
      <c r="K1099" s="89"/>
      <c r="L1099" s="89"/>
      <c r="M1099" s="89"/>
      <c r="N1099" s="271">
        <v>0</v>
      </c>
      <c r="O1099" s="271">
        <v>2457.87</v>
      </c>
      <c r="P1099" s="89" t="s">
        <v>670</v>
      </c>
    </row>
    <row r="1100" spans="1:16" ht="51" hidden="1">
      <c r="A1100" s="268">
        <v>10</v>
      </c>
      <c r="B1100" s="89"/>
      <c r="C1100" s="269" t="s">
        <v>41</v>
      </c>
      <c r="D1100" s="84">
        <v>43500</v>
      </c>
      <c r="E1100" s="85" t="s">
        <v>2960</v>
      </c>
      <c r="F1100" s="85" t="s">
        <v>6</v>
      </c>
      <c r="G1100" s="85">
        <v>955813</v>
      </c>
      <c r="H1100" s="89"/>
      <c r="I1100" s="270" t="s">
        <v>3897</v>
      </c>
      <c r="J1100" s="89"/>
      <c r="K1100" s="89"/>
      <c r="L1100" s="89"/>
      <c r="M1100" s="89"/>
      <c r="N1100" s="271">
        <v>0</v>
      </c>
      <c r="O1100" s="271">
        <v>6139.7</v>
      </c>
      <c r="P1100" s="89" t="s">
        <v>670</v>
      </c>
    </row>
    <row r="1101" spans="1:16" ht="51" hidden="1">
      <c r="A1101" s="268">
        <v>10</v>
      </c>
      <c r="B1101" s="89"/>
      <c r="C1101" s="269" t="s">
        <v>41</v>
      </c>
      <c r="D1101" s="84">
        <v>43500</v>
      </c>
      <c r="E1101" s="85" t="s">
        <v>2961</v>
      </c>
      <c r="F1101" s="85" t="s">
        <v>6</v>
      </c>
      <c r="G1101" s="85">
        <v>955815</v>
      </c>
      <c r="H1101" s="89"/>
      <c r="I1101" s="270" t="s">
        <v>3898</v>
      </c>
      <c r="J1101" s="89"/>
      <c r="K1101" s="89"/>
      <c r="L1101" s="89"/>
      <c r="M1101" s="89"/>
      <c r="N1101" s="271">
        <v>0</v>
      </c>
      <c r="O1101" s="271">
        <v>33957</v>
      </c>
      <c r="P1101" s="89" t="s">
        <v>670</v>
      </c>
    </row>
    <row r="1102" spans="1:16" ht="76.5" hidden="1">
      <c r="A1102" s="268" t="s">
        <v>557</v>
      </c>
      <c r="B1102" s="89"/>
      <c r="C1102" s="269" t="s">
        <v>781</v>
      </c>
      <c r="D1102" s="84">
        <v>43500</v>
      </c>
      <c r="E1102" s="85" t="s">
        <v>2962</v>
      </c>
      <c r="F1102" s="85" t="s">
        <v>6</v>
      </c>
      <c r="G1102" s="85">
        <v>1078782</v>
      </c>
      <c r="H1102" s="89"/>
      <c r="I1102" s="270" t="s">
        <v>3899</v>
      </c>
      <c r="J1102" s="89"/>
      <c r="K1102" s="89"/>
      <c r="L1102" s="89"/>
      <c r="M1102" s="89"/>
      <c r="N1102" s="271">
        <v>0</v>
      </c>
      <c r="O1102" s="271">
        <v>5000</v>
      </c>
      <c r="P1102" s="89" t="s">
        <v>670</v>
      </c>
    </row>
    <row r="1103" spans="1:16" ht="63.75" hidden="1">
      <c r="A1103" s="268" t="s">
        <v>559</v>
      </c>
      <c r="B1103" s="89"/>
      <c r="C1103" s="269" t="s">
        <v>760</v>
      </c>
      <c r="D1103" s="84">
        <v>43500</v>
      </c>
      <c r="E1103" s="85" t="s">
        <v>2963</v>
      </c>
      <c r="F1103" s="85" t="s">
        <v>6</v>
      </c>
      <c r="G1103" s="85">
        <v>946339</v>
      </c>
      <c r="H1103" s="89"/>
      <c r="I1103" s="270" t="s">
        <v>3900</v>
      </c>
      <c r="J1103" s="89"/>
      <c r="K1103" s="89"/>
      <c r="L1103" s="89"/>
      <c r="M1103" s="89"/>
      <c r="N1103" s="271">
        <v>0</v>
      </c>
      <c r="O1103" s="271">
        <v>136968.71</v>
      </c>
      <c r="P1103" s="89" t="s">
        <v>670</v>
      </c>
    </row>
    <row r="1104" spans="1:16" ht="76.5" hidden="1">
      <c r="A1104" s="268" t="s">
        <v>559</v>
      </c>
      <c r="B1104" s="89"/>
      <c r="C1104" s="269" t="s">
        <v>760</v>
      </c>
      <c r="D1104" s="84">
        <v>43500</v>
      </c>
      <c r="E1104" s="85" t="s">
        <v>2964</v>
      </c>
      <c r="F1104" s="85" t="s">
        <v>6</v>
      </c>
      <c r="G1104" s="85">
        <v>946342</v>
      </c>
      <c r="H1104" s="89"/>
      <c r="I1104" s="270" t="s">
        <v>3901</v>
      </c>
      <c r="J1104" s="89"/>
      <c r="K1104" s="89"/>
      <c r="L1104" s="89"/>
      <c r="M1104" s="89"/>
      <c r="N1104" s="271">
        <v>0</v>
      </c>
      <c r="O1104" s="271">
        <v>6720</v>
      </c>
      <c r="P1104" s="89" t="s">
        <v>670</v>
      </c>
    </row>
    <row r="1105" spans="1:16" ht="38.25">
      <c r="A1105" s="268">
        <v>526</v>
      </c>
      <c r="B1105" s="89"/>
      <c r="C1105" s="269" t="s">
        <v>610</v>
      </c>
      <c r="D1105" s="84">
        <v>43501</v>
      </c>
      <c r="E1105" s="85" t="s">
        <v>2965</v>
      </c>
      <c r="F1105" s="85" t="s">
        <v>3</v>
      </c>
      <c r="G1105" s="85">
        <v>1709595</v>
      </c>
      <c r="H1105" s="89"/>
      <c r="I1105" s="270" t="s">
        <v>3902</v>
      </c>
      <c r="J1105" s="89"/>
      <c r="K1105" s="89"/>
      <c r="L1105" s="89"/>
      <c r="M1105" s="89"/>
      <c r="N1105" s="271">
        <v>0</v>
      </c>
      <c r="O1105" s="271">
        <v>40</v>
      </c>
      <c r="P1105" s="89" t="s">
        <v>670</v>
      </c>
    </row>
    <row r="1106" spans="1:16" ht="38.25">
      <c r="A1106" s="268" t="s">
        <v>565</v>
      </c>
      <c r="B1106" s="89"/>
      <c r="C1106" s="269" t="s">
        <v>615</v>
      </c>
      <c r="D1106" s="84">
        <v>43501</v>
      </c>
      <c r="E1106" s="85" t="s">
        <v>2966</v>
      </c>
      <c r="F1106" s="85" t="s">
        <v>3</v>
      </c>
      <c r="G1106" s="85">
        <v>1709591</v>
      </c>
      <c r="H1106" s="89"/>
      <c r="I1106" s="270" t="s">
        <v>717</v>
      </c>
      <c r="J1106" s="89"/>
      <c r="K1106" s="89"/>
      <c r="L1106" s="89"/>
      <c r="M1106" s="89"/>
      <c r="N1106" s="271">
        <v>0</v>
      </c>
      <c r="O1106" s="271">
        <v>800</v>
      </c>
      <c r="P1106" s="89" t="s">
        <v>670</v>
      </c>
    </row>
    <row r="1107" spans="1:16" ht="38.25">
      <c r="A1107" s="268" t="s">
        <v>565</v>
      </c>
      <c r="B1107" s="89"/>
      <c r="C1107" s="269" t="s">
        <v>615</v>
      </c>
      <c r="D1107" s="84">
        <v>43501</v>
      </c>
      <c r="E1107" s="85" t="s">
        <v>2967</v>
      </c>
      <c r="F1107" s="85" t="s">
        <v>3</v>
      </c>
      <c r="G1107" s="85">
        <v>1709589</v>
      </c>
      <c r="H1107" s="89"/>
      <c r="I1107" s="270" t="s">
        <v>778</v>
      </c>
      <c r="J1107" s="89"/>
      <c r="K1107" s="89"/>
      <c r="L1107" s="89"/>
      <c r="M1107" s="89"/>
      <c r="N1107" s="271">
        <v>0</v>
      </c>
      <c r="O1107" s="271">
        <v>1360</v>
      </c>
      <c r="P1107" s="89" t="s">
        <v>670</v>
      </c>
    </row>
    <row r="1108" spans="1:16" ht="38.25">
      <c r="A1108" s="268" t="s">
        <v>565</v>
      </c>
      <c r="B1108" s="89"/>
      <c r="C1108" s="269" t="s">
        <v>615</v>
      </c>
      <c r="D1108" s="84">
        <v>43501</v>
      </c>
      <c r="E1108" s="85" t="s">
        <v>2968</v>
      </c>
      <c r="F1108" s="85" t="s">
        <v>3</v>
      </c>
      <c r="G1108" s="85">
        <v>1709582</v>
      </c>
      <c r="H1108" s="89"/>
      <c r="I1108" s="270" t="s">
        <v>3903</v>
      </c>
      <c r="J1108" s="89"/>
      <c r="K1108" s="89"/>
      <c r="L1108" s="89"/>
      <c r="M1108" s="89"/>
      <c r="N1108" s="271">
        <v>0</v>
      </c>
      <c r="O1108" s="271">
        <v>66.75</v>
      </c>
      <c r="P1108" s="89" t="s">
        <v>670</v>
      </c>
    </row>
    <row r="1109" spans="1:16" ht="38.25">
      <c r="A1109" s="268" t="s">
        <v>565</v>
      </c>
      <c r="B1109" s="89"/>
      <c r="C1109" s="269" t="s">
        <v>615</v>
      </c>
      <c r="D1109" s="84">
        <v>43501</v>
      </c>
      <c r="E1109" s="85" t="s">
        <v>2969</v>
      </c>
      <c r="F1109" s="85" t="s">
        <v>3</v>
      </c>
      <c r="G1109" s="85">
        <v>1709579</v>
      </c>
      <c r="H1109" s="89"/>
      <c r="I1109" s="270" t="s">
        <v>3904</v>
      </c>
      <c r="J1109" s="89"/>
      <c r="K1109" s="89"/>
      <c r="L1109" s="89"/>
      <c r="M1109" s="89"/>
      <c r="N1109" s="271">
        <v>0</v>
      </c>
      <c r="O1109" s="271">
        <v>3362</v>
      </c>
      <c r="P1109" s="89" t="s">
        <v>670</v>
      </c>
    </row>
    <row r="1110" spans="1:16" ht="51">
      <c r="A1110" s="268" t="s">
        <v>565</v>
      </c>
      <c r="B1110" s="89"/>
      <c r="C1110" s="269" t="s">
        <v>615</v>
      </c>
      <c r="D1110" s="84">
        <v>43501</v>
      </c>
      <c r="E1110" s="85" t="s">
        <v>2970</v>
      </c>
      <c r="F1110" s="85" t="s">
        <v>3</v>
      </c>
      <c r="G1110" s="85">
        <v>1709556</v>
      </c>
      <c r="H1110" s="89"/>
      <c r="I1110" s="270" t="s">
        <v>3905</v>
      </c>
      <c r="J1110" s="89"/>
      <c r="K1110" s="89"/>
      <c r="L1110" s="89"/>
      <c r="M1110" s="89"/>
      <c r="N1110" s="271">
        <v>0</v>
      </c>
      <c r="O1110" s="271">
        <v>494</v>
      </c>
      <c r="P1110" s="89" t="s">
        <v>670</v>
      </c>
    </row>
    <row r="1111" spans="1:16" ht="51">
      <c r="A1111" s="268" t="s">
        <v>556</v>
      </c>
      <c r="B1111" s="89"/>
      <c r="C1111" s="269" t="s">
        <v>616</v>
      </c>
      <c r="D1111" s="84">
        <v>43501</v>
      </c>
      <c r="E1111" s="85" t="s">
        <v>2971</v>
      </c>
      <c r="F1111" s="85" t="s">
        <v>3</v>
      </c>
      <c r="G1111" s="85">
        <v>1709550</v>
      </c>
      <c r="H1111" s="89"/>
      <c r="I1111" s="270" t="s">
        <v>3906</v>
      </c>
      <c r="J1111" s="89"/>
      <c r="K1111" s="89"/>
      <c r="L1111" s="89"/>
      <c r="M1111" s="89"/>
      <c r="N1111" s="271">
        <v>0</v>
      </c>
      <c r="O1111" s="271">
        <v>400</v>
      </c>
      <c r="P1111" s="89" t="s">
        <v>670</v>
      </c>
    </row>
    <row r="1112" spans="1:16" ht="63.75">
      <c r="A1112" s="268">
        <v>190</v>
      </c>
      <c r="B1112" s="89"/>
      <c r="C1112" s="269" t="s">
        <v>92</v>
      </c>
      <c r="D1112" s="84">
        <v>43501</v>
      </c>
      <c r="E1112" s="85" t="s">
        <v>2972</v>
      </c>
      <c r="F1112" s="85" t="s">
        <v>3</v>
      </c>
      <c r="G1112" s="85">
        <v>1709546</v>
      </c>
      <c r="H1112" s="89"/>
      <c r="I1112" s="270" t="s">
        <v>3907</v>
      </c>
      <c r="J1112" s="89"/>
      <c r="K1112" s="89"/>
      <c r="L1112" s="89"/>
      <c r="M1112" s="89"/>
      <c r="N1112" s="271">
        <v>0</v>
      </c>
      <c r="O1112" s="271">
        <v>155</v>
      </c>
      <c r="P1112" s="89" t="s">
        <v>670</v>
      </c>
    </row>
    <row r="1113" spans="1:16" ht="63.75">
      <c r="A1113" s="268">
        <v>190</v>
      </c>
      <c r="B1113" s="89"/>
      <c r="C1113" s="269" t="s">
        <v>92</v>
      </c>
      <c r="D1113" s="84">
        <v>43501</v>
      </c>
      <c r="E1113" s="85" t="s">
        <v>2973</v>
      </c>
      <c r="F1113" s="85" t="s">
        <v>3</v>
      </c>
      <c r="G1113" s="85">
        <v>1709544</v>
      </c>
      <c r="H1113" s="89"/>
      <c r="I1113" s="270" t="s">
        <v>3908</v>
      </c>
      <c r="J1113" s="89"/>
      <c r="K1113" s="89"/>
      <c r="L1113" s="89"/>
      <c r="M1113" s="89"/>
      <c r="N1113" s="271">
        <v>0</v>
      </c>
      <c r="O1113" s="271">
        <v>155</v>
      </c>
      <c r="P1113" s="89" t="s">
        <v>670</v>
      </c>
    </row>
    <row r="1114" spans="1:16" ht="51">
      <c r="A1114" s="268">
        <v>592</v>
      </c>
      <c r="B1114" s="89"/>
      <c r="C1114" s="269" t="s">
        <v>645</v>
      </c>
      <c r="D1114" s="84">
        <v>43501</v>
      </c>
      <c r="E1114" s="85" t="s">
        <v>2974</v>
      </c>
      <c r="F1114" s="85" t="s">
        <v>3</v>
      </c>
      <c r="G1114" s="85">
        <v>1709703</v>
      </c>
      <c r="H1114" s="89"/>
      <c r="I1114" s="270" t="s">
        <v>3909</v>
      </c>
      <c r="J1114" s="89"/>
      <c r="K1114" s="89"/>
      <c r="L1114" s="89"/>
      <c r="M1114" s="89"/>
      <c r="N1114" s="271">
        <v>0</v>
      </c>
      <c r="O1114" s="271">
        <v>54</v>
      </c>
      <c r="P1114" s="89" t="s">
        <v>670</v>
      </c>
    </row>
    <row r="1115" spans="1:16" ht="51">
      <c r="A1115" s="268">
        <v>592</v>
      </c>
      <c r="B1115" s="89"/>
      <c r="C1115" s="269" t="s">
        <v>645</v>
      </c>
      <c r="D1115" s="84">
        <v>43501</v>
      </c>
      <c r="E1115" s="85" t="s">
        <v>2975</v>
      </c>
      <c r="F1115" s="85" t="s">
        <v>3</v>
      </c>
      <c r="G1115" s="85">
        <v>1709699</v>
      </c>
      <c r="H1115" s="89"/>
      <c r="I1115" s="270" t="s">
        <v>3910</v>
      </c>
      <c r="J1115" s="89"/>
      <c r="K1115" s="89"/>
      <c r="L1115" s="89"/>
      <c r="M1115" s="89"/>
      <c r="N1115" s="271">
        <v>0</v>
      </c>
      <c r="O1115" s="271">
        <v>1514</v>
      </c>
      <c r="P1115" s="89" t="s">
        <v>670</v>
      </c>
    </row>
    <row r="1116" spans="1:16" ht="51">
      <c r="A1116" s="268" t="s">
        <v>565</v>
      </c>
      <c r="B1116" s="89"/>
      <c r="C1116" s="269" t="s">
        <v>615</v>
      </c>
      <c r="D1116" s="84">
        <v>43501</v>
      </c>
      <c r="E1116" s="85" t="s">
        <v>2976</v>
      </c>
      <c r="F1116" s="85" t="s">
        <v>3</v>
      </c>
      <c r="G1116" s="85">
        <v>1709672</v>
      </c>
      <c r="H1116" s="89"/>
      <c r="I1116" s="270" t="s">
        <v>3911</v>
      </c>
      <c r="J1116" s="89"/>
      <c r="K1116" s="89"/>
      <c r="L1116" s="89"/>
      <c r="M1116" s="89"/>
      <c r="N1116" s="271">
        <v>0</v>
      </c>
      <c r="O1116" s="271">
        <v>4310</v>
      </c>
      <c r="P1116" s="89" t="s">
        <v>670</v>
      </c>
    </row>
    <row r="1117" spans="1:16" ht="51">
      <c r="A1117" s="268">
        <v>35</v>
      </c>
      <c r="B1117" s="89"/>
      <c r="C1117" s="269" t="s">
        <v>46</v>
      </c>
      <c r="D1117" s="84">
        <v>43501</v>
      </c>
      <c r="E1117" s="85" t="s">
        <v>2977</v>
      </c>
      <c r="F1117" s="85" t="s">
        <v>3</v>
      </c>
      <c r="G1117" s="85">
        <v>1709669</v>
      </c>
      <c r="H1117" s="89"/>
      <c r="I1117" s="270" t="s">
        <v>3912</v>
      </c>
      <c r="J1117" s="89"/>
      <c r="K1117" s="89"/>
      <c r="L1117" s="89"/>
      <c r="M1117" s="89"/>
      <c r="N1117" s="271">
        <v>0</v>
      </c>
      <c r="O1117" s="271">
        <v>925</v>
      </c>
      <c r="P1117" s="89" t="s">
        <v>670</v>
      </c>
    </row>
    <row r="1118" spans="1:16" ht="51">
      <c r="A1118" s="268">
        <v>86</v>
      </c>
      <c r="B1118" s="89"/>
      <c r="C1118" s="269" t="s">
        <v>56</v>
      </c>
      <c r="D1118" s="84">
        <v>43501</v>
      </c>
      <c r="E1118" s="85" t="s">
        <v>2978</v>
      </c>
      <c r="F1118" s="85" t="s">
        <v>3</v>
      </c>
      <c r="G1118" s="85">
        <v>1709659</v>
      </c>
      <c r="H1118" s="89"/>
      <c r="I1118" s="270" t="s">
        <v>3913</v>
      </c>
      <c r="J1118" s="89"/>
      <c r="K1118" s="89"/>
      <c r="L1118" s="89"/>
      <c r="M1118" s="89"/>
      <c r="N1118" s="271">
        <v>0</v>
      </c>
      <c r="O1118" s="271">
        <v>3380</v>
      </c>
      <c r="P1118" s="89" t="s">
        <v>670</v>
      </c>
    </row>
    <row r="1119" spans="1:16" ht="63.75">
      <c r="A1119" s="268" t="s">
        <v>565</v>
      </c>
      <c r="B1119" s="89"/>
      <c r="C1119" s="269" t="s">
        <v>615</v>
      </c>
      <c r="D1119" s="84">
        <v>43501</v>
      </c>
      <c r="E1119" s="85" t="s">
        <v>2979</v>
      </c>
      <c r="F1119" s="85" t="s">
        <v>3</v>
      </c>
      <c r="G1119" s="85">
        <v>1709635</v>
      </c>
      <c r="H1119" s="89"/>
      <c r="I1119" s="270" t="s">
        <v>3914</v>
      </c>
      <c r="J1119" s="89"/>
      <c r="K1119" s="89"/>
      <c r="L1119" s="89"/>
      <c r="M1119" s="89"/>
      <c r="N1119" s="271">
        <v>0</v>
      </c>
      <c r="O1119" s="271">
        <v>3566.28</v>
      </c>
      <c r="P1119" s="89" t="s">
        <v>670</v>
      </c>
    </row>
    <row r="1120" spans="1:16" ht="51">
      <c r="A1120" s="268" t="s">
        <v>565</v>
      </c>
      <c r="B1120" s="89"/>
      <c r="C1120" s="269" t="s">
        <v>615</v>
      </c>
      <c r="D1120" s="84">
        <v>43501</v>
      </c>
      <c r="E1120" s="85" t="s">
        <v>2980</v>
      </c>
      <c r="F1120" s="85" t="s">
        <v>3</v>
      </c>
      <c r="G1120" s="85">
        <v>1709618</v>
      </c>
      <c r="H1120" s="89"/>
      <c r="I1120" s="270" t="s">
        <v>3915</v>
      </c>
      <c r="J1120" s="89"/>
      <c r="K1120" s="89"/>
      <c r="L1120" s="89"/>
      <c r="M1120" s="89"/>
      <c r="N1120" s="271">
        <v>0</v>
      </c>
      <c r="O1120" s="271">
        <v>30</v>
      </c>
      <c r="P1120" s="89" t="s">
        <v>670</v>
      </c>
    </row>
    <row r="1121" spans="1:16" ht="51">
      <c r="A1121" s="268">
        <v>132</v>
      </c>
      <c r="B1121" s="89"/>
      <c r="C1121" s="269" t="s">
        <v>68</v>
      </c>
      <c r="D1121" s="84">
        <v>43501</v>
      </c>
      <c r="E1121" s="85" t="s">
        <v>2981</v>
      </c>
      <c r="F1121" s="85" t="s">
        <v>3</v>
      </c>
      <c r="G1121" s="85">
        <v>1709600</v>
      </c>
      <c r="H1121" s="89"/>
      <c r="I1121" s="270" t="s">
        <v>3916</v>
      </c>
      <c r="J1121" s="89"/>
      <c r="K1121" s="89"/>
      <c r="L1121" s="89"/>
      <c r="M1121" s="89"/>
      <c r="N1121" s="271">
        <v>0</v>
      </c>
      <c r="O1121" s="271">
        <v>32150</v>
      </c>
      <c r="P1121" s="89" t="s">
        <v>670</v>
      </c>
    </row>
    <row r="1122" spans="1:16" ht="51">
      <c r="A1122" s="268" t="s">
        <v>556</v>
      </c>
      <c r="B1122" s="89"/>
      <c r="C1122" s="269" t="s">
        <v>616</v>
      </c>
      <c r="D1122" s="84">
        <v>43501</v>
      </c>
      <c r="E1122" s="85" t="s">
        <v>2982</v>
      </c>
      <c r="F1122" s="85" t="s">
        <v>3</v>
      </c>
      <c r="G1122" s="85">
        <v>1709454</v>
      </c>
      <c r="H1122" s="89"/>
      <c r="I1122" s="270" t="s">
        <v>779</v>
      </c>
      <c r="J1122" s="89"/>
      <c r="K1122" s="89"/>
      <c r="L1122" s="89"/>
      <c r="M1122" s="89"/>
      <c r="N1122" s="271">
        <v>0</v>
      </c>
      <c r="O1122" s="271">
        <v>460</v>
      </c>
      <c r="P1122" s="89" t="s">
        <v>670</v>
      </c>
    </row>
    <row r="1123" spans="1:16" ht="38.25">
      <c r="A1123" s="268" t="s">
        <v>565</v>
      </c>
      <c r="B1123" s="89"/>
      <c r="C1123" s="269" t="s">
        <v>615</v>
      </c>
      <c r="D1123" s="84">
        <v>43501</v>
      </c>
      <c r="E1123" s="85" t="s">
        <v>2983</v>
      </c>
      <c r="F1123" s="85" t="s">
        <v>3</v>
      </c>
      <c r="G1123" s="85">
        <v>1709439</v>
      </c>
      <c r="H1123" s="89"/>
      <c r="I1123" s="270" t="s">
        <v>747</v>
      </c>
      <c r="J1123" s="89"/>
      <c r="K1123" s="89"/>
      <c r="L1123" s="89"/>
      <c r="M1123" s="89"/>
      <c r="N1123" s="271">
        <v>0</v>
      </c>
      <c r="O1123" s="271">
        <v>6200</v>
      </c>
      <c r="P1123" s="89" t="s">
        <v>670</v>
      </c>
    </row>
    <row r="1124" spans="1:16" ht="38.25">
      <c r="A1124" s="268" t="s">
        <v>565</v>
      </c>
      <c r="B1124" s="89"/>
      <c r="C1124" s="269" t="s">
        <v>615</v>
      </c>
      <c r="D1124" s="84">
        <v>43501</v>
      </c>
      <c r="E1124" s="85" t="s">
        <v>2984</v>
      </c>
      <c r="F1124" s="85" t="s">
        <v>3</v>
      </c>
      <c r="G1124" s="85">
        <v>1709437</v>
      </c>
      <c r="H1124" s="89"/>
      <c r="I1124" s="270" t="s">
        <v>3917</v>
      </c>
      <c r="J1124" s="89"/>
      <c r="K1124" s="89"/>
      <c r="L1124" s="89"/>
      <c r="M1124" s="89"/>
      <c r="N1124" s="271">
        <v>0</v>
      </c>
      <c r="O1124" s="271">
        <v>195</v>
      </c>
      <c r="P1124" s="89" t="s">
        <v>670</v>
      </c>
    </row>
    <row r="1125" spans="1:16" ht="51">
      <c r="A1125" s="268">
        <v>212</v>
      </c>
      <c r="B1125" s="89"/>
      <c r="C1125" s="269" t="s">
        <v>100</v>
      </c>
      <c r="D1125" s="84">
        <v>43501</v>
      </c>
      <c r="E1125" s="85" t="s">
        <v>2985</v>
      </c>
      <c r="F1125" s="85" t="s">
        <v>3</v>
      </c>
      <c r="G1125" s="85">
        <v>1709435</v>
      </c>
      <c r="H1125" s="89"/>
      <c r="I1125" s="270" t="s">
        <v>3918</v>
      </c>
      <c r="J1125" s="89"/>
      <c r="K1125" s="89"/>
      <c r="L1125" s="89"/>
      <c r="M1125" s="89"/>
      <c r="N1125" s="271">
        <v>0</v>
      </c>
      <c r="O1125" s="271">
        <v>60</v>
      </c>
      <c r="P1125" s="89" t="s">
        <v>670</v>
      </c>
    </row>
    <row r="1126" spans="1:16" ht="51">
      <c r="A1126" s="268" t="s">
        <v>565</v>
      </c>
      <c r="B1126" s="89"/>
      <c r="C1126" s="269" t="s">
        <v>615</v>
      </c>
      <c r="D1126" s="84">
        <v>43501</v>
      </c>
      <c r="E1126" s="85" t="s">
        <v>2986</v>
      </c>
      <c r="F1126" s="85" t="s">
        <v>3</v>
      </c>
      <c r="G1126" s="85">
        <v>1709433</v>
      </c>
      <c r="H1126" s="89"/>
      <c r="I1126" s="270" t="s">
        <v>3919</v>
      </c>
      <c r="J1126" s="89"/>
      <c r="K1126" s="89"/>
      <c r="L1126" s="89"/>
      <c r="M1126" s="89"/>
      <c r="N1126" s="271">
        <v>0</v>
      </c>
      <c r="O1126" s="271">
        <v>2075</v>
      </c>
      <c r="P1126" s="89" t="s">
        <v>670</v>
      </c>
    </row>
    <row r="1127" spans="1:16" ht="51">
      <c r="A1127" s="268">
        <v>130</v>
      </c>
      <c r="B1127" s="89"/>
      <c r="C1127" s="269" t="s">
        <v>67</v>
      </c>
      <c r="D1127" s="84">
        <v>43501</v>
      </c>
      <c r="E1127" s="85" t="s">
        <v>2987</v>
      </c>
      <c r="F1127" s="85" t="s">
        <v>3</v>
      </c>
      <c r="G1127" s="85">
        <v>1709566</v>
      </c>
      <c r="H1127" s="89"/>
      <c r="I1127" s="270" t="s">
        <v>3920</v>
      </c>
      <c r="J1127" s="89"/>
      <c r="K1127" s="89"/>
      <c r="L1127" s="89"/>
      <c r="M1127" s="89"/>
      <c r="N1127" s="271">
        <v>0</v>
      </c>
      <c r="O1127" s="271">
        <v>791.25</v>
      </c>
      <c r="P1127" s="89" t="s">
        <v>670</v>
      </c>
    </row>
    <row r="1128" spans="1:16" ht="63.75">
      <c r="A1128" s="268" t="s">
        <v>565</v>
      </c>
      <c r="B1128" s="89"/>
      <c r="C1128" s="269" t="s">
        <v>615</v>
      </c>
      <c r="D1128" s="84">
        <v>43501</v>
      </c>
      <c r="E1128" s="85" t="s">
        <v>2988</v>
      </c>
      <c r="F1128" s="85" t="s">
        <v>3</v>
      </c>
      <c r="G1128" s="85">
        <v>1709548</v>
      </c>
      <c r="H1128" s="89"/>
      <c r="I1128" s="270" t="s">
        <v>3921</v>
      </c>
      <c r="J1128" s="89"/>
      <c r="K1128" s="89"/>
      <c r="L1128" s="89"/>
      <c r="M1128" s="89"/>
      <c r="N1128" s="271">
        <v>0</v>
      </c>
      <c r="O1128" s="271">
        <v>9519.6</v>
      </c>
      <c r="P1128" s="89" t="s">
        <v>670</v>
      </c>
    </row>
    <row r="1129" spans="1:16" ht="63.75">
      <c r="A1129" s="268" t="s">
        <v>556</v>
      </c>
      <c r="B1129" s="89"/>
      <c r="C1129" s="269" t="s">
        <v>616</v>
      </c>
      <c r="D1129" s="84">
        <v>43501</v>
      </c>
      <c r="E1129" s="85" t="s">
        <v>2989</v>
      </c>
      <c r="F1129" s="85" t="s">
        <v>3</v>
      </c>
      <c r="G1129" s="85">
        <v>1709473</v>
      </c>
      <c r="H1129" s="89"/>
      <c r="I1129" s="270" t="s">
        <v>3922</v>
      </c>
      <c r="J1129" s="89"/>
      <c r="K1129" s="89"/>
      <c r="L1129" s="89"/>
      <c r="M1129" s="89"/>
      <c r="N1129" s="271">
        <v>0</v>
      </c>
      <c r="O1129" s="271">
        <v>35</v>
      </c>
      <c r="P1129" s="89" t="s">
        <v>670</v>
      </c>
    </row>
    <row r="1130" spans="1:16" ht="63.75">
      <c r="A1130" s="268" t="s">
        <v>559</v>
      </c>
      <c r="B1130" s="89"/>
      <c r="C1130" s="269" t="s">
        <v>760</v>
      </c>
      <c r="D1130" s="84">
        <v>43501</v>
      </c>
      <c r="E1130" s="85" t="s">
        <v>2990</v>
      </c>
      <c r="F1130" s="85" t="s">
        <v>3</v>
      </c>
      <c r="G1130" s="85">
        <v>1709451</v>
      </c>
      <c r="H1130" s="89"/>
      <c r="I1130" s="270" t="s">
        <v>3923</v>
      </c>
      <c r="J1130" s="89"/>
      <c r="K1130" s="89"/>
      <c r="L1130" s="89"/>
      <c r="M1130" s="89"/>
      <c r="N1130" s="271">
        <v>0</v>
      </c>
      <c r="O1130" s="271">
        <v>6300.72</v>
      </c>
      <c r="P1130" s="89" t="s">
        <v>670</v>
      </c>
    </row>
    <row r="1131" spans="1:16" ht="63.75">
      <c r="A1131" s="268">
        <v>30</v>
      </c>
      <c r="B1131" s="89"/>
      <c r="C1131" s="269" t="s">
        <v>675</v>
      </c>
      <c r="D1131" s="84">
        <v>43501</v>
      </c>
      <c r="E1131" s="85" t="s">
        <v>2991</v>
      </c>
      <c r="F1131" s="85" t="s">
        <v>3</v>
      </c>
      <c r="G1131" s="85">
        <v>1709445</v>
      </c>
      <c r="H1131" s="89"/>
      <c r="I1131" s="270" t="s">
        <v>3924</v>
      </c>
      <c r="J1131" s="89"/>
      <c r="K1131" s="89"/>
      <c r="L1131" s="89"/>
      <c r="M1131" s="89"/>
      <c r="N1131" s="271">
        <v>0</v>
      </c>
      <c r="O1131" s="271">
        <v>12655.86</v>
      </c>
      <c r="P1131" s="89" t="s">
        <v>670</v>
      </c>
    </row>
    <row r="1132" spans="1:16" ht="63.75">
      <c r="A1132" s="268">
        <v>15</v>
      </c>
      <c r="B1132" s="89"/>
      <c r="C1132" s="269" t="s">
        <v>42</v>
      </c>
      <c r="D1132" s="84">
        <v>43501</v>
      </c>
      <c r="E1132" s="85" t="s">
        <v>2992</v>
      </c>
      <c r="F1132" s="85" t="s">
        <v>3</v>
      </c>
      <c r="G1132" s="85">
        <v>1709515</v>
      </c>
      <c r="H1132" s="89"/>
      <c r="I1132" s="270" t="s">
        <v>3925</v>
      </c>
      <c r="J1132" s="89"/>
      <c r="K1132" s="89"/>
      <c r="L1132" s="89"/>
      <c r="M1132" s="89"/>
      <c r="N1132" s="271">
        <v>0</v>
      </c>
      <c r="O1132" s="271">
        <v>4260.6099999999997</v>
      </c>
      <c r="P1132" s="89" t="s">
        <v>670</v>
      </c>
    </row>
    <row r="1133" spans="1:16" ht="51">
      <c r="A1133" s="268">
        <v>15</v>
      </c>
      <c r="B1133" s="89"/>
      <c r="C1133" s="269" t="s">
        <v>42</v>
      </c>
      <c r="D1133" s="84">
        <v>43501</v>
      </c>
      <c r="E1133" s="85" t="s">
        <v>2993</v>
      </c>
      <c r="F1133" s="85" t="s">
        <v>3</v>
      </c>
      <c r="G1133" s="85">
        <v>1709512</v>
      </c>
      <c r="H1133" s="89"/>
      <c r="I1133" s="270" t="s">
        <v>3926</v>
      </c>
      <c r="J1133" s="89"/>
      <c r="K1133" s="89"/>
      <c r="L1133" s="89"/>
      <c r="M1133" s="89"/>
      <c r="N1133" s="271">
        <v>0</v>
      </c>
      <c r="O1133" s="271">
        <v>1318.92</v>
      </c>
      <c r="P1133" s="89" t="s">
        <v>670</v>
      </c>
    </row>
    <row r="1134" spans="1:16" ht="51">
      <c r="A1134" s="268" t="s">
        <v>565</v>
      </c>
      <c r="B1134" s="89"/>
      <c r="C1134" s="269" t="s">
        <v>615</v>
      </c>
      <c r="D1134" s="84">
        <v>43501</v>
      </c>
      <c r="E1134" s="85" t="s">
        <v>2994</v>
      </c>
      <c r="F1134" s="85" t="s">
        <v>3</v>
      </c>
      <c r="G1134" s="85">
        <v>1709511</v>
      </c>
      <c r="H1134" s="89"/>
      <c r="I1134" s="270" t="s">
        <v>3927</v>
      </c>
      <c r="J1134" s="89"/>
      <c r="K1134" s="89"/>
      <c r="L1134" s="89"/>
      <c r="M1134" s="89"/>
      <c r="N1134" s="271">
        <v>0</v>
      </c>
      <c r="O1134" s="271">
        <v>222</v>
      </c>
      <c r="P1134" s="89" t="s">
        <v>670</v>
      </c>
    </row>
    <row r="1135" spans="1:16" ht="38.25">
      <c r="A1135" s="268">
        <v>526</v>
      </c>
      <c r="B1135" s="89"/>
      <c r="C1135" s="269" t="s">
        <v>610</v>
      </c>
      <c r="D1135" s="84">
        <v>43501</v>
      </c>
      <c r="E1135" s="85" t="s">
        <v>2995</v>
      </c>
      <c r="F1135" s="85" t="s">
        <v>3</v>
      </c>
      <c r="G1135" s="85">
        <v>1709508</v>
      </c>
      <c r="H1135" s="89"/>
      <c r="I1135" s="270" t="s">
        <v>3928</v>
      </c>
      <c r="J1135" s="89"/>
      <c r="K1135" s="89"/>
      <c r="L1135" s="89"/>
      <c r="M1135" s="89"/>
      <c r="N1135" s="271">
        <v>0</v>
      </c>
      <c r="O1135" s="271">
        <v>40</v>
      </c>
      <c r="P1135" s="89" t="s">
        <v>670</v>
      </c>
    </row>
    <row r="1136" spans="1:16" ht="51">
      <c r="A1136" s="268">
        <v>526</v>
      </c>
      <c r="B1136" s="89"/>
      <c r="C1136" s="269" t="s">
        <v>610</v>
      </c>
      <c r="D1136" s="84">
        <v>43501</v>
      </c>
      <c r="E1136" s="85" t="s">
        <v>2996</v>
      </c>
      <c r="F1136" s="85" t="s">
        <v>3</v>
      </c>
      <c r="G1136" s="85">
        <v>1709506</v>
      </c>
      <c r="H1136" s="89"/>
      <c r="I1136" s="270" t="s">
        <v>3929</v>
      </c>
      <c r="J1136" s="89"/>
      <c r="K1136" s="89"/>
      <c r="L1136" s="89"/>
      <c r="M1136" s="89"/>
      <c r="N1136" s="271">
        <v>0</v>
      </c>
      <c r="O1136" s="271">
        <v>40</v>
      </c>
      <c r="P1136" s="89" t="s">
        <v>670</v>
      </c>
    </row>
    <row r="1137" spans="1:16" ht="63.75">
      <c r="A1137" s="268">
        <v>48</v>
      </c>
      <c r="B1137" s="89"/>
      <c r="C1137" s="269" t="s">
        <v>50</v>
      </c>
      <c r="D1137" s="84">
        <v>43501</v>
      </c>
      <c r="E1137" s="85" t="s">
        <v>2997</v>
      </c>
      <c r="F1137" s="85" t="s">
        <v>3</v>
      </c>
      <c r="G1137" s="85">
        <v>1709485</v>
      </c>
      <c r="H1137" s="89"/>
      <c r="I1137" s="270" t="s">
        <v>3930</v>
      </c>
      <c r="J1137" s="89"/>
      <c r="K1137" s="89"/>
      <c r="L1137" s="89"/>
      <c r="M1137" s="89"/>
      <c r="N1137" s="271">
        <v>0</v>
      </c>
      <c r="O1137" s="271">
        <v>250.03</v>
      </c>
      <c r="P1137" s="89" t="s">
        <v>670</v>
      </c>
    </row>
    <row r="1138" spans="1:16" ht="51">
      <c r="A1138" s="268" t="s">
        <v>565</v>
      </c>
      <c r="B1138" s="89"/>
      <c r="C1138" s="269" t="s">
        <v>615</v>
      </c>
      <c r="D1138" s="84">
        <v>43501</v>
      </c>
      <c r="E1138" s="85" t="s">
        <v>2998</v>
      </c>
      <c r="F1138" s="85" t="s">
        <v>3</v>
      </c>
      <c r="G1138" s="85">
        <v>1709479</v>
      </c>
      <c r="H1138" s="89"/>
      <c r="I1138" s="270" t="s">
        <v>3931</v>
      </c>
      <c r="J1138" s="89"/>
      <c r="K1138" s="89"/>
      <c r="L1138" s="89"/>
      <c r="M1138" s="89"/>
      <c r="N1138" s="271">
        <v>0</v>
      </c>
      <c r="O1138" s="271">
        <v>1067.95</v>
      </c>
      <c r="P1138" s="89" t="s">
        <v>670</v>
      </c>
    </row>
    <row r="1139" spans="1:16" ht="51">
      <c r="A1139" s="268">
        <v>48</v>
      </c>
      <c r="B1139" s="89"/>
      <c r="C1139" s="269" t="s">
        <v>50</v>
      </c>
      <c r="D1139" s="84">
        <v>43501</v>
      </c>
      <c r="E1139" s="85" t="s">
        <v>2999</v>
      </c>
      <c r="F1139" s="85" t="s">
        <v>3</v>
      </c>
      <c r="G1139" s="85">
        <v>1709472</v>
      </c>
      <c r="H1139" s="89"/>
      <c r="I1139" s="270" t="s">
        <v>3932</v>
      </c>
      <c r="J1139" s="89"/>
      <c r="K1139" s="89"/>
      <c r="L1139" s="89"/>
      <c r="M1139" s="89"/>
      <c r="N1139" s="271">
        <v>0</v>
      </c>
      <c r="O1139" s="271">
        <v>23.7</v>
      </c>
      <c r="P1139" s="89" t="s">
        <v>670</v>
      </c>
    </row>
    <row r="1140" spans="1:16" ht="51">
      <c r="A1140" s="268" t="s">
        <v>556</v>
      </c>
      <c r="B1140" s="89"/>
      <c r="C1140" s="269" t="s">
        <v>616</v>
      </c>
      <c r="D1140" s="84">
        <v>43501</v>
      </c>
      <c r="E1140" s="85" t="s">
        <v>3000</v>
      </c>
      <c r="F1140" s="85" t="s">
        <v>3</v>
      </c>
      <c r="G1140" s="85">
        <v>1709468</v>
      </c>
      <c r="H1140" s="89"/>
      <c r="I1140" s="270" t="s">
        <v>3933</v>
      </c>
      <c r="J1140" s="89"/>
      <c r="K1140" s="89"/>
      <c r="L1140" s="89"/>
      <c r="M1140" s="89"/>
      <c r="N1140" s="271">
        <v>0</v>
      </c>
      <c r="O1140" s="271">
        <v>1277</v>
      </c>
      <c r="P1140" s="89" t="s">
        <v>670</v>
      </c>
    </row>
    <row r="1141" spans="1:16" ht="38.25">
      <c r="A1141" s="268" t="s">
        <v>565</v>
      </c>
      <c r="B1141" s="89"/>
      <c r="C1141" s="269" t="s">
        <v>615</v>
      </c>
      <c r="D1141" s="84">
        <v>43501</v>
      </c>
      <c r="E1141" s="85" t="s">
        <v>3001</v>
      </c>
      <c r="F1141" s="85" t="s">
        <v>3</v>
      </c>
      <c r="G1141" s="85">
        <v>1709467</v>
      </c>
      <c r="H1141" s="89"/>
      <c r="I1141" s="270" t="s">
        <v>729</v>
      </c>
      <c r="J1141" s="89"/>
      <c r="K1141" s="89"/>
      <c r="L1141" s="89"/>
      <c r="M1141" s="89"/>
      <c r="N1141" s="271">
        <v>0</v>
      </c>
      <c r="O1141" s="271">
        <v>800</v>
      </c>
      <c r="P1141" s="89" t="s">
        <v>670</v>
      </c>
    </row>
    <row r="1142" spans="1:16" ht="38.25">
      <c r="A1142" s="268">
        <v>15</v>
      </c>
      <c r="B1142" s="89"/>
      <c r="C1142" s="269" t="s">
        <v>42</v>
      </c>
      <c r="D1142" s="84">
        <v>43501</v>
      </c>
      <c r="E1142" s="85" t="s">
        <v>3002</v>
      </c>
      <c r="F1142" s="85" t="s">
        <v>3</v>
      </c>
      <c r="G1142" s="85">
        <v>1709460</v>
      </c>
      <c r="H1142" s="89"/>
      <c r="I1142" s="270" t="s">
        <v>3934</v>
      </c>
      <c r="J1142" s="89"/>
      <c r="K1142" s="89"/>
      <c r="L1142" s="89"/>
      <c r="M1142" s="89"/>
      <c r="N1142" s="271">
        <v>0</v>
      </c>
      <c r="O1142" s="271">
        <v>54</v>
      </c>
      <c r="P1142" s="89" t="s">
        <v>670</v>
      </c>
    </row>
    <row r="1143" spans="1:16" ht="38.25">
      <c r="A1143" s="268">
        <v>15</v>
      </c>
      <c r="B1143" s="89"/>
      <c r="C1143" s="269" t="s">
        <v>42</v>
      </c>
      <c r="D1143" s="84">
        <v>43501</v>
      </c>
      <c r="E1143" s="85" t="s">
        <v>3003</v>
      </c>
      <c r="F1143" s="85" t="s">
        <v>3</v>
      </c>
      <c r="G1143" s="85">
        <v>1709458</v>
      </c>
      <c r="H1143" s="89"/>
      <c r="I1143" s="270" t="s">
        <v>3935</v>
      </c>
      <c r="J1143" s="89"/>
      <c r="K1143" s="89"/>
      <c r="L1143" s="89"/>
      <c r="M1143" s="89"/>
      <c r="N1143" s="271">
        <v>0</v>
      </c>
      <c r="O1143" s="271">
        <v>54</v>
      </c>
      <c r="P1143" s="89" t="s">
        <v>670</v>
      </c>
    </row>
    <row r="1144" spans="1:16" ht="38.25">
      <c r="A1144" s="268">
        <v>15</v>
      </c>
      <c r="B1144" s="89"/>
      <c r="C1144" s="269" t="s">
        <v>42</v>
      </c>
      <c r="D1144" s="84">
        <v>43501</v>
      </c>
      <c r="E1144" s="85" t="s">
        <v>3004</v>
      </c>
      <c r="F1144" s="85" t="s">
        <v>3</v>
      </c>
      <c r="G1144" s="85">
        <v>1709457</v>
      </c>
      <c r="H1144" s="89"/>
      <c r="I1144" s="270" t="s">
        <v>3936</v>
      </c>
      <c r="J1144" s="89"/>
      <c r="K1144" s="89"/>
      <c r="L1144" s="89"/>
      <c r="M1144" s="89"/>
      <c r="N1144" s="271">
        <v>0</v>
      </c>
      <c r="O1144" s="271">
        <v>48.72</v>
      </c>
      <c r="P1144" s="89" t="s">
        <v>670</v>
      </c>
    </row>
    <row r="1145" spans="1:16" ht="63.75" hidden="1">
      <c r="A1145" s="268" t="s">
        <v>559</v>
      </c>
      <c r="B1145" s="89"/>
      <c r="C1145" s="269" t="s">
        <v>760</v>
      </c>
      <c r="D1145" s="84">
        <v>43501</v>
      </c>
      <c r="E1145" s="85" t="s">
        <v>3005</v>
      </c>
      <c r="F1145" s="85" t="s">
        <v>6</v>
      </c>
      <c r="G1145" s="85">
        <v>1078970</v>
      </c>
      <c r="H1145" s="89"/>
      <c r="I1145" s="270" t="s">
        <v>3937</v>
      </c>
      <c r="J1145" s="89"/>
      <c r="K1145" s="89"/>
      <c r="L1145" s="89"/>
      <c r="M1145" s="89"/>
      <c r="N1145" s="271">
        <v>0</v>
      </c>
      <c r="O1145" s="271">
        <v>106255</v>
      </c>
      <c r="P1145" s="89" t="s">
        <v>670</v>
      </c>
    </row>
    <row r="1146" spans="1:16" ht="51" hidden="1">
      <c r="A1146" s="268" t="s">
        <v>559</v>
      </c>
      <c r="B1146" s="89"/>
      <c r="C1146" s="269" t="s">
        <v>760</v>
      </c>
      <c r="D1146" s="84">
        <v>43501</v>
      </c>
      <c r="E1146" s="85" t="s">
        <v>3006</v>
      </c>
      <c r="F1146" s="85" t="s">
        <v>6</v>
      </c>
      <c r="G1146" s="85">
        <v>1078971</v>
      </c>
      <c r="H1146" s="89"/>
      <c r="I1146" s="270" t="s">
        <v>3938</v>
      </c>
      <c r="J1146" s="89"/>
      <c r="K1146" s="89"/>
      <c r="L1146" s="89"/>
      <c r="M1146" s="89"/>
      <c r="N1146" s="271">
        <v>0</v>
      </c>
      <c r="O1146" s="271">
        <v>3238.9</v>
      </c>
      <c r="P1146" s="89" t="s">
        <v>670</v>
      </c>
    </row>
    <row r="1147" spans="1:16" ht="114.75" hidden="1">
      <c r="A1147" s="268">
        <v>20</v>
      </c>
      <c r="B1147" s="89"/>
      <c r="C1147" s="269" t="s">
        <v>44</v>
      </c>
      <c r="D1147" s="84">
        <v>43501</v>
      </c>
      <c r="E1147" s="85" t="s">
        <v>3007</v>
      </c>
      <c r="F1147" s="85" t="s">
        <v>11</v>
      </c>
      <c r="G1147" s="85">
        <v>946400</v>
      </c>
      <c r="H1147" s="89"/>
      <c r="I1147" s="270" t="s">
        <v>3939</v>
      </c>
      <c r="J1147" s="89"/>
      <c r="K1147" s="89"/>
      <c r="L1147" s="89"/>
      <c r="M1147" s="89"/>
      <c r="N1147" s="271">
        <v>5291.06</v>
      </c>
      <c r="O1147" s="271">
        <v>0</v>
      </c>
      <c r="P1147" s="89" t="s">
        <v>670</v>
      </c>
    </row>
    <row r="1148" spans="1:16" ht="51">
      <c r="A1148" s="268">
        <v>212</v>
      </c>
      <c r="B1148" s="89"/>
      <c r="C1148" s="269" t="s">
        <v>100</v>
      </c>
      <c r="D1148" s="84">
        <v>43502</v>
      </c>
      <c r="E1148" s="85" t="s">
        <v>3008</v>
      </c>
      <c r="F1148" s="85" t="s">
        <v>3</v>
      </c>
      <c r="G1148" s="85">
        <v>1709993</v>
      </c>
      <c r="H1148" s="89"/>
      <c r="I1148" s="270" t="s">
        <v>3940</v>
      </c>
      <c r="J1148" s="89"/>
      <c r="K1148" s="89"/>
      <c r="L1148" s="89"/>
      <c r="M1148" s="89"/>
      <c r="N1148" s="271">
        <v>0</v>
      </c>
      <c r="O1148" s="271">
        <v>333</v>
      </c>
      <c r="P1148" s="89" t="s">
        <v>670</v>
      </c>
    </row>
    <row r="1149" spans="1:16" ht="38.25">
      <c r="A1149" s="268" t="s">
        <v>565</v>
      </c>
      <c r="B1149" s="89"/>
      <c r="C1149" s="269" t="s">
        <v>615</v>
      </c>
      <c r="D1149" s="84">
        <v>43502</v>
      </c>
      <c r="E1149" s="85" t="s">
        <v>3009</v>
      </c>
      <c r="F1149" s="85" t="s">
        <v>3</v>
      </c>
      <c r="G1149" s="85">
        <v>1709984</v>
      </c>
      <c r="H1149" s="89"/>
      <c r="I1149" s="270" t="s">
        <v>3941</v>
      </c>
      <c r="J1149" s="89"/>
      <c r="K1149" s="89"/>
      <c r="L1149" s="89"/>
      <c r="M1149" s="89"/>
      <c r="N1149" s="271">
        <v>0</v>
      </c>
      <c r="O1149" s="271">
        <v>500</v>
      </c>
      <c r="P1149" s="89" t="s">
        <v>670</v>
      </c>
    </row>
    <row r="1150" spans="1:16" ht="63.75">
      <c r="A1150" s="268">
        <v>86</v>
      </c>
      <c r="B1150" s="89"/>
      <c r="C1150" s="269" t="s">
        <v>56</v>
      </c>
      <c r="D1150" s="84">
        <v>43502</v>
      </c>
      <c r="E1150" s="85" t="s">
        <v>3010</v>
      </c>
      <c r="F1150" s="85" t="s">
        <v>3</v>
      </c>
      <c r="G1150" s="85">
        <v>1709968</v>
      </c>
      <c r="H1150" s="89"/>
      <c r="I1150" s="270" t="s">
        <v>3942</v>
      </c>
      <c r="J1150" s="89"/>
      <c r="K1150" s="89"/>
      <c r="L1150" s="89"/>
      <c r="M1150" s="89"/>
      <c r="N1150" s="271">
        <v>0</v>
      </c>
      <c r="O1150" s="271">
        <v>7.99</v>
      </c>
      <c r="P1150" s="89" t="s">
        <v>670</v>
      </c>
    </row>
    <row r="1151" spans="1:16" ht="51">
      <c r="A1151" s="268">
        <v>48</v>
      </c>
      <c r="B1151" s="89"/>
      <c r="C1151" s="269" t="s">
        <v>50</v>
      </c>
      <c r="D1151" s="84">
        <v>43502</v>
      </c>
      <c r="E1151" s="85" t="s">
        <v>3011</v>
      </c>
      <c r="F1151" s="85" t="s">
        <v>3</v>
      </c>
      <c r="G1151" s="85">
        <v>1709963</v>
      </c>
      <c r="H1151" s="89"/>
      <c r="I1151" s="270" t="s">
        <v>3943</v>
      </c>
      <c r="J1151" s="89"/>
      <c r="K1151" s="89"/>
      <c r="L1151" s="89"/>
      <c r="M1151" s="89"/>
      <c r="N1151" s="271">
        <v>0</v>
      </c>
      <c r="O1151" s="271">
        <v>55</v>
      </c>
      <c r="P1151" s="89" t="s">
        <v>670</v>
      </c>
    </row>
    <row r="1152" spans="1:16" ht="63.75">
      <c r="A1152" s="268">
        <v>48</v>
      </c>
      <c r="B1152" s="89"/>
      <c r="C1152" s="269" t="s">
        <v>50</v>
      </c>
      <c r="D1152" s="84">
        <v>43502</v>
      </c>
      <c r="E1152" s="85" t="s">
        <v>3012</v>
      </c>
      <c r="F1152" s="85" t="s">
        <v>3</v>
      </c>
      <c r="G1152" s="85">
        <v>1709962</v>
      </c>
      <c r="H1152" s="89"/>
      <c r="I1152" s="270" t="s">
        <v>3944</v>
      </c>
      <c r="J1152" s="89"/>
      <c r="K1152" s="89"/>
      <c r="L1152" s="89"/>
      <c r="M1152" s="89"/>
      <c r="N1152" s="271">
        <v>0</v>
      </c>
      <c r="O1152" s="271">
        <v>375.16</v>
      </c>
      <c r="P1152" s="89" t="s">
        <v>670</v>
      </c>
    </row>
    <row r="1153" spans="1:16" ht="38.25">
      <c r="A1153" s="268" t="s">
        <v>565</v>
      </c>
      <c r="B1153" s="89"/>
      <c r="C1153" s="269" t="s">
        <v>615</v>
      </c>
      <c r="D1153" s="84">
        <v>43502</v>
      </c>
      <c r="E1153" s="85" t="s">
        <v>3013</v>
      </c>
      <c r="F1153" s="85" t="s">
        <v>3</v>
      </c>
      <c r="G1153" s="85">
        <v>1709951</v>
      </c>
      <c r="H1153" s="89"/>
      <c r="I1153" s="270" t="s">
        <v>3945</v>
      </c>
      <c r="J1153" s="89"/>
      <c r="K1153" s="89"/>
      <c r="L1153" s="89"/>
      <c r="M1153" s="89"/>
      <c r="N1153" s="271">
        <v>0</v>
      </c>
      <c r="O1153" s="271">
        <v>288</v>
      </c>
      <c r="P1153" s="89" t="s">
        <v>670</v>
      </c>
    </row>
    <row r="1154" spans="1:16" ht="38.25">
      <c r="A1154" s="268" t="s">
        <v>565</v>
      </c>
      <c r="B1154" s="89"/>
      <c r="C1154" s="269" t="s">
        <v>615</v>
      </c>
      <c r="D1154" s="84">
        <v>43502</v>
      </c>
      <c r="E1154" s="85" t="s">
        <v>3014</v>
      </c>
      <c r="F1154" s="85" t="s">
        <v>3</v>
      </c>
      <c r="G1154" s="85">
        <v>1710003</v>
      </c>
      <c r="H1154" s="89"/>
      <c r="I1154" s="270" t="s">
        <v>3946</v>
      </c>
      <c r="J1154" s="89"/>
      <c r="K1154" s="89"/>
      <c r="L1154" s="89"/>
      <c r="M1154" s="89"/>
      <c r="N1154" s="271">
        <v>0</v>
      </c>
      <c r="O1154" s="271">
        <v>959</v>
      </c>
      <c r="P1154" s="89" t="s">
        <v>670</v>
      </c>
    </row>
    <row r="1155" spans="1:16" ht="38.25">
      <c r="A1155" s="268">
        <v>212</v>
      </c>
      <c r="B1155" s="89"/>
      <c r="C1155" s="269" t="s">
        <v>100</v>
      </c>
      <c r="D1155" s="84">
        <v>43502</v>
      </c>
      <c r="E1155" s="85" t="s">
        <v>3015</v>
      </c>
      <c r="F1155" s="85" t="s">
        <v>3</v>
      </c>
      <c r="G1155" s="85">
        <v>1710019</v>
      </c>
      <c r="H1155" s="89"/>
      <c r="I1155" s="270" t="s">
        <v>3947</v>
      </c>
      <c r="J1155" s="89"/>
      <c r="K1155" s="89"/>
      <c r="L1155" s="89"/>
      <c r="M1155" s="89"/>
      <c r="N1155" s="271">
        <v>0</v>
      </c>
      <c r="O1155" s="271">
        <v>2919</v>
      </c>
      <c r="P1155" s="89" t="s">
        <v>670</v>
      </c>
    </row>
    <row r="1156" spans="1:16" ht="51">
      <c r="A1156" s="268" t="s">
        <v>556</v>
      </c>
      <c r="B1156" s="89"/>
      <c r="C1156" s="269" t="s">
        <v>616</v>
      </c>
      <c r="D1156" s="84">
        <v>43502</v>
      </c>
      <c r="E1156" s="85" t="s">
        <v>3016</v>
      </c>
      <c r="F1156" s="85" t="s">
        <v>3</v>
      </c>
      <c r="G1156" s="85">
        <v>1710034</v>
      </c>
      <c r="H1156" s="89"/>
      <c r="I1156" s="270" t="s">
        <v>3948</v>
      </c>
      <c r="J1156" s="89"/>
      <c r="K1156" s="89"/>
      <c r="L1156" s="89"/>
      <c r="M1156" s="89"/>
      <c r="N1156" s="271">
        <v>0</v>
      </c>
      <c r="O1156" s="271">
        <v>2370</v>
      </c>
      <c r="P1156" s="89" t="s">
        <v>670</v>
      </c>
    </row>
    <row r="1157" spans="1:16" ht="51">
      <c r="A1157" s="268">
        <v>212</v>
      </c>
      <c r="B1157" s="89"/>
      <c r="C1157" s="269" t="s">
        <v>100</v>
      </c>
      <c r="D1157" s="84">
        <v>43502</v>
      </c>
      <c r="E1157" s="85" t="s">
        <v>3017</v>
      </c>
      <c r="F1157" s="85" t="s">
        <v>3</v>
      </c>
      <c r="G1157" s="85">
        <v>1710035</v>
      </c>
      <c r="H1157" s="89"/>
      <c r="I1157" s="270" t="s">
        <v>3949</v>
      </c>
      <c r="J1157" s="89"/>
      <c r="K1157" s="89"/>
      <c r="L1157" s="89"/>
      <c r="M1157" s="89"/>
      <c r="N1157" s="271">
        <v>0</v>
      </c>
      <c r="O1157" s="271">
        <v>60</v>
      </c>
      <c r="P1157" s="89" t="s">
        <v>670</v>
      </c>
    </row>
    <row r="1158" spans="1:16" ht="38.25">
      <c r="A1158" s="268">
        <v>212</v>
      </c>
      <c r="B1158" s="89"/>
      <c r="C1158" s="269" t="s">
        <v>100</v>
      </c>
      <c r="D1158" s="84">
        <v>43502</v>
      </c>
      <c r="E1158" s="85" t="s">
        <v>3018</v>
      </c>
      <c r="F1158" s="85" t="s">
        <v>3</v>
      </c>
      <c r="G1158" s="85">
        <v>1710054</v>
      </c>
      <c r="H1158" s="89"/>
      <c r="I1158" s="270" t="s">
        <v>3950</v>
      </c>
      <c r="J1158" s="89"/>
      <c r="K1158" s="89"/>
      <c r="L1158" s="89"/>
      <c r="M1158" s="89"/>
      <c r="N1158" s="271">
        <v>0</v>
      </c>
      <c r="O1158" s="271">
        <v>2540</v>
      </c>
      <c r="P1158" s="89" t="s">
        <v>670</v>
      </c>
    </row>
    <row r="1159" spans="1:16" ht="51">
      <c r="A1159" s="268">
        <v>212</v>
      </c>
      <c r="B1159" s="89"/>
      <c r="C1159" s="269" t="s">
        <v>100</v>
      </c>
      <c r="D1159" s="84">
        <v>43502</v>
      </c>
      <c r="E1159" s="85" t="s">
        <v>3019</v>
      </c>
      <c r="F1159" s="85" t="s">
        <v>3</v>
      </c>
      <c r="G1159" s="85">
        <v>1710055</v>
      </c>
      <c r="H1159" s="89"/>
      <c r="I1159" s="270" t="s">
        <v>3951</v>
      </c>
      <c r="J1159" s="89"/>
      <c r="K1159" s="89"/>
      <c r="L1159" s="89"/>
      <c r="M1159" s="89"/>
      <c r="N1159" s="271">
        <v>0</v>
      </c>
      <c r="O1159" s="271">
        <v>700</v>
      </c>
      <c r="P1159" s="89" t="s">
        <v>670</v>
      </c>
    </row>
    <row r="1160" spans="1:16" ht="63.75">
      <c r="A1160" s="268">
        <v>287</v>
      </c>
      <c r="B1160" s="89"/>
      <c r="C1160" s="269" t="s">
        <v>126</v>
      </c>
      <c r="D1160" s="84">
        <v>43502</v>
      </c>
      <c r="E1160" s="85" t="s">
        <v>3020</v>
      </c>
      <c r="F1160" s="85" t="s">
        <v>3</v>
      </c>
      <c r="G1160" s="85">
        <v>1709910</v>
      </c>
      <c r="H1160" s="89"/>
      <c r="I1160" s="270" t="s">
        <v>3952</v>
      </c>
      <c r="J1160" s="89"/>
      <c r="K1160" s="89"/>
      <c r="L1160" s="89"/>
      <c r="M1160" s="89"/>
      <c r="N1160" s="271">
        <v>0</v>
      </c>
      <c r="O1160" s="271">
        <v>407</v>
      </c>
      <c r="P1160" s="89" t="s">
        <v>670</v>
      </c>
    </row>
    <row r="1161" spans="1:16" ht="51">
      <c r="A1161" s="268">
        <v>670</v>
      </c>
      <c r="B1161" s="89"/>
      <c r="C1161" s="269" t="s">
        <v>190</v>
      </c>
      <c r="D1161" s="84">
        <v>43502</v>
      </c>
      <c r="E1161" s="85" t="s">
        <v>3021</v>
      </c>
      <c r="F1161" s="85" t="s">
        <v>3</v>
      </c>
      <c r="G1161" s="85">
        <v>1709954</v>
      </c>
      <c r="H1161" s="89"/>
      <c r="I1161" s="270" t="s">
        <v>3953</v>
      </c>
      <c r="J1161" s="89"/>
      <c r="K1161" s="89"/>
      <c r="L1161" s="89"/>
      <c r="M1161" s="89"/>
      <c r="N1161" s="271">
        <v>0</v>
      </c>
      <c r="O1161" s="271">
        <v>5536.42</v>
      </c>
      <c r="P1161" s="89" t="s">
        <v>670</v>
      </c>
    </row>
    <row r="1162" spans="1:16" ht="38.25">
      <c r="A1162" s="268">
        <v>130</v>
      </c>
      <c r="B1162" s="89"/>
      <c r="C1162" s="269" t="s">
        <v>67</v>
      </c>
      <c r="D1162" s="84">
        <v>43502</v>
      </c>
      <c r="E1162" s="85" t="s">
        <v>3022</v>
      </c>
      <c r="F1162" s="85" t="s">
        <v>3</v>
      </c>
      <c r="G1162" s="85">
        <v>1709833</v>
      </c>
      <c r="H1162" s="89"/>
      <c r="I1162" s="270" t="s">
        <v>3954</v>
      </c>
      <c r="J1162" s="89"/>
      <c r="K1162" s="89"/>
      <c r="L1162" s="89"/>
      <c r="M1162" s="89"/>
      <c r="N1162" s="271">
        <v>0</v>
      </c>
      <c r="O1162" s="271">
        <v>10</v>
      </c>
      <c r="P1162" s="89" t="s">
        <v>670</v>
      </c>
    </row>
    <row r="1163" spans="1:16" ht="51">
      <c r="A1163" s="268" t="s">
        <v>565</v>
      </c>
      <c r="B1163" s="89"/>
      <c r="C1163" s="269" t="s">
        <v>615</v>
      </c>
      <c r="D1163" s="84">
        <v>43502</v>
      </c>
      <c r="E1163" s="85" t="s">
        <v>3023</v>
      </c>
      <c r="F1163" s="85" t="s">
        <v>3</v>
      </c>
      <c r="G1163" s="85">
        <v>1709911</v>
      </c>
      <c r="H1163" s="89"/>
      <c r="I1163" s="270" t="s">
        <v>3955</v>
      </c>
      <c r="J1163" s="89"/>
      <c r="K1163" s="89"/>
      <c r="L1163" s="89"/>
      <c r="M1163" s="89"/>
      <c r="N1163" s="271">
        <v>0</v>
      </c>
      <c r="O1163" s="271">
        <v>222</v>
      </c>
      <c r="P1163" s="89" t="s">
        <v>670</v>
      </c>
    </row>
    <row r="1164" spans="1:16" ht="51">
      <c r="A1164" s="268" t="s">
        <v>565</v>
      </c>
      <c r="B1164" s="89"/>
      <c r="C1164" s="269" t="s">
        <v>615</v>
      </c>
      <c r="D1164" s="84">
        <v>43502</v>
      </c>
      <c r="E1164" s="85" t="s">
        <v>3024</v>
      </c>
      <c r="F1164" s="85" t="s">
        <v>3</v>
      </c>
      <c r="G1164" s="85">
        <v>1709908</v>
      </c>
      <c r="H1164" s="89"/>
      <c r="I1164" s="270" t="s">
        <v>3956</v>
      </c>
      <c r="J1164" s="89"/>
      <c r="K1164" s="89"/>
      <c r="L1164" s="89"/>
      <c r="M1164" s="89"/>
      <c r="N1164" s="271">
        <v>0</v>
      </c>
      <c r="O1164" s="271">
        <v>381.09000000000003</v>
      </c>
      <c r="P1164" s="89" t="s">
        <v>670</v>
      </c>
    </row>
    <row r="1165" spans="1:16" ht="51">
      <c r="A1165" s="268">
        <v>212</v>
      </c>
      <c r="B1165" s="89"/>
      <c r="C1165" s="269" t="s">
        <v>100</v>
      </c>
      <c r="D1165" s="84">
        <v>43502</v>
      </c>
      <c r="E1165" s="85" t="s">
        <v>3025</v>
      </c>
      <c r="F1165" s="85" t="s">
        <v>3</v>
      </c>
      <c r="G1165" s="85">
        <v>1709884</v>
      </c>
      <c r="H1165" s="89"/>
      <c r="I1165" s="270" t="s">
        <v>3957</v>
      </c>
      <c r="J1165" s="89"/>
      <c r="K1165" s="89"/>
      <c r="L1165" s="89"/>
      <c r="M1165" s="89"/>
      <c r="N1165" s="271">
        <v>0</v>
      </c>
      <c r="O1165" s="271">
        <v>1742</v>
      </c>
      <c r="P1165" s="89" t="s">
        <v>670</v>
      </c>
    </row>
    <row r="1166" spans="1:16" ht="63.75">
      <c r="A1166" s="268">
        <v>373</v>
      </c>
      <c r="B1166" s="89"/>
      <c r="C1166" s="269" t="s">
        <v>636</v>
      </c>
      <c r="D1166" s="84">
        <v>43502</v>
      </c>
      <c r="E1166" s="85" t="s">
        <v>3026</v>
      </c>
      <c r="F1166" s="85" t="s">
        <v>3</v>
      </c>
      <c r="G1166" s="85">
        <v>1709883</v>
      </c>
      <c r="H1166" s="89"/>
      <c r="I1166" s="270" t="s">
        <v>3958</v>
      </c>
      <c r="J1166" s="89"/>
      <c r="K1166" s="89"/>
      <c r="L1166" s="89"/>
      <c r="M1166" s="89"/>
      <c r="N1166" s="271">
        <v>0</v>
      </c>
      <c r="O1166" s="271">
        <v>43.85</v>
      </c>
      <c r="P1166" s="89" t="s">
        <v>670</v>
      </c>
    </row>
    <row r="1167" spans="1:16" ht="38.25">
      <c r="A1167" s="268" t="s">
        <v>565</v>
      </c>
      <c r="B1167" s="89"/>
      <c r="C1167" s="269" t="s">
        <v>615</v>
      </c>
      <c r="D1167" s="84">
        <v>43502</v>
      </c>
      <c r="E1167" s="85" t="s">
        <v>3027</v>
      </c>
      <c r="F1167" s="85" t="s">
        <v>3</v>
      </c>
      <c r="G1167" s="85">
        <v>1709880</v>
      </c>
      <c r="H1167" s="89"/>
      <c r="I1167" s="270" t="s">
        <v>3959</v>
      </c>
      <c r="J1167" s="89"/>
      <c r="K1167" s="89"/>
      <c r="L1167" s="89"/>
      <c r="M1167" s="89"/>
      <c r="N1167" s="271">
        <v>0</v>
      </c>
      <c r="O1167" s="271">
        <v>303.5</v>
      </c>
      <c r="P1167" s="89" t="s">
        <v>670</v>
      </c>
    </row>
    <row r="1168" spans="1:16" ht="51">
      <c r="A1168" s="268">
        <v>35</v>
      </c>
      <c r="B1168" s="89"/>
      <c r="C1168" s="269" t="s">
        <v>46</v>
      </c>
      <c r="D1168" s="84">
        <v>43502</v>
      </c>
      <c r="E1168" s="85" t="s">
        <v>3028</v>
      </c>
      <c r="F1168" s="85" t="s">
        <v>3</v>
      </c>
      <c r="G1168" s="85">
        <v>1709878</v>
      </c>
      <c r="H1168" s="89"/>
      <c r="I1168" s="270" t="s">
        <v>3960</v>
      </c>
      <c r="J1168" s="89"/>
      <c r="K1168" s="89"/>
      <c r="L1168" s="89"/>
      <c r="M1168" s="89"/>
      <c r="N1168" s="271">
        <v>0</v>
      </c>
      <c r="O1168" s="271">
        <v>1500</v>
      </c>
      <c r="P1168" s="89" t="s">
        <v>670</v>
      </c>
    </row>
    <row r="1169" spans="1:16" ht="38.25">
      <c r="A1169" s="268" t="s">
        <v>565</v>
      </c>
      <c r="B1169" s="89"/>
      <c r="C1169" s="269" t="s">
        <v>615</v>
      </c>
      <c r="D1169" s="84">
        <v>43502</v>
      </c>
      <c r="E1169" s="85" t="s">
        <v>3029</v>
      </c>
      <c r="F1169" s="85" t="s">
        <v>3</v>
      </c>
      <c r="G1169" s="85">
        <v>1709846</v>
      </c>
      <c r="H1169" s="89"/>
      <c r="I1169" s="270" t="s">
        <v>3961</v>
      </c>
      <c r="J1169" s="89"/>
      <c r="K1169" s="89"/>
      <c r="L1169" s="89"/>
      <c r="M1169" s="89"/>
      <c r="N1169" s="271">
        <v>0</v>
      </c>
      <c r="O1169" s="271">
        <v>2636.1</v>
      </c>
      <c r="P1169" s="89" t="s">
        <v>670</v>
      </c>
    </row>
    <row r="1170" spans="1:16" ht="51" hidden="1">
      <c r="A1170" s="268" t="s">
        <v>559</v>
      </c>
      <c r="B1170" s="89"/>
      <c r="C1170" s="269" t="s">
        <v>760</v>
      </c>
      <c r="D1170" s="84">
        <v>43502</v>
      </c>
      <c r="E1170" s="85" t="s">
        <v>3030</v>
      </c>
      <c r="F1170" s="85" t="s">
        <v>6</v>
      </c>
      <c r="G1170" s="85">
        <v>1079472</v>
      </c>
      <c r="H1170" s="89"/>
      <c r="I1170" s="270" t="s">
        <v>3962</v>
      </c>
      <c r="J1170" s="89"/>
      <c r="K1170" s="89"/>
      <c r="L1170" s="89"/>
      <c r="M1170" s="89"/>
      <c r="N1170" s="271">
        <v>0</v>
      </c>
      <c r="O1170" s="271">
        <v>88295.77</v>
      </c>
      <c r="P1170" s="89" t="s">
        <v>670</v>
      </c>
    </row>
    <row r="1171" spans="1:16" ht="63.75" hidden="1">
      <c r="A1171" s="268" t="s">
        <v>559</v>
      </c>
      <c r="B1171" s="89"/>
      <c r="C1171" s="269" t="s">
        <v>760</v>
      </c>
      <c r="D1171" s="84">
        <v>43502</v>
      </c>
      <c r="E1171" s="85" t="s">
        <v>3031</v>
      </c>
      <c r="F1171" s="85" t="s">
        <v>6</v>
      </c>
      <c r="G1171" s="85">
        <v>1079473</v>
      </c>
      <c r="H1171" s="89"/>
      <c r="I1171" s="270" t="s">
        <v>3963</v>
      </c>
      <c r="J1171" s="89"/>
      <c r="K1171" s="89"/>
      <c r="L1171" s="89"/>
      <c r="M1171" s="89"/>
      <c r="N1171" s="271">
        <v>0</v>
      </c>
      <c r="O1171" s="271">
        <v>123116.8</v>
      </c>
      <c r="P1171" s="89" t="s">
        <v>670</v>
      </c>
    </row>
    <row r="1172" spans="1:16" ht="38.25" hidden="1">
      <c r="A1172" s="268" t="s">
        <v>565</v>
      </c>
      <c r="B1172" s="89"/>
      <c r="C1172" s="269" t="s">
        <v>615</v>
      </c>
      <c r="D1172" s="84">
        <v>43502</v>
      </c>
      <c r="E1172" s="85" t="s">
        <v>3032</v>
      </c>
      <c r="F1172" s="85" t="s">
        <v>6</v>
      </c>
      <c r="G1172" s="85">
        <v>1079672</v>
      </c>
      <c r="H1172" s="89"/>
      <c r="I1172" s="270" t="s">
        <v>3965</v>
      </c>
      <c r="J1172" s="89"/>
      <c r="K1172" s="89"/>
      <c r="L1172" s="89"/>
      <c r="M1172" s="89"/>
      <c r="N1172" s="271">
        <v>0</v>
      </c>
      <c r="O1172" s="271">
        <v>124387.44</v>
      </c>
      <c r="P1172" s="89" t="s">
        <v>670</v>
      </c>
    </row>
    <row r="1173" spans="1:16" ht="51">
      <c r="A1173" s="268">
        <v>81</v>
      </c>
      <c r="B1173" s="89"/>
      <c r="C1173" s="269" t="s">
        <v>55</v>
      </c>
      <c r="D1173" s="84">
        <v>43503</v>
      </c>
      <c r="E1173" s="85" t="s">
        <v>3033</v>
      </c>
      <c r="F1173" s="85" t="s">
        <v>3</v>
      </c>
      <c r="G1173" s="85">
        <v>1710411</v>
      </c>
      <c r="H1173" s="89"/>
      <c r="I1173" s="270" t="s">
        <v>3966</v>
      </c>
      <c r="J1173" s="89"/>
      <c r="K1173" s="89"/>
      <c r="L1173" s="89"/>
      <c r="M1173" s="89"/>
      <c r="N1173" s="271">
        <v>0</v>
      </c>
      <c r="O1173" s="271">
        <v>495</v>
      </c>
      <c r="P1173" s="89" t="s">
        <v>670</v>
      </c>
    </row>
    <row r="1174" spans="1:16" ht="51">
      <c r="A1174" s="268">
        <v>48</v>
      </c>
      <c r="B1174" s="89"/>
      <c r="C1174" s="269" t="s">
        <v>50</v>
      </c>
      <c r="D1174" s="84">
        <v>43503</v>
      </c>
      <c r="E1174" s="85" t="s">
        <v>3034</v>
      </c>
      <c r="F1174" s="85" t="s">
        <v>3</v>
      </c>
      <c r="G1174" s="85">
        <v>1710386</v>
      </c>
      <c r="H1174" s="89"/>
      <c r="I1174" s="270" t="s">
        <v>3967</v>
      </c>
      <c r="J1174" s="89"/>
      <c r="K1174" s="89"/>
      <c r="L1174" s="89"/>
      <c r="M1174" s="89"/>
      <c r="N1174" s="271">
        <v>0</v>
      </c>
      <c r="O1174" s="271">
        <v>2180</v>
      </c>
      <c r="P1174" s="89" t="s">
        <v>670</v>
      </c>
    </row>
    <row r="1175" spans="1:16" ht="38.25">
      <c r="A1175" s="268">
        <v>526</v>
      </c>
      <c r="B1175" s="89"/>
      <c r="C1175" s="269" t="s">
        <v>610</v>
      </c>
      <c r="D1175" s="84">
        <v>43503</v>
      </c>
      <c r="E1175" s="85" t="s">
        <v>3035</v>
      </c>
      <c r="F1175" s="85" t="s">
        <v>3</v>
      </c>
      <c r="G1175" s="85">
        <v>1710378</v>
      </c>
      <c r="H1175" s="89"/>
      <c r="I1175" s="270" t="s">
        <v>3968</v>
      </c>
      <c r="J1175" s="89"/>
      <c r="K1175" s="89"/>
      <c r="L1175" s="89"/>
      <c r="M1175" s="89"/>
      <c r="N1175" s="271">
        <v>0</v>
      </c>
      <c r="O1175" s="271">
        <v>60</v>
      </c>
      <c r="P1175" s="89" t="s">
        <v>670</v>
      </c>
    </row>
    <row r="1176" spans="1:16" ht="63.75">
      <c r="A1176" s="268" t="s">
        <v>565</v>
      </c>
      <c r="B1176" s="89"/>
      <c r="C1176" s="269" t="s">
        <v>615</v>
      </c>
      <c r="D1176" s="84">
        <v>43503</v>
      </c>
      <c r="E1176" s="85" t="s">
        <v>3036</v>
      </c>
      <c r="F1176" s="85" t="s">
        <v>3</v>
      </c>
      <c r="G1176" s="85">
        <v>1710345</v>
      </c>
      <c r="H1176" s="89"/>
      <c r="I1176" s="270" t="s">
        <v>3969</v>
      </c>
      <c r="J1176" s="89"/>
      <c r="K1176" s="89"/>
      <c r="L1176" s="89"/>
      <c r="M1176" s="89"/>
      <c r="N1176" s="271">
        <v>0</v>
      </c>
      <c r="O1176" s="271">
        <v>288.31</v>
      </c>
      <c r="P1176" s="89" t="s">
        <v>670</v>
      </c>
    </row>
    <row r="1177" spans="1:16" ht="51">
      <c r="A1177" s="268" t="s">
        <v>565</v>
      </c>
      <c r="B1177" s="89"/>
      <c r="C1177" s="269" t="s">
        <v>615</v>
      </c>
      <c r="D1177" s="84">
        <v>43503</v>
      </c>
      <c r="E1177" s="85" t="s">
        <v>3037</v>
      </c>
      <c r="F1177" s="85" t="s">
        <v>3</v>
      </c>
      <c r="G1177" s="85">
        <v>1710343</v>
      </c>
      <c r="H1177" s="89"/>
      <c r="I1177" s="270" t="s">
        <v>3970</v>
      </c>
      <c r="J1177" s="89"/>
      <c r="K1177" s="89"/>
      <c r="L1177" s="89"/>
      <c r="M1177" s="89"/>
      <c r="N1177" s="271">
        <v>0</v>
      </c>
      <c r="O1177" s="271">
        <v>171.56</v>
      </c>
      <c r="P1177" s="89" t="s">
        <v>670</v>
      </c>
    </row>
    <row r="1178" spans="1:16" ht="63.75">
      <c r="A1178" s="268" t="s">
        <v>565</v>
      </c>
      <c r="B1178" s="89"/>
      <c r="C1178" s="269" t="s">
        <v>615</v>
      </c>
      <c r="D1178" s="84">
        <v>43503</v>
      </c>
      <c r="E1178" s="85" t="s">
        <v>3038</v>
      </c>
      <c r="F1178" s="85" t="s">
        <v>3</v>
      </c>
      <c r="G1178" s="85">
        <v>1710342</v>
      </c>
      <c r="H1178" s="89"/>
      <c r="I1178" s="270" t="s">
        <v>3971</v>
      </c>
      <c r="J1178" s="89"/>
      <c r="K1178" s="89"/>
      <c r="L1178" s="89"/>
      <c r="M1178" s="89"/>
      <c r="N1178" s="271">
        <v>0</v>
      </c>
      <c r="O1178" s="271">
        <v>75.86</v>
      </c>
      <c r="P1178" s="89" t="s">
        <v>670</v>
      </c>
    </row>
    <row r="1179" spans="1:16" ht="63.75">
      <c r="A1179" s="268" t="s">
        <v>565</v>
      </c>
      <c r="B1179" s="89"/>
      <c r="C1179" s="269" t="s">
        <v>615</v>
      </c>
      <c r="D1179" s="84">
        <v>43503</v>
      </c>
      <c r="E1179" s="85" t="s">
        <v>3039</v>
      </c>
      <c r="F1179" s="85" t="s">
        <v>3</v>
      </c>
      <c r="G1179" s="85">
        <v>1710341</v>
      </c>
      <c r="H1179" s="89"/>
      <c r="I1179" s="270" t="s">
        <v>3972</v>
      </c>
      <c r="J1179" s="89"/>
      <c r="K1179" s="89"/>
      <c r="L1179" s="89"/>
      <c r="M1179" s="89"/>
      <c r="N1179" s="271">
        <v>0</v>
      </c>
      <c r="O1179" s="271">
        <v>185.45000000000002</v>
      </c>
      <c r="P1179" s="89" t="s">
        <v>670</v>
      </c>
    </row>
    <row r="1180" spans="1:16" ht="51">
      <c r="A1180" s="268">
        <v>592</v>
      </c>
      <c r="B1180" s="89"/>
      <c r="C1180" s="269" t="s">
        <v>645</v>
      </c>
      <c r="D1180" s="84">
        <v>43503</v>
      </c>
      <c r="E1180" s="85" t="s">
        <v>3040</v>
      </c>
      <c r="F1180" s="85" t="s">
        <v>3</v>
      </c>
      <c r="G1180" s="85">
        <v>1710448</v>
      </c>
      <c r="H1180" s="89"/>
      <c r="I1180" s="270" t="s">
        <v>3973</v>
      </c>
      <c r="J1180" s="89"/>
      <c r="K1180" s="89"/>
      <c r="L1180" s="89"/>
      <c r="M1180" s="89"/>
      <c r="N1180" s="271">
        <v>0</v>
      </c>
      <c r="O1180" s="271">
        <v>253.51000000000002</v>
      </c>
      <c r="P1180" s="89" t="s">
        <v>670</v>
      </c>
    </row>
    <row r="1181" spans="1:16" ht="51">
      <c r="A1181" s="268">
        <v>592</v>
      </c>
      <c r="B1181" s="89"/>
      <c r="C1181" s="269" t="s">
        <v>645</v>
      </c>
      <c r="D1181" s="84">
        <v>43503</v>
      </c>
      <c r="E1181" s="85" t="s">
        <v>3041</v>
      </c>
      <c r="F1181" s="85" t="s">
        <v>3</v>
      </c>
      <c r="G1181" s="85">
        <v>1710450</v>
      </c>
      <c r="H1181" s="89"/>
      <c r="I1181" s="270" t="s">
        <v>3974</v>
      </c>
      <c r="J1181" s="89"/>
      <c r="K1181" s="89"/>
      <c r="L1181" s="89"/>
      <c r="M1181" s="89"/>
      <c r="N1181" s="271">
        <v>0</v>
      </c>
      <c r="O1181" s="271">
        <v>657.45</v>
      </c>
      <c r="P1181" s="89" t="s">
        <v>670</v>
      </c>
    </row>
    <row r="1182" spans="1:16" ht="51">
      <c r="A1182" s="268">
        <v>592</v>
      </c>
      <c r="B1182" s="89"/>
      <c r="C1182" s="269" t="s">
        <v>645</v>
      </c>
      <c r="D1182" s="84">
        <v>43503</v>
      </c>
      <c r="E1182" s="85" t="s">
        <v>3042</v>
      </c>
      <c r="F1182" s="85" t="s">
        <v>3</v>
      </c>
      <c r="G1182" s="85">
        <v>1710452</v>
      </c>
      <c r="H1182" s="89"/>
      <c r="I1182" s="270" t="s">
        <v>3975</v>
      </c>
      <c r="J1182" s="89"/>
      <c r="K1182" s="89"/>
      <c r="L1182" s="89"/>
      <c r="M1182" s="89"/>
      <c r="N1182" s="271">
        <v>0</v>
      </c>
      <c r="O1182" s="271">
        <v>1542.8600000000001</v>
      </c>
      <c r="P1182" s="89" t="s">
        <v>670</v>
      </c>
    </row>
    <row r="1183" spans="1:16" ht="51">
      <c r="A1183" s="268">
        <v>592</v>
      </c>
      <c r="B1183" s="89"/>
      <c r="C1183" s="269" t="s">
        <v>645</v>
      </c>
      <c r="D1183" s="84">
        <v>43503</v>
      </c>
      <c r="E1183" s="85" t="s">
        <v>3043</v>
      </c>
      <c r="F1183" s="85" t="s">
        <v>3</v>
      </c>
      <c r="G1183" s="85">
        <v>1710454</v>
      </c>
      <c r="H1183" s="89"/>
      <c r="I1183" s="270" t="s">
        <v>3976</v>
      </c>
      <c r="J1183" s="89"/>
      <c r="K1183" s="89"/>
      <c r="L1183" s="89"/>
      <c r="M1183" s="89"/>
      <c r="N1183" s="271">
        <v>0</v>
      </c>
      <c r="O1183" s="271">
        <v>514</v>
      </c>
      <c r="P1183" s="89" t="s">
        <v>670</v>
      </c>
    </row>
    <row r="1184" spans="1:16" ht="38.25">
      <c r="A1184" s="268">
        <v>592</v>
      </c>
      <c r="B1184" s="89"/>
      <c r="C1184" s="269" t="s">
        <v>645</v>
      </c>
      <c r="D1184" s="84">
        <v>43503</v>
      </c>
      <c r="E1184" s="85" t="s">
        <v>3044</v>
      </c>
      <c r="F1184" s="85" t="s">
        <v>3</v>
      </c>
      <c r="G1184" s="85">
        <v>1710457</v>
      </c>
      <c r="H1184" s="89"/>
      <c r="I1184" s="270" t="s">
        <v>3977</v>
      </c>
      <c r="J1184" s="89"/>
      <c r="K1184" s="89"/>
      <c r="L1184" s="89"/>
      <c r="M1184" s="89"/>
      <c r="N1184" s="271">
        <v>0</v>
      </c>
      <c r="O1184" s="271">
        <v>930</v>
      </c>
      <c r="P1184" s="89" t="s">
        <v>670</v>
      </c>
    </row>
    <row r="1185" spans="1:16" ht="51">
      <c r="A1185" s="268">
        <v>592</v>
      </c>
      <c r="B1185" s="89"/>
      <c r="C1185" s="269" t="s">
        <v>645</v>
      </c>
      <c r="D1185" s="84">
        <v>43503</v>
      </c>
      <c r="E1185" s="85" t="s">
        <v>3045</v>
      </c>
      <c r="F1185" s="85" t="s">
        <v>3</v>
      </c>
      <c r="G1185" s="85">
        <v>1710460</v>
      </c>
      <c r="H1185" s="89"/>
      <c r="I1185" s="270" t="s">
        <v>3978</v>
      </c>
      <c r="J1185" s="89"/>
      <c r="K1185" s="89"/>
      <c r="L1185" s="89"/>
      <c r="M1185" s="89"/>
      <c r="N1185" s="271">
        <v>0</v>
      </c>
      <c r="O1185" s="271">
        <v>30</v>
      </c>
      <c r="P1185" s="89" t="s">
        <v>670</v>
      </c>
    </row>
    <row r="1186" spans="1:16" ht="63.75">
      <c r="A1186" s="268">
        <v>592</v>
      </c>
      <c r="B1186" s="89"/>
      <c r="C1186" s="269" t="s">
        <v>645</v>
      </c>
      <c r="D1186" s="84">
        <v>43503</v>
      </c>
      <c r="E1186" s="85" t="s">
        <v>3046</v>
      </c>
      <c r="F1186" s="85" t="s">
        <v>3</v>
      </c>
      <c r="G1186" s="85">
        <v>1710461</v>
      </c>
      <c r="H1186" s="89"/>
      <c r="I1186" s="270" t="s">
        <v>3979</v>
      </c>
      <c r="J1186" s="89"/>
      <c r="K1186" s="89"/>
      <c r="L1186" s="89"/>
      <c r="M1186" s="89"/>
      <c r="N1186" s="271">
        <v>0</v>
      </c>
      <c r="O1186" s="271">
        <v>1947</v>
      </c>
      <c r="P1186" s="89" t="s">
        <v>670</v>
      </c>
    </row>
    <row r="1187" spans="1:16" ht="51">
      <c r="A1187" s="268">
        <v>293</v>
      </c>
      <c r="B1187" s="89"/>
      <c r="C1187" s="269" t="s">
        <v>131</v>
      </c>
      <c r="D1187" s="84">
        <v>43503</v>
      </c>
      <c r="E1187" s="85" t="s">
        <v>3047</v>
      </c>
      <c r="F1187" s="85" t="s">
        <v>3</v>
      </c>
      <c r="G1187" s="85">
        <v>1710469</v>
      </c>
      <c r="H1187" s="89"/>
      <c r="I1187" s="270" t="s">
        <v>3980</v>
      </c>
      <c r="J1187" s="89"/>
      <c r="K1187" s="89"/>
      <c r="L1187" s="89"/>
      <c r="M1187" s="89"/>
      <c r="N1187" s="271">
        <v>0</v>
      </c>
      <c r="O1187" s="271">
        <v>100</v>
      </c>
      <c r="P1187" s="89" t="s">
        <v>670</v>
      </c>
    </row>
    <row r="1188" spans="1:16" ht="51">
      <c r="A1188" s="268">
        <v>15</v>
      </c>
      <c r="B1188" s="89"/>
      <c r="C1188" s="269" t="s">
        <v>42</v>
      </c>
      <c r="D1188" s="84">
        <v>43503</v>
      </c>
      <c r="E1188" s="85" t="s">
        <v>3048</v>
      </c>
      <c r="F1188" s="85" t="s">
        <v>3</v>
      </c>
      <c r="G1188" s="85">
        <v>1710235</v>
      </c>
      <c r="H1188" s="89"/>
      <c r="I1188" s="270" t="s">
        <v>3981</v>
      </c>
      <c r="J1188" s="89"/>
      <c r="K1188" s="89"/>
      <c r="L1188" s="89"/>
      <c r="M1188" s="89"/>
      <c r="N1188" s="271">
        <v>0</v>
      </c>
      <c r="O1188" s="271">
        <v>6234.6100000000006</v>
      </c>
      <c r="P1188" s="89" t="s">
        <v>670</v>
      </c>
    </row>
    <row r="1189" spans="1:16" ht="63.75">
      <c r="A1189" s="268">
        <v>670</v>
      </c>
      <c r="B1189" s="89"/>
      <c r="C1189" s="269" t="s">
        <v>190</v>
      </c>
      <c r="D1189" s="84">
        <v>43503</v>
      </c>
      <c r="E1189" s="85" t="s">
        <v>3049</v>
      </c>
      <c r="F1189" s="85" t="s">
        <v>3</v>
      </c>
      <c r="G1189" s="85">
        <v>1710277</v>
      </c>
      <c r="H1189" s="89"/>
      <c r="I1189" s="270" t="s">
        <v>3982</v>
      </c>
      <c r="J1189" s="89"/>
      <c r="K1189" s="89"/>
      <c r="L1189" s="89"/>
      <c r="M1189" s="89"/>
      <c r="N1189" s="271">
        <v>0</v>
      </c>
      <c r="O1189" s="271">
        <v>2150</v>
      </c>
      <c r="P1189" s="89" t="s">
        <v>670</v>
      </c>
    </row>
    <row r="1190" spans="1:16" ht="51">
      <c r="A1190" s="268">
        <v>902</v>
      </c>
      <c r="B1190" s="89"/>
      <c r="C1190" s="269" t="s">
        <v>203</v>
      </c>
      <c r="D1190" s="84">
        <v>43503</v>
      </c>
      <c r="E1190" s="85" t="s">
        <v>3050</v>
      </c>
      <c r="F1190" s="85" t="s">
        <v>3</v>
      </c>
      <c r="G1190" s="85">
        <v>1710209</v>
      </c>
      <c r="H1190" s="89"/>
      <c r="I1190" s="270" t="s">
        <v>3983</v>
      </c>
      <c r="J1190" s="89"/>
      <c r="K1190" s="89"/>
      <c r="L1190" s="89"/>
      <c r="M1190" s="89"/>
      <c r="N1190" s="271">
        <v>0</v>
      </c>
      <c r="O1190" s="271">
        <v>2802.36</v>
      </c>
      <c r="P1190" s="89" t="s">
        <v>670</v>
      </c>
    </row>
    <row r="1191" spans="1:16" ht="51">
      <c r="A1191" s="268" t="s">
        <v>565</v>
      </c>
      <c r="B1191" s="89"/>
      <c r="C1191" s="269" t="s">
        <v>615</v>
      </c>
      <c r="D1191" s="84">
        <v>43503</v>
      </c>
      <c r="E1191" s="85" t="s">
        <v>3051</v>
      </c>
      <c r="F1191" s="85" t="s">
        <v>3</v>
      </c>
      <c r="G1191" s="85">
        <v>1710211</v>
      </c>
      <c r="H1191" s="89"/>
      <c r="I1191" s="270" t="s">
        <v>2313</v>
      </c>
      <c r="J1191" s="89"/>
      <c r="K1191" s="89"/>
      <c r="L1191" s="89"/>
      <c r="M1191" s="89"/>
      <c r="N1191" s="271">
        <v>0</v>
      </c>
      <c r="O1191" s="271">
        <v>1726</v>
      </c>
      <c r="P1191" s="89" t="s">
        <v>670</v>
      </c>
    </row>
    <row r="1192" spans="1:16" ht="38.25">
      <c r="A1192" s="268" t="s">
        <v>565</v>
      </c>
      <c r="B1192" s="89"/>
      <c r="C1192" s="269" t="s">
        <v>615</v>
      </c>
      <c r="D1192" s="84">
        <v>43503</v>
      </c>
      <c r="E1192" s="85" t="s">
        <v>3052</v>
      </c>
      <c r="F1192" s="85" t="s">
        <v>3</v>
      </c>
      <c r="G1192" s="85">
        <v>1710222</v>
      </c>
      <c r="H1192" s="89"/>
      <c r="I1192" s="270" t="s">
        <v>3984</v>
      </c>
      <c r="J1192" s="89"/>
      <c r="K1192" s="89"/>
      <c r="L1192" s="89"/>
      <c r="M1192" s="89"/>
      <c r="N1192" s="271">
        <v>0</v>
      </c>
      <c r="O1192" s="271">
        <v>571.75</v>
      </c>
      <c r="P1192" s="89" t="s">
        <v>670</v>
      </c>
    </row>
    <row r="1193" spans="1:16" ht="51">
      <c r="A1193" s="268" t="s">
        <v>565</v>
      </c>
      <c r="B1193" s="89"/>
      <c r="C1193" s="269" t="s">
        <v>615</v>
      </c>
      <c r="D1193" s="84">
        <v>43503</v>
      </c>
      <c r="E1193" s="85" t="s">
        <v>3053</v>
      </c>
      <c r="F1193" s="85" t="s">
        <v>3</v>
      </c>
      <c r="G1193" s="85">
        <v>1710339</v>
      </c>
      <c r="H1193" s="89"/>
      <c r="I1193" s="270" t="s">
        <v>3985</v>
      </c>
      <c r="J1193" s="89"/>
      <c r="K1193" s="89"/>
      <c r="L1193" s="89"/>
      <c r="M1193" s="89"/>
      <c r="N1193" s="271">
        <v>0</v>
      </c>
      <c r="O1193" s="271">
        <v>1742.83</v>
      </c>
      <c r="P1193" s="89" t="s">
        <v>670</v>
      </c>
    </row>
    <row r="1194" spans="1:16" ht="63.75">
      <c r="A1194" s="268">
        <v>592</v>
      </c>
      <c r="B1194" s="89"/>
      <c r="C1194" s="269" t="s">
        <v>645</v>
      </c>
      <c r="D1194" s="84">
        <v>43503</v>
      </c>
      <c r="E1194" s="85" t="s">
        <v>3054</v>
      </c>
      <c r="F1194" s="85" t="s">
        <v>3</v>
      </c>
      <c r="G1194" s="85">
        <v>1710318</v>
      </c>
      <c r="H1194" s="89"/>
      <c r="I1194" s="270" t="s">
        <v>3986</v>
      </c>
      <c r="J1194" s="89"/>
      <c r="K1194" s="89"/>
      <c r="L1194" s="89"/>
      <c r="M1194" s="89"/>
      <c r="N1194" s="271">
        <v>0</v>
      </c>
      <c r="O1194" s="271">
        <v>100</v>
      </c>
      <c r="P1194" s="89" t="s">
        <v>670</v>
      </c>
    </row>
    <row r="1195" spans="1:16" ht="51">
      <c r="A1195" s="268" t="s">
        <v>565</v>
      </c>
      <c r="B1195" s="89"/>
      <c r="C1195" s="269" t="s">
        <v>615</v>
      </c>
      <c r="D1195" s="84">
        <v>43503</v>
      </c>
      <c r="E1195" s="85" t="s">
        <v>3055</v>
      </c>
      <c r="F1195" s="85" t="s">
        <v>3</v>
      </c>
      <c r="G1195" s="85">
        <v>1710296</v>
      </c>
      <c r="H1195" s="89"/>
      <c r="I1195" s="270" t="s">
        <v>3987</v>
      </c>
      <c r="J1195" s="89"/>
      <c r="K1195" s="89"/>
      <c r="L1195" s="89"/>
      <c r="M1195" s="89"/>
      <c r="N1195" s="271">
        <v>0</v>
      </c>
      <c r="O1195" s="271">
        <v>1018</v>
      </c>
      <c r="P1195" s="89" t="s">
        <v>670</v>
      </c>
    </row>
    <row r="1196" spans="1:16" ht="38.25">
      <c r="A1196" s="268" t="s">
        <v>565</v>
      </c>
      <c r="B1196" s="89"/>
      <c r="C1196" s="269" t="s">
        <v>615</v>
      </c>
      <c r="D1196" s="84">
        <v>43503</v>
      </c>
      <c r="E1196" s="85" t="s">
        <v>3056</v>
      </c>
      <c r="F1196" s="85" t="s">
        <v>3</v>
      </c>
      <c r="G1196" s="85">
        <v>1710281</v>
      </c>
      <c r="H1196" s="89"/>
      <c r="I1196" s="270" t="s">
        <v>3988</v>
      </c>
      <c r="J1196" s="89"/>
      <c r="K1196" s="89"/>
      <c r="L1196" s="89"/>
      <c r="M1196" s="89"/>
      <c r="N1196" s="271">
        <v>0</v>
      </c>
      <c r="O1196" s="271">
        <v>630.93000000000006</v>
      </c>
      <c r="P1196" s="89" t="s">
        <v>670</v>
      </c>
    </row>
    <row r="1197" spans="1:16" ht="38.25" hidden="1">
      <c r="A1197" s="268">
        <v>10</v>
      </c>
      <c r="B1197" s="89"/>
      <c r="C1197" s="269" t="s">
        <v>41</v>
      </c>
      <c r="D1197" s="84">
        <v>43503</v>
      </c>
      <c r="E1197" s="85" t="s">
        <v>3057</v>
      </c>
      <c r="F1197" s="85" t="s">
        <v>6</v>
      </c>
      <c r="G1197" s="85">
        <v>958581</v>
      </c>
      <c r="H1197" s="89"/>
      <c r="I1197" s="270" t="s">
        <v>3989</v>
      </c>
      <c r="J1197" s="89"/>
      <c r="K1197" s="89"/>
      <c r="L1197" s="89"/>
      <c r="M1197" s="89"/>
      <c r="N1197" s="271">
        <v>0</v>
      </c>
      <c r="O1197" s="271">
        <v>41323.199999999997</v>
      </c>
      <c r="P1197" s="89" t="s">
        <v>670</v>
      </c>
    </row>
    <row r="1198" spans="1:16" ht="63.75" hidden="1">
      <c r="A1198" s="268">
        <v>340</v>
      </c>
      <c r="B1198" s="89"/>
      <c r="C1198" s="269" t="s">
        <v>147</v>
      </c>
      <c r="D1198" s="84">
        <v>43503</v>
      </c>
      <c r="E1198" s="85" t="s">
        <v>3058</v>
      </c>
      <c r="F1198" s="85" t="s">
        <v>6</v>
      </c>
      <c r="G1198" s="85">
        <v>958991</v>
      </c>
      <c r="H1198" s="89"/>
      <c r="I1198" s="270" t="s">
        <v>3990</v>
      </c>
      <c r="J1198" s="89"/>
      <c r="K1198" s="89"/>
      <c r="L1198" s="89"/>
      <c r="M1198" s="89"/>
      <c r="N1198" s="271">
        <v>0</v>
      </c>
      <c r="O1198" s="271">
        <v>11860.94</v>
      </c>
      <c r="P1198" s="89" t="s">
        <v>670</v>
      </c>
    </row>
    <row r="1199" spans="1:16" ht="51" hidden="1">
      <c r="A1199" s="268" t="s">
        <v>559</v>
      </c>
      <c r="B1199" s="89"/>
      <c r="C1199" s="269" t="s">
        <v>760</v>
      </c>
      <c r="D1199" s="84">
        <v>43503</v>
      </c>
      <c r="E1199" s="85" t="s">
        <v>3059</v>
      </c>
      <c r="F1199" s="85" t="s">
        <v>6</v>
      </c>
      <c r="G1199" s="85">
        <v>1080053</v>
      </c>
      <c r="H1199" s="89"/>
      <c r="I1199" s="270" t="s">
        <v>3991</v>
      </c>
      <c r="J1199" s="89"/>
      <c r="K1199" s="89"/>
      <c r="L1199" s="89"/>
      <c r="M1199" s="89"/>
      <c r="N1199" s="271">
        <v>0</v>
      </c>
      <c r="O1199" s="271">
        <v>858634.61</v>
      </c>
      <c r="P1199" s="89" t="s">
        <v>670</v>
      </c>
    </row>
    <row r="1200" spans="1:16" ht="51" hidden="1">
      <c r="A1200" s="268" t="s">
        <v>559</v>
      </c>
      <c r="B1200" s="89"/>
      <c r="C1200" s="269" t="s">
        <v>760</v>
      </c>
      <c r="D1200" s="84">
        <v>43503</v>
      </c>
      <c r="E1200" s="85" t="s">
        <v>3060</v>
      </c>
      <c r="F1200" s="85" t="s">
        <v>6</v>
      </c>
      <c r="G1200" s="85">
        <v>1080063</v>
      </c>
      <c r="H1200" s="89"/>
      <c r="I1200" s="270" t="s">
        <v>3992</v>
      </c>
      <c r="J1200" s="89"/>
      <c r="K1200" s="89"/>
      <c r="L1200" s="89"/>
      <c r="M1200" s="89"/>
      <c r="N1200" s="271">
        <v>0</v>
      </c>
      <c r="O1200" s="271">
        <v>2561950.21</v>
      </c>
      <c r="P1200" s="89" t="s">
        <v>670</v>
      </c>
    </row>
    <row r="1201" spans="1:16" ht="76.5" hidden="1">
      <c r="A1201" s="268">
        <v>590</v>
      </c>
      <c r="B1201" s="89"/>
      <c r="C1201" s="269" t="s">
        <v>611</v>
      </c>
      <c r="D1201" s="84">
        <v>43503</v>
      </c>
      <c r="E1201" s="85" t="s">
        <v>3061</v>
      </c>
      <c r="F1201" s="85" t="s">
        <v>11</v>
      </c>
      <c r="G1201" s="85">
        <v>946567</v>
      </c>
      <c r="H1201" s="89"/>
      <c r="I1201" s="270" t="s">
        <v>3993</v>
      </c>
      <c r="J1201" s="89"/>
      <c r="K1201" s="89"/>
      <c r="L1201" s="89"/>
      <c r="M1201" s="89"/>
      <c r="N1201" s="271">
        <v>490</v>
      </c>
      <c r="O1201" s="271">
        <v>0</v>
      </c>
      <c r="P1201" s="89" t="s">
        <v>670</v>
      </c>
    </row>
    <row r="1202" spans="1:16" ht="51" hidden="1">
      <c r="A1202" s="268">
        <v>340</v>
      </c>
      <c r="B1202" s="89"/>
      <c r="C1202" s="269" t="s">
        <v>147</v>
      </c>
      <c r="D1202" s="84">
        <v>43503</v>
      </c>
      <c r="E1202" s="85" t="s">
        <v>3062</v>
      </c>
      <c r="F1202" s="85" t="s">
        <v>15</v>
      </c>
      <c r="G1202" s="85">
        <v>958992</v>
      </c>
      <c r="H1202" s="89"/>
      <c r="I1202" s="270" t="s">
        <v>3994</v>
      </c>
      <c r="J1202" s="89"/>
      <c r="K1202" s="89"/>
      <c r="L1202" s="89"/>
      <c r="M1202" s="89"/>
      <c r="N1202" s="271">
        <v>50</v>
      </c>
      <c r="O1202" s="271">
        <v>0</v>
      </c>
      <c r="P1202" s="89" t="s">
        <v>670</v>
      </c>
    </row>
    <row r="1203" spans="1:16" ht="63.75" hidden="1">
      <c r="A1203" s="268" t="s">
        <v>559</v>
      </c>
      <c r="B1203" s="89"/>
      <c r="C1203" s="269" t="s">
        <v>760</v>
      </c>
      <c r="D1203" s="84">
        <v>43503</v>
      </c>
      <c r="E1203" s="85" t="s">
        <v>3063</v>
      </c>
      <c r="F1203" s="85" t="s">
        <v>6</v>
      </c>
      <c r="G1203" s="85">
        <v>946587</v>
      </c>
      <c r="H1203" s="89"/>
      <c r="I1203" s="270" t="s">
        <v>3995</v>
      </c>
      <c r="J1203" s="89"/>
      <c r="K1203" s="89"/>
      <c r="L1203" s="89"/>
      <c r="M1203" s="89"/>
      <c r="N1203" s="271">
        <v>0</v>
      </c>
      <c r="O1203" s="271">
        <v>4039.18</v>
      </c>
      <c r="P1203" s="89" t="s">
        <v>670</v>
      </c>
    </row>
    <row r="1204" spans="1:16" ht="51">
      <c r="A1204" s="268" t="s">
        <v>565</v>
      </c>
      <c r="B1204" s="89"/>
      <c r="C1204" s="269" t="s">
        <v>615</v>
      </c>
      <c r="D1204" s="84">
        <v>43504</v>
      </c>
      <c r="E1204" s="85" t="s">
        <v>3064</v>
      </c>
      <c r="F1204" s="85" t="s">
        <v>3</v>
      </c>
      <c r="G1204" s="85">
        <v>1710748</v>
      </c>
      <c r="H1204" s="89"/>
      <c r="I1204" s="270" t="s">
        <v>3996</v>
      </c>
      <c r="J1204" s="89"/>
      <c r="K1204" s="89"/>
      <c r="L1204" s="89"/>
      <c r="M1204" s="89"/>
      <c r="N1204" s="271">
        <v>0</v>
      </c>
      <c r="O1204" s="271">
        <v>171.56</v>
      </c>
      <c r="P1204" s="89" t="s">
        <v>670</v>
      </c>
    </row>
    <row r="1205" spans="1:16" ht="63.75">
      <c r="A1205" s="268" t="s">
        <v>565</v>
      </c>
      <c r="B1205" s="89"/>
      <c r="C1205" s="269" t="s">
        <v>615</v>
      </c>
      <c r="D1205" s="84">
        <v>43504</v>
      </c>
      <c r="E1205" s="85" t="s">
        <v>3065</v>
      </c>
      <c r="F1205" s="85" t="s">
        <v>3</v>
      </c>
      <c r="G1205" s="85">
        <v>1710746</v>
      </c>
      <c r="H1205" s="89"/>
      <c r="I1205" s="270" t="s">
        <v>3997</v>
      </c>
      <c r="J1205" s="89"/>
      <c r="K1205" s="89"/>
      <c r="L1205" s="89"/>
      <c r="M1205" s="89"/>
      <c r="N1205" s="271">
        <v>0</v>
      </c>
      <c r="O1205" s="271">
        <v>75.86</v>
      </c>
      <c r="P1205" s="89" t="s">
        <v>670</v>
      </c>
    </row>
    <row r="1206" spans="1:16" ht="51">
      <c r="A1206" s="268" t="s">
        <v>565</v>
      </c>
      <c r="B1206" s="89"/>
      <c r="C1206" s="269" t="s">
        <v>615</v>
      </c>
      <c r="D1206" s="84">
        <v>43504</v>
      </c>
      <c r="E1206" s="85" t="s">
        <v>3066</v>
      </c>
      <c r="F1206" s="85" t="s">
        <v>3</v>
      </c>
      <c r="G1206" s="85">
        <v>1710743</v>
      </c>
      <c r="H1206" s="89"/>
      <c r="I1206" s="270" t="s">
        <v>3998</v>
      </c>
      <c r="J1206" s="89"/>
      <c r="K1206" s="89"/>
      <c r="L1206" s="89"/>
      <c r="M1206" s="89"/>
      <c r="N1206" s="271">
        <v>0</v>
      </c>
      <c r="O1206" s="271">
        <v>1742.83</v>
      </c>
      <c r="P1206" s="89" t="s">
        <v>670</v>
      </c>
    </row>
    <row r="1207" spans="1:16" ht="63.75">
      <c r="A1207" s="268" t="s">
        <v>565</v>
      </c>
      <c r="B1207" s="89"/>
      <c r="C1207" s="269" t="s">
        <v>615</v>
      </c>
      <c r="D1207" s="84">
        <v>43504</v>
      </c>
      <c r="E1207" s="85" t="s">
        <v>3067</v>
      </c>
      <c r="F1207" s="85" t="s">
        <v>3</v>
      </c>
      <c r="G1207" s="85">
        <v>1710742</v>
      </c>
      <c r="H1207" s="89"/>
      <c r="I1207" s="270" t="s">
        <v>3999</v>
      </c>
      <c r="J1207" s="89"/>
      <c r="K1207" s="89"/>
      <c r="L1207" s="89"/>
      <c r="M1207" s="89"/>
      <c r="N1207" s="271">
        <v>0</v>
      </c>
      <c r="O1207" s="271">
        <v>288.31</v>
      </c>
      <c r="P1207" s="89" t="s">
        <v>670</v>
      </c>
    </row>
    <row r="1208" spans="1:16" ht="63.75">
      <c r="A1208" s="268" t="s">
        <v>565</v>
      </c>
      <c r="B1208" s="89"/>
      <c r="C1208" s="269" t="s">
        <v>615</v>
      </c>
      <c r="D1208" s="84">
        <v>43504</v>
      </c>
      <c r="E1208" s="85" t="s">
        <v>3068</v>
      </c>
      <c r="F1208" s="85" t="s">
        <v>3</v>
      </c>
      <c r="G1208" s="85">
        <v>1710741</v>
      </c>
      <c r="H1208" s="89"/>
      <c r="I1208" s="270" t="s">
        <v>4000</v>
      </c>
      <c r="J1208" s="89"/>
      <c r="K1208" s="89"/>
      <c r="L1208" s="89"/>
      <c r="M1208" s="89"/>
      <c r="N1208" s="271">
        <v>0</v>
      </c>
      <c r="O1208" s="271">
        <v>185.45000000000002</v>
      </c>
      <c r="P1208" s="89" t="s">
        <v>670</v>
      </c>
    </row>
    <row r="1209" spans="1:16" ht="38.25">
      <c r="A1209" s="268" t="s">
        <v>565</v>
      </c>
      <c r="B1209" s="89"/>
      <c r="C1209" s="269" t="s">
        <v>615</v>
      </c>
      <c r="D1209" s="84">
        <v>43504</v>
      </c>
      <c r="E1209" s="85" t="s">
        <v>3069</v>
      </c>
      <c r="F1209" s="85" t="s">
        <v>3</v>
      </c>
      <c r="G1209" s="85">
        <v>1710735</v>
      </c>
      <c r="H1209" s="89"/>
      <c r="I1209" s="270" t="s">
        <v>4001</v>
      </c>
      <c r="J1209" s="89"/>
      <c r="K1209" s="89"/>
      <c r="L1209" s="89"/>
      <c r="M1209" s="89"/>
      <c r="N1209" s="271">
        <v>0</v>
      </c>
      <c r="O1209" s="271">
        <v>573.35</v>
      </c>
      <c r="P1209" s="89" t="s">
        <v>670</v>
      </c>
    </row>
    <row r="1210" spans="1:16" ht="38.25">
      <c r="A1210" s="268" t="s">
        <v>565</v>
      </c>
      <c r="B1210" s="89"/>
      <c r="C1210" s="269" t="s">
        <v>615</v>
      </c>
      <c r="D1210" s="84">
        <v>43504</v>
      </c>
      <c r="E1210" s="85" t="s">
        <v>3070</v>
      </c>
      <c r="F1210" s="85" t="s">
        <v>3</v>
      </c>
      <c r="G1210" s="85">
        <v>1710729</v>
      </c>
      <c r="H1210" s="89"/>
      <c r="I1210" s="270" t="s">
        <v>4002</v>
      </c>
      <c r="J1210" s="89"/>
      <c r="K1210" s="89"/>
      <c r="L1210" s="89"/>
      <c r="M1210" s="89"/>
      <c r="N1210" s="271">
        <v>0</v>
      </c>
      <c r="O1210" s="271">
        <v>1800.66</v>
      </c>
      <c r="P1210" s="89" t="s">
        <v>670</v>
      </c>
    </row>
    <row r="1211" spans="1:16" ht="51">
      <c r="A1211" s="268">
        <v>20</v>
      </c>
      <c r="B1211" s="89"/>
      <c r="C1211" s="269" t="s">
        <v>44</v>
      </c>
      <c r="D1211" s="84">
        <v>43504</v>
      </c>
      <c r="E1211" s="85" t="s">
        <v>3071</v>
      </c>
      <c r="F1211" s="85" t="s">
        <v>3</v>
      </c>
      <c r="G1211" s="85">
        <v>1710685</v>
      </c>
      <c r="H1211" s="89"/>
      <c r="I1211" s="270" t="s">
        <v>4003</v>
      </c>
      <c r="J1211" s="89"/>
      <c r="K1211" s="89"/>
      <c r="L1211" s="89"/>
      <c r="M1211" s="89"/>
      <c r="N1211" s="271">
        <v>0</v>
      </c>
      <c r="O1211" s="271">
        <v>5891.1</v>
      </c>
      <c r="P1211" s="89" t="s">
        <v>670</v>
      </c>
    </row>
    <row r="1212" spans="1:16" ht="51">
      <c r="A1212" s="268" t="s">
        <v>556</v>
      </c>
      <c r="B1212" s="89"/>
      <c r="C1212" s="269" t="s">
        <v>616</v>
      </c>
      <c r="D1212" s="84">
        <v>43504</v>
      </c>
      <c r="E1212" s="85" t="s">
        <v>3072</v>
      </c>
      <c r="F1212" s="85" t="s">
        <v>3</v>
      </c>
      <c r="G1212" s="85">
        <v>1710833</v>
      </c>
      <c r="H1212" s="89"/>
      <c r="I1212" s="270" t="s">
        <v>4004</v>
      </c>
      <c r="J1212" s="89"/>
      <c r="K1212" s="89"/>
      <c r="L1212" s="89"/>
      <c r="M1212" s="89"/>
      <c r="N1212" s="271">
        <v>0</v>
      </c>
      <c r="O1212" s="271">
        <v>1123</v>
      </c>
      <c r="P1212" s="89" t="s">
        <v>670</v>
      </c>
    </row>
    <row r="1213" spans="1:16" ht="38.25">
      <c r="A1213" s="268">
        <v>590</v>
      </c>
      <c r="B1213" s="89"/>
      <c r="C1213" s="269" t="s">
        <v>611</v>
      </c>
      <c r="D1213" s="84">
        <v>43504</v>
      </c>
      <c r="E1213" s="85" t="s">
        <v>3073</v>
      </c>
      <c r="F1213" s="85" t="s">
        <v>3</v>
      </c>
      <c r="G1213" s="85">
        <v>1710846</v>
      </c>
      <c r="H1213" s="89"/>
      <c r="I1213" s="270" t="s">
        <v>4005</v>
      </c>
      <c r="J1213" s="89"/>
      <c r="K1213" s="89"/>
      <c r="L1213" s="89"/>
      <c r="M1213" s="89"/>
      <c r="N1213" s="271">
        <v>0</v>
      </c>
      <c r="O1213" s="271">
        <v>181</v>
      </c>
      <c r="P1213" s="89" t="s">
        <v>670</v>
      </c>
    </row>
    <row r="1214" spans="1:16" ht="38.25">
      <c r="A1214" s="268">
        <v>35</v>
      </c>
      <c r="B1214" s="89"/>
      <c r="C1214" s="269" t="s">
        <v>46</v>
      </c>
      <c r="D1214" s="84">
        <v>43504</v>
      </c>
      <c r="E1214" s="85" t="s">
        <v>3074</v>
      </c>
      <c r="F1214" s="85" t="s">
        <v>3</v>
      </c>
      <c r="G1214" s="85">
        <v>1710855</v>
      </c>
      <c r="H1214" s="89"/>
      <c r="I1214" s="270" t="s">
        <v>748</v>
      </c>
      <c r="J1214" s="89"/>
      <c r="K1214" s="89"/>
      <c r="L1214" s="89"/>
      <c r="M1214" s="89"/>
      <c r="N1214" s="271">
        <v>0</v>
      </c>
      <c r="O1214" s="271">
        <v>1203.3900000000001</v>
      </c>
      <c r="P1214" s="89" t="s">
        <v>670</v>
      </c>
    </row>
    <row r="1215" spans="1:16" ht="63.75">
      <c r="A1215" s="268">
        <v>35</v>
      </c>
      <c r="B1215" s="89"/>
      <c r="C1215" s="269" t="s">
        <v>46</v>
      </c>
      <c r="D1215" s="84">
        <v>43504</v>
      </c>
      <c r="E1215" s="85" t="s">
        <v>3075</v>
      </c>
      <c r="F1215" s="85" t="s">
        <v>3</v>
      </c>
      <c r="G1215" s="85">
        <v>1710603</v>
      </c>
      <c r="H1215" s="89"/>
      <c r="I1215" s="270" t="s">
        <v>4006</v>
      </c>
      <c r="J1215" s="89"/>
      <c r="K1215" s="89"/>
      <c r="L1215" s="89"/>
      <c r="M1215" s="89"/>
      <c r="N1215" s="271">
        <v>0</v>
      </c>
      <c r="O1215" s="271">
        <v>2715</v>
      </c>
      <c r="P1215" s="89" t="s">
        <v>670</v>
      </c>
    </row>
    <row r="1216" spans="1:16" ht="76.5">
      <c r="A1216" s="268">
        <v>47</v>
      </c>
      <c r="B1216" s="89"/>
      <c r="C1216" s="269" t="s">
        <v>49</v>
      </c>
      <c r="D1216" s="84">
        <v>43504</v>
      </c>
      <c r="E1216" s="85" t="s">
        <v>3076</v>
      </c>
      <c r="F1216" s="85" t="s">
        <v>3</v>
      </c>
      <c r="G1216" s="85">
        <v>1710638</v>
      </c>
      <c r="H1216" s="89"/>
      <c r="I1216" s="270" t="s">
        <v>4007</v>
      </c>
      <c r="J1216" s="89"/>
      <c r="K1216" s="89"/>
      <c r="L1216" s="89"/>
      <c r="M1216" s="89"/>
      <c r="N1216" s="271">
        <v>0</v>
      </c>
      <c r="O1216" s="271">
        <v>8552.7000000000007</v>
      </c>
      <c r="P1216" s="89" t="s">
        <v>741</v>
      </c>
    </row>
    <row r="1217" spans="1:16" ht="76.5">
      <c r="A1217" s="268">
        <v>267</v>
      </c>
      <c r="B1217" s="89"/>
      <c r="C1217" s="269" t="s">
        <v>117</v>
      </c>
      <c r="D1217" s="84">
        <v>43504</v>
      </c>
      <c r="E1217" s="85" t="s">
        <v>3076</v>
      </c>
      <c r="F1217" s="85" t="s">
        <v>3</v>
      </c>
      <c r="G1217" s="85">
        <v>1710638</v>
      </c>
      <c r="H1217" s="89"/>
      <c r="I1217" s="270" t="s">
        <v>4007</v>
      </c>
      <c r="J1217" s="89"/>
      <c r="K1217" s="89"/>
      <c r="L1217" s="89"/>
      <c r="M1217" s="89"/>
      <c r="N1217" s="271">
        <v>0</v>
      </c>
      <c r="O1217" s="271">
        <v>1238007.67</v>
      </c>
      <c r="P1217" s="89" t="s">
        <v>741</v>
      </c>
    </row>
    <row r="1218" spans="1:16" ht="76.5">
      <c r="A1218" s="268">
        <v>681</v>
      </c>
      <c r="B1218" s="89"/>
      <c r="C1218" s="269" t="s">
        <v>192</v>
      </c>
      <c r="D1218" s="84">
        <v>43504</v>
      </c>
      <c r="E1218" s="85" t="s">
        <v>3076</v>
      </c>
      <c r="F1218" s="85" t="s">
        <v>3</v>
      </c>
      <c r="G1218" s="85">
        <v>1710638</v>
      </c>
      <c r="H1218" s="89"/>
      <c r="I1218" s="270" t="s">
        <v>4007</v>
      </c>
      <c r="J1218" s="89"/>
      <c r="K1218" s="89"/>
      <c r="L1218" s="89"/>
      <c r="M1218" s="89"/>
      <c r="N1218" s="271">
        <v>0</v>
      </c>
      <c r="O1218" s="271">
        <v>10997.44</v>
      </c>
      <c r="P1218" s="89" t="s">
        <v>741</v>
      </c>
    </row>
    <row r="1219" spans="1:16" ht="76.5">
      <c r="A1219" s="268">
        <v>212</v>
      </c>
      <c r="B1219" s="89"/>
      <c r="C1219" s="269" t="s">
        <v>100</v>
      </c>
      <c r="D1219" s="84">
        <v>43504</v>
      </c>
      <c r="E1219" s="85" t="s">
        <v>3076</v>
      </c>
      <c r="F1219" s="85" t="s">
        <v>3</v>
      </c>
      <c r="G1219" s="85">
        <v>1710638</v>
      </c>
      <c r="H1219" s="89"/>
      <c r="I1219" s="270" t="s">
        <v>4007</v>
      </c>
      <c r="J1219" s="89"/>
      <c r="K1219" s="89"/>
      <c r="L1219" s="89"/>
      <c r="M1219" s="89"/>
      <c r="N1219" s="271">
        <v>0</v>
      </c>
      <c r="O1219" s="271">
        <v>2261.1999999999998</v>
      </c>
      <c r="P1219" s="89" t="s">
        <v>741</v>
      </c>
    </row>
    <row r="1220" spans="1:16" ht="76.5">
      <c r="A1220" s="268">
        <v>254</v>
      </c>
      <c r="B1220" s="89"/>
      <c r="C1220" s="269" t="s">
        <v>115</v>
      </c>
      <c r="D1220" s="84">
        <v>43504</v>
      </c>
      <c r="E1220" s="85" t="s">
        <v>3076</v>
      </c>
      <c r="F1220" s="85" t="s">
        <v>3</v>
      </c>
      <c r="G1220" s="85">
        <v>1710638</v>
      </c>
      <c r="H1220" s="89"/>
      <c r="I1220" s="270" t="s">
        <v>4007</v>
      </c>
      <c r="J1220" s="89"/>
      <c r="K1220" s="89"/>
      <c r="L1220" s="89"/>
      <c r="M1220" s="89"/>
      <c r="N1220" s="271">
        <v>0</v>
      </c>
      <c r="O1220" s="271">
        <v>4382</v>
      </c>
      <c r="P1220" s="89" t="s">
        <v>741</v>
      </c>
    </row>
    <row r="1221" spans="1:16" ht="76.5">
      <c r="A1221" s="268">
        <v>70</v>
      </c>
      <c r="B1221" s="89"/>
      <c r="C1221" s="269" t="s">
        <v>53</v>
      </c>
      <c r="D1221" s="84">
        <v>43504</v>
      </c>
      <c r="E1221" s="85" t="s">
        <v>3076</v>
      </c>
      <c r="F1221" s="85" t="s">
        <v>3</v>
      </c>
      <c r="G1221" s="85">
        <v>1710638</v>
      </c>
      <c r="H1221" s="89"/>
      <c r="I1221" s="270" t="s">
        <v>4007</v>
      </c>
      <c r="J1221" s="89"/>
      <c r="K1221" s="89"/>
      <c r="L1221" s="89"/>
      <c r="M1221" s="89"/>
      <c r="N1221" s="271">
        <v>0</v>
      </c>
      <c r="O1221" s="271">
        <v>16198.45</v>
      </c>
      <c r="P1221" s="89" t="s">
        <v>741</v>
      </c>
    </row>
    <row r="1222" spans="1:16" ht="76.5">
      <c r="A1222" s="268">
        <v>670</v>
      </c>
      <c r="B1222" s="89"/>
      <c r="C1222" s="269" t="s">
        <v>190</v>
      </c>
      <c r="D1222" s="84">
        <v>43504</v>
      </c>
      <c r="E1222" s="85" t="s">
        <v>3076</v>
      </c>
      <c r="F1222" s="85" t="s">
        <v>3</v>
      </c>
      <c r="G1222" s="85">
        <v>1710638</v>
      </c>
      <c r="H1222" s="89"/>
      <c r="I1222" s="270" t="s">
        <v>4007</v>
      </c>
      <c r="J1222" s="89"/>
      <c r="K1222" s="89"/>
      <c r="L1222" s="89"/>
      <c r="M1222" s="89"/>
      <c r="N1222" s="271">
        <v>0</v>
      </c>
      <c r="O1222" s="271">
        <v>4226.8599999999997</v>
      </c>
      <c r="P1222" s="89" t="s">
        <v>741</v>
      </c>
    </row>
    <row r="1223" spans="1:16" ht="76.5">
      <c r="A1223" s="268">
        <v>15</v>
      </c>
      <c r="B1223" s="89"/>
      <c r="C1223" s="269" t="s">
        <v>42</v>
      </c>
      <c r="D1223" s="84">
        <v>43504</v>
      </c>
      <c r="E1223" s="85" t="s">
        <v>3076</v>
      </c>
      <c r="F1223" s="85" t="s">
        <v>3</v>
      </c>
      <c r="G1223" s="85">
        <v>1710638</v>
      </c>
      <c r="H1223" s="89"/>
      <c r="I1223" s="270" t="s">
        <v>4007</v>
      </c>
      <c r="J1223" s="89"/>
      <c r="K1223" s="89"/>
      <c r="L1223" s="89"/>
      <c r="M1223" s="89"/>
      <c r="N1223" s="271">
        <v>0</v>
      </c>
      <c r="O1223" s="271">
        <v>210744.08</v>
      </c>
      <c r="P1223" s="89" t="s">
        <v>741</v>
      </c>
    </row>
    <row r="1224" spans="1:16" ht="76.5">
      <c r="A1224" s="268">
        <v>86</v>
      </c>
      <c r="B1224" s="89"/>
      <c r="C1224" s="269" t="s">
        <v>56</v>
      </c>
      <c r="D1224" s="84">
        <v>43504</v>
      </c>
      <c r="E1224" s="85" t="s">
        <v>3076</v>
      </c>
      <c r="F1224" s="85" t="s">
        <v>3</v>
      </c>
      <c r="G1224" s="85">
        <v>1710638</v>
      </c>
      <c r="H1224" s="89"/>
      <c r="I1224" s="270" t="s">
        <v>4007</v>
      </c>
      <c r="J1224" s="89"/>
      <c r="K1224" s="89"/>
      <c r="L1224" s="89"/>
      <c r="M1224" s="89"/>
      <c r="N1224" s="271">
        <v>0</v>
      </c>
      <c r="O1224" s="271">
        <v>105.62</v>
      </c>
      <c r="P1224" s="89" t="s">
        <v>741</v>
      </c>
    </row>
    <row r="1225" spans="1:16" ht="76.5">
      <c r="A1225" s="268">
        <v>660</v>
      </c>
      <c r="B1225" s="89"/>
      <c r="C1225" s="269" t="s">
        <v>188</v>
      </c>
      <c r="D1225" s="84">
        <v>43504</v>
      </c>
      <c r="E1225" s="85" t="s">
        <v>3076</v>
      </c>
      <c r="F1225" s="85" t="s">
        <v>3</v>
      </c>
      <c r="G1225" s="85">
        <v>1710638</v>
      </c>
      <c r="H1225" s="89"/>
      <c r="I1225" s="270" t="s">
        <v>4007</v>
      </c>
      <c r="J1225" s="89"/>
      <c r="K1225" s="89"/>
      <c r="L1225" s="89"/>
      <c r="M1225" s="89"/>
      <c r="N1225" s="271">
        <v>0</v>
      </c>
      <c r="O1225" s="271">
        <v>45162.3</v>
      </c>
      <c r="P1225" s="89" t="s">
        <v>741</v>
      </c>
    </row>
    <row r="1226" spans="1:16" ht="51">
      <c r="A1226" s="268" t="s">
        <v>565</v>
      </c>
      <c r="B1226" s="89"/>
      <c r="C1226" s="269" t="s">
        <v>615</v>
      </c>
      <c r="D1226" s="84">
        <v>43504</v>
      </c>
      <c r="E1226" s="85" t="s">
        <v>3077</v>
      </c>
      <c r="F1226" s="85" t="s">
        <v>3</v>
      </c>
      <c r="G1226" s="85">
        <v>1710673</v>
      </c>
      <c r="H1226" s="89"/>
      <c r="I1226" s="270" t="s">
        <v>4008</v>
      </c>
      <c r="J1226" s="89"/>
      <c r="K1226" s="89"/>
      <c r="L1226" s="89"/>
      <c r="M1226" s="89"/>
      <c r="N1226" s="271">
        <v>0</v>
      </c>
      <c r="O1226" s="271">
        <v>2210.21</v>
      </c>
      <c r="P1226" s="89" t="s">
        <v>670</v>
      </c>
    </row>
    <row r="1227" spans="1:16" ht="51">
      <c r="A1227" s="268" t="s">
        <v>565</v>
      </c>
      <c r="B1227" s="89"/>
      <c r="C1227" s="269" t="s">
        <v>615</v>
      </c>
      <c r="D1227" s="84">
        <v>43504</v>
      </c>
      <c r="E1227" s="85" t="s">
        <v>3078</v>
      </c>
      <c r="F1227" s="85" t="s">
        <v>3</v>
      </c>
      <c r="G1227" s="85">
        <v>1710674</v>
      </c>
      <c r="H1227" s="89"/>
      <c r="I1227" s="270" t="s">
        <v>4009</v>
      </c>
      <c r="J1227" s="89"/>
      <c r="K1227" s="89"/>
      <c r="L1227" s="89"/>
      <c r="M1227" s="89"/>
      <c r="N1227" s="271">
        <v>0</v>
      </c>
      <c r="O1227" s="271">
        <v>23748.170000000002</v>
      </c>
      <c r="P1227" s="89" t="s">
        <v>670</v>
      </c>
    </row>
    <row r="1228" spans="1:16" ht="51">
      <c r="A1228" s="268" t="s">
        <v>565</v>
      </c>
      <c r="B1228" s="89"/>
      <c r="C1228" s="269" t="s">
        <v>615</v>
      </c>
      <c r="D1228" s="84">
        <v>43504</v>
      </c>
      <c r="E1228" s="85" t="s">
        <v>3079</v>
      </c>
      <c r="F1228" s="85" t="s">
        <v>3</v>
      </c>
      <c r="G1228" s="85">
        <v>1710622</v>
      </c>
      <c r="H1228" s="89"/>
      <c r="I1228" s="270" t="s">
        <v>4010</v>
      </c>
      <c r="J1228" s="89"/>
      <c r="K1228" s="89"/>
      <c r="L1228" s="89"/>
      <c r="M1228" s="89"/>
      <c r="N1228" s="271">
        <v>0</v>
      </c>
      <c r="O1228" s="271">
        <v>2195</v>
      </c>
      <c r="P1228" s="89" t="s">
        <v>670</v>
      </c>
    </row>
    <row r="1229" spans="1:16" ht="51">
      <c r="A1229" s="268" t="s">
        <v>565</v>
      </c>
      <c r="B1229" s="89"/>
      <c r="C1229" s="269" t="s">
        <v>615</v>
      </c>
      <c r="D1229" s="84">
        <v>43504</v>
      </c>
      <c r="E1229" s="85" t="s">
        <v>3080</v>
      </c>
      <c r="F1229" s="85" t="s">
        <v>3</v>
      </c>
      <c r="G1229" s="85">
        <v>1710588</v>
      </c>
      <c r="H1229" s="89"/>
      <c r="I1229" s="270" t="s">
        <v>4011</v>
      </c>
      <c r="J1229" s="89"/>
      <c r="K1229" s="89"/>
      <c r="L1229" s="89"/>
      <c r="M1229" s="89"/>
      <c r="N1229" s="271">
        <v>0</v>
      </c>
      <c r="O1229" s="271">
        <v>3036.18</v>
      </c>
      <c r="P1229" s="89" t="s">
        <v>670</v>
      </c>
    </row>
    <row r="1230" spans="1:16" ht="51">
      <c r="A1230" s="268" t="s">
        <v>556</v>
      </c>
      <c r="B1230" s="89"/>
      <c r="C1230" s="269" t="s">
        <v>616</v>
      </c>
      <c r="D1230" s="84">
        <v>43504</v>
      </c>
      <c r="E1230" s="85" t="s">
        <v>3081</v>
      </c>
      <c r="F1230" s="85" t="s">
        <v>3</v>
      </c>
      <c r="G1230" s="85">
        <v>1710717</v>
      </c>
      <c r="H1230" s="89"/>
      <c r="I1230" s="270" t="s">
        <v>4012</v>
      </c>
      <c r="J1230" s="89"/>
      <c r="K1230" s="89"/>
      <c r="L1230" s="89"/>
      <c r="M1230" s="89"/>
      <c r="N1230" s="271">
        <v>0</v>
      </c>
      <c r="O1230" s="271">
        <v>30606.61</v>
      </c>
      <c r="P1230" s="89" t="s">
        <v>670</v>
      </c>
    </row>
    <row r="1231" spans="1:16" ht="51">
      <c r="A1231" s="268" t="s">
        <v>556</v>
      </c>
      <c r="B1231" s="89"/>
      <c r="C1231" s="269" t="s">
        <v>616</v>
      </c>
      <c r="D1231" s="84">
        <v>43504</v>
      </c>
      <c r="E1231" s="85" t="s">
        <v>3082</v>
      </c>
      <c r="F1231" s="85" t="s">
        <v>3</v>
      </c>
      <c r="G1231" s="85">
        <v>1710709</v>
      </c>
      <c r="H1231" s="89"/>
      <c r="I1231" s="270" t="s">
        <v>4013</v>
      </c>
      <c r="J1231" s="89"/>
      <c r="K1231" s="89"/>
      <c r="L1231" s="89"/>
      <c r="M1231" s="89"/>
      <c r="N1231" s="271">
        <v>0</v>
      </c>
      <c r="O1231" s="271">
        <v>18185.850000000002</v>
      </c>
      <c r="P1231" s="89" t="s">
        <v>670</v>
      </c>
    </row>
    <row r="1232" spans="1:16" ht="51">
      <c r="A1232" s="268" t="s">
        <v>556</v>
      </c>
      <c r="B1232" s="89"/>
      <c r="C1232" s="269" t="s">
        <v>616</v>
      </c>
      <c r="D1232" s="84">
        <v>43504</v>
      </c>
      <c r="E1232" s="85" t="s">
        <v>3083</v>
      </c>
      <c r="F1232" s="85" t="s">
        <v>3</v>
      </c>
      <c r="G1232" s="85">
        <v>1710707</v>
      </c>
      <c r="H1232" s="89"/>
      <c r="I1232" s="270" t="s">
        <v>4014</v>
      </c>
      <c r="J1232" s="89"/>
      <c r="K1232" s="89"/>
      <c r="L1232" s="89"/>
      <c r="M1232" s="89"/>
      <c r="N1232" s="271">
        <v>0</v>
      </c>
      <c r="O1232" s="271">
        <v>16450.07</v>
      </c>
      <c r="P1232" s="89" t="s">
        <v>670</v>
      </c>
    </row>
    <row r="1233" spans="1:16" ht="76.5" hidden="1">
      <c r="A1233" s="268" t="s">
        <v>559</v>
      </c>
      <c r="B1233" s="89"/>
      <c r="C1233" s="269" t="s">
        <v>760</v>
      </c>
      <c r="D1233" s="84">
        <v>43504</v>
      </c>
      <c r="E1233" s="85" t="s">
        <v>3084</v>
      </c>
      <c r="F1233" s="85" t="s">
        <v>671</v>
      </c>
      <c r="G1233" s="85">
        <v>191653</v>
      </c>
      <c r="H1233" s="89"/>
      <c r="I1233" s="270" t="s">
        <v>4015</v>
      </c>
      <c r="J1233" s="89"/>
      <c r="K1233" s="89"/>
      <c r="L1233" s="89"/>
      <c r="M1233" s="89"/>
      <c r="N1233" s="271">
        <v>12600</v>
      </c>
      <c r="O1233" s="271">
        <v>0</v>
      </c>
      <c r="P1233" s="89" t="s">
        <v>670</v>
      </c>
    </row>
    <row r="1234" spans="1:16" ht="76.5" hidden="1">
      <c r="A1234" s="268" t="s">
        <v>559</v>
      </c>
      <c r="B1234" s="89"/>
      <c r="C1234" s="269" t="s">
        <v>760</v>
      </c>
      <c r="D1234" s="84">
        <v>43504</v>
      </c>
      <c r="E1234" s="85" t="s">
        <v>3084</v>
      </c>
      <c r="F1234" s="85" t="s">
        <v>671</v>
      </c>
      <c r="G1234" s="85">
        <v>191654</v>
      </c>
      <c r="H1234" s="89"/>
      <c r="I1234" s="270" t="s">
        <v>4016</v>
      </c>
      <c r="J1234" s="89"/>
      <c r="K1234" s="89"/>
      <c r="L1234" s="89"/>
      <c r="M1234" s="89"/>
      <c r="N1234" s="271">
        <v>450</v>
      </c>
      <c r="O1234" s="271">
        <v>0</v>
      </c>
      <c r="P1234" s="89" t="s">
        <v>670</v>
      </c>
    </row>
    <row r="1235" spans="1:16" ht="76.5" hidden="1">
      <c r="A1235" s="268" t="s">
        <v>559</v>
      </c>
      <c r="B1235" s="89"/>
      <c r="C1235" s="269" t="s">
        <v>760</v>
      </c>
      <c r="D1235" s="84">
        <v>43504</v>
      </c>
      <c r="E1235" s="85" t="s">
        <v>3084</v>
      </c>
      <c r="F1235" s="85" t="s">
        <v>671</v>
      </c>
      <c r="G1235" s="85">
        <v>191655</v>
      </c>
      <c r="H1235" s="89"/>
      <c r="I1235" s="270" t="s">
        <v>4017</v>
      </c>
      <c r="J1235" s="89"/>
      <c r="K1235" s="89"/>
      <c r="L1235" s="89"/>
      <c r="M1235" s="89"/>
      <c r="N1235" s="271">
        <v>272</v>
      </c>
      <c r="O1235" s="271">
        <v>0</v>
      </c>
      <c r="P1235" s="89" t="s">
        <v>670</v>
      </c>
    </row>
    <row r="1236" spans="1:16" ht="76.5" hidden="1">
      <c r="A1236" s="268" t="s">
        <v>559</v>
      </c>
      <c r="B1236" s="89"/>
      <c r="C1236" s="269" t="s">
        <v>760</v>
      </c>
      <c r="D1236" s="84">
        <v>43504</v>
      </c>
      <c r="E1236" s="85" t="s">
        <v>3084</v>
      </c>
      <c r="F1236" s="85" t="s">
        <v>671</v>
      </c>
      <c r="G1236" s="85">
        <v>191656</v>
      </c>
      <c r="H1236" s="89"/>
      <c r="I1236" s="270" t="s">
        <v>4018</v>
      </c>
      <c r="J1236" s="89"/>
      <c r="K1236" s="89"/>
      <c r="L1236" s="89"/>
      <c r="M1236" s="89"/>
      <c r="N1236" s="271">
        <v>6000</v>
      </c>
      <c r="O1236" s="271">
        <v>0</v>
      </c>
      <c r="P1236" s="89" t="s">
        <v>670</v>
      </c>
    </row>
    <row r="1237" spans="1:16" ht="63.75" hidden="1">
      <c r="A1237" s="268">
        <v>10</v>
      </c>
      <c r="B1237" s="89"/>
      <c r="C1237" s="269" t="s">
        <v>41</v>
      </c>
      <c r="D1237" s="84">
        <v>43504</v>
      </c>
      <c r="E1237" s="85" t="s">
        <v>3085</v>
      </c>
      <c r="F1237" s="85" t="s">
        <v>6</v>
      </c>
      <c r="G1237" s="85">
        <v>959436</v>
      </c>
      <c r="H1237" s="89"/>
      <c r="I1237" s="270" t="s">
        <v>4019</v>
      </c>
      <c r="J1237" s="89"/>
      <c r="K1237" s="89"/>
      <c r="L1237" s="89"/>
      <c r="M1237" s="89"/>
      <c r="N1237" s="271">
        <v>0</v>
      </c>
      <c r="O1237" s="271">
        <v>5428.39</v>
      </c>
      <c r="P1237" s="89" t="s">
        <v>670</v>
      </c>
    </row>
    <row r="1238" spans="1:16" ht="38.25" hidden="1">
      <c r="A1238" s="268">
        <v>10</v>
      </c>
      <c r="B1238" s="89"/>
      <c r="C1238" s="269" t="s">
        <v>41</v>
      </c>
      <c r="D1238" s="84">
        <v>43504</v>
      </c>
      <c r="E1238" s="85" t="s">
        <v>3086</v>
      </c>
      <c r="F1238" s="85" t="s">
        <v>6</v>
      </c>
      <c r="G1238" s="85">
        <v>959428</v>
      </c>
      <c r="H1238" s="89"/>
      <c r="I1238" s="270" t="s">
        <v>4020</v>
      </c>
      <c r="J1238" s="89"/>
      <c r="K1238" s="89"/>
      <c r="L1238" s="89"/>
      <c r="M1238" s="89"/>
      <c r="N1238" s="271">
        <v>0</v>
      </c>
      <c r="O1238" s="271">
        <v>65964.39</v>
      </c>
      <c r="P1238" s="89" t="s">
        <v>670</v>
      </c>
    </row>
    <row r="1239" spans="1:16" ht="51" hidden="1">
      <c r="A1239" s="268">
        <v>10</v>
      </c>
      <c r="B1239" s="89"/>
      <c r="C1239" s="269" t="s">
        <v>41</v>
      </c>
      <c r="D1239" s="84">
        <v>43504</v>
      </c>
      <c r="E1239" s="85" t="s">
        <v>3087</v>
      </c>
      <c r="F1239" s="85" t="s">
        <v>6</v>
      </c>
      <c r="G1239" s="85">
        <v>959426</v>
      </c>
      <c r="H1239" s="89"/>
      <c r="I1239" s="270" t="s">
        <v>4021</v>
      </c>
      <c r="J1239" s="89"/>
      <c r="K1239" s="89"/>
      <c r="L1239" s="89"/>
      <c r="M1239" s="89"/>
      <c r="N1239" s="271">
        <v>0</v>
      </c>
      <c r="O1239" s="271">
        <v>39941.870000000003</v>
      </c>
      <c r="P1239" s="89" t="s">
        <v>670</v>
      </c>
    </row>
    <row r="1240" spans="1:16" ht="102" hidden="1">
      <c r="A1240" s="268">
        <v>340</v>
      </c>
      <c r="B1240" s="89"/>
      <c r="C1240" s="269" t="s">
        <v>147</v>
      </c>
      <c r="D1240" s="84">
        <v>43504</v>
      </c>
      <c r="E1240" s="85" t="s">
        <v>3088</v>
      </c>
      <c r="F1240" s="85" t="s">
        <v>15</v>
      </c>
      <c r="G1240" s="85">
        <v>7184</v>
      </c>
      <c r="H1240" s="89"/>
      <c r="I1240" s="270" t="s">
        <v>4022</v>
      </c>
      <c r="J1240" s="89"/>
      <c r="K1240" s="89"/>
      <c r="L1240" s="89"/>
      <c r="M1240" s="89"/>
      <c r="N1240" s="271">
        <v>275.76</v>
      </c>
      <c r="O1240" s="271">
        <v>0</v>
      </c>
      <c r="P1240" s="89" t="s">
        <v>670</v>
      </c>
    </row>
    <row r="1241" spans="1:16" ht="63.75" hidden="1">
      <c r="A1241" s="268" t="s">
        <v>557</v>
      </c>
      <c r="B1241" s="89"/>
      <c r="C1241" s="269" t="s">
        <v>781</v>
      </c>
      <c r="D1241" s="84">
        <v>43504</v>
      </c>
      <c r="E1241" s="85" t="s">
        <v>3089</v>
      </c>
      <c r="F1241" s="85" t="s">
        <v>6</v>
      </c>
      <c r="G1241" s="85">
        <v>959990</v>
      </c>
      <c r="H1241" s="89"/>
      <c r="I1241" s="270" t="s">
        <v>4023</v>
      </c>
      <c r="J1241" s="89"/>
      <c r="K1241" s="89"/>
      <c r="L1241" s="89"/>
      <c r="M1241" s="89"/>
      <c r="N1241" s="271">
        <v>0</v>
      </c>
      <c r="O1241" s="271">
        <v>4251343.41</v>
      </c>
      <c r="P1241" s="89" t="s">
        <v>670</v>
      </c>
    </row>
    <row r="1242" spans="1:16" ht="63.75" hidden="1">
      <c r="A1242" s="268" t="s">
        <v>557</v>
      </c>
      <c r="B1242" s="89"/>
      <c r="C1242" s="269" t="s">
        <v>781</v>
      </c>
      <c r="D1242" s="84">
        <v>43504</v>
      </c>
      <c r="E1242" s="85" t="s">
        <v>3090</v>
      </c>
      <c r="F1242" s="85" t="s">
        <v>6</v>
      </c>
      <c r="G1242" s="85">
        <v>960140</v>
      </c>
      <c r="H1242" s="89"/>
      <c r="I1242" s="270" t="s">
        <v>4024</v>
      </c>
      <c r="J1242" s="89"/>
      <c r="K1242" s="89"/>
      <c r="L1242" s="89"/>
      <c r="M1242" s="89"/>
      <c r="N1242" s="271">
        <v>0</v>
      </c>
      <c r="O1242" s="271">
        <v>160739.18</v>
      </c>
      <c r="P1242" s="89" t="s">
        <v>670</v>
      </c>
    </row>
    <row r="1243" spans="1:16" ht="76.5" hidden="1">
      <c r="A1243" s="268" t="s">
        <v>557</v>
      </c>
      <c r="B1243" s="89"/>
      <c r="C1243" s="269" t="s">
        <v>781</v>
      </c>
      <c r="D1243" s="84">
        <v>43504</v>
      </c>
      <c r="E1243" s="85" t="s">
        <v>3091</v>
      </c>
      <c r="F1243" s="85" t="s">
        <v>6</v>
      </c>
      <c r="G1243" s="85">
        <v>1080700</v>
      </c>
      <c r="H1243" s="89"/>
      <c r="I1243" s="270" t="s">
        <v>4025</v>
      </c>
      <c r="J1243" s="89"/>
      <c r="K1243" s="89"/>
      <c r="L1243" s="89"/>
      <c r="M1243" s="89"/>
      <c r="N1243" s="271">
        <v>0</v>
      </c>
      <c r="O1243" s="271">
        <v>10000</v>
      </c>
      <c r="P1243" s="89" t="s">
        <v>670</v>
      </c>
    </row>
    <row r="1244" spans="1:16" ht="63.75" hidden="1">
      <c r="A1244" s="268">
        <v>10</v>
      </c>
      <c r="B1244" s="89"/>
      <c r="C1244" s="269" t="s">
        <v>41</v>
      </c>
      <c r="D1244" s="84">
        <v>43504</v>
      </c>
      <c r="E1244" s="85" t="s">
        <v>3092</v>
      </c>
      <c r="F1244" s="85" t="s">
        <v>6</v>
      </c>
      <c r="G1244" s="85">
        <v>960234</v>
      </c>
      <c r="H1244" s="89"/>
      <c r="I1244" s="270" t="s">
        <v>4026</v>
      </c>
      <c r="J1244" s="89"/>
      <c r="K1244" s="89"/>
      <c r="L1244" s="89"/>
      <c r="M1244" s="89"/>
      <c r="N1244" s="271">
        <v>0</v>
      </c>
      <c r="O1244" s="271">
        <v>9013.01</v>
      </c>
      <c r="P1244" s="89" t="s">
        <v>670</v>
      </c>
    </row>
    <row r="1245" spans="1:16" ht="63.75" hidden="1">
      <c r="A1245" s="268">
        <v>10</v>
      </c>
      <c r="B1245" s="89"/>
      <c r="C1245" s="269" t="s">
        <v>41</v>
      </c>
      <c r="D1245" s="84">
        <v>43504</v>
      </c>
      <c r="E1245" s="85" t="s">
        <v>3093</v>
      </c>
      <c r="F1245" s="85" t="s">
        <v>6</v>
      </c>
      <c r="G1245" s="85">
        <v>960236</v>
      </c>
      <c r="H1245" s="89"/>
      <c r="I1245" s="270" t="s">
        <v>4027</v>
      </c>
      <c r="J1245" s="89"/>
      <c r="K1245" s="89"/>
      <c r="L1245" s="89"/>
      <c r="M1245" s="89"/>
      <c r="N1245" s="271">
        <v>0</v>
      </c>
      <c r="O1245" s="271">
        <v>49398.38</v>
      </c>
      <c r="P1245" s="89" t="s">
        <v>670</v>
      </c>
    </row>
    <row r="1246" spans="1:16" ht="63.75" hidden="1">
      <c r="A1246" s="268">
        <v>10</v>
      </c>
      <c r="B1246" s="89"/>
      <c r="C1246" s="269" t="s">
        <v>41</v>
      </c>
      <c r="D1246" s="84">
        <v>43504</v>
      </c>
      <c r="E1246" s="85" t="s">
        <v>3094</v>
      </c>
      <c r="F1246" s="85" t="s">
        <v>6</v>
      </c>
      <c r="G1246" s="85">
        <v>960239</v>
      </c>
      <c r="H1246" s="89"/>
      <c r="I1246" s="270" t="s">
        <v>4028</v>
      </c>
      <c r="J1246" s="89"/>
      <c r="K1246" s="89"/>
      <c r="L1246" s="89"/>
      <c r="M1246" s="89"/>
      <c r="N1246" s="271">
        <v>0</v>
      </c>
      <c r="O1246" s="271">
        <v>719</v>
      </c>
      <c r="P1246" s="89" t="s">
        <v>670</v>
      </c>
    </row>
    <row r="1247" spans="1:16" ht="38.25" hidden="1">
      <c r="A1247" s="268">
        <v>10</v>
      </c>
      <c r="B1247" s="89"/>
      <c r="C1247" s="269" t="s">
        <v>41</v>
      </c>
      <c r="D1247" s="84">
        <v>43504</v>
      </c>
      <c r="E1247" s="85" t="s">
        <v>3095</v>
      </c>
      <c r="F1247" s="85" t="s">
        <v>6</v>
      </c>
      <c r="G1247" s="85">
        <v>960297</v>
      </c>
      <c r="H1247" s="89"/>
      <c r="I1247" s="270" t="s">
        <v>4029</v>
      </c>
      <c r="J1247" s="89"/>
      <c r="K1247" s="89"/>
      <c r="L1247" s="89"/>
      <c r="M1247" s="89"/>
      <c r="N1247" s="271">
        <v>0</v>
      </c>
      <c r="O1247" s="271">
        <v>50613.49</v>
      </c>
      <c r="P1247" s="89" t="s">
        <v>670</v>
      </c>
    </row>
    <row r="1248" spans="1:16" ht="63.75" hidden="1">
      <c r="A1248" s="268" t="s">
        <v>559</v>
      </c>
      <c r="B1248" s="89"/>
      <c r="C1248" s="269" t="s">
        <v>760</v>
      </c>
      <c r="D1248" s="84">
        <v>43504</v>
      </c>
      <c r="E1248" s="85" t="s">
        <v>3096</v>
      </c>
      <c r="F1248" s="85" t="s">
        <v>6</v>
      </c>
      <c r="G1248" s="85">
        <v>1080762</v>
      </c>
      <c r="H1248" s="89"/>
      <c r="I1248" s="270" t="s">
        <v>4030</v>
      </c>
      <c r="J1248" s="89"/>
      <c r="K1248" s="89"/>
      <c r="L1248" s="89"/>
      <c r="M1248" s="89"/>
      <c r="N1248" s="271">
        <v>0</v>
      </c>
      <c r="O1248" s="271">
        <v>480.21</v>
      </c>
      <c r="P1248" s="89" t="s">
        <v>670</v>
      </c>
    </row>
    <row r="1249" spans="1:16" ht="63.75" hidden="1">
      <c r="A1249" s="268" t="s">
        <v>559</v>
      </c>
      <c r="B1249" s="89"/>
      <c r="C1249" s="269" t="s">
        <v>760</v>
      </c>
      <c r="D1249" s="84">
        <v>43504</v>
      </c>
      <c r="E1249" s="85" t="s">
        <v>3097</v>
      </c>
      <c r="F1249" s="85" t="s">
        <v>6</v>
      </c>
      <c r="G1249" s="85">
        <v>946766</v>
      </c>
      <c r="H1249" s="89"/>
      <c r="I1249" s="270" t="s">
        <v>4031</v>
      </c>
      <c r="J1249" s="89"/>
      <c r="K1249" s="89"/>
      <c r="L1249" s="89"/>
      <c r="M1249" s="89"/>
      <c r="N1249" s="271">
        <v>0</v>
      </c>
      <c r="O1249" s="271">
        <v>5820.42</v>
      </c>
      <c r="P1249" s="89" t="s">
        <v>670</v>
      </c>
    </row>
    <row r="1250" spans="1:16" ht="76.5" hidden="1">
      <c r="A1250" s="268">
        <v>512</v>
      </c>
      <c r="B1250" s="89"/>
      <c r="C1250" s="269" t="s">
        <v>783</v>
      </c>
      <c r="D1250" s="84">
        <v>43504</v>
      </c>
      <c r="E1250" s="85" t="s">
        <v>3098</v>
      </c>
      <c r="F1250" s="85" t="s">
        <v>11</v>
      </c>
      <c r="G1250" s="85">
        <v>946804</v>
      </c>
      <c r="H1250" s="89"/>
      <c r="I1250" s="270" t="s">
        <v>4032</v>
      </c>
      <c r="J1250" s="89"/>
      <c r="K1250" s="89"/>
      <c r="L1250" s="89"/>
      <c r="M1250" s="89"/>
      <c r="N1250" s="271">
        <v>4471.13</v>
      </c>
      <c r="O1250" s="271">
        <v>0</v>
      </c>
      <c r="P1250" s="89" t="s">
        <v>670</v>
      </c>
    </row>
    <row r="1251" spans="1:16" ht="76.5" hidden="1">
      <c r="A1251" s="268">
        <v>590</v>
      </c>
      <c r="B1251" s="89"/>
      <c r="C1251" s="269" t="s">
        <v>611</v>
      </c>
      <c r="D1251" s="84">
        <v>43504</v>
      </c>
      <c r="E1251" s="85" t="s">
        <v>3099</v>
      </c>
      <c r="F1251" s="85" t="s">
        <v>6</v>
      </c>
      <c r="G1251" s="85">
        <v>946811</v>
      </c>
      <c r="H1251" s="89"/>
      <c r="I1251" s="270" t="s">
        <v>4033</v>
      </c>
      <c r="J1251" s="89"/>
      <c r="K1251" s="89"/>
      <c r="L1251" s="89"/>
      <c r="M1251" s="89"/>
      <c r="N1251" s="271">
        <v>0</v>
      </c>
      <c r="O1251" s="271">
        <v>200.93</v>
      </c>
      <c r="P1251" s="89" t="s">
        <v>670</v>
      </c>
    </row>
    <row r="1252" spans="1:16" ht="51">
      <c r="A1252" s="268" t="s">
        <v>565</v>
      </c>
      <c r="B1252" s="89"/>
      <c r="C1252" s="269" t="s">
        <v>615</v>
      </c>
      <c r="D1252" s="84">
        <v>43507</v>
      </c>
      <c r="E1252" s="85" t="s">
        <v>3100</v>
      </c>
      <c r="F1252" s="85" t="s">
        <v>3</v>
      </c>
      <c r="G1252" s="85">
        <v>1711170</v>
      </c>
      <c r="H1252" s="89"/>
      <c r="I1252" s="270" t="s">
        <v>4034</v>
      </c>
      <c r="J1252" s="89"/>
      <c r="K1252" s="89"/>
      <c r="L1252" s="89"/>
      <c r="M1252" s="89"/>
      <c r="N1252" s="271">
        <v>0</v>
      </c>
      <c r="O1252" s="271">
        <v>150</v>
      </c>
      <c r="P1252" s="89" t="s">
        <v>670</v>
      </c>
    </row>
    <row r="1253" spans="1:16" ht="38.25">
      <c r="A1253" s="268" t="s">
        <v>565</v>
      </c>
      <c r="B1253" s="89"/>
      <c r="C1253" s="269" t="s">
        <v>615</v>
      </c>
      <c r="D1253" s="84">
        <v>43507</v>
      </c>
      <c r="E1253" s="85" t="s">
        <v>3101</v>
      </c>
      <c r="F1253" s="85" t="s">
        <v>3</v>
      </c>
      <c r="G1253" s="85">
        <v>1711187</v>
      </c>
      <c r="H1253" s="89"/>
      <c r="I1253" s="270" t="s">
        <v>4035</v>
      </c>
      <c r="J1253" s="89"/>
      <c r="K1253" s="89"/>
      <c r="L1253" s="89"/>
      <c r="M1253" s="89"/>
      <c r="N1253" s="271">
        <v>0</v>
      </c>
      <c r="O1253" s="271">
        <v>570</v>
      </c>
      <c r="P1253" s="89" t="s">
        <v>670</v>
      </c>
    </row>
    <row r="1254" spans="1:16" ht="51">
      <c r="A1254" s="268" t="s">
        <v>565</v>
      </c>
      <c r="B1254" s="89"/>
      <c r="C1254" s="269" t="s">
        <v>615</v>
      </c>
      <c r="D1254" s="84">
        <v>43507</v>
      </c>
      <c r="E1254" s="85" t="s">
        <v>3102</v>
      </c>
      <c r="F1254" s="85" t="s">
        <v>3</v>
      </c>
      <c r="G1254" s="85">
        <v>1711199</v>
      </c>
      <c r="H1254" s="89"/>
      <c r="I1254" s="270" t="s">
        <v>4036</v>
      </c>
      <c r="J1254" s="89"/>
      <c r="K1254" s="89"/>
      <c r="L1254" s="89"/>
      <c r="M1254" s="89"/>
      <c r="N1254" s="271">
        <v>0</v>
      </c>
      <c r="O1254" s="271">
        <v>2260.94</v>
      </c>
      <c r="P1254" s="89" t="s">
        <v>670</v>
      </c>
    </row>
    <row r="1255" spans="1:16" ht="51">
      <c r="A1255" s="268" t="s">
        <v>565</v>
      </c>
      <c r="B1255" s="89"/>
      <c r="C1255" s="269" t="s">
        <v>615</v>
      </c>
      <c r="D1255" s="84">
        <v>43507</v>
      </c>
      <c r="E1255" s="85" t="s">
        <v>3103</v>
      </c>
      <c r="F1255" s="85" t="s">
        <v>3</v>
      </c>
      <c r="G1255" s="85">
        <v>1711226</v>
      </c>
      <c r="H1255" s="89"/>
      <c r="I1255" s="270" t="s">
        <v>4037</v>
      </c>
      <c r="J1255" s="89"/>
      <c r="K1255" s="89"/>
      <c r="L1255" s="89"/>
      <c r="M1255" s="89"/>
      <c r="N1255" s="271">
        <v>0</v>
      </c>
      <c r="O1255" s="271">
        <v>550.01</v>
      </c>
      <c r="P1255" s="89" t="s">
        <v>670</v>
      </c>
    </row>
    <row r="1256" spans="1:16" ht="38.25">
      <c r="A1256" s="268" t="s">
        <v>565</v>
      </c>
      <c r="B1256" s="89"/>
      <c r="C1256" s="269" t="s">
        <v>615</v>
      </c>
      <c r="D1256" s="84">
        <v>43507</v>
      </c>
      <c r="E1256" s="85" t="s">
        <v>3104</v>
      </c>
      <c r="F1256" s="85" t="s">
        <v>3</v>
      </c>
      <c r="G1256" s="85">
        <v>1711123</v>
      </c>
      <c r="H1256" s="89"/>
      <c r="I1256" s="270" t="s">
        <v>2297</v>
      </c>
      <c r="J1256" s="89"/>
      <c r="K1256" s="89"/>
      <c r="L1256" s="89"/>
      <c r="M1256" s="89"/>
      <c r="N1256" s="271">
        <v>0</v>
      </c>
      <c r="O1256" s="271">
        <v>1637.29</v>
      </c>
      <c r="P1256" s="89" t="s">
        <v>670</v>
      </c>
    </row>
    <row r="1257" spans="1:16" ht="38.25">
      <c r="A1257" s="268" t="s">
        <v>565</v>
      </c>
      <c r="B1257" s="89"/>
      <c r="C1257" s="269" t="s">
        <v>615</v>
      </c>
      <c r="D1257" s="84">
        <v>43507</v>
      </c>
      <c r="E1257" s="85" t="s">
        <v>3105</v>
      </c>
      <c r="F1257" s="85" t="s">
        <v>3</v>
      </c>
      <c r="G1257" s="85">
        <v>1711109</v>
      </c>
      <c r="H1257" s="89"/>
      <c r="I1257" s="270" t="s">
        <v>1416</v>
      </c>
      <c r="J1257" s="89"/>
      <c r="K1257" s="89"/>
      <c r="L1257" s="89"/>
      <c r="M1257" s="89"/>
      <c r="N1257" s="271">
        <v>0</v>
      </c>
      <c r="O1257" s="271">
        <v>1669</v>
      </c>
      <c r="P1257" s="89" t="s">
        <v>670</v>
      </c>
    </row>
    <row r="1258" spans="1:16" ht="51">
      <c r="A1258" s="268" t="s">
        <v>565</v>
      </c>
      <c r="B1258" s="89"/>
      <c r="C1258" s="269" t="s">
        <v>615</v>
      </c>
      <c r="D1258" s="84">
        <v>43507</v>
      </c>
      <c r="E1258" s="85" t="s">
        <v>3106</v>
      </c>
      <c r="F1258" s="85" t="s">
        <v>3</v>
      </c>
      <c r="G1258" s="85">
        <v>1711101</v>
      </c>
      <c r="H1258" s="89"/>
      <c r="I1258" s="270" t="s">
        <v>4038</v>
      </c>
      <c r="J1258" s="89"/>
      <c r="K1258" s="89"/>
      <c r="L1258" s="89"/>
      <c r="M1258" s="89"/>
      <c r="N1258" s="271">
        <v>0</v>
      </c>
      <c r="O1258" s="271">
        <v>658</v>
      </c>
      <c r="P1258" s="89" t="s">
        <v>670</v>
      </c>
    </row>
    <row r="1259" spans="1:16" ht="51">
      <c r="A1259" s="268" t="s">
        <v>565</v>
      </c>
      <c r="B1259" s="89"/>
      <c r="C1259" s="269" t="s">
        <v>615</v>
      </c>
      <c r="D1259" s="84">
        <v>43507</v>
      </c>
      <c r="E1259" s="85" t="s">
        <v>3107</v>
      </c>
      <c r="F1259" s="85" t="s">
        <v>3</v>
      </c>
      <c r="G1259" s="85">
        <v>1711100</v>
      </c>
      <c r="H1259" s="89"/>
      <c r="I1259" s="270" t="s">
        <v>4039</v>
      </c>
      <c r="J1259" s="89"/>
      <c r="K1259" s="89"/>
      <c r="L1259" s="89"/>
      <c r="M1259" s="89"/>
      <c r="N1259" s="271">
        <v>0</v>
      </c>
      <c r="O1259" s="271">
        <v>2427</v>
      </c>
      <c r="P1259" s="89" t="s">
        <v>670</v>
      </c>
    </row>
    <row r="1260" spans="1:16" ht="38.25">
      <c r="A1260" s="268" t="s">
        <v>565</v>
      </c>
      <c r="B1260" s="89"/>
      <c r="C1260" s="269" t="s">
        <v>615</v>
      </c>
      <c r="D1260" s="84">
        <v>43507</v>
      </c>
      <c r="E1260" s="85" t="s">
        <v>3108</v>
      </c>
      <c r="F1260" s="85" t="s">
        <v>3</v>
      </c>
      <c r="G1260" s="85">
        <v>1711095</v>
      </c>
      <c r="H1260" s="89"/>
      <c r="I1260" s="270" t="s">
        <v>4040</v>
      </c>
      <c r="J1260" s="89"/>
      <c r="K1260" s="89"/>
      <c r="L1260" s="89"/>
      <c r="M1260" s="89"/>
      <c r="N1260" s="271">
        <v>0</v>
      </c>
      <c r="O1260" s="271">
        <v>1388</v>
      </c>
      <c r="P1260" s="89" t="s">
        <v>670</v>
      </c>
    </row>
    <row r="1261" spans="1:16" ht="38.25">
      <c r="A1261" s="268" t="s">
        <v>565</v>
      </c>
      <c r="B1261" s="89"/>
      <c r="C1261" s="269" t="s">
        <v>615</v>
      </c>
      <c r="D1261" s="84">
        <v>43507</v>
      </c>
      <c r="E1261" s="85" t="s">
        <v>3109</v>
      </c>
      <c r="F1261" s="85" t="s">
        <v>3</v>
      </c>
      <c r="G1261" s="85">
        <v>1711091</v>
      </c>
      <c r="H1261" s="89"/>
      <c r="I1261" s="270" t="s">
        <v>4041</v>
      </c>
      <c r="J1261" s="89"/>
      <c r="K1261" s="89"/>
      <c r="L1261" s="89"/>
      <c r="M1261" s="89"/>
      <c r="N1261" s="271">
        <v>0</v>
      </c>
      <c r="O1261" s="271">
        <v>689</v>
      </c>
      <c r="P1261" s="89" t="s">
        <v>670</v>
      </c>
    </row>
    <row r="1262" spans="1:16" ht="51">
      <c r="A1262" s="268">
        <v>591</v>
      </c>
      <c r="B1262" s="89"/>
      <c r="C1262" s="269" t="s">
        <v>1368</v>
      </c>
      <c r="D1262" s="84">
        <v>43507</v>
      </c>
      <c r="E1262" s="85" t="s">
        <v>3110</v>
      </c>
      <c r="F1262" s="85" t="s">
        <v>3</v>
      </c>
      <c r="G1262" s="85">
        <v>1711294</v>
      </c>
      <c r="H1262" s="89"/>
      <c r="I1262" s="270" t="s">
        <v>4042</v>
      </c>
      <c r="J1262" s="89"/>
      <c r="K1262" s="89"/>
      <c r="L1262" s="89"/>
      <c r="M1262" s="89"/>
      <c r="N1262" s="271">
        <v>0</v>
      </c>
      <c r="O1262" s="271">
        <v>16.740000000000002</v>
      </c>
      <c r="P1262" s="89" t="s">
        <v>670</v>
      </c>
    </row>
    <row r="1263" spans="1:16" ht="51">
      <c r="A1263" s="268">
        <v>591</v>
      </c>
      <c r="B1263" s="89"/>
      <c r="C1263" s="269" t="s">
        <v>1368</v>
      </c>
      <c r="D1263" s="84">
        <v>43507</v>
      </c>
      <c r="E1263" s="85" t="s">
        <v>3111</v>
      </c>
      <c r="F1263" s="85" t="s">
        <v>3</v>
      </c>
      <c r="G1263" s="85">
        <v>1711291</v>
      </c>
      <c r="H1263" s="89"/>
      <c r="I1263" s="270" t="s">
        <v>4043</v>
      </c>
      <c r="J1263" s="89"/>
      <c r="K1263" s="89"/>
      <c r="L1263" s="89"/>
      <c r="M1263" s="89"/>
      <c r="N1263" s="271">
        <v>0</v>
      </c>
      <c r="O1263" s="271">
        <v>51.6</v>
      </c>
      <c r="P1263" s="89" t="s">
        <v>670</v>
      </c>
    </row>
    <row r="1264" spans="1:16" ht="51">
      <c r="A1264" s="268">
        <v>591</v>
      </c>
      <c r="B1264" s="89"/>
      <c r="C1264" s="269" t="s">
        <v>1368</v>
      </c>
      <c r="D1264" s="84">
        <v>43507</v>
      </c>
      <c r="E1264" s="85" t="s">
        <v>3112</v>
      </c>
      <c r="F1264" s="85" t="s">
        <v>3</v>
      </c>
      <c r="G1264" s="85">
        <v>1711289</v>
      </c>
      <c r="H1264" s="89"/>
      <c r="I1264" s="270" t="s">
        <v>4044</v>
      </c>
      <c r="J1264" s="89"/>
      <c r="K1264" s="89"/>
      <c r="L1264" s="89"/>
      <c r="M1264" s="89"/>
      <c r="N1264" s="271">
        <v>0</v>
      </c>
      <c r="O1264" s="271">
        <v>404.63</v>
      </c>
      <c r="P1264" s="89" t="s">
        <v>670</v>
      </c>
    </row>
    <row r="1265" spans="1:16" ht="51">
      <c r="A1265" s="268">
        <v>591</v>
      </c>
      <c r="B1265" s="89"/>
      <c r="C1265" s="269" t="s">
        <v>1368</v>
      </c>
      <c r="D1265" s="84">
        <v>43507</v>
      </c>
      <c r="E1265" s="85" t="s">
        <v>3113</v>
      </c>
      <c r="F1265" s="85" t="s">
        <v>3</v>
      </c>
      <c r="G1265" s="85">
        <v>1711287</v>
      </c>
      <c r="H1265" s="89"/>
      <c r="I1265" s="270" t="s">
        <v>4045</v>
      </c>
      <c r="J1265" s="89"/>
      <c r="K1265" s="89"/>
      <c r="L1265" s="89"/>
      <c r="M1265" s="89"/>
      <c r="N1265" s="271">
        <v>0</v>
      </c>
      <c r="O1265" s="271">
        <v>401.11</v>
      </c>
      <c r="P1265" s="89" t="s">
        <v>670</v>
      </c>
    </row>
    <row r="1266" spans="1:16" ht="51">
      <c r="A1266" s="268">
        <v>591</v>
      </c>
      <c r="B1266" s="89"/>
      <c r="C1266" s="269" t="s">
        <v>1368</v>
      </c>
      <c r="D1266" s="84">
        <v>43507</v>
      </c>
      <c r="E1266" s="85" t="s">
        <v>3114</v>
      </c>
      <c r="F1266" s="85" t="s">
        <v>3</v>
      </c>
      <c r="G1266" s="85">
        <v>1711285</v>
      </c>
      <c r="H1266" s="89"/>
      <c r="I1266" s="270" t="s">
        <v>4046</v>
      </c>
      <c r="J1266" s="89"/>
      <c r="K1266" s="89"/>
      <c r="L1266" s="89"/>
      <c r="M1266" s="89"/>
      <c r="N1266" s="271">
        <v>0</v>
      </c>
      <c r="O1266" s="271">
        <v>379.69</v>
      </c>
      <c r="P1266" s="89" t="s">
        <v>670</v>
      </c>
    </row>
    <row r="1267" spans="1:16" ht="38.25">
      <c r="A1267" s="268">
        <v>526</v>
      </c>
      <c r="B1267" s="89"/>
      <c r="C1267" s="269" t="s">
        <v>610</v>
      </c>
      <c r="D1267" s="84">
        <v>43507</v>
      </c>
      <c r="E1267" s="85" t="s">
        <v>3115</v>
      </c>
      <c r="F1267" s="85" t="s">
        <v>3</v>
      </c>
      <c r="G1267" s="85">
        <v>1711284</v>
      </c>
      <c r="H1267" s="89"/>
      <c r="I1267" s="270" t="s">
        <v>4047</v>
      </c>
      <c r="J1267" s="89"/>
      <c r="K1267" s="89"/>
      <c r="L1267" s="89"/>
      <c r="M1267" s="89"/>
      <c r="N1267" s="271">
        <v>0</v>
      </c>
      <c r="O1267" s="271">
        <v>40</v>
      </c>
      <c r="P1267" s="89" t="s">
        <v>670</v>
      </c>
    </row>
    <row r="1268" spans="1:16" ht="51">
      <c r="A1268" s="268">
        <v>591</v>
      </c>
      <c r="B1268" s="89"/>
      <c r="C1268" s="269" t="s">
        <v>1368</v>
      </c>
      <c r="D1268" s="84">
        <v>43507</v>
      </c>
      <c r="E1268" s="85" t="s">
        <v>3116</v>
      </c>
      <c r="F1268" s="85" t="s">
        <v>3</v>
      </c>
      <c r="G1268" s="85">
        <v>1711283</v>
      </c>
      <c r="H1268" s="89"/>
      <c r="I1268" s="270" t="s">
        <v>4048</v>
      </c>
      <c r="J1268" s="89"/>
      <c r="K1268" s="89"/>
      <c r="L1268" s="89"/>
      <c r="M1268" s="89"/>
      <c r="N1268" s="271">
        <v>0</v>
      </c>
      <c r="O1268" s="271">
        <v>412.63</v>
      </c>
      <c r="P1268" s="89" t="s">
        <v>670</v>
      </c>
    </row>
    <row r="1269" spans="1:16" ht="51">
      <c r="A1269" s="268">
        <v>591</v>
      </c>
      <c r="B1269" s="89"/>
      <c r="C1269" s="269" t="s">
        <v>1368</v>
      </c>
      <c r="D1269" s="84">
        <v>43507</v>
      </c>
      <c r="E1269" s="85" t="s">
        <v>3117</v>
      </c>
      <c r="F1269" s="85" t="s">
        <v>3</v>
      </c>
      <c r="G1269" s="85">
        <v>1711282</v>
      </c>
      <c r="H1269" s="89"/>
      <c r="I1269" s="270" t="s">
        <v>4049</v>
      </c>
      <c r="J1269" s="89"/>
      <c r="K1269" s="89"/>
      <c r="L1269" s="89"/>
      <c r="M1269" s="89"/>
      <c r="N1269" s="271">
        <v>0</v>
      </c>
      <c r="O1269" s="271">
        <v>293.63</v>
      </c>
      <c r="P1269" s="89" t="s">
        <v>670</v>
      </c>
    </row>
    <row r="1270" spans="1:16" ht="51">
      <c r="A1270" s="268">
        <v>591</v>
      </c>
      <c r="B1270" s="89"/>
      <c r="C1270" s="269" t="s">
        <v>1368</v>
      </c>
      <c r="D1270" s="84">
        <v>43507</v>
      </c>
      <c r="E1270" s="85" t="s">
        <v>3118</v>
      </c>
      <c r="F1270" s="85" t="s">
        <v>3</v>
      </c>
      <c r="G1270" s="85">
        <v>1711281</v>
      </c>
      <c r="H1270" s="89"/>
      <c r="I1270" s="270" t="s">
        <v>4050</v>
      </c>
      <c r="J1270" s="89"/>
      <c r="K1270" s="89"/>
      <c r="L1270" s="89"/>
      <c r="M1270" s="89"/>
      <c r="N1270" s="271">
        <v>0</v>
      </c>
      <c r="O1270" s="271">
        <v>267.45999999999998</v>
      </c>
      <c r="P1270" s="89" t="s">
        <v>670</v>
      </c>
    </row>
    <row r="1271" spans="1:16" ht="38.25">
      <c r="A1271" s="268" t="s">
        <v>565</v>
      </c>
      <c r="B1271" s="89"/>
      <c r="C1271" s="269" t="s">
        <v>615</v>
      </c>
      <c r="D1271" s="84">
        <v>43507</v>
      </c>
      <c r="E1271" s="85" t="s">
        <v>3119</v>
      </c>
      <c r="F1271" s="85" t="s">
        <v>3</v>
      </c>
      <c r="G1271" s="85">
        <v>1711088</v>
      </c>
      <c r="H1271" s="89"/>
      <c r="I1271" s="270" t="s">
        <v>4051</v>
      </c>
      <c r="J1271" s="89"/>
      <c r="K1271" s="89"/>
      <c r="L1271" s="89"/>
      <c r="M1271" s="89"/>
      <c r="N1271" s="271">
        <v>0</v>
      </c>
      <c r="O1271" s="271">
        <v>108</v>
      </c>
      <c r="P1271" s="89" t="s">
        <v>670</v>
      </c>
    </row>
    <row r="1272" spans="1:16" ht="38.25">
      <c r="A1272" s="268" t="s">
        <v>565</v>
      </c>
      <c r="B1272" s="89"/>
      <c r="C1272" s="269" t="s">
        <v>615</v>
      </c>
      <c r="D1272" s="84">
        <v>43507</v>
      </c>
      <c r="E1272" s="85" t="s">
        <v>3120</v>
      </c>
      <c r="F1272" s="85" t="s">
        <v>3</v>
      </c>
      <c r="G1272" s="85">
        <v>1711084</v>
      </c>
      <c r="H1272" s="89"/>
      <c r="I1272" s="270" t="s">
        <v>4052</v>
      </c>
      <c r="J1272" s="89"/>
      <c r="K1272" s="89"/>
      <c r="L1272" s="89"/>
      <c r="M1272" s="89"/>
      <c r="N1272" s="271">
        <v>0</v>
      </c>
      <c r="O1272" s="271">
        <v>536</v>
      </c>
      <c r="P1272" s="89" t="s">
        <v>670</v>
      </c>
    </row>
    <row r="1273" spans="1:16" ht="63.75">
      <c r="A1273" s="268" t="s">
        <v>565</v>
      </c>
      <c r="B1273" s="89"/>
      <c r="C1273" s="269" t="s">
        <v>615</v>
      </c>
      <c r="D1273" s="84">
        <v>43507</v>
      </c>
      <c r="E1273" s="85" t="s">
        <v>3121</v>
      </c>
      <c r="F1273" s="85" t="s">
        <v>3</v>
      </c>
      <c r="G1273" s="85">
        <v>1711051</v>
      </c>
      <c r="H1273" s="89"/>
      <c r="I1273" s="270" t="s">
        <v>4053</v>
      </c>
      <c r="J1273" s="89"/>
      <c r="K1273" s="89"/>
      <c r="L1273" s="89"/>
      <c r="M1273" s="89"/>
      <c r="N1273" s="271">
        <v>0</v>
      </c>
      <c r="O1273" s="271">
        <v>2237.75</v>
      </c>
      <c r="P1273" s="89" t="s">
        <v>670</v>
      </c>
    </row>
    <row r="1274" spans="1:16" ht="63.75">
      <c r="A1274" s="268">
        <v>287</v>
      </c>
      <c r="B1274" s="89"/>
      <c r="C1274" s="269" t="s">
        <v>126</v>
      </c>
      <c r="D1274" s="84">
        <v>43507</v>
      </c>
      <c r="E1274" s="85" t="s">
        <v>3122</v>
      </c>
      <c r="F1274" s="85" t="s">
        <v>3</v>
      </c>
      <c r="G1274" s="85">
        <v>1711163</v>
      </c>
      <c r="H1274" s="89"/>
      <c r="I1274" s="270" t="s">
        <v>4054</v>
      </c>
      <c r="J1274" s="89"/>
      <c r="K1274" s="89"/>
      <c r="L1274" s="89"/>
      <c r="M1274" s="89"/>
      <c r="N1274" s="271">
        <v>0</v>
      </c>
      <c r="O1274" s="271">
        <v>2800</v>
      </c>
      <c r="P1274" s="89" t="s">
        <v>670</v>
      </c>
    </row>
    <row r="1275" spans="1:16" ht="63.75" hidden="1">
      <c r="A1275" s="268">
        <v>10</v>
      </c>
      <c r="B1275" s="89"/>
      <c r="C1275" s="269" t="s">
        <v>41</v>
      </c>
      <c r="D1275" s="84">
        <v>43507</v>
      </c>
      <c r="E1275" s="85" t="s">
        <v>3123</v>
      </c>
      <c r="F1275" s="85" t="s">
        <v>6</v>
      </c>
      <c r="G1275" s="85">
        <v>960837</v>
      </c>
      <c r="H1275" s="89"/>
      <c r="I1275" s="270" t="s">
        <v>4055</v>
      </c>
      <c r="J1275" s="89"/>
      <c r="K1275" s="89"/>
      <c r="L1275" s="89"/>
      <c r="M1275" s="89"/>
      <c r="N1275" s="271">
        <v>0</v>
      </c>
      <c r="O1275" s="271">
        <v>189277.28</v>
      </c>
      <c r="P1275" s="89" t="s">
        <v>670</v>
      </c>
    </row>
    <row r="1276" spans="1:16" ht="63.75" hidden="1">
      <c r="A1276" s="268">
        <v>10</v>
      </c>
      <c r="B1276" s="89"/>
      <c r="C1276" s="269" t="s">
        <v>41</v>
      </c>
      <c r="D1276" s="84">
        <v>43507</v>
      </c>
      <c r="E1276" s="85" t="s">
        <v>3124</v>
      </c>
      <c r="F1276" s="85" t="s">
        <v>6</v>
      </c>
      <c r="G1276" s="85">
        <v>960844</v>
      </c>
      <c r="H1276" s="89"/>
      <c r="I1276" s="270" t="s">
        <v>4056</v>
      </c>
      <c r="J1276" s="89"/>
      <c r="K1276" s="89"/>
      <c r="L1276" s="89"/>
      <c r="M1276" s="89"/>
      <c r="N1276" s="271">
        <v>0</v>
      </c>
      <c r="O1276" s="271">
        <v>4010.84</v>
      </c>
      <c r="P1276" s="89" t="s">
        <v>670</v>
      </c>
    </row>
    <row r="1277" spans="1:16" ht="51" hidden="1">
      <c r="A1277" s="268">
        <v>10</v>
      </c>
      <c r="B1277" s="89"/>
      <c r="C1277" s="269" t="s">
        <v>41</v>
      </c>
      <c r="D1277" s="84">
        <v>43507</v>
      </c>
      <c r="E1277" s="85" t="s">
        <v>3125</v>
      </c>
      <c r="F1277" s="85" t="s">
        <v>6</v>
      </c>
      <c r="G1277" s="85">
        <v>960850</v>
      </c>
      <c r="H1277" s="89"/>
      <c r="I1277" s="270" t="s">
        <v>4057</v>
      </c>
      <c r="J1277" s="89"/>
      <c r="K1277" s="89"/>
      <c r="L1277" s="89"/>
      <c r="M1277" s="89"/>
      <c r="N1277" s="271">
        <v>0</v>
      </c>
      <c r="O1277" s="271">
        <v>1603.11</v>
      </c>
      <c r="P1277" s="89" t="s">
        <v>670</v>
      </c>
    </row>
    <row r="1278" spans="1:16" ht="38.25" hidden="1">
      <c r="A1278" s="268">
        <v>10</v>
      </c>
      <c r="B1278" s="89"/>
      <c r="C1278" s="269" t="s">
        <v>41</v>
      </c>
      <c r="D1278" s="84">
        <v>43507</v>
      </c>
      <c r="E1278" s="85" t="s">
        <v>3126</v>
      </c>
      <c r="F1278" s="85" t="s">
        <v>6</v>
      </c>
      <c r="G1278" s="85">
        <v>960856</v>
      </c>
      <c r="H1278" s="89"/>
      <c r="I1278" s="270" t="s">
        <v>4058</v>
      </c>
      <c r="J1278" s="89"/>
      <c r="K1278" s="89"/>
      <c r="L1278" s="89"/>
      <c r="M1278" s="89"/>
      <c r="N1278" s="271">
        <v>0</v>
      </c>
      <c r="O1278" s="271">
        <v>21182.65</v>
      </c>
      <c r="P1278" s="89" t="s">
        <v>670</v>
      </c>
    </row>
    <row r="1279" spans="1:16" ht="89.25" hidden="1">
      <c r="A1279" s="268" t="s">
        <v>556</v>
      </c>
      <c r="B1279" s="89"/>
      <c r="C1279" s="269" t="s">
        <v>616</v>
      </c>
      <c r="D1279" s="84">
        <v>43507</v>
      </c>
      <c r="E1279" s="85" t="s">
        <v>3127</v>
      </c>
      <c r="F1279" s="85" t="s">
        <v>6</v>
      </c>
      <c r="G1279" s="85">
        <v>946930</v>
      </c>
      <c r="H1279" s="89"/>
      <c r="I1279" s="270" t="s">
        <v>4059</v>
      </c>
      <c r="J1279" s="89"/>
      <c r="K1279" s="89"/>
      <c r="L1279" s="89"/>
      <c r="M1279" s="89"/>
      <c r="N1279" s="271">
        <v>0</v>
      </c>
      <c r="O1279" s="271">
        <v>14824.13</v>
      </c>
      <c r="P1279" s="89" t="s">
        <v>670</v>
      </c>
    </row>
    <row r="1280" spans="1:16" ht="89.25" hidden="1">
      <c r="A1280" s="268" t="s">
        <v>556</v>
      </c>
      <c r="B1280" s="89"/>
      <c r="C1280" s="269" t="s">
        <v>616</v>
      </c>
      <c r="D1280" s="84">
        <v>43507</v>
      </c>
      <c r="E1280" s="85" t="s">
        <v>3128</v>
      </c>
      <c r="F1280" s="85" t="s">
        <v>6</v>
      </c>
      <c r="G1280" s="85">
        <v>946930</v>
      </c>
      <c r="H1280" s="89"/>
      <c r="I1280" s="270" t="s">
        <v>4060</v>
      </c>
      <c r="J1280" s="89"/>
      <c r="K1280" s="89"/>
      <c r="L1280" s="89"/>
      <c r="M1280" s="89"/>
      <c r="N1280" s="271">
        <v>0</v>
      </c>
      <c r="O1280" s="271">
        <v>337.84</v>
      </c>
      <c r="P1280" s="89" t="s">
        <v>670</v>
      </c>
    </row>
    <row r="1281" spans="1:16" ht="63.75" hidden="1">
      <c r="A1281" s="268">
        <v>10</v>
      </c>
      <c r="B1281" s="89"/>
      <c r="C1281" s="269" t="s">
        <v>41</v>
      </c>
      <c r="D1281" s="84">
        <v>43507</v>
      </c>
      <c r="E1281" s="85" t="s">
        <v>3129</v>
      </c>
      <c r="F1281" s="85" t="s">
        <v>6</v>
      </c>
      <c r="G1281" s="85">
        <v>961316</v>
      </c>
      <c r="H1281" s="89"/>
      <c r="I1281" s="270" t="s">
        <v>4061</v>
      </c>
      <c r="J1281" s="89"/>
      <c r="K1281" s="89"/>
      <c r="L1281" s="89"/>
      <c r="M1281" s="89"/>
      <c r="N1281" s="271">
        <v>0</v>
      </c>
      <c r="O1281" s="271">
        <v>26294.93</v>
      </c>
      <c r="P1281" s="89" t="s">
        <v>670</v>
      </c>
    </row>
    <row r="1282" spans="1:16" ht="63.75" hidden="1">
      <c r="A1282" s="268">
        <v>10</v>
      </c>
      <c r="B1282" s="89"/>
      <c r="C1282" s="269" t="s">
        <v>41</v>
      </c>
      <c r="D1282" s="84">
        <v>43507</v>
      </c>
      <c r="E1282" s="85" t="s">
        <v>3130</v>
      </c>
      <c r="F1282" s="85" t="s">
        <v>6</v>
      </c>
      <c r="G1282" s="85">
        <v>961321</v>
      </c>
      <c r="H1282" s="89"/>
      <c r="I1282" s="270" t="s">
        <v>4062</v>
      </c>
      <c r="J1282" s="89"/>
      <c r="K1282" s="89"/>
      <c r="L1282" s="89"/>
      <c r="M1282" s="89"/>
      <c r="N1282" s="271">
        <v>0</v>
      </c>
      <c r="O1282" s="271">
        <v>204061.06</v>
      </c>
      <c r="P1282" s="89" t="s">
        <v>670</v>
      </c>
    </row>
    <row r="1283" spans="1:16" ht="63.75" hidden="1">
      <c r="A1283" s="268">
        <v>10</v>
      </c>
      <c r="B1283" s="89"/>
      <c r="C1283" s="269" t="s">
        <v>41</v>
      </c>
      <c r="D1283" s="84">
        <v>43507</v>
      </c>
      <c r="E1283" s="85" t="s">
        <v>3131</v>
      </c>
      <c r="F1283" s="85" t="s">
        <v>6</v>
      </c>
      <c r="G1283" s="85">
        <v>961325</v>
      </c>
      <c r="H1283" s="89"/>
      <c r="I1283" s="270" t="s">
        <v>4063</v>
      </c>
      <c r="J1283" s="89"/>
      <c r="K1283" s="89"/>
      <c r="L1283" s="89"/>
      <c r="M1283" s="89"/>
      <c r="N1283" s="271">
        <v>0</v>
      </c>
      <c r="O1283" s="271">
        <v>13837.65</v>
      </c>
      <c r="P1283" s="89" t="s">
        <v>670</v>
      </c>
    </row>
    <row r="1284" spans="1:16" ht="63.75" hidden="1">
      <c r="A1284" s="268">
        <v>10</v>
      </c>
      <c r="B1284" s="89"/>
      <c r="C1284" s="269" t="s">
        <v>41</v>
      </c>
      <c r="D1284" s="84">
        <v>43507</v>
      </c>
      <c r="E1284" s="85" t="s">
        <v>3132</v>
      </c>
      <c r="F1284" s="85" t="s">
        <v>6</v>
      </c>
      <c r="G1284" s="85">
        <v>961327</v>
      </c>
      <c r="H1284" s="89"/>
      <c r="I1284" s="270" t="s">
        <v>4064</v>
      </c>
      <c r="J1284" s="89"/>
      <c r="K1284" s="89"/>
      <c r="L1284" s="89"/>
      <c r="M1284" s="89"/>
      <c r="N1284" s="271">
        <v>0</v>
      </c>
      <c r="O1284" s="271">
        <v>21076.799999999999</v>
      </c>
      <c r="P1284" s="89" t="s">
        <v>670</v>
      </c>
    </row>
    <row r="1285" spans="1:16" ht="63.75" hidden="1">
      <c r="A1285" s="268">
        <v>10</v>
      </c>
      <c r="B1285" s="89"/>
      <c r="C1285" s="269" t="s">
        <v>41</v>
      </c>
      <c r="D1285" s="84">
        <v>43507</v>
      </c>
      <c r="E1285" s="85" t="s">
        <v>3133</v>
      </c>
      <c r="F1285" s="85" t="s">
        <v>6</v>
      </c>
      <c r="G1285" s="85">
        <v>961341</v>
      </c>
      <c r="H1285" s="89"/>
      <c r="I1285" s="270" t="s">
        <v>4065</v>
      </c>
      <c r="J1285" s="89"/>
      <c r="K1285" s="89"/>
      <c r="L1285" s="89"/>
      <c r="M1285" s="89"/>
      <c r="N1285" s="271">
        <v>0</v>
      </c>
      <c r="O1285" s="271">
        <v>55993.65</v>
      </c>
      <c r="P1285" s="89" t="s">
        <v>670</v>
      </c>
    </row>
    <row r="1286" spans="1:16" ht="63.75" hidden="1">
      <c r="A1286" s="268">
        <v>10</v>
      </c>
      <c r="B1286" s="89"/>
      <c r="C1286" s="269" t="s">
        <v>41</v>
      </c>
      <c r="D1286" s="84">
        <v>43507</v>
      </c>
      <c r="E1286" s="85" t="s">
        <v>3134</v>
      </c>
      <c r="F1286" s="85" t="s">
        <v>6</v>
      </c>
      <c r="G1286" s="85">
        <v>961343</v>
      </c>
      <c r="H1286" s="89"/>
      <c r="I1286" s="270" t="s">
        <v>4066</v>
      </c>
      <c r="J1286" s="89"/>
      <c r="K1286" s="89"/>
      <c r="L1286" s="89"/>
      <c r="M1286" s="89"/>
      <c r="N1286" s="271">
        <v>0</v>
      </c>
      <c r="O1286" s="271">
        <v>92404.54</v>
      </c>
      <c r="P1286" s="89" t="s">
        <v>670</v>
      </c>
    </row>
    <row r="1287" spans="1:16" ht="51" hidden="1">
      <c r="A1287" s="268">
        <v>10</v>
      </c>
      <c r="B1287" s="89"/>
      <c r="C1287" s="269" t="s">
        <v>41</v>
      </c>
      <c r="D1287" s="84">
        <v>43507</v>
      </c>
      <c r="E1287" s="85" t="s">
        <v>3135</v>
      </c>
      <c r="F1287" s="85" t="s">
        <v>6</v>
      </c>
      <c r="G1287" s="85">
        <v>961713</v>
      </c>
      <c r="H1287" s="89"/>
      <c r="I1287" s="270" t="s">
        <v>4067</v>
      </c>
      <c r="J1287" s="89"/>
      <c r="K1287" s="89"/>
      <c r="L1287" s="89"/>
      <c r="M1287" s="89"/>
      <c r="N1287" s="271">
        <v>0</v>
      </c>
      <c r="O1287" s="271">
        <v>71511.38</v>
      </c>
      <c r="P1287" s="89" t="s">
        <v>670</v>
      </c>
    </row>
    <row r="1288" spans="1:16" ht="76.5" hidden="1">
      <c r="A1288" s="268" t="s">
        <v>557</v>
      </c>
      <c r="B1288" s="89"/>
      <c r="C1288" s="269" t="s">
        <v>781</v>
      </c>
      <c r="D1288" s="84">
        <v>43507</v>
      </c>
      <c r="E1288" s="85" t="s">
        <v>3136</v>
      </c>
      <c r="F1288" s="85" t="s">
        <v>6</v>
      </c>
      <c r="G1288" s="85">
        <v>1081318</v>
      </c>
      <c r="H1288" s="89"/>
      <c r="I1288" s="270" t="s">
        <v>4068</v>
      </c>
      <c r="J1288" s="89"/>
      <c r="K1288" s="89"/>
      <c r="L1288" s="89"/>
      <c r="M1288" s="89"/>
      <c r="N1288" s="271">
        <v>0</v>
      </c>
      <c r="O1288" s="271">
        <v>151000</v>
      </c>
      <c r="P1288" s="89" t="s">
        <v>670</v>
      </c>
    </row>
    <row r="1289" spans="1:16" ht="51" hidden="1">
      <c r="A1289" s="268" t="s">
        <v>563</v>
      </c>
      <c r="B1289" s="89"/>
      <c r="C1289" s="269" t="s">
        <v>614</v>
      </c>
      <c r="D1289" s="84">
        <v>43507</v>
      </c>
      <c r="E1289" s="85" t="s">
        <v>3137</v>
      </c>
      <c r="F1289" s="85" t="s">
        <v>6</v>
      </c>
      <c r="G1289" s="85">
        <v>1081359</v>
      </c>
      <c r="H1289" s="89"/>
      <c r="I1289" s="270" t="s">
        <v>4070</v>
      </c>
      <c r="J1289" s="89"/>
      <c r="K1289" s="89"/>
      <c r="L1289" s="89"/>
      <c r="M1289" s="89"/>
      <c r="N1289" s="271">
        <v>0</v>
      </c>
      <c r="O1289" s="271">
        <v>1135.95</v>
      </c>
      <c r="P1289" s="89" t="s">
        <v>670</v>
      </c>
    </row>
    <row r="1290" spans="1:16" ht="63.75" hidden="1">
      <c r="A1290" s="268" t="s">
        <v>563</v>
      </c>
      <c r="B1290" s="89"/>
      <c r="C1290" s="269" t="s">
        <v>614</v>
      </c>
      <c r="D1290" s="84">
        <v>43507</v>
      </c>
      <c r="E1290" s="85" t="s">
        <v>3138</v>
      </c>
      <c r="F1290" s="85" t="s">
        <v>6</v>
      </c>
      <c r="G1290" s="85">
        <v>1081360</v>
      </c>
      <c r="H1290" s="89"/>
      <c r="I1290" s="270" t="s">
        <v>4071</v>
      </c>
      <c r="J1290" s="89"/>
      <c r="K1290" s="89"/>
      <c r="L1290" s="89"/>
      <c r="M1290" s="89"/>
      <c r="N1290" s="271">
        <v>0</v>
      </c>
      <c r="O1290" s="271">
        <v>3533.92</v>
      </c>
      <c r="P1290" s="89" t="s">
        <v>670</v>
      </c>
    </row>
    <row r="1291" spans="1:16" ht="51">
      <c r="A1291" s="268" t="s">
        <v>565</v>
      </c>
      <c r="B1291" s="89"/>
      <c r="C1291" s="269" t="s">
        <v>615</v>
      </c>
      <c r="D1291" s="84">
        <v>43508</v>
      </c>
      <c r="E1291" s="85" t="s">
        <v>3139</v>
      </c>
      <c r="F1291" s="85" t="s">
        <v>3</v>
      </c>
      <c r="G1291" s="85">
        <v>1711603</v>
      </c>
      <c r="H1291" s="89"/>
      <c r="I1291" s="270" t="s">
        <v>4072</v>
      </c>
      <c r="J1291" s="89"/>
      <c r="K1291" s="89"/>
      <c r="L1291" s="89"/>
      <c r="M1291" s="89"/>
      <c r="N1291" s="271">
        <v>0</v>
      </c>
      <c r="O1291" s="271">
        <v>379</v>
      </c>
      <c r="P1291" s="89" t="s">
        <v>670</v>
      </c>
    </row>
    <row r="1292" spans="1:16" ht="51">
      <c r="A1292" s="268">
        <v>681</v>
      </c>
      <c r="B1292" s="89"/>
      <c r="C1292" s="269" t="s">
        <v>192</v>
      </c>
      <c r="D1292" s="84">
        <v>43508</v>
      </c>
      <c r="E1292" s="85" t="s">
        <v>3140</v>
      </c>
      <c r="F1292" s="85" t="s">
        <v>3</v>
      </c>
      <c r="G1292" s="85">
        <v>1711588</v>
      </c>
      <c r="H1292" s="89"/>
      <c r="I1292" s="270" t="s">
        <v>4073</v>
      </c>
      <c r="J1292" s="89"/>
      <c r="K1292" s="89"/>
      <c r="L1292" s="89"/>
      <c r="M1292" s="89"/>
      <c r="N1292" s="271">
        <v>0</v>
      </c>
      <c r="O1292" s="271">
        <v>252.43</v>
      </c>
      <c r="P1292" s="89" t="s">
        <v>670</v>
      </c>
    </row>
    <row r="1293" spans="1:16" ht="51">
      <c r="A1293" s="268">
        <v>681</v>
      </c>
      <c r="B1293" s="89"/>
      <c r="C1293" s="269" t="s">
        <v>192</v>
      </c>
      <c r="D1293" s="84">
        <v>43508</v>
      </c>
      <c r="E1293" s="85" t="s">
        <v>3141</v>
      </c>
      <c r="F1293" s="85" t="s">
        <v>3</v>
      </c>
      <c r="G1293" s="85">
        <v>1711587</v>
      </c>
      <c r="H1293" s="89"/>
      <c r="I1293" s="270" t="s">
        <v>4074</v>
      </c>
      <c r="J1293" s="89"/>
      <c r="K1293" s="89"/>
      <c r="L1293" s="89"/>
      <c r="M1293" s="89"/>
      <c r="N1293" s="271">
        <v>0</v>
      </c>
      <c r="O1293" s="271">
        <v>296.97000000000003</v>
      </c>
      <c r="P1293" s="89" t="s">
        <v>670</v>
      </c>
    </row>
    <row r="1294" spans="1:16" ht="51">
      <c r="A1294" s="268">
        <v>35</v>
      </c>
      <c r="B1294" s="89"/>
      <c r="C1294" s="269" t="s">
        <v>46</v>
      </c>
      <c r="D1294" s="84">
        <v>43508</v>
      </c>
      <c r="E1294" s="85" t="s">
        <v>3142</v>
      </c>
      <c r="F1294" s="85" t="s">
        <v>3</v>
      </c>
      <c r="G1294" s="85">
        <v>1711577</v>
      </c>
      <c r="H1294" s="89"/>
      <c r="I1294" s="270" t="s">
        <v>739</v>
      </c>
      <c r="J1294" s="89"/>
      <c r="K1294" s="89"/>
      <c r="L1294" s="89"/>
      <c r="M1294" s="89"/>
      <c r="N1294" s="271">
        <v>0</v>
      </c>
      <c r="O1294" s="271">
        <v>1200</v>
      </c>
      <c r="P1294" s="89" t="s">
        <v>670</v>
      </c>
    </row>
    <row r="1295" spans="1:16" ht="38.25">
      <c r="A1295" s="268" t="s">
        <v>565</v>
      </c>
      <c r="B1295" s="89"/>
      <c r="C1295" s="269" t="s">
        <v>615</v>
      </c>
      <c r="D1295" s="84">
        <v>43508</v>
      </c>
      <c r="E1295" s="85" t="s">
        <v>3143</v>
      </c>
      <c r="F1295" s="85" t="s">
        <v>3</v>
      </c>
      <c r="G1295" s="85">
        <v>1711573</v>
      </c>
      <c r="H1295" s="89"/>
      <c r="I1295" s="270" t="s">
        <v>4075</v>
      </c>
      <c r="J1295" s="89"/>
      <c r="K1295" s="89"/>
      <c r="L1295" s="89"/>
      <c r="M1295" s="89"/>
      <c r="N1295" s="271">
        <v>0</v>
      </c>
      <c r="O1295" s="271">
        <v>2814.02</v>
      </c>
      <c r="P1295" s="89" t="s">
        <v>670</v>
      </c>
    </row>
    <row r="1296" spans="1:16" ht="51">
      <c r="A1296" s="268">
        <v>661</v>
      </c>
      <c r="B1296" s="89"/>
      <c r="C1296" s="269" t="s">
        <v>189</v>
      </c>
      <c r="D1296" s="84">
        <v>43508</v>
      </c>
      <c r="E1296" s="85" t="s">
        <v>3144</v>
      </c>
      <c r="F1296" s="85" t="s">
        <v>3</v>
      </c>
      <c r="G1296" s="85">
        <v>1711550</v>
      </c>
      <c r="H1296" s="89"/>
      <c r="I1296" s="270" t="s">
        <v>4076</v>
      </c>
      <c r="J1296" s="89"/>
      <c r="K1296" s="89"/>
      <c r="L1296" s="89"/>
      <c r="M1296" s="89"/>
      <c r="N1296" s="271">
        <v>0</v>
      </c>
      <c r="O1296" s="271">
        <v>4972.53</v>
      </c>
      <c r="P1296" s="89" t="s">
        <v>670</v>
      </c>
    </row>
    <row r="1297" spans="1:16" ht="51">
      <c r="A1297" s="268">
        <v>291</v>
      </c>
      <c r="B1297" s="89"/>
      <c r="C1297" s="269" t="s">
        <v>129</v>
      </c>
      <c r="D1297" s="84">
        <v>43508</v>
      </c>
      <c r="E1297" s="85" t="s">
        <v>3145</v>
      </c>
      <c r="F1297" s="85" t="s">
        <v>3</v>
      </c>
      <c r="G1297" s="85">
        <v>1711542</v>
      </c>
      <c r="H1297" s="89"/>
      <c r="I1297" s="270" t="s">
        <v>4077</v>
      </c>
      <c r="J1297" s="89"/>
      <c r="K1297" s="89"/>
      <c r="L1297" s="89"/>
      <c r="M1297" s="89"/>
      <c r="N1297" s="271">
        <v>0</v>
      </c>
      <c r="O1297" s="271">
        <v>35</v>
      </c>
      <c r="P1297" s="89" t="s">
        <v>670</v>
      </c>
    </row>
    <row r="1298" spans="1:16" ht="51">
      <c r="A1298" s="268" t="s">
        <v>565</v>
      </c>
      <c r="B1298" s="89"/>
      <c r="C1298" s="269" t="s">
        <v>615</v>
      </c>
      <c r="D1298" s="84">
        <v>43508</v>
      </c>
      <c r="E1298" s="85" t="s">
        <v>3146</v>
      </c>
      <c r="F1298" s="85" t="s">
        <v>3</v>
      </c>
      <c r="G1298" s="85">
        <v>1711534</v>
      </c>
      <c r="H1298" s="89"/>
      <c r="I1298" s="270" t="s">
        <v>4078</v>
      </c>
      <c r="J1298" s="89"/>
      <c r="K1298" s="89"/>
      <c r="L1298" s="89"/>
      <c r="M1298" s="89"/>
      <c r="N1298" s="271">
        <v>0</v>
      </c>
      <c r="O1298" s="271">
        <v>616.08000000000004</v>
      </c>
      <c r="P1298" s="89" t="s">
        <v>670</v>
      </c>
    </row>
    <row r="1299" spans="1:16" ht="63.75">
      <c r="A1299" s="268">
        <v>48</v>
      </c>
      <c r="B1299" s="89"/>
      <c r="C1299" s="269" t="s">
        <v>50</v>
      </c>
      <c r="D1299" s="84">
        <v>43508</v>
      </c>
      <c r="E1299" s="85" t="s">
        <v>3147</v>
      </c>
      <c r="F1299" s="85" t="s">
        <v>3</v>
      </c>
      <c r="G1299" s="85">
        <v>1711637</v>
      </c>
      <c r="H1299" s="89"/>
      <c r="I1299" s="270" t="s">
        <v>4079</v>
      </c>
      <c r="J1299" s="89"/>
      <c r="K1299" s="89"/>
      <c r="L1299" s="89"/>
      <c r="M1299" s="89"/>
      <c r="N1299" s="271">
        <v>0</v>
      </c>
      <c r="O1299" s="271">
        <v>1168</v>
      </c>
      <c r="P1299" s="89" t="s">
        <v>670</v>
      </c>
    </row>
    <row r="1300" spans="1:16" ht="51">
      <c r="A1300" s="268">
        <v>291</v>
      </c>
      <c r="B1300" s="89"/>
      <c r="C1300" s="269" t="s">
        <v>129</v>
      </c>
      <c r="D1300" s="84">
        <v>43508</v>
      </c>
      <c r="E1300" s="85" t="s">
        <v>3148</v>
      </c>
      <c r="F1300" s="85" t="s">
        <v>3</v>
      </c>
      <c r="G1300" s="85">
        <v>1711642</v>
      </c>
      <c r="H1300" s="89"/>
      <c r="I1300" s="270" t="s">
        <v>4080</v>
      </c>
      <c r="J1300" s="89"/>
      <c r="K1300" s="89"/>
      <c r="L1300" s="89"/>
      <c r="M1300" s="89"/>
      <c r="N1300" s="271">
        <v>0</v>
      </c>
      <c r="O1300" s="271">
        <v>1559</v>
      </c>
      <c r="P1300" s="89" t="s">
        <v>670</v>
      </c>
    </row>
    <row r="1301" spans="1:16" ht="38.25">
      <c r="A1301" s="268" t="s">
        <v>565</v>
      </c>
      <c r="B1301" s="89"/>
      <c r="C1301" s="269" t="s">
        <v>615</v>
      </c>
      <c r="D1301" s="84">
        <v>43508</v>
      </c>
      <c r="E1301" s="85" t="s">
        <v>3149</v>
      </c>
      <c r="F1301" s="85" t="s">
        <v>3</v>
      </c>
      <c r="G1301" s="85">
        <v>1711532</v>
      </c>
      <c r="H1301" s="89"/>
      <c r="I1301" s="270" t="s">
        <v>4081</v>
      </c>
      <c r="J1301" s="89"/>
      <c r="K1301" s="89"/>
      <c r="L1301" s="89"/>
      <c r="M1301" s="89"/>
      <c r="N1301" s="271">
        <v>0</v>
      </c>
      <c r="O1301" s="271">
        <v>488.19</v>
      </c>
      <c r="P1301" s="89" t="s">
        <v>670</v>
      </c>
    </row>
    <row r="1302" spans="1:16" ht="51">
      <c r="A1302" s="268" t="s">
        <v>556</v>
      </c>
      <c r="B1302" s="89"/>
      <c r="C1302" s="269" t="s">
        <v>616</v>
      </c>
      <c r="D1302" s="84">
        <v>43508</v>
      </c>
      <c r="E1302" s="85" t="s">
        <v>3150</v>
      </c>
      <c r="F1302" s="85" t="s">
        <v>3</v>
      </c>
      <c r="G1302" s="85">
        <v>1711480</v>
      </c>
      <c r="H1302" s="89"/>
      <c r="I1302" s="270" t="s">
        <v>4082</v>
      </c>
      <c r="J1302" s="89"/>
      <c r="K1302" s="89"/>
      <c r="L1302" s="89"/>
      <c r="M1302" s="89"/>
      <c r="N1302" s="271">
        <v>0</v>
      </c>
      <c r="O1302" s="271">
        <v>18.600000000000001</v>
      </c>
      <c r="P1302" s="89" t="s">
        <v>670</v>
      </c>
    </row>
    <row r="1303" spans="1:16" ht="51" hidden="1">
      <c r="A1303" s="268" t="s">
        <v>557</v>
      </c>
      <c r="B1303" s="89"/>
      <c r="C1303" s="269" t="s">
        <v>781</v>
      </c>
      <c r="D1303" s="84">
        <v>43508</v>
      </c>
      <c r="E1303" s="85" t="s">
        <v>3151</v>
      </c>
      <c r="F1303" s="85" t="s">
        <v>671</v>
      </c>
      <c r="G1303" s="85">
        <v>192321</v>
      </c>
      <c r="H1303" s="89"/>
      <c r="I1303" s="270" t="s">
        <v>4083</v>
      </c>
      <c r="J1303" s="89"/>
      <c r="K1303" s="89"/>
      <c r="L1303" s="89"/>
      <c r="M1303" s="89"/>
      <c r="N1303" s="271">
        <v>0</v>
      </c>
      <c r="O1303" s="271">
        <v>989.85</v>
      </c>
      <c r="P1303" s="89" t="s">
        <v>670</v>
      </c>
    </row>
    <row r="1304" spans="1:16" ht="38.25" hidden="1">
      <c r="A1304" s="268" t="s">
        <v>557</v>
      </c>
      <c r="B1304" s="89"/>
      <c r="C1304" s="269" t="s">
        <v>781</v>
      </c>
      <c r="D1304" s="84">
        <v>43508</v>
      </c>
      <c r="E1304" s="85" t="s">
        <v>3151</v>
      </c>
      <c r="F1304" s="85" t="s">
        <v>671</v>
      </c>
      <c r="G1304" s="85">
        <v>192317</v>
      </c>
      <c r="H1304" s="89"/>
      <c r="I1304" s="270" t="s">
        <v>4084</v>
      </c>
      <c r="J1304" s="89"/>
      <c r="K1304" s="89"/>
      <c r="L1304" s="89"/>
      <c r="M1304" s="89"/>
      <c r="N1304" s="271">
        <v>0</v>
      </c>
      <c r="O1304" s="271">
        <v>1954.99</v>
      </c>
      <c r="P1304" s="89" t="s">
        <v>670</v>
      </c>
    </row>
    <row r="1305" spans="1:16" ht="38.25" hidden="1">
      <c r="A1305" s="268">
        <v>10</v>
      </c>
      <c r="B1305" s="89"/>
      <c r="C1305" s="269" t="s">
        <v>41</v>
      </c>
      <c r="D1305" s="84">
        <v>43508</v>
      </c>
      <c r="E1305" s="85" t="s">
        <v>3152</v>
      </c>
      <c r="F1305" s="85" t="s">
        <v>6</v>
      </c>
      <c r="G1305" s="85">
        <v>962045</v>
      </c>
      <c r="H1305" s="89"/>
      <c r="I1305" s="270" t="s">
        <v>4085</v>
      </c>
      <c r="J1305" s="89"/>
      <c r="K1305" s="89"/>
      <c r="L1305" s="89"/>
      <c r="M1305" s="89"/>
      <c r="N1305" s="271">
        <v>0</v>
      </c>
      <c r="O1305" s="271">
        <v>114963.86</v>
      </c>
      <c r="P1305" s="89" t="s">
        <v>670</v>
      </c>
    </row>
    <row r="1306" spans="1:16" ht="63.75" hidden="1">
      <c r="A1306" s="268">
        <v>10</v>
      </c>
      <c r="B1306" s="89"/>
      <c r="C1306" s="269" t="s">
        <v>41</v>
      </c>
      <c r="D1306" s="84">
        <v>43508</v>
      </c>
      <c r="E1306" s="85" t="s">
        <v>3153</v>
      </c>
      <c r="F1306" s="85" t="s">
        <v>6</v>
      </c>
      <c r="G1306" s="85">
        <v>962047</v>
      </c>
      <c r="H1306" s="89"/>
      <c r="I1306" s="270" t="s">
        <v>4086</v>
      </c>
      <c r="J1306" s="89"/>
      <c r="K1306" s="89"/>
      <c r="L1306" s="89"/>
      <c r="M1306" s="89"/>
      <c r="N1306" s="271">
        <v>0</v>
      </c>
      <c r="O1306" s="271">
        <v>120924.79</v>
      </c>
      <c r="P1306" s="89" t="s">
        <v>670</v>
      </c>
    </row>
    <row r="1307" spans="1:16" ht="51" hidden="1">
      <c r="A1307" s="268">
        <v>10</v>
      </c>
      <c r="B1307" s="89"/>
      <c r="C1307" s="269" t="s">
        <v>41</v>
      </c>
      <c r="D1307" s="84">
        <v>43508</v>
      </c>
      <c r="E1307" s="85" t="s">
        <v>3154</v>
      </c>
      <c r="F1307" s="85" t="s">
        <v>6</v>
      </c>
      <c r="G1307" s="85">
        <v>962049</v>
      </c>
      <c r="H1307" s="89"/>
      <c r="I1307" s="270" t="s">
        <v>4087</v>
      </c>
      <c r="J1307" s="89"/>
      <c r="K1307" s="89"/>
      <c r="L1307" s="89"/>
      <c r="M1307" s="89"/>
      <c r="N1307" s="271">
        <v>0</v>
      </c>
      <c r="O1307" s="271">
        <v>94382.62</v>
      </c>
      <c r="P1307" s="89" t="s">
        <v>670</v>
      </c>
    </row>
    <row r="1308" spans="1:16" ht="51" hidden="1">
      <c r="A1308" s="268">
        <v>10</v>
      </c>
      <c r="B1308" s="89"/>
      <c r="C1308" s="269" t="s">
        <v>41</v>
      </c>
      <c r="D1308" s="84">
        <v>43508</v>
      </c>
      <c r="E1308" s="85" t="s">
        <v>3155</v>
      </c>
      <c r="F1308" s="85" t="s">
        <v>6</v>
      </c>
      <c r="G1308" s="85">
        <v>962051</v>
      </c>
      <c r="H1308" s="89"/>
      <c r="I1308" s="270" t="s">
        <v>4088</v>
      </c>
      <c r="J1308" s="89"/>
      <c r="K1308" s="89"/>
      <c r="L1308" s="89"/>
      <c r="M1308" s="89"/>
      <c r="N1308" s="271">
        <v>0</v>
      </c>
      <c r="O1308" s="271">
        <v>5599.13</v>
      </c>
      <c r="P1308" s="89" t="s">
        <v>670</v>
      </c>
    </row>
    <row r="1309" spans="1:16" ht="63.75" hidden="1">
      <c r="A1309" s="268">
        <v>10</v>
      </c>
      <c r="B1309" s="89"/>
      <c r="C1309" s="269" t="s">
        <v>41</v>
      </c>
      <c r="D1309" s="84">
        <v>43508</v>
      </c>
      <c r="E1309" s="85" t="s">
        <v>3156</v>
      </c>
      <c r="F1309" s="85" t="s">
        <v>6</v>
      </c>
      <c r="G1309" s="85">
        <v>962055</v>
      </c>
      <c r="H1309" s="89"/>
      <c r="I1309" s="270" t="s">
        <v>4089</v>
      </c>
      <c r="J1309" s="89"/>
      <c r="K1309" s="89"/>
      <c r="L1309" s="89"/>
      <c r="M1309" s="89"/>
      <c r="N1309" s="271">
        <v>0</v>
      </c>
      <c r="O1309" s="271">
        <v>48432.22</v>
      </c>
      <c r="P1309" s="89" t="s">
        <v>670</v>
      </c>
    </row>
    <row r="1310" spans="1:16" ht="63.75" hidden="1">
      <c r="A1310" s="268">
        <v>10</v>
      </c>
      <c r="B1310" s="89"/>
      <c r="C1310" s="269" t="s">
        <v>41</v>
      </c>
      <c r="D1310" s="84">
        <v>43508</v>
      </c>
      <c r="E1310" s="85" t="s">
        <v>3157</v>
      </c>
      <c r="F1310" s="85" t="s">
        <v>6</v>
      </c>
      <c r="G1310" s="85">
        <v>962057</v>
      </c>
      <c r="H1310" s="89"/>
      <c r="I1310" s="270" t="s">
        <v>4090</v>
      </c>
      <c r="J1310" s="89"/>
      <c r="K1310" s="89"/>
      <c r="L1310" s="89"/>
      <c r="M1310" s="89"/>
      <c r="N1310" s="271">
        <v>0</v>
      </c>
      <c r="O1310" s="271">
        <v>19737.939999999999</v>
      </c>
      <c r="P1310" s="89" t="s">
        <v>670</v>
      </c>
    </row>
    <row r="1311" spans="1:16" ht="51" hidden="1">
      <c r="A1311" s="268">
        <v>10</v>
      </c>
      <c r="B1311" s="89"/>
      <c r="C1311" s="269" t="s">
        <v>41</v>
      </c>
      <c r="D1311" s="84">
        <v>43508</v>
      </c>
      <c r="E1311" s="85" t="s">
        <v>3158</v>
      </c>
      <c r="F1311" s="85" t="s">
        <v>6</v>
      </c>
      <c r="G1311" s="85">
        <v>962059</v>
      </c>
      <c r="H1311" s="89"/>
      <c r="I1311" s="270" t="s">
        <v>4091</v>
      </c>
      <c r="J1311" s="89"/>
      <c r="K1311" s="89"/>
      <c r="L1311" s="89"/>
      <c r="M1311" s="89"/>
      <c r="N1311" s="271">
        <v>0</v>
      </c>
      <c r="O1311" s="271">
        <v>54192.9</v>
      </c>
      <c r="P1311" s="89" t="s">
        <v>670</v>
      </c>
    </row>
    <row r="1312" spans="1:16" ht="51" hidden="1">
      <c r="A1312" s="268">
        <v>10</v>
      </c>
      <c r="B1312" s="89"/>
      <c r="C1312" s="269" t="s">
        <v>41</v>
      </c>
      <c r="D1312" s="84">
        <v>43508</v>
      </c>
      <c r="E1312" s="85" t="s">
        <v>3159</v>
      </c>
      <c r="F1312" s="85" t="s">
        <v>6</v>
      </c>
      <c r="G1312" s="85">
        <v>962200</v>
      </c>
      <c r="H1312" s="89"/>
      <c r="I1312" s="270" t="s">
        <v>4092</v>
      </c>
      <c r="J1312" s="89"/>
      <c r="K1312" s="89"/>
      <c r="L1312" s="89"/>
      <c r="M1312" s="89"/>
      <c r="N1312" s="271">
        <v>0</v>
      </c>
      <c r="O1312" s="271">
        <v>18461.43</v>
      </c>
      <c r="P1312" s="89" t="s">
        <v>670</v>
      </c>
    </row>
    <row r="1313" spans="1:16" ht="51" hidden="1">
      <c r="A1313" s="268">
        <v>10</v>
      </c>
      <c r="B1313" s="89"/>
      <c r="C1313" s="269" t="s">
        <v>41</v>
      </c>
      <c r="D1313" s="84">
        <v>43508</v>
      </c>
      <c r="E1313" s="85" t="s">
        <v>3160</v>
      </c>
      <c r="F1313" s="85" t="s">
        <v>6</v>
      </c>
      <c r="G1313" s="85">
        <v>962202</v>
      </c>
      <c r="H1313" s="89"/>
      <c r="I1313" s="270" t="s">
        <v>4093</v>
      </c>
      <c r="J1313" s="89"/>
      <c r="K1313" s="89"/>
      <c r="L1313" s="89"/>
      <c r="M1313" s="89"/>
      <c r="N1313" s="271">
        <v>0</v>
      </c>
      <c r="O1313" s="271">
        <v>15639.57</v>
      </c>
      <c r="P1313" s="89" t="s">
        <v>670</v>
      </c>
    </row>
    <row r="1314" spans="1:16" ht="76.5" hidden="1">
      <c r="A1314" s="268">
        <v>10</v>
      </c>
      <c r="B1314" s="89"/>
      <c r="C1314" s="269" t="s">
        <v>41</v>
      </c>
      <c r="D1314" s="84">
        <v>43508</v>
      </c>
      <c r="E1314" s="85" t="s">
        <v>3161</v>
      </c>
      <c r="F1314" s="85" t="s">
        <v>6</v>
      </c>
      <c r="G1314" s="85">
        <v>962206</v>
      </c>
      <c r="H1314" s="89"/>
      <c r="I1314" s="270" t="s">
        <v>4094</v>
      </c>
      <c r="J1314" s="89"/>
      <c r="K1314" s="89"/>
      <c r="L1314" s="89"/>
      <c r="M1314" s="89"/>
      <c r="N1314" s="271">
        <v>0</v>
      </c>
      <c r="O1314" s="271">
        <v>194025.7</v>
      </c>
      <c r="P1314" s="89" t="s">
        <v>670</v>
      </c>
    </row>
    <row r="1315" spans="1:16" ht="76.5" hidden="1">
      <c r="A1315" s="268">
        <v>10</v>
      </c>
      <c r="B1315" s="89"/>
      <c r="C1315" s="269" t="s">
        <v>41</v>
      </c>
      <c r="D1315" s="84">
        <v>43508</v>
      </c>
      <c r="E1315" s="85" t="s">
        <v>3162</v>
      </c>
      <c r="F1315" s="85" t="s">
        <v>6</v>
      </c>
      <c r="G1315" s="85">
        <v>962208</v>
      </c>
      <c r="H1315" s="89"/>
      <c r="I1315" s="270" t="s">
        <v>4095</v>
      </c>
      <c r="J1315" s="89"/>
      <c r="K1315" s="89"/>
      <c r="L1315" s="89"/>
      <c r="M1315" s="89"/>
      <c r="N1315" s="271">
        <v>0</v>
      </c>
      <c r="O1315" s="271">
        <v>80557.87</v>
      </c>
      <c r="P1315" s="89" t="s">
        <v>670</v>
      </c>
    </row>
    <row r="1316" spans="1:16" ht="51" hidden="1">
      <c r="A1316" s="268" t="s">
        <v>559</v>
      </c>
      <c r="B1316" s="89"/>
      <c r="C1316" s="269" t="s">
        <v>760</v>
      </c>
      <c r="D1316" s="84">
        <v>43508</v>
      </c>
      <c r="E1316" s="85" t="s">
        <v>3163</v>
      </c>
      <c r="F1316" s="85" t="s">
        <v>6</v>
      </c>
      <c r="G1316" s="85">
        <v>1081764</v>
      </c>
      <c r="H1316" s="89"/>
      <c r="I1316" s="270" t="s">
        <v>4096</v>
      </c>
      <c r="J1316" s="89"/>
      <c r="K1316" s="89"/>
      <c r="L1316" s="89"/>
      <c r="M1316" s="89"/>
      <c r="N1316" s="271">
        <v>0</v>
      </c>
      <c r="O1316" s="271">
        <v>129413.32</v>
      </c>
      <c r="P1316" s="89" t="s">
        <v>670</v>
      </c>
    </row>
    <row r="1317" spans="1:16" ht="76.5" hidden="1">
      <c r="A1317" s="268" t="s">
        <v>557</v>
      </c>
      <c r="B1317" s="89"/>
      <c r="C1317" s="269" t="s">
        <v>781</v>
      </c>
      <c r="D1317" s="84">
        <v>43508</v>
      </c>
      <c r="E1317" s="85" t="s">
        <v>3164</v>
      </c>
      <c r="F1317" s="85" t="s">
        <v>6</v>
      </c>
      <c r="G1317" s="85">
        <v>1081833</v>
      </c>
      <c r="H1317" s="89"/>
      <c r="I1317" s="270" t="s">
        <v>4097</v>
      </c>
      <c r="J1317" s="89"/>
      <c r="K1317" s="89"/>
      <c r="L1317" s="89"/>
      <c r="M1317" s="89"/>
      <c r="N1317" s="271">
        <v>0</v>
      </c>
      <c r="O1317" s="271">
        <v>65000</v>
      </c>
      <c r="P1317" s="89" t="s">
        <v>670</v>
      </c>
    </row>
    <row r="1318" spans="1:16" ht="51">
      <c r="A1318" s="268">
        <v>20</v>
      </c>
      <c r="B1318" s="89"/>
      <c r="C1318" s="269" t="s">
        <v>44</v>
      </c>
      <c r="D1318" s="84">
        <v>43509</v>
      </c>
      <c r="E1318" s="85" t="s">
        <v>3165</v>
      </c>
      <c r="F1318" s="85" t="s">
        <v>3</v>
      </c>
      <c r="G1318" s="85">
        <v>1711963</v>
      </c>
      <c r="H1318" s="89"/>
      <c r="I1318" s="270" t="s">
        <v>4098</v>
      </c>
      <c r="J1318" s="89"/>
      <c r="K1318" s="89"/>
      <c r="L1318" s="89"/>
      <c r="M1318" s="89"/>
      <c r="N1318" s="271">
        <v>0</v>
      </c>
      <c r="O1318" s="271">
        <v>1713.55</v>
      </c>
      <c r="P1318" s="89" t="s">
        <v>670</v>
      </c>
    </row>
    <row r="1319" spans="1:16" ht="51">
      <c r="A1319" s="268">
        <v>20</v>
      </c>
      <c r="B1319" s="89"/>
      <c r="C1319" s="269" t="s">
        <v>44</v>
      </c>
      <c r="D1319" s="84">
        <v>43509</v>
      </c>
      <c r="E1319" s="85" t="s">
        <v>3166</v>
      </c>
      <c r="F1319" s="85" t="s">
        <v>3</v>
      </c>
      <c r="G1319" s="85">
        <v>1711961</v>
      </c>
      <c r="H1319" s="89"/>
      <c r="I1319" s="270" t="s">
        <v>4099</v>
      </c>
      <c r="J1319" s="89"/>
      <c r="K1319" s="89"/>
      <c r="L1319" s="89"/>
      <c r="M1319" s="89"/>
      <c r="N1319" s="271">
        <v>0</v>
      </c>
      <c r="O1319" s="271">
        <v>1372</v>
      </c>
      <c r="P1319" s="89" t="s">
        <v>670</v>
      </c>
    </row>
    <row r="1320" spans="1:16" ht="51">
      <c r="A1320" s="268">
        <v>20</v>
      </c>
      <c r="B1320" s="89"/>
      <c r="C1320" s="269" t="s">
        <v>44</v>
      </c>
      <c r="D1320" s="84">
        <v>43509</v>
      </c>
      <c r="E1320" s="85" t="s">
        <v>3167</v>
      </c>
      <c r="F1320" s="85" t="s">
        <v>3</v>
      </c>
      <c r="G1320" s="85">
        <v>1711960</v>
      </c>
      <c r="H1320" s="89"/>
      <c r="I1320" s="270" t="s">
        <v>4100</v>
      </c>
      <c r="J1320" s="89"/>
      <c r="K1320" s="89"/>
      <c r="L1320" s="89"/>
      <c r="M1320" s="89"/>
      <c r="N1320" s="271">
        <v>0</v>
      </c>
      <c r="O1320" s="271">
        <v>1200</v>
      </c>
      <c r="P1320" s="89" t="s">
        <v>670</v>
      </c>
    </row>
    <row r="1321" spans="1:16" ht="51">
      <c r="A1321" s="268">
        <v>592</v>
      </c>
      <c r="B1321" s="89"/>
      <c r="C1321" s="269" t="s">
        <v>645</v>
      </c>
      <c r="D1321" s="84">
        <v>43509</v>
      </c>
      <c r="E1321" s="85" t="s">
        <v>3168</v>
      </c>
      <c r="F1321" s="85" t="s">
        <v>3</v>
      </c>
      <c r="G1321" s="85">
        <v>1712051</v>
      </c>
      <c r="H1321" s="89"/>
      <c r="I1321" s="270" t="s">
        <v>4101</v>
      </c>
      <c r="J1321" s="89"/>
      <c r="K1321" s="89"/>
      <c r="L1321" s="89"/>
      <c r="M1321" s="89"/>
      <c r="N1321" s="271">
        <v>0</v>
      </c>
      <c r="O1321" s="271">
        <v>1500</v>
      </c>
      <c r="P1321" s="89" t="s">
        <v>670</v>
      </c>
    </row>
    <row r="1322" spans="1:16" ht="51">
      <c r="A1322" s="268">
        <v>592</v>
      </c>
      <c r="B1322" s="89"/>
      <c r="C1322" s="269" t="s">
        <v>645</v>
      </c>
      <c r="D1322" s="84">
        <v>43509</v>
      </c>
      <c r="E1322" s="85" t="s">
        <v>3169</v>
      </c>
      <c r="F1322" s="85" t="s">
        <v>3</v>
      </c>
      <c r="G1322" s="85">
        <v>1712052</v>
      </c>
      <c r="H1322" s="89"/>
      <c r="I1322" s="270" t="s">
        <v>4102</v>
      </c>
      <c r="J1322" s="89"/>
      <c r="K1322" s="89"/>
      <c r="L1322" s="89"/>
      <c r="M1322" s="89"/>
      <c r="N1322" s="271">
        <v>0</v>
      </c>
      <c r="O1322" s="271">
        <v>781</v>
      </c>
      <c r="P1322" s="89" t="s">
        <v>670</v>
      </c>
    </row>
    <row r="1323" spans="1:16" ht="51">
      <c r="A1323" s="268">
        <v>86</v>
      </c>
      <c r="B1323" s="89"/>
      <c r="C1323" s="269" t="s">
        <v>56</v>
      </c>
      <c r="D1323" s="84">
        <v>43509</v>
      </c>
      <c r="E1323" s="85" t="s">
        <v>3170</v>
      </c>
      <c r="F1323" s="85" t="s">
        <v>3</v>
      </c>
      <c r="G1323" s="85">
        <v>1712085</v>
      </c>
      <c r="H1323" s="89"/>
      <c r="I1323" s="270" t="s">
        <v>4103</v>
      </c>
      <c r="J1323" s="89"/>
      <c r="K1323" s="89"/>
      <c r="L1323" s="89"/>
      <c r="M1323" s="89"/>
      <c r="N1323" s="271">
        <v>0</v>
      </c>
      <c r="O1323" s="271">
        <v>1340</v>
      </c>
      <c r="P1323" s="89" t="s">
        <v>670</v>
      </c>
    </row>
    <row r="1324" spans="1:16" ht="38.25">
      <c r="A1324" s="268" t="s">
        <v>565</v>
      </c>
      <c r="B1324" s="89"/>
      <c r="C1324" s="269" t="s">
        <v>615</v>
      </c>
      <c r="D1324" s="84">
        <v>43509</v>
      </c>
      <c r="E1324" s="85" t="s">
        <v>3171</v>
      </c>
      <c r="F1324" s="85" t="s">
        <v>3</v>
      </c>
      <c r="G1324" s="85">
        <v>1712089</v>
      </c>
      <c r="H1324" s="89"/>
      <c r="I1324" s="270" t="s">
        <v>4104</v>
      </c>
      <c r="J1324" s="89"/>
      <c r="K1324" s="89"/>
      <c r="L1324" s="89"/>
      <c r="M1324" s="89"/>
      <c r="N1324" s="271">
        <v>0</v>
      </c>
      <c r="O1324" s="271">
        <v>2760.2200000000003</v>
      </c>
      <c r="P1324" s="89" t="s">
        <v>670</v>
      </c>
    </row>
    <row r="1325" spans="1:16" ht="51">
      <c r="A1325" s="268">
        <v>680</v>
      </c>
      <c r="B1325" s="89"/>
      <c r="C1325" s="269" t="s">
        <v>191</v>
      </c>
      <c r="D1325" s="84">
        <v>43509</v>
      </c>
      <c r="E1325" s="85" t="s">
        <v>3172</v>
      </c>
      <c r="F1325" s="85" t="s">
        <v>3</v>
      </c>
      <c r="G1325" s="85">
        <v>1711888</v>
      </c>
      <c r="H1325" s="89"/>
      <c r="I1325" s="270" t="s">
        <v>4105</v>
      </c>
      <c r="J1325" s="89"/>
      <c r="K1325" s="89"/>
      <c r="L1325" s="89"/>
      <c r="M1325" s="89"/>
      <c r="N1325" s="271">
        <v>0</v>
      </c>
      <c r="O1325" s="271">
        <v>2026.63</v>
      </c>
      <c r="P1325" s="89" t="s">
        <v>670</v>
      </c>
    </row>
    <row r="1326" spans="1:16" ht="51">
      <c r="A1326" s="268" t="s">
        <v>565</v>
      </c>
      <c r="B1326" s="89"/>
      <c r="C1326" s="269" t="s">
        <v>615</v>
      </c>
      <c r="D1326" s="84">
        <v>43509</v>
      </c>
      <c r="E1326" s="85" t="s">
        <v>3173</v>
      </c>
      <c r="F1326" s="85" t="s">
        <v>3</v>
      </c>
      <c r="G1326" s="85">
        <v>1711898</v>
      </c>
      <c r="H1326" s="89"/>
      <c r="I1326" s="270" t="s">
        <v>4106</v>
      </c>
      <c r="J1326" s="89"/>
      <c r="K1326" s="89"/>
      <c r="L1326" s="89"/>
      <c r="M1326" s="89"/>
      <c r="N1326" s="271">
        <v>0</v>
      </c>
      <c r="O1326" s="271">
        <v>2387.4</v>
      </c>
      <c r="P1326" s="89" t="s">
        <v>670</v>
      </c>
    </row>
    <row r="1327" spans="1:16" ht="51">
      <c r="A1327" s="268">
        <v>513</v>
      </c>
      <c r="B1327" s="89"/>
      <c r="C1327" s="269" t="s">
        <v>171</v>
      </c>
      <c r="D1327" s="84">
        <v>43509</v>
      </c>
      <c r="E1327" s="85" t="s">
        <v>3174</v>
      </c>
      <c r="F1327" s="85" t="s">
        <v>3</v>
      </c>
      <c r="G1327" s="85">
        <v>1711919</v>
      </c>
      <c r="H1327" s="89"/>
      <c r="I1327" s="270" t="s">
        <v>4107</v>
      </c>
      <c r="J1327" s="89"/>
      <c r="K1327" s="89"/>
      <c r="L1327" s="89"/>
      <c r="M1327" s="89"/>
      <c r="N1327" s="271">
        <v>0</v>
      </c>
      <c r="O1327" s="271">
        <v>148.87</v>
      </c>
      <c r="P1327" s="89" t="s">
        <v>670</v>
      </c>
    </row>
    <row r="1328" spans="1:16" ht="51">
      <c r="A1328" s="268" t="s">
        <v>565</v>
      </c>
      <c r="B1328" s="89"/>
      <c r="C1328" s="269" t="s">
        <v>615</v>
      </c>
      <c r="D1328" s="84">
        <v>43509</v>
      </c>
      <c r="E1328" s="85" t="s">
        <v>3175</v>
      </c>
      <c r="F1328" s="85" t="s">
        <v>3</v>
      </c>
      <c r="G1328" s="85">
        <v>1711873</v>
      </c>
      <c r="H1328" s="89"/>
      <c r="I1328" s="270" t="s">
        <v>4108</v>
      </c>
      <c r="J1328" s="89"/>
      <c r="K1328" s="89"/>
      <c r="L1328" s="89"/>
      <c r="M1328" s="89"/>
      <c r="N1328" s="271">
        <v>0</v>
      </c>
      <c r="O1328" s="271">
        <v>1096.73</v>
      </c>
      <c r="P1328" s="89" t="s">
        <v>670</v>
      </c>
    </row>
    <row r="1329" spans="1:16" ht="51">
      <c r="A1329" s="268" t="s">
        <v>559</v>
      </c>
      <c r="B1329" s="89"/>
      <c r="C1329" s="269" t="s">
        <v>760</v>
      </c>
      <c r="D1329" s="84">
        <v>43509</v>
      </c>
      <c r="E1329" s="85" t="s">
        <v>3176</v>
      </c>
      <c r="F1329" s="85" t="s">
        <v>3</v>
      </c>
      <c r="G1329" s="85">
        <v>1711839</v>
      </c>
      <c r="H1329" s="89"/>
      <c r="I1329" s="270" t="s">
        <v>4109</v>
      </c>
      <c r="J1329" s="89"/>
      <c r="K1329" s="89"/>
      <c r="L1329" s="89"/>
      <c r="M1329" s="89"/>
      <c r="N1329" s="271">
        <v>0</v>
      </c>
      <c r="O1329" s="271">
        <v>6711.6</v>
      </c>
      <c r="P1329" s="89" t="s">
        <v>670</v>
      </c>
    </row>
    <row r="1330" spans="1:16" ht="51">
      <c r="A1330" s="268">
        <v>591</v>
      </c>
      <c r="B1330" s="89"/>
      <c r="C1330" s="269" t="s">
        <v>1368</v>
      </c>
      <c r="D1330" s="84">
        <v>43509</v>
      </c>
      <c r="E1330" s="85" t="s">
        <v>3177</v>
      </c>
      <c r="F1330" s="85" t="s">
        <v>3</v>
      </c>
      <c r="G1330" s="85">
        <v>1711937</v>
      </c>
      <c r="H1330" s="89"/>
      <c r="I1330" s="270" t="s">
        <v>4110</v>
      </c>
      <c r="J1330" s="89"/>
      <c r="K1330" s="89"/>
      <c r="L1330" s="89"/>
      <c r="M1330" s="89"/>
      <c r="N1330" s="271">
        <v>0</v>
      </c>
      <c r="O1330" s="271">
        <v>2878.55</v>
      </c>
      <c r="P1330" s="89" t="s">
        <v>670</v>
      </c>
    </row>
    <row r="1331" spans="1:16" ht="76.5" hidden="1">
      <c r="A1331" s="268">
        <v>862</v>
      </c>
      <c r="B1331" s="89"/>
      <c r="C1331" s="269" t="s">
        <v>199</v>
      </c>
      <c r="D1331" s="84">
        <v>43509</v>
      </c>
      <c r="E1331" s="85" t="s">
        <v>3178</v>
      </c>
      <c r="F1331" s="85" t="s">
        <v>671</v>
      </c>
      <c r="G1331" s="85">
        <v>192360</v>
      </c>
      <c r="H1331" s="89"/>
      <c r="I1331" s="270" t="s">
        <v>4111</v>
      </c>
      <c r="J1331" s="89"/>
      <c r="K1331" s="89"/>
      <c r="L1331" s="89"/>
      <c r="M1331" s="89"/>
      <c r="N1331" s="271">
        <v>0</v>
      </c>
      <c r="O1331" s="271">
        <v>5109.0600000000004</v>
      </c>
      <c r="P1331" s="89" t="s">
        <v>670</v>
      </c>
    </row>
    <row r="1332" spans="1:16" ht="76.5" hidden="1">
      <c r="A1332" s="268">
        <v>862</v>
      </c>
      <c r="B1332" s="89"/>
      <c r="C1332" s="269" t="s">
        <v>199</v>
      </c>
      <c r="D1332" s="84">
        <v>43509</v>
      </c>
      <c r="E1332" s="85" t="s">
        <v>3178</v>
      </c>
      <c r="F1332" s="85" t="s">
        <v>671</v>
      </c>
      <c r="G1332" s="85">
        <v>192361</v>
      </c>
      <c r="H1332" s="89"/>
      <c r="I1332" s="270" t="s">
        <v>4112</v>
      </c>
      <c r="J1332" s="89"/>
      <c r="K1332" s="89"/>
      <c r="L1332" s="89"/>
      <c r="M1332" s="89"/>
      <c r="N1332" s="271">
        <v>0</v>
      </c>
      <c r="O1332" s="271">
        <v>5109.05</v>
      </c>
      <c r="P1332" s="89" t="s">
        <v>670</v>
      </c>
    </row>
    <row r="1333" spans="1:16" ht="76.5" hidden="1">
      <c r="A1333" s="268">
        <v>10</v>
      </c>
      <c r="B1333" s="89"/>
      <c r="C1333" s="269" t="s">
        <v>41</v>
      </c>
      <c r="D1333" s="84">
        <v>43509</v>
      </c>
      <c r="E1333" s="85" t="s">
        <v>3179</v>
      </c>
      <c r="F1333" s="85" t="s">
        <v>6</v>
      </c>
      <c r="G1333" s="85">
        <v>963272</v>
      </c>
      <c r="H1333" s="89"/>
      <c r="I1333" s="270" t="s">
        <v>4113</v>
      </c>
      <c r="J1333" s="89"/>
      <c r="K1333" s="89"/>
      <c r="L1333" s="89"/>
      <c r="M1333" s="89"/>
      <c r="N1333" s="271">
        <v>0</v>
      </c>
      <c r="O1333" s="271">
        <v>17779.68</v>
      </c>
      <c r="P1333" s="89" t="s">
        <v>670</v>
      </c>
    </row>
    <row r="1334" spans="1:16" ht="63.75" hidden="1">
      <c r="A1334" s="268">
        <v>10</v>
      </c>
      <c r="B1334" s="89"/>
      <c r="C1334" s="269" t="s">
        <v>41</v>
      </c>
      <c r="D1334" s="84">
        <v>43509</v>
      </c>
      <c r="E1334" s="85" t="s">
        <v>3180</v>
      </c>
      <c r="F1334" s="85" t="s">
        <v>6</v>
      </c>
      <c r="G1334" s="85">
        <v>963276</v>
      </c>
      <c r="H1334" s="89"/>
      <c r="I1334" s="270" t="s">
        <v>4114</v>
      </c>
      <c r="J1334" s="89"/>
      <c r="K1334" s="89"/>
      <c r="L1334" s="89"/>
      <c r="M1334" s="89"/>
      <c r="N1334" s="271">
        <v>0</v>
      </c>
      <c r="O1334" s="271">
        <v>42977.56</v>
      </c>
      <c r="P1334" s="89" t="s">
        <v>670</v>
      </c>
    </row>
    <row r="1335" spans="1:16" ht="63.75" hidden="1">
      <c r="A1335" s="268">
        <v>340</v>
      </c>
      <c r="B1335" s="89"/>
      <c r="C1335" s="269" t="s">
        <v>147</v>
      </c>
      <c r="D1335" s="84">
        <v>43509</v>
      </c>
      <c r="E1335" s="85" t="s">
        <v>3181</v>
      </c>
      <c r="F1335" s="85" t="s">
        <v>6</v>
      </c>
      <c r="G1335" s="85">
        <v>963278</v>
      </c>
      <c r="H1335" s="89"/>
      <c r="I1335" s="270" t="s">
        <v>4115</v>
      </c>
      <c r="J1335" s="89"/>
      <c r="K1335" s="89"/>
      <c r="L1335" s="89"/>
      <c r="M1335" s="89"/>
      <c r="N1335" s="271">
        <v>0</v>
      </c>
      <c r="O1335" s="271">
        <v>17321.5</v>
      </c>
      <c r="P1335" s="89" t="s">
        <v>670</v>
      </c>
    </row>
    <row r="1336" spans="1:16" ht="63.75" hidden="1">
      <c r="A1336" s="268">
        <v>10</v>
      </c>
      <c r="B1336" s="89"/>
      <c r="C1336" s="269" t="s">
        <v>41</v>
      </c>
      <c r="D1336" s="84">
        <v>43509</v>
      </c>
      <c r="E1336" s="85" t="s">
        <v>3182</v>
      </c>
      <c r="F1336" s="85" t="s">
        <v>6</v>
      </c>
      <c r="G1336" s="85">
        <v>963282</v>
      </c>
      <c r="H1336" s="89"/>
      <c r="I1336" s="270" t="s">
        <v>4116</v>
      </c>
      <c r="J1336" s="89"/>
      <c r="K1336" s="89"/>
      <c r="L1336" s="89"/>
      <c r="M1336" s="89"/>
      <c r="N1336" s="271">
        <v>0</v>
      </c>
      <c r="O1336" s="271">
        <v>7356.25</v>
      </c>
      <c r="P1336" s="89" t="s">
        <v>670</v>
      </c>
    </row>
    <row r="1337" spans="1:16" ht="63.75" hidden="1">
      <c r="A1337" s="268">
        <v>10</v>
      </c>
      <c r="B1337" s="89"/>
      <c r="C1337" s="269" t="s">
        <v>41</v>
      </c>
      <c r="D1337" s="84">
        <v>43509</v>
      </c>
      <c r="E1337" s="85" t="s">
        <v>3183</v>
      </c>
      <c r="F1337" s="85" t="s">
        <v>6</v>
      </c>
      <c r="G1337" s="85">
        <v>963284</v>
      </c>
      <c r="H1337" s="89"/>
      <c r="I1337" s="270" t="s">
        <v>4117</v>
      </c>
      <c r="J1337" s="89"/>
      <c r="K1337" s="89"/>
      <c r="L1337" s="89"/>
      <c r="M1337" s="89"/>
      <c r="N1337" s="271">
        <v>0</v>
      </c>
      <c r="O1337" s="271">
        <v>3055.99</v>
      </c>
      <c r="P1337" s="89" t="s">
        <v>670</v>
      </c>
    </row>
    <row r="1338" spans="1:16" ht="63.75" hidden="1">
      <c r="A1338" s="268">
        <v>340</v>
      </c>
      <c r="B1338" s="89"/>
      <c r="C1338" s="269" t="s">
        <v>147</v>
      </c>
      <c r="D1338" s="84">
        <v>43509</v>
      </c>
      <c r="E1338" s="85" t="s">
        <v>3184</v>
      </c>
      <c r="F1338" s="85" t="s">
        <v>15</v>
      </c>
      <c r="G1338" s="85">
        <v>963279</v>
      </c>
      <c r="H1338" s="89"/>
      <c r="I1338" s="270" t="s">
        <v>4118</v>
      </c>
      <c r="J1338" s="89"/>
      <c r="K1338" s="89"/>
      <c r="L1338" s="89"/>
      <c r="M1338" s="89"/>
      <c r="N1338" s="271">
        <v>50</v>
      </c>
      <c r="O1338" s="271">
        <v>0</v>
      </c>
      <c r="P1338" s="89" t="s">
        <v>670</v>
      </c>
    </row>
    <row r="1339" spans="1:16" ht="89.25" hidden="1">
      <c r="A1339" s="268">
        <v>10</v>
      </c>
      <c r="B1339" s="89"/>
      <c r="C1339" s="269" t="s">
        <v>41</v>
      </c>
      <c r="D1339" s="84">
        <v>43509</v>
      </c>
      <c r="E1339" s="85" t="s">
        <v>3185</v>
      </c>
      <c r="F1339" s="85" t="s">
        <v>6</v>
      </c>
      <c r="G1339" s="85">
        <v>963833</v>
      </c>
      <c r="H1339" s="89"/>
      <c r="I1339" s="270" t="s">
        <v>4119</v>
      </c>
      <c r="J1339" s="89"/>
      <c r="K1339" s="89"/>
      <c r="L1339" s="89"/>
      <c r="M1339" s="89"/>
      <c r="N1339" s="271">
        <v>0</v>
      </c>
      <c r="O1339" s="271">
        <v>0.06</v>
      </c>
      <c r="P1339" s="89" t="s">
        <v>670</v>
      </c>
    </row>
    <row r="1340" spans="1:16" ht="51" hidden="1">
      <c r="A1340" s="268">
        <v>340</v>
      </c>
      <c r="B1340" s="89"/>
      <c r="C1340" s="269" t="s">
        <v>147</v>
      </c>
      <c r="D1340" s="84">
        <v>43509</v>
      </c>
      <c r="E1340" s="85" t="s">
        <v>3186</v>
      </c>
      <c r="F1340" s="85" t="s">
        <v>6</v>
      </c>
      <c r="G1340" s="85">
        <v>963843</v>
      </c>
      <c r="H1340" s="89"/>
      <c r="I1340" s="270" t="s">
        <v>4120</v>
      </c>
      <c r="J1340" s="89"/>
      <c r="K1340" s="89"/>
      <c r="L1340" s="89"/>
      <c r="M1340" s="89"/>
      <c r="N1340" s="271">
        <v>0</v>
      </c>
      <c r="O1340" s="271">
        <v>48747.16</v>
      </c>
      <c r="P1340" s="89" t="s">
        <v>670</v>
      </c>
    </row>
    <row r="1341" spans="1:16" ht="76.5" hidden="1">
      <c r="A1341" s="268">
        <v>35</v>
      </c>
      <c r="B1341" s="89"/>
      <c r="C1341" s="269" t="s">
        <v>46</v>
      </c>
      <c r="D1341" s="84">
        <v>43509</v>
      </c>
      <c r="E1341" s="85" t="s">
        <v>3187</v>
      </c>
      <c r="F1341" s="85" t="s">
        <v>671</v>
      </c>
      <c r="G1341" s="85">
        <v>192311</v>
      </c>
      <c r="H1341" s="89"/>
      <c r="I1341" s="270" t="s">
        <v>4121</v>
      </c>
      <c r="J1341" s="89"/>
      <c r="K1341" s="89"/>
      <c r="L1341" s="89"/>
      <c r="M1341" s="89"/>
      <c r="N1341" s="271">
        <v>0</v>
      </c>
      <c r="O1341" s="271">
        <v>58553.41</v>
      </c>
      <c r="P1341" s="89" t="s">
        <v>670</v>
      </c>
    </row>
    <row r="1342" spans="1:16" ht="63.75" hidden="1">
      <c r="A1342" s="268" t="s">
        <v>559</v>
      </c>
      <c r="B1342" s="89"/>
      <c r="C1342" s="269" t="s">
        <v>760</v>
      </c>
      <c r="D1342" s="84">
        <v>43509</v>
      </c>
      <c r="E1342" s="85" t="s">
        <v>3188</v>
      </c>
      <c r="F1342" s="85" t="s">
        <v>6</v>
      </c>
      <c r="G1342" s="85">
        <v>1082154</v>
      </c>
      <c r="H1342" s="89"/>
      <c r="I1342" s="270" t="s">
        <v>4122</v>
      </c>
      <c r="J1342" s="89"/>
      <c r="K1342" s="89"/>
      <c r="L1342" s="89"/>
      <c r="M1342" s="89"/>
      <c r="N1342" s="271">
        <v>0</v>
      </c>
      <c r="O1342" s="271">
        <v>149.91999999999999</v>
      </c>
      <c r="P1342" s="89" t="s">
        <v>670</v>
      </c>
    </row>
    <row r="1343" spans="1:16" ht="38.25" hidden="1">
      <c r="A1343" s="268">
        <v>340</v>
      </c>
      <c r="B1343" s="89"/>
      <c r="C1343" s="269" t="s">
        <v>147</v>
      </c>
      <c r="D1343" s="84">
        <v>43509</v>
      </c>
      <c r="E1343" s="85" t="s">
        <v>3189</v>
      </c>
      <c r="F1343" s="85" t="s">
        <v>15</v>
      </c>
      <c r="G1343" s="85">
        <v>963844</v>
      </c>
      <c r="H1343" s="89"/>
      <c r="I1343" s="270" t="s">
        <v>2294</v>
      </c>
      <c r="J1343" s="89"/>
      <c r="K1343" s="89"/>
      <c r="L1343" s="89"/>
      <c r="M1343" s="89"/>
      <c r="N1343" s="271">
        <v>50</v>
      </c>
      <c r="O1343" s="271">
        <v>0</v>
      </c>
      <c r="P1343" s="89" t="s">
        <v>670</v>
      </c>
    </row>
    <row r="1344" spans="1:16" ht="51" hidden="1">
      <c r="A1344" s="268">
        <v>10</v>
      </c>
      <c r="B1344" s="89"/>
      <c r="C1344" s="269" t="s">
        <v>41</v>
      </c>
      <c r="D1344" s="84">
        <v>43509</v>
      </c>
      <c r="E1344" s="85" t="s">
        <v>3190</v>
      </c>
      <c r="F1344" s="85" t="s">
        <v>6</v>
      </c>
      <c r="G1344" s="85">
        <v>963996</v>
      </c>
      <c r="H1344" s="89"/>
      <c r="I1344" s="270" t="s">
        <v>4123</v>
      </c>
      <c r="J1344" s="89"/>
      <c r="K1344" s="89"/>
      <c r="L1344" s="89"/>
      <c r="M1344" s="89"/>
      <c r="N1344" s="271">
        <v>0</v>
      </c>
      <c r="O1344" s="271">
        <v>12330.71</v>
      </c>
      <c r="P1344" s="89" t="s">
        <v>670</v>
      </c>
    </row>
    <row r="1345" spans="1:16" ht="51" hidden="1">
      <c r="A1345" s="268">
        <v>10</v>
      </c>
      <c r="B1345" s="89"/>
      <c r="C1345" s="269" t="s">
        <v>41</v>
      </c>
      <c r="D1345" s="84">
        <v>43509</v>
      </c>
      <c r="E1345" s="85" t="s">
        <v>3191</v>
      </c>
      <c r="F1345" s="85" t="s">
        <v>6</v>
      </c>
      <c r="G1345" s="85">
        <v>963990</v>
      </c>
      <c r="H1345" s="89"/>
      <c r="I1345" s="270" t="s">
        <v>4124</v>
      </c>
      <c r="J1345" s="89"/>
      <c r="K1345" s="89"/>
      <c r="L1345" s="89"/>
      <c r="M1345" s="89"/>
      <c r="N1345" s="271">
        <v>0</v>
      </c>
      <c r="O1345" s="271">
        <v>2205.56</v>
      </c>
      <c r="P1345" s="89" t="s">
        <v>670</v>
      </c>
    </row>
    <row r="1346" spans="1:16" ht="51" hidden="1">
      <c r="A1346" s="268">
        <v>10</v>
      </c>
      <c r="B1346" s="89"/>
      <c r="C1346" s="269" t="s">
        <v>41</v>
      </c>
      <c r="D1346" s="84">
        <v>43509</v>
      </c>
      <c r="E1346" s="85" t="s">
        <v>3192</v>
      </c>
      <c r="F1346" s="85" t="s">
        <v>6</v>
      </c>
      <c r="G1346" s="85">
        <v>963988</v>
      </c>
      <c r="H1346" s="89"/>
      <c r="I1346" s="270" t="s">
        <v>4125</v>
      </c>
      <c r="J1346" s="89"/>
      <c r="K1346" s="89"/>
      <c r="L1346" s="89"/>
      <c r="M1346" s="89"/>
      <c r="N1346" s="271">
        <v>0</v>
      </c>
      <c r="O1346" s="271">
        <v>14196.84</v>
      </c>
      <c r="P1346" s="89" t="s">
        <v>670</v>
      </c>
    </row>
    <row r="1347" spans="1:16" ht="76.5" hidden="1">
      <c r="A1347" s="268" t="s">
        <v>557</v>
      </c>
      <c r="B1347" s="89"/>
      <c r="C1347" s="269" t="s">
        <v>781</v>
      </c>
      <c r="D1347" s="84">
        <v>43509</v>
      </c>
      <c r="E1347" s="85" t="s">
        <v>3193</v>
      </c>
      <c r="F1347" s="85" t="s">
        <v>6</v>
      </c>
      <c r="G1347" s="85">
        <v>1082363</v>
      </c>
      <c r="H1347" s="89"/>
      <c r="I1347" s="270" t="s">
        <v>4126</v>
      </c>
      <c r="J1347" s="89"/>
      <c r="K1347" s="89"/>
      <c r="L1347" s="89"/>
      <c r="M1347" s="89"/>
      <c r="N1347" s="271">
        <v>0</v>
      </c>
      <c r="O1347" s="271">
        <v>50000</v>
      </c>
      <c r="P1347" s="89" t="s">
        <v>670</v>
      </c>
    </row>
    <row r="1348" spans="1:16" ht="51" hidden="1">
      <c r="A1348" s="268">
        <v>35</v>
      </c>
      <c r="B1348" s="89"/>
      <c r="C1348" s="269" t="s">
        <v>46</v>
      </c>
      <c r="D1348" s="84">
        <v>43509</v>
      </c>
      <c r="E1348" s="85" t="s">
        <v>3194</v>
      </c>
      <c r="F1348" s="85" t="s">
        <v>6</v>
      </c>
      <c r="G1348" s="85">
        <v>1082360</v>
      </c>
      <c r="H1348" s="89"/>
      <c r="I1348" s="270" t="s">
        <v>4127</v>
      </c>
      <c r="J1348" s="89"/>
      <c r="K1348" s="89"/>
      <c r="L1348" s="89"/>
      <c r="M1348" s="89"/>
      <c r="N1348" s="271">
        <v>0</v>
      </c>
      <c r="O1348" s="271">
        <v>6269.76</v>
      </c>
      <c r="P1348" s="89" t="s">
        <v>670</v>
      </c>
    </row>
    <row r="1349" spans="1:16" ht="63.75" hidden="1">
      <c r="A1349" s="268">
        <v>10</v>
      </c>
      <c r="B1349" s="89"/>
      <c r="C1349" s="269" t="s">
        <v>41</v>
      </c>
      <c r="D1349" s="84">
        <v>43509</v>
      </c>
      <c r="E1349" s="85" t="s">
        <v>3195</v>
      </c>
      <c r="F1349" s="85" t="s">
        <v>6</v>
      </c>
      <c r="G1349" s="85">
        <v>964011</v>
      </c>
      <c r="H1349" s="89"/>
      <c r="I1349" s="270" t="s">
        <v>4128</v>
      </c>
      <c r="J1349" s="89"/>
      <c r="K1349" s="89"/>
      <c r="L1349" s="89"/>
      <c r="M1349" s="89"/>
      <c r="N1349" s="271">
        <v>0</v>
      </c>
      <c r="O1349" s="271">
        <v>32875.93</v>
      </c>
      <c r="P1349" s="89" t="s">
        <v>670</v>
      </c>
    </row>
    <row r="1350" spans="1:16" ht="63.75" hidden="1">
      <c r="A1350" s="268">
        <v>10</v>
      </c>
      <c r="B1350" s="89"/>
      <c r="C1350" s="269" t="s">
        <v>41</v>
      </c>
      <c r="D1350" s="84">
        <v>43509</v>
      </c>
      <c r="E1350" s="85" t="s">
        <v>3196</v>
      </c>
      <c r="F1350" s="85" t="s">
        <v>6</v>
      </c>
      <c r="G1350" s="85">
        <v>964013</v>
      </c>
      <c r="H1350" s="89"/>
      <c r="I1350" s="270" t="s">
        <v>4129</v>
      </c>
      <c r="J1350" s="89"/>
      <c r="K1350" s="89"/>
      <c r="L1350" s="89"/>
      <c r="M1350" s="89"/>
      <c r="N1350" s="271">
        <v>0</v>
      </c>
      <c r="O1350" s="271">
        <v>14779.6</v>
      </c>
      <c r="P1350" s="89" t="s">
        <v>670</v>
      </c>
    </row>
    <row r="1351" spans="1:16" ht="63.75" hidden="1">
      <c r="A1351" s="268">
        <v>10</v>
      </c>
      <c r="B1351" s="89"/>
      <c r="C1351" s="269" t="s">
        <v>41</v>
      </c>
      <c r="D1351" s="84">
        <v>43509</v>
      </c>
      <c r="E1351" s="85" t="s">
        <v>3197</v>
      </c>
      <c r="F1351" s="85" t="s">
        <v>6</v>
      </c>
      <c r="G1351" s="85">
        <v>964144</v>
      </c>
      <c r="H1351" s="89"/>
      <c r="I1351" s="270" t="s">
        <v>4130</v>
      </c>
      <c r="J1351" s="89"/>
      <c r="K1351" s="89"/>
      <c r="L1351" s="89"/>
      <c r="M1351" s="89"/>
      <c r="N1351" s="271">
        <v>0</v>
      </c>
      <c r="O1351" s="271">
        <v>15116.97</v>
      </c>
      <c r="P1351" s="89" t="s">
        <v>670</v>
      </c>
    </row>
    <row r="1352" spans="1:16" ht="63.75" hidden="1">
      <c r="A1352" s="268">
        <v>10</v>
      </c>
      <c r="B1352" s="89"/>
      <c r="C1352" s="269" t="s">
        <v>41</v>
      </c>
      <c r="D1352" s="84">
        <v>43509</v>
      </c>
      <c r="E1352" s="85" t="s">
        <v>3198</v>
      </c>
      <c r="F1352" s="85" t="s">
        <v>6</v>
      </c>
      <c r="G1352" s="85">
        <v>964146</v>
      </c>
      <c r="H1352" s="89"/>
      <c r="I1352" s="270" t="s">
        <v>4131</v>
      </c>
      <c r="J1352" s="89"/>
      <c r="K1352" s="89"/>
      <c r="L1352" s="89"/>
      <c r="M1352" s="89"/>
      <c r="N1352" s="271">
        <v>0</v>
      </c>
      <c r="O1352" s="271">
        <v>182015.63</v>
      </c>
      <c r="P1352" s="89" t="s">
        <v>670</v>
      </c>
    </row>
    <row r="1353" spans="1:16" ht="51" hidden="1">
      <c r="A1353" s="268">
        <v>10</v>
      </c>
      <c r="B1353" s="89"/>
      <c r="C1353" s="269" t="s">
        <v>41</v>
      </c>
      <c r="D1353" s="84">
        <v>43509</v>
      </c>
      <c r="E1353" s="85" t="s">
        <v>3199</v>
      </c>
      <c r="F1353" s="85" t="s">
        <v>6</v>
      </c>
      <c r="G1353" s="85">
        <v>964242</v>
      </c>
      <c r="H1353" s="89"/>
      <c r="I1353" s="270" t="s">
        <v>4132</v>
      </c>
      <c r="J1353" s="89"/>
      <c r="K1353" s="89"/>
      <c r="L1353" s="89"/>
      <c r="M1353" s="89"/>
      <c r="N1353" s="271">
        <v>0</v>
      </c>
      <c r="O1353" s="271">
        <v>149561.72</v>
      </c>
      <c r="P1353" s="89" t="s">
        <v>670</v>
      </c>
    </row>
    <row r="1354" spans="1:16" ht="51">
      <c r="A1354" s="268">
        <v>592</v>
      </c>
      <c r="B1354" s="89"/>
      <c r="C1354" s="269" t="s">
        <v>645</v>
      </c>
      <c r="D1354" s="84">
        <v>43510</v>
      </c>
      <c r="E1354" s="85" t="s">
        <v>3200</v>
      </c>
      <c r="F1354" s="85" t="s">
        <v>3</v>
      </c>
      <c r="G1354" s="85">
        <v>1712297</v>
      </c>
      <c r="H1354" s="89"/>
      <c r="I1354" s="270" t="s">
        <v>4133</v>
      </c>
      <c r="J1354" s="89"/>
      <c r="K1354" s="89"/>
      <c r="L1354" s="89"/>
      <c r="M1354" s="89"/>
      <c r="N1354" s="271">
        <v>0</v>
      </c>
      <c r="O1354" s="271">
        <v>351.41</v>
      </c>
      <c r="P1354" s="89" t="s">
        <v>670</v>
      </c>
    </row>
    <row r="1355" spans="1:16" ht="38.25">
      <c r="A1355" s="268" t="s">
        <v>565</v>
      </c>
      <c r="B1355" s="89"/>
      <c r="C1355" s="269" t="s">
        <v>615</v>
      </c>
      <c r="D1355" s="84">
        <v>43510</v>
      </c>
      <c r="E1355" s="85" t="s">
        <v>3201</v>
      </c>
      <c r="F1355" s="85" t="s">
        <v>3</v>
      </c>
      <c r="G1355" s="85">
        <v>1712301</v>
      </c>
      <c r="H1355" s="89"/>
      <c r="I1355" s="270" t="s">
        <v>4134</v>
      </c>
      <c r="J1355" s="89"/>
      <c r="K1355" s="89"/>
      <c r="L1355" s="89"/>
      <c r="M1355" s="89"/>
      <c r="N1355" s="271">
        <v>0</v>
      </c>
      <c r="O1355" s="271">
        <v>1195.9000000000001</v>
      </c>
      <c r="P1355" s="89" t="s">
        <v>670</v>
      </c>
    </row>
    <row r="1356" spans="1:16" ht="38.25">
      <c r="A1356" s="268" t="s">
        <v>565</v>
      </c>
      <c r="B1356" s="89"/>
      <c r="C1356" s="269" t="s">
        <v>615</v>
      </c>
      <c r="D1356" s="84">
        <v>43510</v>
      </c>
      <c r="E1356" s="85" t="s">
        <v>3202</v>
      </c>
      <c r="F1356" s="85" t="s">
        <v>3</v>
      </c>
      <c r="G1356" s="85">
        <v>1712320</v>
      </c>
      <c r="H1356" s="89"/>
      <c r="I1356" s="270" t="s">
        <v>4135</v>
      </c>
      <c r="J1356" s="89"/>
      <c r="K1356" s="89"/>
      <c r="L1356" s="89"/>
      <c r="M1356" s="89"/>
      <c r="N1356" s="271">
        <v>0</v>
      </c>
      <c r="O1356" s="271">
        <v>1108.33</v>
      </c>
      <c r="P1356" s="89" t="s">
        <v>670</v>
      </c>
    </row>
    <row r="1357" spans="1:16" ht="63.75">
      <c r="A1357" s="268">
        <v>190</v>
      </c>
      <c r="B1357" s="89"/>
      <c r="C1357" s="269" t="s">
        <v>92</v>
      </c>
      <c r="D1357" s="84">
        <v>43510</v>
      </c>
      <c r="E1357" s="85" t="s">
        <v>3203</v>
      </c>
      <c r="F1357" s="85" t="s">
        <v>3</v>
      </c>
      <c r="G1357" s="85">
        <v>1712276</v>
      </c>
      <c r="H1357" s="89"/>
      <c r="I1357" s="270" t="s">
        <v>4136</v>
      </c>
      <c r="J1357" s="89"/>
      <c r="K1357" s="89"/>
      <c r="L1357" s="89"/>
      <c r="M1357" s="89"/>
      <c r="N1357" s="271">
        <v>0</v>
      </c>
      <c r="O1357" s="271">
        <v>155</v>
      </c>
      <c r="P1357" s="89" t="s">
        <v>670</v>
      </c>
    </row>
    <row r="1358" spans="1:16" ht="51">
      <c r="A1358" s="268">
        <v>190</v>
      </c>
      <c r="B1358" s="89"/>
      <c r="C1358" s="269" t="s">
        <v>92</v>
      </c>
      <c r="D1358" s="84">
        <v>43510</v>
      </c>
      <c r="E1358" s="85" t="s">
        <v>3204</v>
      </c>
      <c r="F1358" s="85" t="s">
        <v>3</v>
      </c>
      <c r="G1358" s="85">
        <v>1712275</v>
      </c>
      <c r="H1358" s="89"/>
      <c r="I1358" s="270" t="s">
        <v>4137</v>
      </c>
      <c r="J1358" s="89"/>
      <c r="K1358" s="89"/>
      <c r="L1358" s="89"/>
      <c r="M1358" s="89"/>
      <c r="N1358" s="271">
        <v>0</v>
      </c>
      <c r="O1358" s="271">
        <v>155</v>
      </c>
      <c r="P1358" s="89" t="s">
        <v>670</v>
      </c>
    </row>
    <row r="1359" spans="1:16" ht="63.75">
      <c r="A1359" s="268">
        <v>190</v>
      </c>
      <c r="B1359" s="89"/>
      <c r="C1359" s="269" t="s">
        <v>92</v>
      </c>
      <c r="D1359" s="84">
        <v>43510</v>
      </c>
      <c r="E1359" s="85" t="s">
        <v>3205</v>
      </c>
      <c r="F1359" s="85" t="s">
        <v>3</v>
      </c>
      <c r="G1359" s="85">
        <v>1712274</v>
      </c>
      <c r="H1359" s="89"/>
      <c r="I1359" s="270" t="s">
        <v>4138</v>
      </c>
      <c r="J1359" s="89"/>
      <c r="K1359" s="89"/>
      <c r="L1359" s="89"/>
      <c r="M1359" s="89"/>
      <c r="N1359" s="271">
        <v>0</v>
      </c>
      <c r="O1359" s="271">
        <v>631</v>
      </c>
      <c r="P1359" s="89" t="s">
        <v>670</v>
      </c>
    </row>
    <row r="1360" spans="1:16" ht="51">
      <c r="A1360" s="268">
        <v>190</v>
      </c>
      <c r="B1360" s="89"/>
      <c r="C1360" s="269" t="s">
        <v>92</v>
      </c>
      <c r="D1360" s="84">
        <v>43510</v>
      </c>
      <c r="E1360" s="85" t="s">
        <v>3206</v>
      </c>
      <c r="F1360" s="85" t="s">
        <v>3</v>
      </c>
      <c r="G1360" s="85">
        <v>1712273</v>
      </c>
      <c r="H1360" s="89"/>
      <c r="I1360" s="270" t="s">
        <v>4139</v>
      </c>
      <c r="J1360" s="89"/>
      <c r="K1360" s="89"/>
      <c r="L1360" s="89"/>
      <c r="M1360" s="89"/>
      <c r="N1360" s="271">
        <v>0</v>
      </c>
      <c r="O1360" s="271">
        <v>155</v>
      </c>
      <c r="P1360" s="89" t="s">
        <v>670</v>
      </c>
    </row>
    <row r="1361" spans="1:16" ht="51">
      <c r="A1361" s="268" t="s">
        <v>565</v>
      </c>
      <c r="B1361" s="89"/>
      <c r="C1361" s="269" t="s">
        <v>615</v>
      </c>
      <c r="D1361" s="84">
        <v>43510</v>
      </c>
      <c r="E1361" s="85" t="s">
        <v>3207</v>
      </c>
      <c r="F1361" s="85" t="s">
        <v>3</v>
      </c>
      <c r="G1361" s="85">
        <v>1712271</v>
      </c>
      <c r="H1361" s="89"/>
      <c r="I1361" s="270" t="s">
        <v>4140</v>
      </c>
      <c r="J1361" s="89"/>
      <c r="K1361" s="89"/>
      <c r="L1361" s="89"/>
      <c r="M1361" s="89"/>
      <c r="N1361" s="271">
        <v>0</v>
      </c>
      <c r="O1361" s="271">
        <v>274.22000000000003</v>
      </c>
      <c r="P1361" s="89" t="s">
        <v>670</v>
      </c>
    </row>
    <row r="1362" spans="1:16" ht="38.25">
      <c r="A1362" s="268" t="s">
        <v>565</v>
      </c>
      <c r="B1362" s="89"/>
      <c r="C1362" s="269" t="s">
        <v>615</v>
      </c>
      <c r="D1362" s="84">
        <v>43510</v>
      </c>
      <c r="E1362" s="85" t="s">
        <v>3208</v>
      </c>
      <c r="F1362" s="85" t="s">
        <v>3</v>
      </c>
      <c r="G1362" s="85">
        <v>1712270</v>
      </c>
      <c r="H1362" s="89"/>
      <c r="I1362" s="270" t="s">
        <v>4141</v>
      </c>
      <c r="J1362" s="89"/>
      <c r="K1362" s="89"/>
      <c r="L1362" s="89"/>
      <c r="M1362" s="89"/>
      <c r="N1362" s="271">
        <v>0</v>
      </c>
      <c r="O1362" s="271">
        <v>3362.75</v>
      </c>
      <c r="P1362" s="89" t="s">
        <v>670</v>
      </c>
    </row>
    <row r="1363" spans="1:16" ht="51">
      <c r="A1363" s="268">
        <v>526</v>
      </c>
      <c r="B1363" s="89"/>
      <c r="C1363" s="269" t="s">
        <v>610</v>
      </c>
      <c r="D1363" s="84">
        <v>43510</v>
      </c>
      <c r="E1363" s="85" t="s">
        <v>3209</v>
      </c>
      <c r="F1363" s="85" t="s">
        <v>3</v>
      </c>
      <c r="G1363" s="85">
        <v>1712447</v>
      </c>
      <c r="H1363" s="89"/>
      <c r="I1363" s="270" t="s">
        <v>4142</v>
      </c>
      <c r="J1363" s="89"/>
      <c r="K1363" s="89"/>
      <c r="L1363" s="89"/>
      <c r="M1363" s="89"/>
      <c r="N1363" s="271">
        <v>0</v>
      </c>
      <c r="O1363" s="271">
        <v>40</v>
      </c>
      <c r="P1363" s="89" t="s">
        <v>670</v>
      </c>
    </row>
    <row r="1364" spans="1:16" ht="51">
      <c r="A1364" s="268">
        <v>378</v>
      </c>
      <c r="B1364" s="89"/>
      <c r="C1364" s="269" t="s">
        <v>639</v>
      </c>
      <c r="D1364" s="84">
        <v>43510</v>
      </c>
      <c r="E1364" s="85" t="s">
        <v>3210</v>
      </c>
      <c r="F1364" s="85" t="s">
        <v>3</v>
      </c>
      <c r="G1364" s="85">
        <v>1712429</v>
      </c>
      <c r="H1364" s="89"/>
      <c r="I1364" s="270" t="s">
        <v>4143</v>
      </c>
      <c r="J1364" s="89"/>
      <c r="K1364" s="89"/>
      <c r="L1364" s="89"/>
      <c r="M1364" s="89"/>
      <c r="N1364" s="271">
        <v>0</v>
      </c>
      <c r="O1364" s="271">
        <v>63.81</v>
      </c>
      <c r="P1364" s="89" t="s">
        <v>670</v>
      </c>
    </row>
    <row r="1365" spans="1:16" ht="51">
      <c r="A1365" s="268">
        <v>378</v>
      </c>
      <c r="B1365" s="89"/>
      <c r="C1365" s="269" t="s">
        <v>639</v>
      </c>
      <c r="D1365" s="84">
        <v>43510</v>
      </c>
      <c r="E1365" s="85" t="s">
        <v>3211</v>
      </c>
      <c r="F1365" s="85" t="s">
        <v>3</v>
      </c>
      <c r="G1365" s="85">
        <v>1712428</v>
      </c>
      <c r="H1365" s="89"/>
      <c r="I1365" s="270" t="s">
        <v>4144</v>
      </c>
      <c r="J1365" s="89"/>
      <c r="K1365" s="89"/>
      <c r="L1365" s="89"/>
      <c r="M1365" s="89"/>
      <c r="N1365" s="271">
        <v>0</v>
      </c>
      <c r="O1365" s="271">
        <v>738.55000000000007</v>
      </c>
      <c r="P1365" s="89" t="s">
        <v>670</v>
      </c>
    </row>
    <row r="1366" spans="1:16" ht="38.25">
      <c r="A1366" s="268" t="s">
        <v>565</v>
      </c>
      <c r="B1366" s="89"/>
      <c r="C1366" s="269" t="s">
        <v>615</v>
      </c>
      <c r="D1366" s="84">
        <v>43510</v>
      </c>
      <c r="E1366" s="85" t="s">
        <v>3212</v>
      </c>
      <c r="F1366" s="85" t="s">
        <v>3</v>
      </c>
      <c r="G1366" s="85">
        <v>1712378</v>
      </c>
      <c r="H1366" s="89"/>
      <c r="I1366" s="270" t="s">
        <v>4145</v>
      </c>
      <c r="J1366" s="89"/>
      <c r="K1366" s="89"/>
      <c r="L1366" s="89"/>
      <c r="M1366" s="89"/>
      <c r="N1366" s="271">
        <v>0</v>
      </c>
      <c r="O1366" s="271">
        <v>3216.21</v>
      </c>
      <c r="P1366" s="89" t="s">
        <v>670</v>
      </c>
    </row>
    <row r="1367" spans="1:16" ht="38.25">
      <c r="A1367" s="268" t="s">
        <v>565</v>
      </c>
      <c r="B1367" s="89"/>
      <c r="C1367" s="269" t="s">
        <v>615</v>
      </c>
      <c r="D1367" s="84">
        <v>43510</v>
      </c>
      <c r="E1367" s="85" t="s">
        <v>3213</v>
      </c>
      <c r="F1367" s="85" t="s">
        <v>3</v>
      </c>
      <c r="G1367" s="85">
        <v>1712349</v>
      </c>
      <c r="H1367" s="89"/>
      <c r="I1367" s="270" t="s">
        <v>4146</v>
      </c>
      <c r="J1367" s="89"/>
      <c r="K1367" s="89"/>
      <c r="L1367" s="89"/>
      <c r="M1367" s="89"/>
      <c r="N1367" s="271">
        <v>0</v>
      </c>
      <c r="O1367" s="271">
        <v>3035.81</v>
      </c>
      <c r="P1367" s="89" t="s">
        <v>670</v>
      </c>
    </row>
    <row r="1368" spans="1:16" ht="51">
      <c r="A1368" s="268" t="s">
        <v>565</v>
      </c>
      <c r="B1368" s="89"/>
      <c r="C1368" s="269" t="s">
        <v>615</v>
      </c>
      <c r="D1368" s="84">
        <v>43510</v>
      </c>
      <c r="E1368" s="85" t="s">
        <v>3214</v>
      </c>
      <c r="F1368" s="85" t="s">
        <v>3</v>
      </c>
      <c r="G1368" s="85">
        <v>1712344</v>
      </c>
      <c r="H1368" s="89"/>
      <c r="I1368" s="270" t="s">
        <v>4147</v>
      </c>
      <c r="J1368" s="89"/>
      <c r="K1368" s="89"/>
      <c r="L1368" s="89"/>
      <c r="M1368" s="89"/>
      <c r="N1368" s="271">
        <v>0</v>
      </c>
      <c r="O1368" s="271">
        <v>14429</v>
      </c>
      <c r="P1368" s="89" t="s">
        <v>670</v>
      </c>
    </row>
    <row r="1369" spans="1:16" ht="51">
      <c r="A1369" s="268">
        <v>87</v>
      </c>
      <c r="B1369" s="89"/>
      <c r="C1369" s="269" t="s">
        <v>57</v>
      </c>
      <c r="D1369" s="84">
        <v>43510</v>
      </c>
      <c r="E1369" s="85" t="s">
        <v>3215</v>
      </c>
      <c r="F1369" s="85" t="s">
        <v>3</v>
      </c>
      <c r="G1369" s="85">
        <v>1712310</v>
      </c>
      <c r="H1369" s="89"/>
      <c r="I1369" s="270" t="s">
        <v>4148</v>
      </c>
      <c r="J1369" s="89"/>
      <c r="K1369" s="89"/>
      <c r="L1369" s="89"/>
      <c r="M1369" s="89"/>
      <c r="N1369" s="271">
        <v>0</v>
      </c>
      <c r="O1369" s="271">
        <v>20188.91</v>
      </c>
      <c r="P1369" s="89" t="s">
        <v>670</v>
      </c>
    </row>
    <row r="1370" spans="1:16" ht="63.75">
      <c r="A1370" s="268">
        <v>81</v>
      </c>
      <c r="B1370" s="89"/>
      <c r="C1370" s="269" t="s">
        <v>55</v>
      </c>
      <c r="D1370" s="84">
        <v>43510</v>
      </c>
      <c r="E1370" s="85" t="s">
        <v>3216</v>
      </c>
      <c r="F1370" s="85" t="s">
        <v>3</v>
      </c>
      <c r="G1370" s="85">
        <v>1712280</v>
      </c>
      <c r="H1370" s="89"/>
      <c r="I1370" s="270" t="s">
        <v>4149</v>
      </c>
      <c r="J1370" s="89"/>
      <c r="K1370" s="89"/>
      <c r="L1370" s="89"/>
      <c r="M1370" s="89"/>
      <c r="N1370" s="271">
        <v>0</v>
      </c>
      <c r="O1370" s="271">
        <v>1392</v>
      </c>
      <c r="P1370" s="89" t="s">
        <v>670</v>
      </c>
    </row>
    <row r="1371" spans="1:16" ht="63.75">
      <c r="A1371" s="268">
        <v>41</v>
      </c>
      <c r="B1371" s="89"/>
      <c r="C1371" s="269" t="s">
        <v>47</v>
      </c>
      <c r="D1371" s="84">
        <v>43510</v>
      </c>
      <c r="E1371" s="85" t="s">
        <v>3217</v>
      </c>
      <c r="F1371" s="85" t="s">
        <v>3</v>
      </c>
      <c r="G1371" s="85">
        <v>1712247</v>
      </c>
      <c r="H1371" s="89"/>
      <c r="I1371" s="270" t="s">
        <v>4150</v>
      </c>
      <c r="J1371" s="89"/>
      <c r="K1371" s="89"/>
      <c r="L1371" s="89"/>
      <c r="M1371" s="89"/>
      <c r="N1371" s="271">
        <v>0</v>
      </c>
      <c r="O1371" s="271">
        <v>1146.68</v>
      </c>
      <c r="P1371" s="89" t="s">
        <v>670</v>
      </c>
    </row>
    <row r="1372" spans="1:16" ht="51">
      <c r="A1372" s="268">
        <v>41</v>
      </c>
      <c r="B1372" s="89"/>
      <c r="C1372" s="269" t="s">
        <v>47</v>
      </c>
      <c r="D1372" s="84">
        <v>43510</v>
      </c>
      <c r="E1372" s="85" t="s">
        <v>3218</v>
      </c>
      <c r="F1372" s="85" t="s">
        <v>3</v>
      </c>
      <c r="G1372" s="85">
        <v>1712246</v>
      </c>
      <c r="H1372" s="89"/>
      <c r="I1372" s="270" t="s">
        <v>4151</v>
      </c>
      <c r="J1372" s="89"/>
      <c r="K1372" s="89"/>
      <c r="L1372" s="89"/>
      <c r="M1372" s="89"/>
      <c r="N1372" s="271">
        <v>0</v>
      </c>
      <c r="O1372" s="271">
        <v>415</v>
      </c>
      <c r="P1372" s="89" t="s">
        <v>670</v>
      </c>
    </row>
    <row r="1373" spans="1:16" ht="51">
      <c r="A1373" s="268">
        <v>41</v>
      </c>
      <c r="B1373" s="89"/>
      <c r="C1373" s="269" t="s">
        <v>47</v>
      </c>
      <c r="D1373" s="84">
        <v>43510</v>
      </c>
      <c r="E1373" s="85" t="s">
        <v>3219</v>
      </c>
      <c r="F1373" s="85" t="s">
        <v>3</v>
      </c>
      <c r="G1373" s="85">
        <v>1712244</v>
      </c>
      <c r="H1373" s="89"/>
      <c r="I1373" s="270" t="s">
        <v>4152</v>
      </c>
      <c r="J1373" s="89"/>
      <c r="K1373" s="89"/>
      <c r="L1373" s="89"/>
      <c r="M1373" s="89"/>
      <c r="N1373" s="271">
        <v>0</v>
      </c>
      <c r="O1373" s="271">
        <v>18000</v>
      </c>
      <c r="P1373" s="89" t="s">
        <v>670</v>
      </c>
    </row>
    <row r="1374" spans="1:16" ht="63.75">
      <c r="A1374" s="268">
        <v>41</v>
      </c>
      <c r="B1374" s="89"/>
      <c r="C1374" s="269" t="s">
        <v>47</v>
      </c>
      <c r="D1374" s="84">
        <v>43510</v>
      </c>
      <c r="E1374" s="85" t="s">
        <v>3220</v>
      </c>
      <c r="F1374" s="85" t="s">
        <v>3</v>
      </c>
      <c r="G1374" s="85">
        <v>1712242</v>
      </c>
      <c r="H1374" s="89"/>
      <c r="I1374" s="270" t="s">
        <v>4153</v>
      </c>
      <c r="J1374" s="89"/>
      <c r="K1374" s="89"/>
      <c r="L1374" s="89"/>
      <c r="M1374" s="89"/>
      <c r="N1374" s="271">
        <v>0</v>
      </c>
      <c r="O1374" s="271">
        <v>1660</v>
      </c>
      <c r="P1374" s="89" t="s">
        <v>670</v>
      </c>
    </row>
    <row r="1375" spans="1:16" ht="51">
      <c r="A1375" s="268">
        <v>41</v>
      </c>
      <c r="B1375" s="89"/>
      <c r="C1375" s="269" t="s">
        <v>47</v>
      </c>
      <c r="D1375" s="84">
        <v>43510</v>
      </c>
      <c r="E1375" s="85" t="s">
        <v>3221</v>
      </c>
      <c r="F1375" s="85" t="s">
        <v>3</v>
      </c>
      <c r="G1375" s="85">
        <v>1712240</v>
      </c>
      <c r="H1375" s="89"/>
      <c r="I1375" s="270" t="s">
        <v>4154</v>
      </c>
      <c r="J1375" s="89"/>
      <c r="K1375" s="89"/>
      <c r="L1375" s="89"/>
      <c r="M1375" s="89"/>
      <c r="N1375" s="271">
        <v>0</v>
      </c>
      <c r="O1375" s="271">
        <v>402.02</v>
      </c>
      <c r="P1375" s="89" t="s">
        <v>670</v>
      </c>
    </row>
    <row r="1376" spans="1:16" ht="51">
      <c r="A1376" s="268">
        <v>287</v>
      </c>
      <c r="B1376" s="89"/>
      <c r="C1376" s="269" t="s">
        <v>126</v>
      </c>
      <c r="D1376" s="84">
        <v>43510</v>
      </c>
      <c r="E1376" s="85" t="s">
        <v>3222</v>
      </c>
      <c r="F1376" s="85" t="s">
        <v>3</v>
      </c>
      <c r="G1376" s="85">
        <v>1712207</v>
      </c>
      <c r="H1376" s="89"/>
      <c r="I1376" s="270" t="s">
        <v>4155</v>
      </c>
      <c r="J1376" s="89"/>
      <c r="K1376" s="89"/>
      <c r="L1376" s="89"/>
      <c r="M1376" s="89"/>
      <c r="N1376" s="271">
        <v>0</v>
      </c>
      <c r="O1376" s="271">
        <v>7588.8</v>
      </c>
      <c r="P1376" s="89" t="s">
        <v>670</v>
      </c>
    </row>
    <row r="1377" spans="1:16" ht="51">
      <c r="A1377" s="268" t="s">
        <v>565</v>
      </c>
      <c r="B1377" s="89"/>
      <c r="C1377" s="269" t="s">
        <v>615</v>
      </c>
      <c r="D1377" s="84">
        <v>43510</v>
      </c>
      <c r="E1377" s="85" t="s">
        <v>3223</v>
      </c>
      <c r="F1377" s="85" t="s">
        <v>3</v>
      </c>
      <c r="G1377" s="85">
        <v>1712266</v>
      </c>
      <c r="H1377" s="89"/>
      <c r="I1377" s="270" t="s">
        <v>4156</v>
      </c>
      <c r="J1377" s="89"/>
      <c r="K1377" s="89"/>
      <c r="L1377" s="89"/>
      <c r="M1377" s="89"/>
      <c r="N1377" s="271">
        <v>0</v>
      </c>
      <c r="O1377" s="271">
        <v>1187</v>
      </c>
      <c r="P1377" s="89" t="s">
        <v>670</v>
      </c>
    </row>
    <row r="1378" spans="1:16" ht="63.75">
      <c r="A1378" s="268">
        <v>378</v>
      </c>
      <c r="B1378" s="89"/>
      <c r="C1378" s="269" t="s">
        <v>639</v>
      </c>
      <c r="D1378" s="84">
        <v>43510</v>
      </c>
      <c r="E1378" s="85" t="s">
        <v>3224</v>
      </c>
      <c r="F1378" s="85" t="s">
        <v>3</v>
      </c>
      <c r="G1378" s="85">
        <v>1712241</v>
      </c>
      <c r="H1378" s="89"/>
      <c r="I1378" s="270" t="s">
        <v>4157</v>
      </c>
      <c r="J1378" s="89"/>
      <c r="K1378" s="89"/>
      <c r="L1378" s="89"/>
      <c r="M1378" s="89"/>
      <c r="N1378" s="271">
        <v>0</v>
      </c>
      <c r="O1378" s="271">
        <v>330.18</v>
      </c>
      <c r="P1378" s="89" t="s">
        <v>670</v>
      </c>
    </row>
    <row r="1379" spans="1:16" ht="63.75">
      <c r="A1379" s="268">
        <v>20</v>
      </c>
      <c r="B1379" s="89"/>
      <c r="C1379" s="269" t="s">
        <v>44</v>
      </c>
      <c r="D1379" s="84">
        <v>43510</v>
      </c>
      <c r="E1379" s="85" t="s">
        <v>3225</v>
      </c>
      <c r="F1379" s="85" t="s">
        <v>3</v>
      </c>
      <c r="G1379" s="85">
        <v>1712221</v>
      </c>
      <c r="H1379" s="89"/>
      <c r="I1379" s="270" t="s">
        <v>4158</v>
      </c>
      <c r="J1379" s="89"/>
      <c r="K1379" s="89"/>
      <c r="L1379" s="89"/>
      <c r="M1379" s="89"/>
      <c r="N1379" s="271">
        <v>0</v>
      </c>
      <c r="O1379" s="271">
        <v>56000</v>
      </c>
      <c r="P1379" s="89" t="s">
        <v>670</v>
      </c>
    </row>
    <row r="1380" spans="1:16" ht="51">
      <c r="A1380" s="268" t="s">
        <v>565</v>
      </c>
      <c r="B1380" s="89"/>
      <c r="C1380" s="269" t="s">
        <v>615</v>
      </c>
      <c r="D1380" s="84">
        <v>43510</v>
      </c>
      <c r="E1380" s="85" t="s">
        <v>3226</v>
      </c>
      <c r="F1380" s="85" t="s">
        <v>3</v>
      </c>
      <c r="G1380" s="85">
        <v>1712216</v>
      </c>
      <c r="H1380" s="89"/>
      <c r="I1380" s="270" t="s">
        <v>4159</v>
      </c>
      <c r="J1380" s="89"/>
      <c r="K1380" s="89"/>
      <c r="L1380" s="89"/>
      <c r="M1380" s="89"/>
      <c r="N1380" s="271">
        <v>0</v>
      </c>
      <c r="O1380" s="271">
        <v>11981.45</v>
      </c>
      <c r="P1380" s="89" t="s">
        <v>670</v>
      </c>
    </row>
    <row r="1381" spans="1:16" ht="51">
      <c r="A1381" s="268" t="s">
        <v>565</v>
      </c>
      <c r="B1381" s="89"/>
      <c r="C1381" s="269" t="s">
        <v>615</v>
      </c>
      <c r="D1381" s="84">
        <v>43510</v>
      </c>
      <c r="E1381" s="85" t="s">
        <v>3227</v>
      </c>
      <c r="F1381" s="85" t="s">
        <v>3</v>
      </c>
      <c r="G1381" s="85">
        <v>1712214</v>
      </c>
      <c r="H1381" s="89"/>
      <c r="I1381" s="270" t="s">
        <v>724</v>
      </c>
      <c r="J1381" s="89"/>
      <c r="K1381" s="89"/>
      <c r="L1381" s="89"/>
      <c r="M1381" s="89"/>
      <c r="N1381" s="271">
        <v>0</v>
      </c>
      <c r="O1381" s="271">
        <v>674.64</v>
      </c>
      <c r="P1381" s="89" t="s">
        <v>670</v>
      </c>
    </row>
    <row r="1382" spans="1:16" ht="51">
      <c r="A1382" s="268" t="s">
        <v>565</v>
      </c>
      <c r="B1382" s="89"/>
      <c r="C1382" s="269" t="s">
        <v>615</v>
      </c>
      <c r="D1382" s="84">
        <v>43510</v>
      </c>
      <c r="E1382" s="85" t="s">
        <v>3228</v>
      </c>
      <c r="F1382" s="85" t="s">
        <v>3</v>
      </c>
      <c r="G1382" s="85">
        <v>1712212</v>
      </c>
      <c r="H1382" s="89"/>
      <c r="I1382" s="270" t="s">
        <v>4160</v>
      </c>
      <c r="J1382" s="89"/>
      <c r="K1382" s="89"/>
      <c r="L1382" s="89"/>
      <c r="M1382" s="89"/>
      <c r="N1382" s="271">
        <v>0</v>
      </c>
      <c r="O1382" s="271">
        <v>485.75</v>
      </c>
      <c r="P1382" s="89" t="s">
        <v>670</v>
      </c>
    </row>
    <row r="1383" spans="1:16" ht="38.25">
      <c r="A1383" s="268" t="s">
        <v>565</v>
      </c>
      <c r="B1383" s="89"/>
      <c r="C1383" s="269" t="s">
        <v>615</v>
      </c>
      <c r="D1383" s="84">
        <v>43510</v>
      </c>
      <c r="E1383" s="85" t="s">
        <v>3229</v>
      </c>
      <c r="F1383" s="85" t="s">
        <v>3</v>
      </c>
      <c r="G1383" s="85">
        <v>1712202</v>
      </c>
      <c r="H1383" s="89"/>
      <c r="I1383" s="270" t="s">
        <v>4161</v>
      </c>
      <c r="J1383" s="89"/>
      <c r="K1383" s="89"/>
      <c r="L1383" s="89"/>
      <c r="M1383" s="89"/>
      <c r="N1383" s="271">
        <v>0</v>
      </c>
      <c r="O1383" s="271">
        <v>655.20000000000005</v>
      </c>
      <c r="P1383" s="89" t="s">
        <v>670</v>
      </c>
    </row>
    <row r="1384" spans="1:16" ht="51">
      <c r="A1384" s="268">
        <v>902</v>
      </c>
      <c r="B1384" s="89"/>
      <c r="C1384" s="269" t="s">
        <v>203</v>
      </c>
      <c r="D1384" s="84">
        <v>43510</v>
      </c>
      <c r="E1384" s="85" t="s">
        <v>3230</v>
      </c>
      <c r="F1384" s="85" t="s">
        <v>3</v>
      </c>
      <c r="G1384" s="85">
        <v>1712317</v>
      </c>
      <c r="H1384" s="89"/>
      <c r="I1384" s="270" t="s">
        <v>4162</v>
      </c>
      <c r="J1384" s="89"/>
      <c r="K1384" s="89"/>
      <c r="L1384" s="89"/>
      <c r="M1384" s="89"/>
      <c r="N1384" s="271">
        <v>0</v>
      </c>
      <c r="O1384" s="271">
        <v>1419.22</v>
      </c>
      <c r="P1384" s="89" t="s">
        <v>670</v>
      </c>
    </row>
    <row r="1385" spans="1:16" ht="51">
      <c r="A1385" s="268" t="s">
        <v>556</v>
      </c>
      <c r="B1385" s="89"/>
      <c r="C1385" s="269" t="s">
        <v>616</v>
      </c>
      <c r="D1385" s="84">
        <v>43510</v>
      </c>
      <c r="E1385" s="85" t="s">
        <v>3231</v>
      </c>
      <c r="F1385" s="85" t="s">
        <v>3</v>
      </c>
      <c r="G1385" s="85">
        <v>1712311</v>
      </c>
      <c r="H1385" s="89"/>
      <c r="I1385" s="270" t="s">
        <v>4163</v>
      </c>
      <c r="J1385" s="89"/>
      <c r="K1385" s="89"/>
      <c r="L1385" s="89"/>
      <c r="M1385" s="89"/>
      <c r="N1385" s="271">
        <v>0</v>
      </c>
      <c r="O1385" s="271">
        <v>9719.57</v>
      </c>
      <c r="P1385" s="89" t="s">
        <v>670</v>
      </c>
    </row>
    <row r="1386" spans="1:16" ht="102" hidden="1">
      <c r="A1386" s="268">
        <v>41</v>
      </c>
      <c r="B1386" s="89"/>
      <c r="C1386" s="269" t="s">
        <v>47</v>
      </c>
      <c r="D1386" s="84">
        <v>43510</v>
      </c>
      <c r="E1386" s="85" t="s">
        <v>3232</v>
      </c>
      <c r="F1386" s="85" t="s">
        <v>629</v>
      </c>
      <c r="G1386" s="85">
        <v>7213</v>
      </c>
      <c r="H1386" s="89"/>
      <c r="I1386" s="270" t="s">
        <v>4164</v>
      </c>
      <c r="J1386" s="89"/>
      <c r="K1386" s="89"/>
      <c r="L1386" s="89"/>
      <c r="M1386" s="89"/>
      <c r="N1386" s="271">
        <v>154.18</v>
      </c>
      <c r="O1386" s="271">
        <v>0</v>
      </c>
      <c r="P1386" s="89" t="s">
        <v>670</v>
      </c>
    </row>
    <row r="1387" spans="1:16" ht="89.25" hidden="1">
      <c r="A1387" s="268">
        <v>41</v>
      </c>
      <c r="B1387" s="89"/>
      <c r="C1387" s="269" t="s">
        <v>47</v>
      </c>
      <c r="D1387" s="84">
        <v>43510</v>
      </c>
      <c r="E1387" s="85" t="s">
        <v>3233</v>
      </c>
      <c r="F1387" s="85" t="s">
        <v>629</v>
      </c>
      <c r="G1387" s="85">
        <v>7214</v>
      </c>
      <c r="H1387" s="89"/>
      <c r="I1387" s="270" t="s">
        <v>4165</v>
      </c>
      <c r="J1387" s="89"/>
      <c r="K1387" s="89"/>
      <c r="L1387" s="89"/>
      <c r="M1387" s="89"/>
      <c r="N1387" s="271">
        <v>1319.14</v>
      </c>
      <c r="O1387" s="271">
        <v>0</v>
      </c>
      <c r="P1387" s="89" t="s">
        <v>670</v>
      </c>
    </row>
    <row r="1388" spans="1:16" ht="51" hidden="1">
      <c r="A1388" s="268">
        <v>10</v>
      </c>
      <c r="B1388" s="89"/>
      <c r="C1388" s="269" t="s">
        <v>41</v>
      </c>
      <c r="D1388" s="84">
        <v>43510</v>
      </c>
      <c r="E1388" s="85" t="s">
        <v>3234</v>
      </c>
      <c r="F1388" s="85" t="s">
        <v>6</v>
      </c>
      <c r="G1388" s="85">
        <v>964475</v>
      </c>
      <c r="H1388" s="89"/>
      <c r="I1388" s="270" t="s">
        <v>4166</v>
      </c>
      <c r="J1388" s="89"/>
      <c r="K1388" s="89"/>
      <c r="L1388" s="89"/>
      <c r="M1388" s="89"/>
      <c r="N1388" s="271">
        <v>0</v>
      </c>
      <c r="O1388" s="271">
        <v>159723.64000000001</v>
      </c>
      <c r="P1388" s="89" t="s">
        <v>670</v>
      </c>
    </row>
    <row r="1389" spans="1:16" ht="63.75" hidden="1">
      <c r="A1389" s="268">
        <v>10</v>
      </c>
      <c r="B1389" s="89"/>
      <c r="C1389" s="269" t="s">
        <v>41</v>
      </c>
      <c r="D1389" s="84">
        <v>43510</v>
      </c>
      <c r="E1389" s="85" t="s">
        <v>3235</v>
      </c>
      <c r="F1389" s="85" t="s">
        <v>6</v>
      </c>
      <c r="G1389" s="85">
        <v>964473</v>
      </c>
      <c r="H1389" s="89"/>
      <c r="I1389" s="270" t="s">
        <v>4167</v>
      </c>
      <c r="J1389" s="89"/>
      <c r="K1389" s="89"/>
      <c r="L1389" s="89"/>
      <c r="M1389" s="89"/>
      <c r="N1389" s="271">
        <v>0</v>
      </c>
      <c r="O1389" s="271">
        <v>19826.57</v>
      </c>
      <c r="P1389" s="89" t="s">
        <v>670</v>
      </c>
    </row>
    <row r="1390" spans="1:16" ht="51" hidden="1">
      <c r="A1390" s="268">
        <v>10</v>
      </c>
      <c r="B1390" s="89"/>
      <c r="C1390" s="269" t="s">
        <v>41</v>
      </c>
      <c r="D1390" s="84">
        <v>43510</v>
      </c>
      <c r="E1390" s="85" t="s">
        <v>3236</v>
      </c>
      <c r="F1390" s="85" t="s">
        <v>6</v>
      </c>
      <c r="G1390" s="85">
        <v>964465</v>
      </c>
      <c r="H1390" s="89"/>
      <c r="I1390" s="270" t="s">
        <v>4168</v>
      </c>
      <c r="J1390" s="89"/>
      <c r="K1390" s="89"/>
      <c r="L1390" s="89"/>
      <c r="M1390" s="89"/>
      <c r="N1390" s="271">
        <v>0</v>
      </c>
      <c r="O1390" s="271">
        <v>90920.93</v>
      </c>
      <c r="P1390" s="89" t="s">
        <v>670</v>
      </c>
    </row>
    <row r="1391" spans="1:16" ht="51" hidden="1">
      <c r="A1391" s="268">
        <v>10</v>
      </c>
      <c r="B1391" s="89"/>
      <c r="C1391" s="269" t="s">
        <v>41</v>
      </c>
      <c r="D1391" s="84">
        <v>43510</v>
      </c>
      <c r="E1391" s="85" t="s">
        <v>3237</v>
      </c>
      <c r="F1391" s="85" t="s">
        <v>6</v>
      </c>
      <c r="G1391" s="85">
        <v>964463</v>
      </c>
      <c r="H1391" s="89"/>
      <c r="I1391" s="270" t="s">
        <v>4169</v>
      </c>
      <c r="J1391" s="89"/>
      <c r="K1391" s="89"/>
      <c r="L1391" s="89"/>
      <c r="M1391" s="89"/>
      <c r="N1391" s="271">
        <v>0</v>
      </c>
      <c r="O1391" s="271">
        <v>19922.669999999998</v>
      </c>
      <c r="P1391" s="89" t="s">
        <v>670</v>
      </c>
    </row>
    <row r="1392" spans="1:16" ht="63.75" hidden="1">
      <c r="A1392" s="268">
        <v>10</v>
      </c>
      <c r="B1392" s="89"/>
      <c r="C1392" s="269" t="s">
        <v>41</v>
      </c>
      <c r="D1392" s="84">
        <v>43510</v>
      </c>
      <c r="E1392" s="85" t="s">
        <v>3238</v>
      </c>
      <c r="F1392" s="85" t="s">
        <v>6</v>
      </c>
      <c r="G1392" s="85">
        <v>964461</v>
      </c>
      <c r="H1392" s="89"/>
      <c r="I1392" s="270" t="s">
        <v>4170</v>
      </c>
      <c r="J1392" s="89"/>
      <c r="K1392" s="89"/>
      <c r="L1392" s="89"/>
      <c r="M1392" s="89"/>
      <c r="N1392" s="271">
        <v>0</v>
      </c>
      <c r="O1392" s="271">
        <v>89719.95</v>
      </c>
      <c r="P1392" s="89" t="s">
        <v>670</v>
      </c>
    </row>
    <row r="1393" spans="1:16" ht="51" hidden="1">
      <c r="A1393" s="268">
        <v>46</v>
      </c>
      <c r="B1393" s="89"/>
      <c r="C1393" s="269" t="s">
        <v>48</v>
      </c>
      <c r="D1393" s="84">
        <v>43510</v>
      </c>
      <c r="E1393" s="85" t="s">
        <v>3239</v>
      </c>
      <c r="F1393" s="85" t="s">
        <v>671</v>
      </c>
      <c r="G1393" s="85">
        <v>192392</v>
      </c>
      <c r="H1393" s="89"/>
      <c r="I1393" s="270" t="s">
        <v>4171</v>
      </c>
      <c r="J1393" s="89"/>
      <c r="K1393" s="89"/>
      <c r="L1393" s="89"/>
      <c r="M1393" s="89"/>
      <c r="N1393" s="271">
        <v>0</v>
      </c>
      <c r="O1393" s="271">
        <v>19930</v>
      </c>
      <c r="P1393" s="89" t="s">
        <v>670</v>
      </c>
    </row>
    <row r="1394" spans="1:16" ht="63.75" hidden="1">
      <c r="A1394" s="268" t="s">
        <v>556</v>
      </c>
      <c r="B1394" s="89"/>
      <c r="C1394" s="269" t="s">
        <v>616</v>
      </c>
      <c r="D1394" s="84">
        <v>43510</v>
      </c>
      <c r="E1394" s="85" t="s">
        <v>3240</v>
      </c>
      <c r="F1394" s="85" t="s">
        <v>671</v>
      </c>
      <c r="G1394" s="85">
        <v>192383</v>
      </c>
      <c r="H1394" s="89"/>
      <c r="I1394" s="270" t="s">
        <v>4172</v>
      </c>
      <c r="J1394" s="89"/>
      <c r="K1394" s="89"/>
      <c r="L1394" s="89"/>
      <c r="M1394" s="89"/>
      <c r="N1394" s="271">
        <v>0</v>
      </c>
      <c r="O1394" s="271">
        <v>9464</v>
      </c>
      <c r="P1394" s="89" t="s">
        <v>670</v>
      </c>
    </row>
    <row r="1395" spans="1:16" ht="63.75" hidden="1">
      <c r="A1395" s="268" t="s">
        <v>556</v>
      </c>
      <c r="B1395" s="89"/>
      <c r="C1395" s="269" t="s">
        <v>616</v>
      </c>
      <c r="D1395" s="84">
        <v>43510</v>
      </c>
      <c r="E1395" s="85" t="s">
        <v>3241</v>
      </c>
      <c r="F1395" s="85" t="s">
        <v>671</v>
      </c>
      <c r="G1395" s="85">
        <v>192384</v>
      </c>
      <c r="H1395" s="89"/>
      <c r="I1395" s="270" t="s">
        <v>4173</v>
      </c>
      <c r="J1395" s="89"/>
      <c r="K1395" s="89"/>
      <c r="L1395" s="89"/>
      <c r="M1395" s="89"/>
      <c r="N1395" s="271">
        <v>0</v>
      </c>
      <c r="O1395" s="271">
        <v>425004</v>
      </c>
      <c r="P1395" s="89" t="s">
        <v>670</v>
      </c>
    </row>
    <row r="1396" spans="1:16" ht="89.25" hidden="1">
      <c r="A1396" s="268">
        <v>590</v>
      </c>
      <c r="B1396" s="89"/>
      <c r="C1396" s="269" t="s">
        <v>611</v>
      </c>
      <c r="D1396" s="84">
        <v>43510</v>
      </c>
      <c r="E1396" s="85" t="s">
        <v>3242</v>
      </c>
      <c r="F1396" s="85" t="s">
        <v>11</v>
      </c>
      <c r="G1396" s="85">
        <v>947194</v>
      </c>
      <c r="H1396" s="89"/>
      <c r="I1396" s="270" t="s">
        <v>4174</v>
      </c>
      <c r="J1396" s="89"/>
      <c r="K1396" s="89"/>
      <c r="L1396" s="89"/>
      <c r="M1396" s="89"/>
      <c r="N1396" s="271">
        <v>12124.01</v>
      </c>
      <c r="O1396" s="271">
        <v>0</v>
      </c>
      <c r="P1396" s="89" t="s">
        <v>670</v>
      </c>
    </row>
    <row r="1397" spans="1:16" ht="38.25" hidden="1">
      <c r="A1397" s="268">
        <v>10</v>
      </c>
      <c r="B1397" s="89"/>
      <c r="C1397" s="269" t="s">
        <v>41</v>
      </c>
      <c r="D1397" s="84">
        <v>43510</v>
      </c>
      <c r="E1397" s="85" t="s">
        <v>3243</v>
      </c>
      <c r="F1397" s="85" t="s">
        <v>6</v>
      </c>
      <c r="G1397" s="85">
        <v>965078</v>
      </c>
      <c r="H1397" s="89"/>
      <c r="I1397" s="270" t="s">
        <v>4175</v>
      </c>
      <c r="J1397" s="89"/>
      <c r="K1397" s="89"/>
      <c r="L1397" s="89"/>
      <c r="M1397" s="89"/>
      <c r="N1397" s="271">
        <v>0</v>
      </c>
      <c r="O1397" s="271">
        <v>8517.3799999999992</v>
      </c>
      <c r="P1397" s="89" t="s">
        <v>670</v>
      </c>
    </row>
    <row r="1398" spans="1:16" ht="51" hidden="1">
      <c r="A1398" s="268" t="s">
        <v>565</v>
      </c>
      <c r="B1398" s="89"/>
      <c r="C1398" s="269" t="s">
        <v>615</v>
      </c>
      <c r="D1398" s="84">
        <v>43510</v>
      </c>
      <c r="E1398" s="85" t="s">
        <v>3244</v>
      </c>
      <c r="F1398" s="85" t="s">
        <v>6</v>
      </c>
      <c r="G1398" s="85">
        <v>965076</v>
      </c>
      <c r="H1398" s="89"/>
      <c r="I1398" s="270" t="s">
        <v>4176</v>
      </c>
      <c r="J1398" s="89"/>
      <c r="K1398" s="89"/>
      <c r="L1398" s="89"/>
      <c r="M1398" s="89"/>
      <c r="N1398" s="271">
        <v>0</v>
      </c>
      <c r="O1398" s="271">
        <v>44551.31</v>
      </c>
      <c r="P1398" s="89" t="s">
        <v>670</v>
      </c>
    </row>
    <row r="1399" spans="1:16" ht="63.75" hidden="1">
      <c r="A1399" s="268">
        <v>46</v>
      </c>
      <c r="B1399" s="89"/>
      <c r="C1399" s="269" t="s">
        <v>48</v>
      </c>
      <c r="D1399" s="84">
        <v>43510</v>
      </c>
      <c r="E1399" s="85" t="s">
        <v>3245</v>
      </c>
      <c r="F1399" s="85" t="s">
        <v>6</v>
      </c>
      <c r="G1399" s="85">
        <v>1082753</v>
      </c>
      <c r="H1399" s="89"/>
      <c r="I1399" s="270" t="s">
        <v>4177</v>
      </c>
      <c r="J1399" s="89"/>
      <c r="K1399" s="89"/>
      <c r="L1399" s="89"/>
      <c r="M1399" s="89"/>
      <c r="N1399" s="271">
        <v>0</v>
      </c>
      <c r="O1399" s="271">
        <v>277.5</v>
      </c>
      <c r="P1399" s="89" t="s">
        <v>670</v>
      </c>
    </row>
    <row r="1400" spans="1:16" ht="51" hidden="1">
      <c r="A1400" s="268" t="s">
        <v>556</v>
      </c>
      <c r="B1400" s="89"/>
      <c r="C1400" s="269" t="s">
        <v>616</v>
      </c>
      <c r="D1400" s="84">
        <v>43510</v>
      </c>
      <c r="E1400" s="85" t="s">
        <v>3246</v>
      </c>
      <c r="F1400" s="85" t="s">
        <v>15</v>
      </c>
      <c r="G1400" s="85">
        <v>965077</v>
      </c>
      <c r="H1400" s="89"/>
      <c r="I1400" s="270" t="s">
        <v>4178</v>
      </c>
      <c r="J1400" s="89"/>
      <c r="K1400" s="89"/>
      <c r="L1400" s="89"/>
      <c r="M1400" s="89"/>
      <c r="N1400" s="271">
        <v>50</v>
      </c>
      <c r="O1400" s="271">
        <v>0</v>
      </c>
      <c r="P1400" s="89" t="s">
        <v>670</v>
      </c>
    </row>
    <row r="1401" spans="1:16" ht="89.25" hidden="1">
      <c r="A1401" s="268">
        <v>590</v>
      </c>
      <c r="B1401" s="89"/>
      <c r="C1401" s="269" t="s">
        <v>611</v>
      </c>
      <c r="D1401" s="84">
        <v>43510</v>
      </c>
      <c r="E1401" s="85" t="s">
        <v>3247</v>
      </c>
      <c r="F1401" s="85" t="s">
        <v>11</v>
      </c>
      <c r="G1401" s="85">
        <v>947206</v>
      </c>
      <c r="H1401" s="89"/>
      <c r="I1401" s="270" t="s">
        <v>4179</v>
      </c>
      <c r="J1401" s="89"/>
      <c r="K1401" s="89"/>
      <c r="L1401" s="89"/>
      <c r="M1401" s="89"/>
      <c r="N1401" s="271">
        <v>490</v>
      </c>
      <c r="O1401" s="271">
        <v>0</v>
      </c>
      <c r="P1401" s="89" t="s">
        <v>670</v>
      </c>
    </row>
    <row r="1402" spans="1:16" ht="63.75" hidden="1">
      <c r="A1402" s="268">
        <v>10</v>
      </c>
      <c r="B1402" s="89"/>
      <c r="C1402" s="269" t="s">
        <v>41</v>
      </c>
      <c r="D1402" s="84">
        <v>43510</v>
      </c>
      <c r="E1402" s="85" t="s">
        <v>3248</v>
      </c>
      <c r="F1402" s="85" t="s">
        <v>6</v>
      </c>
      <c r="G1402" s="85">
        <v>965204</v>
      </c>
      <c r="H1402" s="89"/>
      <c r="I1402" s="270" t="s">
        <v>4180</v>
      </c>
      <c r="J1402" s="89"/>
      <c r="K1402" s="89"/>
      <c r="L1402" s="89"/>
      <c r="M1402" s="89"/>
      <c r="N1402" s="271">
        <v>0</v>
      </c>
      <c r="O1402" s="271">
        <v>68035.149999999994</v>
      </c>
      <c r="P1402" s="89" t="s">
        <v>670</v>
      </c>
    </row>
    <row r="1403" spans="1:16" ht="76.5" hidden="1">
      <c r="A1403" s="268" t="s">
        <v>557</v>
      </c>
      <c r="B1403" s="89"/>
      <c r="C1403" s="269" t="s">
        <v>781</v>
      </c>
      <c r="D1403" s="84">
        <v>43510</v>
      </c>
      <c r="E1403" s="85" t="s">
        <v>3249</v>
      </c>
      <c r="F1403" s="85" t="s">
        <v>6</v>
      </c>
      <c r="G1403" s="85">
        <v>1082774</v>
      </c>
      <c r="H1403" s="89"/>
      <c r="I1403" s="270" t="s">
        <v>4181</v>
      </c>
      <c r="J1403" s="89"/>
      <c r="K1403" s="89"/>
      <c r="L1403" s="89"/>
      <c r="M1403" s="89"/>
      <c r="N1403" s="271">
        <v>0</v>
      </c>
      <c r="O1403" s="271">
        <v>10000</v>
      </c>
      <c r="P1403" s="89" t="s">
        <v>670</v>
      </c>
    </row>
    <row r="1404" spans="1:16" ht="63.75" hidden="1">
      <c r="A1404" s="268">
        <v>10</v>
      </c>
      <c r="B1404" s="89"/>
      <c r="C1404" s="269" t="s">
        <v>41</v>
      </c>
      <c r="D1404" s="84">
        <v>43510</v>
      </c>
      <c r="E1404" s="85" t="s">
        <v>3250</v>
      </c>
      <c r="F1404" s="85" t="s">
        <v>6</v>
      </c>
      <c r="G1404" s="85">
        <v>965392</v>
      </c>
      <c r="H1404" s="89"/>
      <c r="I1404" s="270" t="s">
        <v>4182</v>
      </c>
      <c r="J1404" s="89"/>
      <c r="K1404" s="89"/>
      <c r="L1404" s="89"/>
      <c r="M1404" s="89"/>
      <c r="N1404" s="271">
        <v>0</v>
      </c>
      <c r="O1404" s="271">
        <v>2226.21</v>
      </c>
      <c r="P1404" s="89" t="s">
        <v>670</v>
      </c>
    </row>
    <row r="1405" spans="1:16" ht="51" hidden="1">
      <c r="A1405" s="268">
        <v>10</v>
      </c>
      <c r="B1405" s="89"/>
      <c r="C1405" s="269" t="s">
        <v>41</v>
      </c>
      <c r="D1405" s="84">
        <v>43510</v>
      </c>
      <c r="E1405" s="85" t="s">
        <v>3251</v>
      </c>
      <c r="F1405" s="85" t="s">
        <v>6</v>
      </c>
      <c r="G1405" s="85">
        <v>965399</v>
      </c>
      <c r="H1405" s="89"/>
      <c r="I1405" s="270" t="s">
        <v>4183</v>
      </c>
      <c r="J1405" s="89"/>
      <c r="K1405" s="89"/>
      <c r="L1405" s="89"/>
      <c r="M1405" s="89"/>
      <c r="N1405" s="271">
        <v>0</v>
      </c>
      <c r="O1405" s="271">
        <v>19521.78</v>
      </c>
      <c r="P1405" s="89" t="s">
        <v>670</v>
      </c>
    </row>
    <row r="1406" spans="1:16" ht="51" hidden="1">
      <c r="A1406" s="268">
        <v>10</v>
      </c>
      <c r="B1406" s="89"/>
      <c r="C1406" s="269" t="s">
        <v>41</v>
      </c>
      <c r="D1406" s="84">
        <v>43510</v>
      </c>
      <c r="E1406" s="85" t="s">
        <v>3252</v>
      </c>
      <c r="F1406" s="85" t="s">
        <v>6</v>
      </c>
      <c r="G1406" s="85">
        <v>965401</v>
      </c>
      <c r="H1406" s="89"/>
      <c r="I1406" s="270" t="s">
        <v>4184</v>
      </c>
      <c r="J1406" s="89"/>
      <c r="K1406" s="89"/>
      <c r="L1406" s="89"/>
      <c r="M1406" s="89"/>
      <c r="N1406" s="271">
        <v>0</v>
      </c>
      <c r="O1406" s="271">
        <v>48601.66</v>
      </c>
      <c r="P1406" s="89" t="s">
        <v>670</v>
      </c>
    </row>
    <row r="1407" spans="1:16" ht="63.75" hidden="1">
      <c r="A1407" s="268">
        <v>10</v>
      </c>
      <c r="B1407" s="89"/>
      <c r="C1407" s="269" t="s">
        <v>41</v>
      </c>
      <c r="D1407" s="84">
        <v>43510</v>
      </c>
      <c r="E1407" s="85" t="s">
        <v>3253</v>
      </c>
      <c r="F1407" s="85" t="s">
        <v>6</v>
      </c>
      <c r="G1407" s="85">
        <v>965405</v>
      </c>
      <c r="H1407" s="89"/>
      <c r="I1407" s="270" t="s">
        <v>4185</v>
      </c>
      <c r="J1407" s="89"/>
      <c r="K1407" s="89"/>
      <c r="L1407" s="89"/>
      <c r="M1407" s="89"/>
      <c r="N1407" s="271">
        <v>0</v>
      </c>
      <c r="O1407" s="271">
        <v>17507.75</v>
      </c>
      <c r="P1407" s="89" t="s">
        <v>670</v>
      </c>
    </row>
    <row r="1408" spans="1:16" ht="51" hidden="1">
      <c r="A1408" s="268">
        <v>10</v>
      </c>
      <c r="B1408" s="89"/>
      <c r="C1408" s="269" t="s">
        <v>41</v>
      </c>
      <c r="D1408" s="84">
        <v>43510</v>
      </c>
      <c r="E1408" s="85" t="s">
        <v>3254</v>
      </c>
      <c r="F1408" s="85" t="s">
        <v>6</v>
      </c>
      <c r="G1408" s="85">
        <v>965480</v>
      </c>
      <c r="H1408" s="89"/>
      <c r="I1408" s="270" t="s">
        <v>4186</v>
      </c>
      <c r="J1408" s="89"/>
      <c r="K1408" s="89"/>
      <c r="L1408" s="89"/>
      <c r="M1408" s="89"/>
      <c r="N1408" s="271">
        <v>0</v>
      </c>
      <c r="O1408" s="271">
        <v>36640.839999999997</v>
      </c>
      <c r="P1408" s="89" t="s">
        <v>670</v>
      </c>
    </row>
    <row r="1409" spans="1:16" ht="63.75" hidden="1">
      <c r="A1409" s="268">
        <v>10</v>
      </c>
      <c r="B1409" s="89"/>
      <c r="C1409" s="269" t="s">
        <v>41</v>
      </c>
      <c r="D1409" s="84">
        <v>43510</v>
      </c>
      <c r="E1409" s="85" t="s">
        <v>3255</v>
      </c>
      <c r="F1409" s="85" t="s">
        <v>6</v>
      </c>
      <c r="G1409" s="85">
        <v>965483</v>
      </c>
      <c r="H1409" s="89"/>
      <c r="I1409" s="270" t="s">
        <v>4187</v>
      </c>
      <c r="J1409" s="89"/>
      <c r="K1409" s="89"/>
      <c r="L1409" s="89"/>
      <c r="M1409" s="89"/>
      <c r="N1409" s="271">
        <v>0</v>
      </c>
      <c r="O1409" s="271">
        <v>1503.57</v>
      </c>
      <c r="P1409" s="89" t="s">
        <v>670</v>
      </c>
    </row>
    <row r="1410" spans="1:16" ht="89.25" hidden="1">
      <c r="A1410" s="268" t="s">
        <v>556</v>
      </c>
      <c r="B1410" s="89"/>
      <c r="C1410" s="269" t="s">
        <v>616</v>
      </c>
      <c r="D1410" s="84">
        <v>43510</v>
      </c>
      <c r="E1410" s="85" t="s">
        <v>3256</v>
      </c>
      <c r="F1410" s="85" t="s">
        <v>13</v>
      </c>
      <c r="G1410" s="85">
        <v>947251</v>
      </c>
      <c r="H1410" s="89"/>
      <c r="I1410" s="270" t="s">
        <v>4189</v>
      </c>
      <c r="J1410" s="89"/>
      <c r="K1410" s="89"/>
      <c r="L1410" s="89"/>
      <c r="M1410" s="89"/>
      <c r="N1410" s="271">
        <v>8825.2800000000007</v>
      </c>
      <c r="O1410" s="271">
        <v>0</v>
      </c>
      <c r="P1410" s="89" t="s">
        <v>670</v>
      </c>
    </row>
    <row r="1411" spans="1:16" ht="89.25" hidden="1">
      <c r="A1411" s="268" t="s">
        <v>556</v>
      </c>
      <c r="B1411" s="89"/>
      <c r="C1411" s="269" t="s">
        <v>616</v>
      </c>
      <c r="D1411" s="84">
        <v>43510</v>
      </c>
      <c r="E1411" s="85" t="s">
        <v>3257</v>
      </c>
      <c r="F1411" s="85" t="s">
        <v>11</v>
      </c>
      <c r="G1411" s="85">
        <v>947251</v>
      </c>
      <c r="H1411" s="89"/>
      <c r="I1411" s="270" t="s">
        <v>4190</v>
      </c>
      <c r="J1411" s="89"/>
      <c r="K1411" s="89"/>
      <c r="L1411" s="89"/>
      <c r="M1411" s="89"/>
      <c r="N1411" s="271">
        <v>50</v>
      </c>
      <c r="O1411" s="271">
        <v>0</v>
      </c>
      <c r="P1411" s="89" t="s">
        <v>670</v>
      </c>
    </row>
    <row r="1412" spans="1:16" ht="51">
      <c r="A1412" s="268">
        <v>212</v>
      </c>
      <c r="B1412" s="89"/>
      <c r="C1412" s="269" t="s">
        <v>100</v>
      </c>
      <c r="D1412" s="84">
        <v>43511</v>
      </c>
      <c r="E1412" s="85" t="s">
        <v>3258</v>
      </c>
      <c r="F1412" s="85" t="s">
        <v>3</v>
      </c>
      <c r="G1412" s="85">
        <v>1712759</v>
      </c>
      <c r="H1412" s="89"/>
      <c r="I1412" s="270" t="s">
        <v>4191</v>
      </c>
      <c r="J1412" s="89"/>
      <c r="K1412" s="89"/>
      <c r="L1412" s="89"/>
      <c r="M1412" s="89"/>
      <c r="N1412" s="271">
        <v>0</v>
      </c>
      <c r="O1412" s="271">
        <v>1113</v>
      </c>
      <c r="P1412" s="89" t="s">
        <v>670</v>
      </c>
    </row>
    <row r="1413" spans="1:16" ht="51">
      <c r="A1413" s="268">
        <v>670</v>
      </c>
      <c r="B1413" s="89"/>
      <c r="C1413" s="269" t="s">
        <v>190</v>
      </c>
      <c r="D1413" s="84">
        <v>43511</v>
      </c>
      <c r="E1413" s="85" t="s">
        <v>3259</v>
      </c>
      <c r="F1413" s="85" t="s">
        <v>3</v>
      </c>
      <c r="G1413" s="85">
        <v>1712706</v>
      </c>
      <c r="H1413" s="89"/>
      <c r="I1413" s="270" t="s">
        <v>4192</v>
      </c>
      <c r="J1413" s="89"/>
      <c r="K1413" s="89"/>
      <c r="L1413" s="89"/>
      <c r="M1413" s="89"/>
      <c r="N1413" s="271">
        <v>0</v>
      </c>
      <c r="O1413" s="271">
        <v>59</v>
      </c>
      <c r="P1413" s="89" t="s">
        <v>670</v>
      </c>
    </row>
    <row r="1414" spans="1:16" ht="38.25">
      <c r="A1414" s="268" t="s">
        <v>565</v>
      </c>
      <c r="B1414" s="89"/>
      <c r="C1414" s="269" t="s">
        <v>615</v>
      </c>
      <c r="D1414" s="84">
        <v>43511</v>
      </c>
      <c r="E1414" s="85" t="s">
        <v>3260</v>
      </c>
      <c r="F1414" s="85" t="s">
        <v>3</v>
      </c>
      <c r="G1414" s="85">
        <v>1712704</v>
      </c>
      <c r="H1414" s="89"/>
      <c r="I1414" s="270" t="s">
        <v>4193</v>
      </c>
      <c r="J1414" s="89"/>
      <c r="K1414" s="89"/>
      <c r="L1414" s="89"/>
      <c r="M1414" s="89"/>
      <c r="N1414" s="271">
        <v>0</v>
      </c>
      <c r="O1414" s="271">
        <v>130</v>
      </c>
      <c r="P1414" s="89" t="s">
        <v>670</v>
      </c>
    </row>
    <row r="1415" spans="1:16" ht="51">
      <c r="A1415" s="268">
        <v>591</v>
      </c>
      <c r="B1415" s="89"/>
      <c r="C1415" s="269" t="s">
        <v>1368</v>
      </c>
      <c r="D1415" s="84">
        <v>43511</v>
      </c>
      <c r="E1415" s="85" t="s">
        <v>3261</v>
      </c>
      <c r="F1415" s="85" t="s">
        <v>3</v>
      </c>
      <c r="G1415" s="85">
        <v>1712825</v>
      </c>
      <c r="H1415" s="89"/>
      <c r="I1415" s="270" t="s">
        <v>4194</v>
      </c>
      <c r="J1415" s="89"/>
      <c r="K1415" s="89"/>
      <c r="L1415" s="89"/>
      <c r="M1415" s="89"/>
      <c r="N1415" s="271">
        <v>0</v>
      </c>
      <c r="O1415" s="271">
        <v>105.4</v>
      </c>
      <c r="P1415" s="89" t="s">
        <v>670</v>
      </c>
    </row>
    <row r="1416" spans="1:16" ht="51">
      <c r="A1416" s="268">
        <v>130</v>
      </c>
      <c r="B1416" s="89"/>
      <c r="C1416" s="269" t="s">
        <v>67</v>
      </c>
      <c r="D1416" s="84">
        <v>43511</v>
      </c>
      <c r="E1416" s="85" t="s">
        <v>3262</v>
      </c>
      <c r="F1416" s="85" t="s">
        <v>3</v>
      </c>
      <c r="G1416" s="85">
        <v>1712893</v>
      </c>
      <c r="H1416" s="89"/>
      <c r="I1416" s="270" t="s">
        <v>4195</v>
      </c>
      <c r="J1416" s="89"/>
      <c r="K1416" s="89"/>
      <c r="L1416" s="89"/>
      <c r="M1416" s="89"/>
      <c r="N1416" s="271">
        <v>0</v>
      </c>
      <c r="O1416" s="271">
        <v>89000</v>
      </c>
      <c r="P1416" s="89" t="s">
        <v>670</v>
      </c>
    </row>
    <row r="1417" spans="1:16" ht="51">
      <c r="A1417" s="268">
        <v>592</v>
      </c>
      <c r="B1417" s="89"/>
      <c r="C1417" s="269" t="s">
        <v>645</v>
      </c>
      <c r="D1417" s="84">
        <v>43511</v>
      </c>
      <c r="E1417" s="85" t="s">
        <v>3263</v>
      </c>
      <c r="F1417" s="85" t="s">
        <v>3</v>
      </c>
      <c r="G1417" s="85">
        <v>1712906</v>
      </c>
      <c r="H1417" s="89"/>
      <c r="I1417" s="270" t="s">
        <v>4196</v>
      </c>
      <c r="J1417" s="89"/>
      <c r="K1417" s="89"/>
      <c r="L1417" s="89"/>
      <c r="M1417" s="89"/>
      <c r="N1417" s="271">
        <v>0</v>
      </c>
      <c r="O1417" s="271">
        <v>744</v>
      </c>
      <c r="P1417" s="89" t="s">
        <v>670</v>
      </c>
    </row>
    <row r="1418" spans="1:16" ht="63.75">
      <c r="A1418" s="268">
        <v>592</v>
      </c>
      <c r="B1418" s="89"/>
      <c r="C1418" s="269" t="s">
        <v>645</v>
      </c>
      <c r="D1418" s="84">
        <v>43511</v>
      </c>
      <c r="E1418" s="85" t="s">
        <v>3264</v>
      </c>
      <c r="F1418" s="85" t="s">
        <v>3</v>
      </c>
      <c r="G1418" s="85">
        <v>1712910</v>
      </c>
      <c r="H1418" s="89"/>
      <c r="I1418" s="270" t="s">
        <v>4197</v>
      </c>
      <c r="J1418" s="89"/>
      <c r="K1418" s="89"/>
      <c r="L1418" s="89"/>
      <c r="M1418" s="89"/>
      <c r="N1418" s="271">
        <v>0</v>
      </c>
      <c r="O1418" s="271">
        <v>30</v>
      </c>
      <c r="P1418" s="89" t="s">
        <v>670</v>
      </c>
    </row>
    <row r="1419" spans="1:16" ht="63.75">
      <c r="A1419" s="268">
        <v>598</v>
      </c>
      <c r="B1419" s="89"/>
      <c r="C1419" s="269" t="s">
        <v>727</v>
      </c>
      <c r="D1419" s="84">
        <v>43511</v>
      </c>
      <c r="E1419" s="85" t="s">
        <v>3265</v>
      </c>
      <c r="F1419" s="85" t="s">
        <v>3</v>
      </c>
      <c r="G1419" s="85">
        <v>1712620</v>
      </c>
      <c r="H1419" s="89"/>
      <c r="I1419" s="270" t="s">
        <v>4198</v>
      </c>
      <c r="J1419" s="89"/>
      <c r="K1419" s="89"/>
      <c r="L1419" s="89"/>
      <c r="M1419" s="89"/>
      <c r="N1419" s="271">
        <v>0</v>
      </c>
      <c r="O1419" s="271">
        <v>1004.85</v>
      </c>
      <c r="P1419" s="89" t="s">
        <v>670</v>
      </c>
    </row>
    <row r="1420" spans="1:16" ht="63.75">
      <c r="A1420" s="268" t="s">
        <v>556</v>
      </c>
      <c r="B1420" s="89"/>
      <c r="C1420" s="269" t="s">
        <v>616</v>
      </c>
      <c r="D1420" s="84">
        <v>43511</v>
      </c>
      <c r="E1420" s="85" t="s">
        <v>3266</v>
      </c>
      <c r="F1420" s="85" t="s">
        <v>3</v>
      </c>
      <c r="G1420" s="85">
        <v>1712623</v>
      </c>
      <c r="H1420" s="89"/>
      <c r="I1420" s="270" t="s">
        <v>4199</v>
      </c>
      <c r="J1420" s="89"/>
      <c r="K1420" s="89"/>
      <c r="L1420" s="89"/>
      <c r="M1420" s="89"/>
      <c r="N1420" s="271">
        <v>0</v>
      </c>
      <c r="O1420" s="271">
        <v>175</v>
      </c>
      <c r="P1420" s="89" t="s">
        <v>670</v>
      </c>
    </row>
    <row r="1421" spans="1:16" ht="51">
      <c r="A1421" s="268" t="s">
        <v>556</v>
      </c>
      <c r="B1421" s="89"/>
      <c r="C1421" s="269" t="s">
        <v>616</v>
      </c>
      <c r="D1421" s="84">
        <v>43511</v>
      </c>
      <c r="E1421" s="85" t="s">
        <v>3267</v>
      </c>
      <c r="F1421" s="85" t="s">
        <v>3</v>
      </c>
      <c r="G1421" s="85">
        <v>1712644</v>
      </c>
      <c r="H1421" s="89"/>
      <c r="I1421" s="270" t="s">
        <v>4200</v>
      </c>
      <c r="J1421" s="89"/>
      <c r="K1421" s="89"/>
      <c r="L1421" s="89"/>
      <c r="M1421" s="89"/>
      <c r="N1421" s="271">
        <v>0</v>
      </c>
      <c r="O1421" s="271">
        <v>1091</v>
      </c>
      <c r="P1421" s="89" t="s">
        <v>670</v>
      </c>
    </row>
    <row r="1422" spans="1:16" ht="51">
      <c r="A1422" s="268" t="s">
        <v>565</v>
      </c>
      <c r="B1422" s="89"/>
      <c r="C1422" s="269" t="s">
        <v>615</v>
      </c>
      <c r="D1422" s="84">
        <v>43511</v>
      </c>
      <c r="E1422" s="85" t="s">
        <v>3268</v>
      </c>
      <c r="F1422" s="85" t="s">
        <v>3</v>
      </c>
      <c r="G1422" s="85">
        <v>1712678</v>
      </c>
      <c r="H1422" s="89"/>
      <c r="I1422" s="270" t="s">
        <v>4201</v>
      </c>
      <c r="J1422" s="89"/>
      <c r="K1422" s="89"/>
      <c r="L1422" s="89"/>
      <c r="M1422" s="89"/>
      <c r="N1422" s="271">
        <v>0</v>
      </c>
      <c r="O1422" s="271">
        <v>8715.630000000001</v>
      </c>
      <c r="P1422" s="89" t="s">
        <v>670</v>
      </c>
    </row>
    <row r="1423" spans="1:16" ht="38.25">
      <c r="A1423" s="268" t="s">
        <v>565</v>
      </c>
      <c r="B1423" s="89"/>
      <c r="C1423" s="269" t="s">
        <v>615</v>
      </c>
      <c r="D1423" s="84">
        <v>43511</v>
      </c>
      <c r="E1423" s="85" t="s">
        <v>3269</v>
      </c>
      <c r="F1423" s="85" t="s">
        <v>3</v>
      </c>
      <c r="G1423" s="85">
        <v>1712660</v>
      </c>
      <c r="H1423" s="89"/>
      <c r="I1423" s="270" t="s">
        <v>4202</v>
      </c>
      <c r="J1423" s="89"/>
      <c r="K1423" s="89"/>
      <c r="L1423" s="89"/>
      <c r="M1423" s="89"/>
      <c r="N1423" s="271">
        <v>0</v>
      </c>
      <c r="O1423" s="271">
        <v>22100</v>
      </c>
      <c r="P1423" s="89" t="s">
        <v>670</v>
      </c>
    </row>
    <row r="1424" spans="1:16" ht="38.25">
      <c r="A1424" s="268" t="s">
        <v>565</v>
      </c>
      <c r="B1424" s="89"/>
      <c r="C1424" s="269" t="s">
        <v>615</v>
      </c>
      <c r="D1424" s="84">
        <v>43511</v>
      </c>
      <c r="E1424" s="85" t="s">
        <v>3270</v>
      </c>
      <c r="F1424" s="85" t="s">
        <v>3</v>
      </c>
      <c r="G1424" s="85">
        <v>1712630</v>
      </c>
      <c r="H1424" s="89"/>
      <c r="I1424" s="270" t="s">
        <v>4203</v>
      </c>
      <c r="J1424" s="89"/>
      <c r="K1424" s="89"/>
      <c r="L1424" s="89"/>
      <c r="M1424" s="89"/>
      <c r="N1424" s="271">
        <v>0</v>
      </c>
      <c r="O1424" s="271">
        <v>3030.82</v>
      </c>
      <c r="P1424" s="89" t="s">
        <v>670</v>
      </c>
    </row>
    <row r="1425" spans="1:16" ht="38.25">
      <c r="A1425" s="268" t="s">
        <v>565</v>
      </c>
      <c r="B1425" s="89"/>
      <c r="C1425" s="269" t="s">
        <v>615</v>
      </c>
      <c r="D1425" s="84">
        <v>43511</v>
      </c>
      <c r="E1425" s="85" t="s">
        <v>3271</v>
      </c>
      <c r="F1425" s="85" t="s">
        <v>3</v>
      </c>
      <c r="G1425" s="85">
        <v>1712613</v>
      </c>
      <c r="H1425" s="89"/>
      <c r="I1425" s="270" t="s">
        <v>4204</v>
      </c>
      <c r="J1425" s="89"/>
      <c r="K1425" s="89"/>
      <c r="L1425" s="89"/>
      <c r="M1425" s="89"/>
      <c r="N1425" s="271">
        <v>0</v>
      </c>
      <c r="O1425" s="271">
        <v>1821.82</v>
      </c>
      <c r="P1425" s="89" t="s">
        <v>670</v>
      </c>
    </row>
    <row r="1426" spans="1:16" ht="51" hidden="1">
      <c r="A1426" s="268" t="s">
        <v>557</v>
      </c>
      <c r="B1426" s="89"/>
      <c r="C1426" s="269" t="s">
        <v>781</v>
      </c>
      <c r="D1426" s="84">
        <v>43511</v>
      </c>
      <c r="E1426" s="85" t="s">
        <v>3272</v>
      </c>
      <c r="F1426" s="85" t="s">
        <v>11</v>
      </c>
      <c r="G1426" s="85">
        <v>11864</v>
      </c>
      <c r="H1426" s="89"/>
      <c r="I1426" s="270" t="s">
        <v>4205</v>
      </c>
      <c r="J1426" s="89"/>
      <c r="K1426" s="89"/>
      <c r="L1426" s="89"/>
      <c r="M1426" s="89"/>
      <c r="N1426" s="271">
        <v>291.95</v>
      </c>
      <c r="O1426" s="271">
        <v>0</v>
      </c>
      <c r="P1426" s="89" t="s">
        <v>670</v>
      </c>
    </row>
    <row r="1427" spans="1:16" ht="63.75" hidden="1">
      <c r="A1427" s="268" t="s">
        <v>557</v>
      </c>
      <c r="B1427" s="89"/>
      <c r="C1427" s="269" t="s">
        <v>781</v>
      </c>
      <c r="D1427" s="84">
        <v>43511</v>
      </c>
      <c r="E1427" s="85" t="s">
        <v>3273</v>
      </c>
      <c r="F1427" s="85" t="s">
        <v>11</v>
      </c>
      <c r="G1427" s="85">
        <v>11863</v>
      </c>
      <c r="H1427" s="89"/>
      <c r="I1427" s="270" t="s">
        <v>4206</v>
      </c>
      <c r="J1427" s="89"/>
      <c r="K1427" s="89"/>
      <c r="L1427" s="89"/>
      <c r="M1427" s="89"/>
      <c r="N1427" s="271">
        <v>1877.44</v>
      </c>
      <c r="O1427" s="271">
        <v>0</v>
      </c>
      <c r="P1427" s="89" t="s">
        <v>670</v>
      </c>
    </row>
    <row r="1428" spans="1:16" ht="76.5" hidden="1">
      <c r="A1428" s="268">
        <v>41</v>
      </c>
      <c r="B1428" s="89"/>
      <c r="C1428" s="269" t="s">
        <v>47</v>
      </c>
      <c r="D1428" s="84">
        <v>43511</v>
      </c>
      <c r="E1428" s="85" t="s">
        <v>3274</v>
      </c>
      <c r="F1428" s="85" t="s">
        <v>628</v>
      </c>
      <c r="G1428" s="85">
        <v>192394</v>
      </c>
      <c r="H1428" s="89"/>
      <c r="I1428" s="270" t="s">
        <v>4207</v>
      </c>
      <c r="J1428" s="89"/>
      <c r="K1428" s="89"/>
      <c r="L1428" s="89"/>
      <c r="M1428" s="89"/>
      <c r="N1428" s="271">
        <v>0</v>
      </c>
      <c r="O1428" s="271">
        <v>23490</v>
      </c>
      <c r="P1428" s="89" t="s">
        <v>670</v>
      </c>
    </row>
    <row r="1429" spans="1:16" ht="63.75" hidden="1">
      <c r="A1429" s="268">
        <v>10</v>
      </c>
      <c r="B1429" s="89"/>
      <c r="C1429" s="269" t="s">
        <v>41</v>
      </c>
      <c r="D1429" s="84">
        <v>43511</v>
      </c>
      <c r="E1429" s="85" t="s">
        <v>3275</v>
      </c>
      <c r="F1429" s="85" t="s">
        <v>6</v>
      </c>
      <c r="G1429" s="85">
        <v>965989</v>
      </c>
      <c r="H1429" s="89"/>
      <c r="I1429" s="270" t="s">
        <v>4208</v>
      </c>
      <c r="J1429" s="89"/>
      <c r="K1429" s="89"/>
      <c r="L1429" s="89"/>
      <c r="M1429" s="89"/>
      <c r="N1429" s="271">
        <v>0</v>
      </c>
      <c r="O1429" s="271">
        <v>16972.39</v>
      </c>
      <c r="P1429" s="89" t="s">
        <v>670</v>
      </c>
    </row>
    <row r="1430" spans="1:16" ht="63.75" hidden="1">
      <c r="A1430" s="268">
        <v>10</v>
      </c>
      <c r="B1430" s="89"/>
      <c r="C1430" s="269" t="s">
        <v>41</v>
      </c>
      <c r="D1430" s="84">
        <v>43511</v>
      </c>
      <c r="E1430" s="85" t="s">
        <v>3276</v>
      </c>
      <c r="F1430" s="85" t="s">
        <v>6</v>
      </c>
      <c r="G1430" s="85">
        <v>965991</v>
      </c>
      <c r="H1430" s="89"/>
      <c r="I1430" s="270" t="s">
        <v>4209</v>
      </c>
      <c r="J1430" s="89"/>
      <c r="K1430" s="89"/>
      <c r="L1430" s="89"/>
      <c r="M1430" s="89"/>
      <c r="N1430" s="271">
        <v>0</v>
      </c>
      <c r="O1430" s="271">
        <v>92360.639999999999</v>
      </c>
      <c r="P1430" s="89" t="s">
        <v>670</v>
      </c>
    </row>
    <row r="1431" spans="1:16" ht="63.75" hidden="1">
      <c r="A1431" s="268">
        <v>10</v>
      </c>
      <c r="B1431" s="89"/>
      <c r="C1431" s="269" t="s">
        <v>41</v>
      </c>
      <c r="D1431" s="84">
        <v>43511</v>
      </c>
      <c r="E1431" s="85" t="s">
        <v>3277</v>
      </c>
      <c r="F1431" s="85" t="s">
        <v>6</v>
      </c>
      <c r="G1431" s="85">
        <v>965995</v>
      </c>
      <c r="H1431" s="89"/>
      <c r="I1431" s="270" t="s">
        <v>4210</v>
      </c>
      <c r="J1431" s="89"/>
      <c r="K1431" s="89"/>
      <c r="L1431" s="89"/>
      <c r="M1431" s="89"/>
      <c r="N1431" s="271">
        <v>0</v>
      </c>
      <c r="O1431" s="271">
        <v>4598.53</v>
      </c>
      <c r="P1431" s="89" t="s">
        <v>670</v>
      </c>
    </row>
    <row r="1432" spans="1:16" ht="51" hidden="1">
      <c r="A1432" s="268">
        <v>10</v>
      </c>
      <c r="B1432" s="89"/>
      <c r="C1432" s="269" t="s">
        <v>41</v>
      </c>
      <c r="D1432" s="84">
        <v>43511</v>
      </c>
      <c r="E1432" s="85" t="s">
        <v>3278</v>
      </c>
      <c r="F1432" s="85" t="s">
        <v>6</v>
      </c>
      <c r="G1432" s="85">
        <v>965997</v>
      </c>
      <c r="H1432" s="89"/>
      <c r="I1432" s="270" t="s">
        <v>4211</v>
      </c>
      <c r="J1432" s="89"/>
      <c r="K1432" s="89"/>
      <c r="L1432" s="89"/>
      <c r="M1432" s="89"/>
      <c r="N1432" s="271">
        <v>0</v>
      </c>
      <c r="O1432" s="271">
        <v>20826.96</v>
      </c>
      <c r="P1432" s="89" t="s">
        <v>670</v>
      </c>
    </row>
    <row r="1433" spans="1:16" ht="63.75" hidden="1">
      <c r="A1433" s="268" t="s">
        <v>556</v>
      </c>
      <c r="B1433" s="89"/>
      <c r="C1433" s="269" t="s">
        <v>616</v>
      </c>
      <c r="D1433" s="84">
        <v>43511</v>
      </c>
      <c r="E1433" s="85" t="s">
        <v>3279</v>
      </c>
      <c r="F1433" s="85" t="s">
        <v>671</v>
      </c>
      <c r="G1433" s="85">
        <v>192386</v>
      </c>
      <c r="H1433" s="89"/>
      <c r="I1433" s="270" t="s">
        <v>4212</v>
      </c>
      <c r="J1433" s="89"/>
      <c r="K1433" s="89"/>
      <c r="L1433" s="89"/>
      <c r="M1433" s="89"/>
      <c r="N1433" s="271">
        <v>0</v>
      </c>
      <c r="O1433" s="271">
        <v>386948</v>
      </c>
      <c r="P1433" s="89" t="s">
        <v>670</v>
      </c>
    </row>
    <row r="1434" spans="1:16" ht="63.75" hidden="1">
      <c r="A1434" s="268" t="s">
        <v>556</v>
      </c>
      <c r="B1434" s="89"/>
      <c r="C1434" s="269" t="s">
        <v>616</v>
      </c>
      <c r="D1434" s="84">
        <v>43511</v>
      </c>
      <c r="E1434" s="85" t="s">
        <v>3280</v>
      </c>
      <c r="F1434" s="85" t="s">
        <v>671</v>
      </c>
      <c r="G1434" s="85">
        <v>192385</v>
      </c>
      <c r="H1434" s="89"/>
      <c r="I1434" s="270" t="s">
        <v>4213</v>
      </c>
      <c r="J1434" s="89"/>
      <c r="K1434" s="89"/>
      <c r="L1434" s="89"/>
      <c r="M1434" s="89"/>
      <c r="N1434" s="271">
        <v>0</v>
      </c>
      <c r="O1434" s="271">
        <v>6085</v>
      </c>
      <c r="P1434" s="89" t="s">
        <v>670</v>
      </c>
    </row>
    <row r="1435" spans="1:16" ht="76.5" hidden="1">
      <c r="A1435" s="268">
        <v>311</v>
      </c>
      <c r="B1435" s="89"/>
      <c r="C1435" s="269" t="s">
        <v>142</v>
      </c>
      <c r="D1435" s="84">
        <v>43511</v>
      </c>
      <c r="E1435" s="85" t="s">
        <v>3281</v>
      </c>
      <c r="F1435" s="85" t="s">
        <v>6</v>
      </c>
      <c r="G1435" s="85">
        <v>1083091</v>
      </c>
      <c r="H1435" s="89"/>
      <c r="I1435" s="270" t="s">
        <v>4214</v>
      </c>
      <c r="J1435" s="89"/>
      <c r="K1435" s="89"/>
      <c r="L1435" s="89"/>
      <c r="M1435" s="89"/>
      <c r="N1435" s="271">
        <v>0</v>
      </c>
      <c r="O1435" s="271">
        <v>55412</v>
      </c>
      <c r="P1435" s="89" t="s">
        <v>670</v>
      </c>
    </row>
    <row r="1436" spans="1:16" ht="38.25" hidden="1">
      <c r="A1436" s="268">
        <v>10</v>
      </c>
      <c r="B1436" s="89"/>
      <c r="C1436" s="269" t="s">
        <v>41</v>
      </c>
      <c r="D1436" s="84">
        <v>43511</v>
      </c>
      <c r="E1436" s="85" t="s">
        <v>3282</v>
      </c>
      <c r="F1436" s="85" t="s">
        <v>6</v>
      </c>
      <c r="G1436" s="85">
        <v>966321</v>
      </c>
      <c r="H1436" s="89"/>
      <c r="I1436" s="270" t="s">
        <v>4215</v>
      </c>
      <c r="J1436" s="89"/>
      <c r="K1436" s="89"/>
      <c r="L1436" s="89"/>
      <c r="M1436" s="89"/>
      <c r="N1436" s="271">
        <v>0</v>
      </c>
      <c r="O1436" s="271">
        <v>89056.52</v>
      </c>
      <c r="P1436" s="89" t="s">
        <v>670</v>
      </c>
    </row>
    <row r="1437" spans="1:16" ht="38.25" hidden="1">
      <c r="A1437" s="268">
        <v>10</v>
      </c>
      <c r="B1437" s="89"/>
      <c r="C1437" s="269" t="s">
        <v>41</v>
      </c>
      <c r="D1437" s="84">
        <v>43511</v>
      </c>
      <c r="E1437" s="85" t="s">
        <v>3283</v>
      </c>
      <c r="F1437" s="85" t="s">
        <v>6</v>
      </c>
      <c r="G1437" s="85">
        <v>966317</v>
      </c>
      <c r="H1437" s="89"/>
      <c r="I1437" s="270" t="s">
        <v>4216</v>
      </c>
      <c r="J1437" s="89"/>
      <c r="K1437" s="89"/>
      <c r="L1437" s="89"/>
      <c r="M1437" s="89"/>
      <c r="N1437" s="271">
        <v>0</v>
      </c>
      <c r="O1437" s="271">
        <v>13788.6</v>
      </c>
      <c r="P1437" s="89" t="s">
        <v>670</v>
      </c>
    </row>
    <row r="1438" spans="1:16" ht="51" hidden="1">
      <c r="A1438" s="268">
        <v>10</v>
      </c>
      <c r="B1438" s="89"/>
      <c r="C1438" s="269" t="s">
        <v>41</v>
      </c>
      <c r="D1438" s="84">
        <v>43511</v>
      </c>
      <c r="E1438" s="85" t="s">
        <v>3284</v>
      </c>
      <c r="F1438" s="85" t="s">
        <v>6</v>
      </c>
      <c r="G1438" s="85">
        <v>966315</v>
      </c>
      <c r="H1438" s="89"/>
      <c r="I1438" s="270" t="s">
        <v>4217</v>
      </c>
      <c r="J1438" s="89"/>
      <c r="K1438" s="89"/>
      <c r="L1438" s="89"/>
      <c r="M1438" s="89"/>
      <c r="N1438" s="271">
        <v>0</v>
      </c>
      <c r="O1438" s="271">
        <v>36856.239999999998</v>
      </c>
      <c r="P1438" s="89" t="s">
        <v>670</v>
      </c>
    </row>
    <row r="1439" spans="1:16" ht="51" hidden="1">
      <c r="A1439" s="268">
        <v>10</v>
      </c>
      <c r="B1439" s="89"/>
      <c r="C1439" s="269" t="s">
        <v>41</v>
      </c>
      <c r="D1439" s="84">
        <v>43511</v>
      </c>
      <c r="E1439" s="85" t="s">
        <v>3285</v>
      </c>
      <c r="F1439" s="85" t="s">
        <v>6</v>
      </c>
      <c r="G1439" s="85">
        <v>966313</v>
      </c>
      <c r="H1439" s="89"/>
      <c r="I1439" s="270" t="s">
        <v>4218</v>
      </c>
      <c r="J1439" s="89"/>
      <c r="K1439" s="89"/>
      <c r="L1439" s="89"/>
      <c r="M1439" s="89"/>
      <c r="N1439" s="271">
        <v>0</v>
      </c>
      <c r="O1439" s="271">
        <v>56140.87</v>
      </c>
      <c r="P1439" s="89" t="s">
        <v>670</v>
      </c>
    </row>
    <row r="1440" spans="1:16" ht="38.25" hidden="1">
      <c r="A1440" s="268">
        <v>10</v>
      </c>
      <c r="B1440" s="89"/>
      <c r="C1440" s="269" t="s">
        <v>41</v>
      </c>
      <c r="D1440" s="84">
        <v>43511</v>
      </c>
      <c r="E1440" s="85" t="s">
        <v>3286</v>
      </c>
      <c r="F1440" s="85" t="s">
        <v>6</v>
      </c>
      <c r="G1440" s="85">
        <v>966319</v>
      </c>
      <c r="H1440" s="89"/>
      <c r="I1440" s="270" t="s">
        <v>4219</v>
      </c>
      <c r="J1440" s="89"/>
      <c r="K1440" s="89"/>
      <c r="L1440" s="89"/>
      <c r="M1440" s="89"/>
      <c r="N1440" s="271">
        <v>0</v>
      </c>
      <c r="O1440" s="271">
        <v>26866.92</v>
      </c>
      <c r="P1440" s="89" t="s">
        <v>670</v>
      </c>
    </row>
    <row r="1441" spans="1:16" ht="51" hidden="1">
      <c r="A1441" s="268">
        <v>10</v>
      </c>
      <c r="B1441" s="89"/>
      <c r="C1441" s="269" t="s">
        <v>41</v>
      </c>
      <c r="D1441" s="84">
        <v>43511</v>
      </c>
      <c r="E1441" s="85" t="s">
        <v>3287</v>
      </c>
      <c r="F1441" s="85" t="s">
        <v>6</v>
      </c>
      <c r="G1441" s="85">
        <v>966449</v>
      </c>
      <c r="H1441" s="89"/>
      <c r="I1441" s="270" t="s">
        <v>4220</v>
      </c>
      <c r="J1441" s="89"/>
      <c r="K1441" s="89"/>
      <c r="L1441" s="89"/>
      <c r="M1441" s="89"/>
      <c r="N1441" s="271">
        <v>0</v>
      </c>
      <c r="O1441" s="271">
        <v>76714.009999999995</v>
      </c>
      <c r="P1441" s="89" t="s">
        <v>670</v>
      </c>
    </row>
    <row r="1442" spans="1:16" ht="63.75" hidden="1">
      <c r="A1442" s="268">
        <v>10</v>
      </c>
      <c r="B1442" s="89"/>
      <c r="C1442" s="269" t="s">
        <v>41</v>
      </c>
      <c r="D1442" s="84">
        <v>43511</v>
      </c>
      <c r="E1442" s="85" t="s">
        <v>3288</v>
      </c>
      <c r="F1442" s="85" t="s">
        <v>6</v>
      </c>
      <c r="G1442" s="85">
        <v>966643</v>
      </c>
      <c r="H1442" s="89"/>
      <c r="I1442" s="270" t="s">
        <v>4221</v>
      </c>
      <c r="J1442" s="89"/>
      <c r="K1442" s="89"/>
      <c r="L1442" s="89"/>
      <c r="M1442" s="89"/>
      <c r="N1442" s="271">
        <v>0</v>
      </c>
      <c r="O1442" s="271">
        <v>5734.55</v>
      </c>
      <c r="P1442" s="89" t="s">
        <v>670</v>
      </c>
    </row>
    <row r="1443" spans="1:16" ht="63.75" hidden="1">
      <c r="A1443" s="268">
        <v>10</v>
      </c>
      <c r="B1443" s="89"/>
      <c r="C1443" s="269" t="s">
        <v>41</v>
      </c>
      <c r="D1443" s="84">
        <v>43511</v>
      </c>
      <c r="E1443" s="85" t="s">
        <v>3289</v>
      </c>
      <c r="F1443" s="85" t="s">
        <v>6</v>
      </c>
      <c r="G1443" s="85">
        <v>966641</v>
      </c>
      <c r="H1443" s="89"/>
      <c r="I1443" s="270" t="s">
        <v>4222</v>
      </c>
      <c r="J1443" s="89"/>
      <c r="K1443" s="89"/>
      <c r="L1443" s="89"/>
      <c r="M1443" s="89"/>
      <c r="N1443" s="271">
        <v>0</v>
      </c>
      <c r="O1443" s="271">
        <v>94702.92</v>
      </c>
      <c r="P1443" s="89" t="s">
        <v>670</v>
      </c>
    </row>
    <row r="1444" spans="1:16" ht="51" hidden="1">
      <c r="A1444" s="268">
        <v>10</v>
      </c>
      <c r="B1444" s="89"/>
      <c r="C1444" s="269" t="s">
        <v>41</v>
      </c>
      <c r="D1444" s="84">
        <v>43511</v>
      </c>
      <c r="E1444" s="85" t="s">
        <v>3290</v>
      </c>
      <c r="F1444" s="85" t="s">
        <v>6</v>
      </c>
      <c r="G1444" s="85">
        <v>966639</v>
      </c>
      <c r="H1444" s="89"/>
      <c r="I1444" s="270" t="s">
        <v>4223</v>
      </c>
      <c r="J1444" s="89"/>
      <c r="K1444" s="89"/>
      <c r="L1444" s="89"/>
      <c r="M1444" s="89"/>
      <c r="N1444" s="271">
        <v>0</v>
      </c>
      <c r="O1444" s="271">
        <v>8760.77</v>
      </c>
      <c r="P1444" s="89" t="s">
        <v>670</v>
      </c>
    </row>
    <row r="1445" spans="1:16" ht="89.25" hidden="1">
      <c r="A1445" s="268" t="s">
        <v>559</v>
      </c>
      <c r="B1445" s="89"/>
      <c r="C1445" s="269" t="s">
        <v>760</v>
      </c>
      <c r="D1445" s="84">
        <v>43511</v>
      </c>
      <c r="E1445" s="85" t="s">
        <v>3291</v>
      </c>
      <c r="F1445" s="85" t="s">
        <v>6</v>
      </c>
      <c r="G1445" s="85">
        <v>947313</v>
      </c>
      <c r="H1445" s="89"/>
      <c r="I1445" s="270" t="s">
        <v>4224</v>
      </c>
      <c r="J1445" s="89"/>
      <c r="K1445" s="89"/>
      <c r="L1445" s="89"/>
      <c r="M1445" s="89"/>
      <c r="N1445" s="271">
        <v>0</v>
      </c>
      <c r="O1445" s="271">
        <v>5762.4</v>
      </c>
      <c r="P1445" s="89" t="s">
        <v>670</v>
      </c>
    </row>
    <row r="1446" spans="1:16" ht="51">
      <c r="A1446" s="268">
        <v>16</v>
      </c>
      <c r="B1446" s="89"/>
      <c r="C1446" s="269" t="s">
        <v>43</v>
      </c>
      <c r="D1446" s="84">
        <v>43514</v>
      </c>
      <c r="E1446" s="85" t="s">
        <v>3292</v>
      </c>
      <c r="F1446" s="85" t="s">
        <v>3</v>
      </c>
      <c r="G1446" s="85">
        <v>1713203</v>
      </c>
      <c r="H1446" s="89"/>
      <c r="I1446" s="270" t="s">
        <v>4225</v>
      </c>
      <c r="J1446" s="89"/>
      <c r="K1446" s="89"/>
      <c r="L1446" s="89"/>
      <c r="M1446" s="89"/>
      <c r="N1446" s="271">
        <v>0</v>
      </c>
      <c r="O1446" s="271">
        <v>160.41</v>
      </c>
      <c r="P1446" s="89" t="s">
        <v>670</v>
      </c>
    </row>
    <row r="1447" spans="1:16" ht="51">
      <c r="A1447" s="268">
        <v>16</v>
      </c>
      <c r="B1447" s="89"/>
      <c r="C1447" s="269" t="s">
        <v>43</v>
      </c>
      <c r="D1447" s="84">
        <v>43514</v>
      </c>
      <c r="E1447" s="85" t="s">
        <v>3293</v>
      </c>
      <c r="F1447" s="85" t="s">
        <v>3</v>
      </c>
      <c r="G1447" s="85">
        <v>1713204</v>
      </c>
      <c r="H1447" s="89"/>
      <c r="I1447" s="270" t="s">
        <v>4226</v>
      </c>
      <c r="J1447" s="89"/>
      <c r="K1447" s="89"/>
      <c r="L1447" s="89"/>
      <c r="M1447" s="89"/>
      <c r="N1447" s="271">
        <v>0</v>
      </c>
      <c r="O1447" s="271">
        <v>545</v>
      </c>
      <c r="P1447" s="89" t="s">
        <v>670</v>
      </c>
    </row>
    <row r="1448" spans="1:16" ht="38.25">
      <c r="A1448" s="268">
        <v>16</v>
      </c>
      <c r="B1448" s="89"/>
      <c r="C1448" s="269" t="s">
        <v>43</v>
      </c>
      <c r="D1448" s="84">
        <v>43514</v>
      </c>
      <c r="E1448" s="85" t="s">
        <v>3294</v>
      </c>
      <c r="F1448" s="85" t="s">
        <v>3</v>
      </c>
      <c r="G1448" s="85">
        <v>1713205</v>
      </c>
      <c r="H1448" s="89"/>
      <c r="I1448" s="270" t="s">
        <v>4227</v>
      </c>
      <c r="J1448" s="89"/>
      <c r="K1448" s="89"/>
      <c r="L1448" s="89"/>
      <c r="M1448" s="89"/>
      <c r="N1448" s="271">
        <v>0</v>
      </c>
      <c r="O1448" s="271">
        <v>372</v>
      </c>
      <c r="P1448" s="89" t="s">
        <v>670</v>
      </c>
    </row>
    <row r="1449" spans="1:16" ht="51">
      <c r="A1449" s="268">
        <v>16</v>
      </c>
      <c r="B1449" s="89"/>
      <c r="C1449" s="269" t="s">
        <v>43</v>
      </c>
      <c r="D1449" s="84">
        <v>43514</v>
      </c>
      <c r="E1449" s="85" t="s">
        <v>3295</v>
      </c>
      <c r="F1449" s="85" t="s">
        <v>3</v>
      </c>
      <c r="G1449" s="85">
        <v>1713206</v>
      </c>
      <c r="H1449" s="89"/>
      <c r="I1449" s="270" t="s">
        <v>4228</v>
      </c>
      <c r="J1449" s="89"/>
      <c r="K1449" s="89"/>
      <c r="L1449" s="89"/>
      <c r="M1449" s="89"/>
      <c r="N1449" s="271">
        <v>0</v>
      </c>
      <c r="O1449" s="271">
        <v>275.2</v>
      </c>
      <c r="P1449" s="89" t="s">
        <v>670</v>
      </c>
    </row>
    <row r="1450" spans="1:16" ht="63.75">
      <c r="A1450" s="268">
        <v>20</v>
      </c>
      <c r="B1450" s="89"/>
      <c r="C1450" s="269" t="s">
        <v>44</v>
      </c>
      <c r="D1450" s="84">
        <v>43514</v>
      </c>
      <c r="E1450" s="85" t="s">
        <v>3296</v>
      </c>
      <c r="F1450" s="85" t="s">
        <v>3</v>
      </c>
      <c r="G1450" s="85">
        <v>1713213</v>
      </c>
      <c r="H1450" s="89"/>
      <c r="I1450" s="270" t="s">
        <v>4229</v>
      </c>
      <c r="J1450" s="89"/>
      <c r="K1450" s="89"/>
      <c r="L1450" s="89"/>
      <c r="M1450" s="89"/>
      <c r="N1450" s="271">
        <v>0</v>
      </c>
      <c r="O1450" s="271">
        <v>500</v>
      </c>
      <c r="P1450" s="89" t="s">
        <v>670</v>
      </c>
    </row>
    <row r="1451" spans="1:16" ht="51">
      <c r="A1451" s="268">
        <v>572</v>
      </c>
      <c r="B1451" s="89"/>
      <c r="C1451" s="269" t="s">
        <v>177</v>
      </c>
      <c r="D1451" s="84">
        <v>43514</v>
      </c>
      <c r="E1451" s="85" t="s">
        <v>3297</v>
      </c>
      <c r="F1451" s="85" t="s">
        <v>3</v>
      </c>
      <c r="G1451" s="85">
        <v>1713226</v>
      </c>
      <c r="H1451" s="89"/>
      <c r="I1451" s="270" t="s">
        <v>4231</v>
      </c>
      <c r="J1451" s="89"/>
      <c r="K1451" s="89"/>
      <c r="L1451" s="89"/>
      <c r="M1451" s="89"/>
      <c r="N1451" s="271">
        <v>0</v>
      </c>
      <c r="O1451" s="271">
        <v>4543.6099999999997</v>
      </c>
      <c r="P1451" s="89" t="s">
        <v>670</v>
      </c>
    </row>
    <row r="1452" spans="1:16" ht="51">
      <c r="A1452" s="268">
        <v>16</v>
      </c>
      <c r="B1452" s="89"/>
      <c r="C1452" s="269" t="s">
        <v>43</v>
      </c>
      <c r="D1452" s="84">
        <v>43514</v>
      </c>
      <c r="E1452" s="85" t="s">
        <v>3298</v>
      </c>
      <c r="F1452" s="85" t="s">
        <v>3</v>
      </c>
      <c r="G1452" s="85">
        <v>1713202</v>
      </c>
      <c r="H1452" s="89"/>
      <c r="I1452" s="270" t="s">
        <v>4232</v>
      </c>
      <c r="J1452" s="89"/>
      <c r="K1452" s="89"/>
      <c r="L1452" s="89"/>
      <c r="M1452" s="89"/>
      <c r="N1452" s="271">
        <v>0</v>
      </c>
      <c r="O1452" s="271">
        <v>164.5</v>
      </c>
      <c r="P1452" s="89" t="s">
        <v>670</v>
      </c>
    </row>
    <row r="1453" spans="1:16" ht="51">
      <c r="A1453" s="268">
        <v>16</v>
      </c>
      <c r="B1453" s="89"/>
      <c r="C1453" s="269" t="s">
        <v>43</v>
      </c>
      <c r="D1453" s="84">
        <v>43514</v>
      </c>
      <c r="E1453" s="85" t="s">
        <v>3299</v>
      </c>
      <c r="F1453" s="85" t="s">
        <v>3</v>
      </c>
      <c r="G1453" s="85">
        <v>1713201</v>
      </c>
      <c r="H1453" s="89"/>
      <c r="I1453" s="270" t="s">
        <v>4233</v>
      </c>
      <c r="J1453" s="89"/>
      <c r="K1453" s="89"/>
      <c r="L1453" s="89"/>
      <c r="M1453" s="89"/>
      <c r="N1453" s="271">
        <v>0</v>
      </c>
      <c r="O1453" s="271">
        <v>228.65</v>
      </c>
      <c r="P1453" s="89" t="s">
        <v>670</v>
      </c>
    </row>
    <row r="1454" spans="1:16" ht="63.75">
      <c r="A1454" s="268">
        <v>190</v>
      </c>
      <c r="B1454" s="89"/>
      <c r="C1454" s="269" t="s">
        <v>92</v>
      </c>
      <c r="D1454" s="84">
        <v>43514</v>
      </c>
      <c r="E1454" s="85" t="s">
        <v>3300</v>
      </c>
      <c r="F1454" s="85" t="s">
        <v>3</v>
      </c>
      <c r="G1454" s="85">
        <v>1713164</v>
      </c>
      <c r="H1454" s="89"/>
      <c r="I1454" s="270" t="s">
        <v>4234</v>
      </c>
      <c r="J1454" s="89"/>
      <c r="K1454" s="89"/>
      <c r="L1454" s="89"/>
      <c r="M1454" s="89"/>
      <c r="N1454" s="271">
        <v>0</v>
      </c>
      <c r="O1454" s="271">
        <v>1543</v>
      </c>
      <c r="P1454" s="89" t="s">
        <v>670</v>
      </c>
    </row>
    <row r="1455" spans="1:16" ht="63.75">
      <c r="A1455" s="268">
        <v>190</v>
      </c>
      <c r="B1455" s="89"/>
      <c r="C1455" s="269" t="s">
        <v>92</v>
      </c>
      <c r="D1455" s="84">
        <v>43514</v>
      </c>
      <c r="E1455" s="85" t="s">
        <v>3301</v>
      </c>
      <c r="F1455" s="85" t="s">
        <v>3</v>
      </c>
      <c r="G1455" s="85">
        <v>1713160</v>
      </c>
      <c r="H1455" s="89"/>
      <c r="I1455" s="270" t="s">
        <v>4235</v>
      </c>
      <c r="J1455" s="89"/>
      <c r="K1455" s="89"/>
      <c r="L1455" s="89"/>
      <c r="M1455" s="89"/>
      <c r="N1455" s="271">
        <v>0</v>
      </c>
      <c r="O1455" s="271">
        <v>155</v>
      </c>
      <c r="P1455" s="89" t="s">
        <v>670</v>
      </c>
    </row>
    <row r="1456" spans="1:16" ht="51">
      <c r="A1456" s="268">
        <v>190</v>
      </c>
      <c r="B1456" s="89"/>
      <c r="C1456" s="269" t="s">
        <v>92</v>
      </c>
      <c r="D1456" s="84">
        <v>43514</v>
      </c>
      <c r="E1456" s="85" t="s">
        <v>3302</v>
      </c>
      <c r="F1456" s="85" t="s">
        <v>3</v>
      </c>
      <c r="G1456" s="85">
        <v>1713158</v>
      </c>
      <c r="H1456" s="89"/>
      <c r="I1456" s="270" t="s">
        <v>4236</v>
      </c>
      <c r="J1456" s="89"/>
      <c r="K1456" s="89"/>
      <c r="L1456" s="89"/>
      <c r="M1456" s="89"/>
      <c r="N1456" s="271">
        <v>0</v>
      </c>
      <c r="O1456" s="271">
        <v>155</v>
      </c>
      <c r="P1456" s="89" t="s">
        <v>670</v>
      </c>
    </row>
    <row r="1457" spans="1:16" ht="51">
      <c r="A1457" s="268">
        <v>590</v>
      </c>
      <c r="B1457" s="89"/>
      <c r="C1457" s="269" t="s">
        <v>611</v>
      </c>
      <c r="D1457" s="84">
        <v>43514</v>
      </c>
      <c r="E1457" s="85" t="s">
        <v>3303</v>
      </c>
      <c r="F1457" s="85" t="s">
        <v>3</v>
      </c>
      <c r="G1457" s="85">
        <v>1713121</v>
      </c>
      <c r="H1457" s="89"/>
      <c r="I1457" s="270" t="s">
        <v>4237</v>
      </c>
      <c r="J1457" s="89"/>
      <c r="K1457" s="89"/>
      <c r="L1457" s="89"/>
      <c r="M1457" s="89"/>
      <c r="N1457" s="271">
        <v>0</v>
      </c>
      <c r="O1457" s="271">
        <v>2406</v>
      </c>
      <c r="P1457" s="89" t="s">
        <v>670</v>
      </c>
    </row>
    <row r="1458" spans="1:16" ht="51">
      <c r="A1458" s="268">
        <v>287</v>
      </c>
      <c r="B1458" s="89"/>
      <c r="C1458" s="269" t="s">
        <v>126</v>
      </c>
      <c r="D1458" s="84">
        <v>43514</v>
      </c>
      <c r="E1458" s="85" t="s">
        <v>3304</v>
      </c>
      <c r="F1458" s="85" t="s">
        <v>3</v>
      </c>
      <c r="G1458" s="85">
        <v>1713092</v>
      </c>
      <c r="H1458" s="89"/>
      <c r="I1458" s="270" t="s">
        <v>4238</v>
      </c>
      <c r="J1458" s="89"/>
      <c r="K1458" s="89"/>
      <c r="L1458" s="89"/>
      <c r="M1458" s="89"/>
      <c r="N1458" s="271">
        <v>0</v>
      </c>
      <c r="O1458" s="271">
        <v>1375</v>
      </c>
      <c r="P1458" s="89" t="s">
        <v>670</v>
      </c>
    </row>
    <row r="1459" spans="1:16" ht="51">
      <c r="A1459" s="268" t="s">
        <v>565</v>
      </c>
      <c r="B1459" s="89"/>
      <c r="C1459" s="269" t="s">
        <v>615</v>
      </c>
      <c r="D1459" s="84">
        <v>43514</v>
      </c>
      <c r="E1459" s="85" t="s">
        <v>3305</v>
      </c>
      <c r="F1459" s="85" t="s">
        <v>3</v>
      </c>
      <c r="G1459" s="85">
        <v>1713345</v>
      </c>
      <c r="H1459" s="89"/>
      <c r="I1459" s="270" t="s">
        <v>4239</v>
      </c>
      <c r="J1459" s="89"/>
      <c r="K1459" s="89"/>
      <c r="L1459" s="89"/>
      <c r="M1459" s="89"/>
      <c r="N1459" s="271">
        <v>0</v>
      </c>
      <c r="O1459" s="271">
        <v>219.52</v>
      </c>
      <c r="P1459" s="89" t="s">
        <v>670</v>
      </c>
    </row>
    <row r="1460" spans="1:16" ht="51">
      <c r="A1460" s="268" t="s">
        <v>556</v>
      </c>
      <c r="B1460" s="89"/>
      <c r="C1460" s="269" t="s">
        <v>616</v>
      </c>
      <c r="D1460" s="84">
        <v>43514</v>
      </c>
      <c r="E1460" s="85" t="s">
        <v>3306</v>
      </c>
      <c r="F1460" s="85" t="s">
        <v>3</v>
      </c>
      <c r="G1460" s="85">
        <v>1713269</v>
      </c>
      <c r="H1460" s="89"/>
      <c r="I1460" s="270" t="s">
        <v>4240</v>
      </c>
      <c r="J1460" s="89"/>
      <c r="K1460" s="89"/>
      <c r="L1460" s="89"/>
      <c r="M1460" s="89"/>
      <c r="N1460" s="271">
        <v>0</v>
      </c>
      <c r="O1460" s="271">
        <v>100</v>
      </c>
      <c r="P1460" s="89" t="s">
        <v>670</v>
      </c>
    </row>
    <row r="1461" spans="1:16" ht="63.75">
      <c r="A1461" s="268">
        <v>599</v>
      </c>
      <c r="B1461" s="89"/>
      <c r="C1461" s="269" t="s">
        <v>1370</v>
      </c>
      <c r="D1461" s="84">
        <v>43514</v>
      </c>
      <c r="E1461" s="85" t="s">
        <v>3307</v>
      </c>
      <c r="F1461" s="85" t="s">
        <v>3</v>
      </c>
      <c r="G1461" s="85">
        <v>1713130</v>
      </c>
      <c r="H1461" s="89"/>
      <c r="I1461" s="270" t="s">
        <v>4241</v>
      </c>
      <c r="J1461" s="89"/>
      <c r="K1461" s="89"/>
      <c r="L1461" s="89"/>
      <c r="M1461" s="89"/>
      <c r="N1461" s="271">
        <v>0</v>
      </c>
      <c r="O1461" s="271">
        <v>1564</v>
      </c>
      <c r="P1461" s="89" t="s">
        <v>670</v>
      </c>
    </row>
    <row r="1462" spans="1:16" ht="51">
      <c r="A1462" s="268">
        <v>16</v>
      </c>
      <c r="B1462" s="89"/>
      <c r="C1462" s="269" t="s">
        <v>43</v>
      </c>
      <c r="D1462" s="84">
        <v>43514</v>
      </c>
      <c r="E1462" s="85" t="s">
        <v>3308</v>
      </c>
      <c r="F1462" s="85" t="s">
        <v>3</v>
      </c>
      <c r="G1462" s="85">
        <v>1713094</v>
      </c>
      <c r="H1462" s="89"/>
      <c r="I1462" s="270" t="s">
        <v>4242</v>
      </c>
      <c r="J1462" s="89"/>
      <c r="K1462" s="89"/>
      <c r="L1462" s="89"/>
      <c r="M1462" s="89"/>
      <c r="N1462" s="271">
        <v>0</v>
      </c>
      <c r="O1462" s="271">
        <v>2690</v>
      </c>
      <c r="P1462" s="89" t="s">
        <v>670</v>
      </c>
    </row>
    <row r="1463" spans="1:16" ht="51">
      <c r="A1463" s="268">
        <v>16</v>
      </c>
      <c r="B1463" s="89"/>
      <c r="C1463" s="269" t="s">
        <v>43</v>
      </c>
      <c r="D1463" s="84">
        <v>43514</v>
      </c>
      <c r="E1463" s="85" t="s">
        <v>3309</v>
      </c>
      <c r="F1463" s="85" t="s">
        <v>3</v>
      </c>
      <c r="G1463" s="85">
        <v>1713093</v>
      </c>
      <c r="H1463" s="89"/>
      <c r="I1463" s="270" t="s">
        <v>4243</v>
      </c>
      <c r="J1463" s="89"/>
      <c r="K1463" s="89"/>
      <c r="L1463" s="89"/>
      <c r="M1463" s="89"/>
      <c r="N1463" s="271">
        <v>0</v>
      </c>
      <c r="O1463" s="271">
        <v>272</v>
      </c>
      <c r="P1463" s="89" t="s">
        <v>670</v>
      </c>
    </row>
    <row r="1464" spans="1:16" ht="63.75">
      <c r="A1464" s="268" t="s">
        <v>556</v>
      </c>
      <c r="B1464" s="89"/>
      <c r="C1464" s="269" t="s">
        <v>616</v>
      </c>
      <c r="D1464" s="84">
        <v>43514</v>
      </c>
      <c r="E1464" s="85" t="s">
        <v>3310</v>
      </c>
      <c r="F1464" s="85" t="s">
        <v>3</v>
      </c>
      <c r="G1464" s="85">
        <v>1713073</v>
      </c>
      <c r="H1464" s="89"/>
      <c r="I1464" s="270" t="s">
        <v>4244</v>
      </c>
      <c r="J1464" s="89"/>
      <c r="K1464" s="89"/>
      <c r="L1464" s="89"/>
      <c r="M1464" s="89"/>
      <c r="N1464" s="271">
        <v>0</v>
      </c>
      <c r="O1464" s="271">
        <v>14344.4</v>
      </c>
      <c r="P1464" s="89" t="s">
        <v>670</v>
      </c>
    </row>
    <row r="1465" spans="1:16" ht="63.75">
      <c r="A1465" s="268">
        <v>287</v>
      </c>
      <c r="B1465" s="89"/>
      <c r="C1465" s="269" t="s">
        <v>126</v>
      </c>
      <c r="D1465" s="84">
        <v>43514</v>
      </c>
      <c r="E1465" s="85" t="s">
        <v>3311</v>
      </c>
      <c r="F1465" s="85" t="s">
        <v>3</v>
      </c>
      <c r="G1465" s="85">
        <v>1713066</v>
      </c>
      <c r="H1465" s="89"/>
      <c r="I1465" s="270" t="s">
        <v>4245</v>
      </c>
      <c r="J1465" s="89"/>
      <c r="K1465" s="89"/>
      <c r="L1465" s="89"/>
      <c r="M1465" s="89"/>
      <c r="N1465" s="271">
        <v>0</v>
      </c>
      <c r="O1465" s="271">
        <v>111968.90000000001</v>
      </c>
      <c r="P1465" s="89" t="s">
        <v>670</v>
      </c>
    </row>
    <row r="1466" spans="1:16" ht="63.75">
      <c r="A1466" s="268">
        <v>287</v>
      </c>
      <c r="B1466" s="89"/>
      <c r="C1466" s="269" t="s">
        <v>126</v>
      </c>
      <c r="D1466" s="84">
        <v>43514</v>
      </c>
      <c r="E1466" s="85" t="s">
        <v>3312</v>
      </c>
      <c r="F1466" s="85" t="s">
        <v>3</v>
      </c>
      <c r="G1466" s="85">
        <v>1713062</v>
      </c>
      <c r="H1466" s="89"/>
      <c r="I1466" s="270" t="s">
        <v>4246</v>
      </c>
      <c r="J1466" s="89"/>
      <c r="K1466" s="89"/>
      <c r="L1466" s="89"/>
      <c r="M1466" s="89"/>
      <c r="N1466" s="271">
        <v>0</v>
      </c>
      <c r="O1466" s="271">
        <v>139606.53</v>
      </c>
      <c r="P1466" s="89" t="s">
        <v>670</v>
      </c>
    </row>
    <row r="1467" spans="1:16" ht="63.75">
      <c r="A1467" s="268">
        <v>287</v>
      </c>
      <c r="B1467" s="89"/>
      <c r="C1467" s="269" t="s">
        <v>126</v>
      </c>
      <c r="D1467" s="84">
        <v>43514</v>
      </c>
      <c r="E1467" s="85" t="s">
        <v>3313</v>
      </c>
      <c r="F1467" s="85" t="s">
        <v>3</v>
      </c>
      <c r="G1467" s="85">
        <v>1713060</v>
      </c>
      <c r="H1467" s="89"/>
      <c r="I1467" s="270" t="s">
        <v>4247</v>
      </c>
      <c r="J1467" s="89"/>
      <c r="K1467" s="89"/>
      <c r="L1467" s="89"/>
      <c r="M1467" s="89"/>
      <c r="N1467" s="271">
        <v>0</v>
      </c>
      <c r="O1467" s="271">
        <v>246089.67</v>
      </c>
      <c r="P1467" s="89" t="s">
        <v>670</v>
      </c>
    </row>
    <row r="1468" spans="1:16" ht="51">
      <c r="A1468" s="268">
        <v>130</v>
      </c>
      <c r="B1468" s="89"/>
      <c r="C1468" s="269" t="s">
        <v>67</v>
      </c>
      <c r="D1468" s="84">
        <v>43514</v>
      </c>
      <c r="E1468" s="85" t="s">
        <v>3314</v>
      </c>
      <c r="F1468" s="85" t="s">
        <v>3</v>
      </c>
      <c r="G1468" s="85">
        <v>1713056</v>
      </c>
      <c r="H1468" s="89"/>
      <c r="I1468" s="270" t="s">
        <v>4248</v>
      </c>
      <c r="J1468" s="89"/>
      <c r="K1468" s="89"/>
      <c r="L1468" s="89"/>
      <c r="M1468" s="89"/>
      <c r="N1468" s="271">
        <v>0</v>
      </c>
      <c r="O1468" s="271">
        <v>50000</v>
      </c>
      <c r="P1468" s="89" t="s">
        <v>670</v>
      </c>
    </row>
    <row r="1469" spans="1:16" ht="63.75">
      <c r="A1469" s="268">
        <v>86</v>
      </c>
      <c r="B1469" s="89"/>
      <c r="C1469" s="269" t="s">
        <v>56</v>
      </c>
      <c r="D1469" s="84">
        <v>43514</v>
      </c>
      <c r="E1469" s="85" t="s">
        <v>3315</v>
      </c>
      <c r="F1469" s="85" t="s">
        <v>3</v>
      </c>
      <c r="G1469" s="85">
        <v>1713042</v>
      </c>
      <c r="H1469" s="89"/>
      <c r="I1469" s="270" t="s">
        <v>4249</v>
      </c>
      <c r="J1469" s="89"/>
      <c r="K1469" s="89"/>
      <c r="L1469" s="89"/>
      <c r="M1469" s="89"/>
      <c r="N1469" s="271">
        <v>0</v>
      </c>
      <c r="O1469" s="271">
        <v>200</v>
      </c>
      <c r="P1469" s="89" t="s">
        <v>670</v>
      </c>
    </row>
    <row r="1470" spans="1:16" ht="38.25">
      <c r="A1470" s="268" t="s">
        <v>565</v>
      </c>
      <c r="B1470" s="89"/>
      <c r="C1470" s="269" t="s">
        <v>615</v>
      </c>
      <c r="D1470" s="84">
        <v>43514</v>
      </c>
      <c r="E1470" s="85" t="s">
        <v>3316</v>
      </c>
      <c r="F1470" s="85" t="s">
        <v>3</v>
      </c>
      <c r="G1470" s="85">
        <v>1713035</v>
      </c>
      <c r="H1470" s="89"/>
      <c r="I1470" s="270" t="s">
        <v>4250</v>
      </c>
      <c r="J1470" s="89"/>
      <c r="K1470" s="89"/>
      <c r="L1470" s="89"/>
      <c r="M1470" s="89"/>
      <c r="N1470" s="271">
        <v>0</v>
      </c>
      <c r="O1470" s="271">
        <v>3000</v>
      </c>
      <c r="P1470" s="89" t="s">
        <v>670</v>
      </c>
    </row>
    <row r="1471" spans="1:16" ht="51">
      <c r="A1471" s="268">
        <v>222</v>
      </c>
      <c r="B1471" s="89"/>
      <c r="C1471" s="269" t="s">
        <v>103</v>
      </c>
      <c r="D1471" s="84">
        <v>43514</v>
      </c>
      <c r="E1471" s="85" t="s">
        <v>3317</v>
      </c>
      <c r="F1471" s="85" t="s">
        <v>3</v>
      </c>
      <c r="G1471" s="85">
        <v>1713187</v>
      </c>
      <c r="H1471" s="89"/>
      <c r="I1471" s="270" t="s">
        <v>4251</v>
      </c>
      <c r="J1471" s="89"/>
      <c r="K1471" s="89"/>
      <c r="L1471" s="89"/>
      <c r="M1471" s="89"/>
      <c r="N1471" s="271">
        <v>0</v>
      </c>
      <c r="O1471" s="271">
        <v>11021.81</v>
      </c>
      <c r="P1471" s="89" t="s">
        <v>670</v>
      </c>
    </row>
    <row r="1472" spans="1:16" ht="63.75">
      <c r="A1472" s="268">
        <v>599</v>
      </c>
      <c r="B1472" s="89"/>
      <c r="C1472" s="269" t="s">
        <v>1370</v>
      </c>
      <c r="D1472" s="84">
        <v>43514</v>
      </c>
      <c r="E1472" s="85" t="s">
        <v>3318</v>
      </c>
      <c r="F1472" s="85" t="s">
        <v>3</v>
      </c>
      <c r="G1472" s="85">
        <v>1713144</v>
      </c>
      <c r="H1472" s="89"/>
      <c r="I1472" s="270" t="s">
        <v>4252</v>
      </c>
      <c r="J1472" s="89"/>
      <c r="K1472" s="89"/>
      <c r="L1472" s="89"/>
      <c r="M1472" s="89"/>
      <c r="N1472" s="271">
        <v>0</v>
      </c>
      <c r="O1472" s="271">
        <v>420.02</v>
      </c>
      <c r="P1472" s="89" t="s">
        <v>670</v>
      </c>
    </row>
    <row r="1473" spans="1:16" ht="51">
      <c r="A1473" s="268">
        <v>222</v>
      </c>
      <c r="B1473" s="89"/>
      <c r="C1473" s="269" t="s">
        <v>103</v>
      </c>
      <c r="D1473" s="84">
        <v>43514</v>
      </c>
      <c r="E1473" s="85" t="s">
        <v>3319</v>
      </c>
      <c r="F1473" s="85" t="s">
        <v>3</v>
      </c>
      <c r="G1473" s="85">
        <v>1713186</v>
      </c>
      <c r="H1473" s="89"/>
      <c r="I1473" s="270" t="s">
        <v>4253</v>
      </c>
      <c r="J1473" s="89"/>
      <c r="K1473" s="89"/>
      <c r="L1473" s="89"/>
      <c r="M1473" s="89"/>
      <c r="N1473" s="271">
        <v>0</v>
      </c>
      <c r="O1473" s="271">
        <v>80.680000000000007</v>
      </c>
      <c r="P1473" s="89" t="s">
        <v>670</v>
      </c>
    </row>
    <row r="1474" spans="1:16" ht="63.75" hidden="1">
      <c r="A1474" s="268">
        <v>340</v>
      </c>
      <c r="B1474" s="89"/>
      <c r="C1474" s="269" t="s">
        <v>147</v>
      </c>
      <c r="D1474" s="84">
        <v>43514</v>
      </c>
      <c r="E1474" s="85" t="s">
        <v>3320</v>
      </c>
      <c r="F1474" s="85" t="s">
        <v>6</v>
      </c>
      <c r="G1474" s="85">
        <v>967401</v>
      </c>
      <c r="H1474" s="89"/>
      <c r="I1474" s="270" t="s">
        <v>4254</v>
      </c>
      <c r="J1474" s="89"/>
      <c r="K1474" s="89"/>
      <c r="L1474" s="89"/>
      <c r="M1474" s="89"/>
      <c r="N1474" s="271">
        <v>0</v>
      </c>
      <c r="O1474" s="271">
        <v>160932.72</v>
      </c>
      <c r="P1474" s="89" t="s">
        <v>670</v>
      </c>
    </row>
    <row r="1475" spans="1:16" ht="63.75" hidden="1">
      <c r="A1475" s="268">
        <v>10</v>
      </c>
      <c r="B1475" s="89"/>
      <c r="C1475" s="269" t="s">
        <v>41</v>
      </c>
      <c r="D1475" s="84">
        <v>43514</v>
      </c>
      <c r="E1475" s="85" t="s">
        <v>3321</v>
      </c>
      <c r="F1475" s="85" t="s">
        <v>6</v>
      </c>
      <c r="G1475" s="85">
        <v>967403</v>
      </c>
      <c r="H1475" s="89"/>
      <c r="I1475" s="270" t="s">
        <v>4255</v>
      </c>
      <c r="J1475" s="89"/>
      <c r="K1475" s="89"/>
      <c r="L1475" s="89"/>
      <c r="M1475" s="89"/>
      <c r="N1475" s="271">
        <v>0</v>
      </c>
      <c r="O1475" s="271">
        <v>7869.31</v>
      </c>
      <c r="P1475" s="89" t="s">
        <v>670</v>
      </c>
    </row>
    <row r="1476" spans="1:16" ht="51" hidden="1">
      <c r="A1476" s="268">
        <v>340</v>
      </c>
      <c r="B1476" s="89"/>
      <c r="C1476" s="269" t="s">
        <v>147</v>
      </c>
      <c r="D1476" s="84">
        <v>43514</v>
      </c>
      <c r="E1476" s="85" t="s">
        <v>3322</v>
      </c>
      <c r="F1476" s="85" t="s">
        <v>15</v>
      </c>
      <c r="G1476" s="85">
        <v>967402</v>
      </c>
      <c r="H1476" s="89"/>
      <c r="I1476" s="270" t="s">
        <v>4256</v>
      </c>
      <c r="J1476" s="89"/>
      <c r="K1476" s="89"/>
      <c r="L1476" s="89"/>
      <c r="M1476" s="89"/>
      <c r="N1476" s="271">
        <v>50</v>
      </c>
      <c r="O1476" s="271">
        <v>0</v>
      </c>
      <c r="P1476" s="89" t="s">
        <v>670</v>
      </c>
    </row>
    <row r="1477" spans="1:16" ht="51" hidden="1">
      <c r="A1477" s="268">
        <v>41</v>
      </c>
      <c r="B1477" s="89"/>
      <c r="C1477" s="269" t="s">
        <v>47</v>
      </c>
      <c r="D1477" s="84">
        <v>43514</v>
      </c>
      <c r="E1477" s="85" t="s">
        <v>3323</v>
      </c>
      <c r="F1477" s="85" t="s">
        <v>6</v>
      </c>
      <c r="G1477" s="85">
        <v>1083805</v>
      </c>
      <c r="H1477" s="89"/>
      <c r="I1477" s="270" t="s">
        <v>4257</v>
      </c>
      <c r="J1477" s="89"/>
      <c r="K1477" s="89"/>
      <c r="L1477" s="89"/>
      <c r="M1477" s="89"/>
      <c r="N1477" s="271">
        <v>0</v>
      </c>
      <c r="O1477" s="271">
        <v>3107153</v>
      </c>
      <c r="P1477" s="89" t="s">
        <v>670</v>
      </c>
    </row>
    <row r="1478" spans="1:16" ht="76.5" hidden="1">
      <c r="A1478" s="268" t="s">
        <v>557</v>
      </c>
      <c r="B1478" s="89"/>
      <c r="C1478" s="269" t="s">
        <v>781</v>
      </c>
      <c r="D1478" s="84">
        <v>43514</v>
      </c>
      <c r="E1478" s="85" t="s">
        <v>3324</v>
      </c>
      <c r="F1478" s="85" t="s">
        <v>6</v>
      </c>
      <c r="G1478" s="85">
        <v>1083810</v>
      </c>
      <c r="H1478" s="89"/>
      <c r="I1478" s="270" t="s">
        <v>4258</v>
      </c>
      <c r="J1478" s="89"/>
      <c r="K1478" s="89"/>
      <c r="L1478" s="89"/>
      <c r="M1478" s="89"/>
      <c r="N1478" s="271">
        <v>0</v>
      </c>
      <c r="O1478" s="271">
        <v>150000</v>
      </c>
      <c r="P1478" s="89" t="s">
        <v>670</v>
      </c>
    </row>
    <row r="1479" spans="1:16" ht="51">
      <c r="A1479" s="268" t="s">
        <v>565</v>
      </c>
      <c r="B1479" s="89"/>
      <c r="C1479" s="269" t="s">
        <v>615</v>
      </c>
      <c r="D1479" s="84">
        <v>43515</v>
      </c>
      <c r="E1479" s="85" t="s">
        <v>3325</v>
      </c>
      <c r="F1479" s="85" t="s">
        <v>3</v>
      </c>
      <c r="G1479" s="85">
        <v>1713595</v>
      </c>
      <c r="H1479" s="89"/>
      <c r="I1479" s="270" t="s">
        <v>4259</v>
      </c>
      <c r="J1479" s="89"/>
      <c r="K1479" s="89"/>
      <c r="L1479" s="89"/>
      <c r="M1479" s="89"/>
      <c r="N1479" s="271">
        <v>0</v>
      </c>
      <c r="O1479" s="271">
        <v>14.200000000000001</v>
      </c>
      <c r="P1479" s="89" t="s">
        <v>741</v>
      </c>
    </row>
    <row r="1480" spans="1:16" ht="38.25">
      <c r="A1480" s="268">
        <v>35</v>
      </c>
      <c r="B1480" s="89"/>
      <c r="C1480" s="269" t="s">
        <v>46</v>
      </c>
      <c r="D1480" s="84">
        <v>43515</v>
      </c>
      <c r="E1480" s="85" t="s">
        <v>3326</v>
      </c>
      <c r="F1480" s="85" t="s">
        <v>3</v>
      </c>
      <c r="G1480" s="85">
        <v>1713589</v>
      </c>
      <c r="H1480" s="89"/>
      <c r="I1480" s="270" t="s">
        <v>2504</v>
      </c>
      <c r="J1480" s="89"/>
      <c r="K1480" s="89"/>
      <c r="L1480" s="89"/>
      <c r="M1480" s="89"/>
      <c r="N1480" s="271">
        <v>0</v>
      </c>
      <c r="O1480" s="271">
        <v>355</v>
      </c>
      <c r="P1480" s="89" t="s">
        <v>670</v>
      </c>
    </row>
    <row r="1481" spans="1:16" ht="51">
      <c r="A1481" s="268">
        <v>190</v>
      </c>
      <c r="B1481" s="89"/>
      <c r="C1481" s="269" t="s">
        <v>92</v>
      </c>
      <c r="D1481" s="84">
        <v>43515</v>
      </c>
      <c r="E1481" s="85" t="s">
        <v>3327</v>
      </c>
      <c r="F1481" s="85" t="s">
        <v>3</v>
      </c>
      <c r="G1481" s="85">
        <v>1713588</v>
      </c>
      <c r="H1481" s="89"/>
      <c r="I1481" s="270" t="s">
        <v>4260</v>
      </c>
      <c r="J1481" s="89"/>
      <c r="K1481" s="89"/>
      <c r="L1481" s="89"/>
      <c r="M1481" s="89"/>
      <c r="N1481" s="271">
        <v>0</v>
      </c>
      <c r="O1481" s="271">
        <v>93.88</v>
      </c>
      <c r="P1481" s="89" t="s">
        <v>670</v>
      </c>
    </row>
    <row r="1482" spans="1:16" ht="63.75">
      <c r="A1482" s="268">
        <v>287</v>
      </c>
      <c r="B1482" s="89"/>
      <c r="C1482" s="269" t="s">
        <v>126</v>
      </c>
      <c r="D1482" s="84">
        <v>43515</v>
      </c>
      <c r="E1482" s="85" t="s">
        <v>3328</v>
      </c>
      <c r="F1482" s="85" t="s">
        <v>3</v>
      </c>
      <c r="G1482" s="85">
        <v>1713579</v>
      </c>
      <c r="H1482" s="89"/>
      <c r="I1482" s="270" t="s">
        <v>4261</v>
      </c>
      <c r="J1482" s="89"/>
      <c r="K1482" s="89"/>
      <c r="L1482" s="89"/>
      <c r="M1482" s="89"/>
      <c r="N1482" s="271">
        <v>0</v>
      </c>
      <c r="O1482" s="271">
        <v>6749.08</v>
      </c>
      <c r="P1482" s="89" t="s">
        <v>670</v>
      </c>
    </row>
    <row r="1483" spans="1:16" ht="51">
      <c r="A1483" s="268">
        <v>342</v>
      </c>
      <c r="B1483" s="89"/>
      <c r="C1483" s="269" t="s">
        <v>148</v>
      </c>
      <c r="D1483" s="84">
        <v>43515</v>
      </c>
      <c r="E1483" s="85" t="s">
        <v>3329</v>
      </c>
      <c r="F1483" s="85" t="s">
        <v>3</v>
      </c>
      <c r="G1483" s="85">
        <v>1713553</v>
      </c>
      <c r="H1483" s="89"/>
      <c r="I1483" s="270" t="s">
        <v>4262</v>
      </c>
      <c r="J1483" s="89"/>
      <c r="K1483" s="89"/>
      <c r="L1483" s="89"/>
      <c r="M1483" s="89"/>
      <c r="N1483" s="271">
        <v>0</v>
      </c>
      <c r="O1483" s="271">
        <v>1992.63</v>
      </c>
      <c r="P1483" s="89" t="s">
        <v>670</v>
      </c>
    </row>
    <row r="1484" spans="1:16" ht="63.75">
      <c r="A1484" s="268">
        <v>373</v>
      </c>
      <c r="B1484" s="89"/>
      <c r="C1484" s="269" t="s">
        <v>636</v>
      </c>
      <c r="D1484" s="84">
        <v>43515</v>
      </c>
      <c r="E1484" s="85" t="s">
        <v>3330</v>
      </c>
      <c r="F1484" s="85" t="s">
        <v>3</v>
      </c>
      <c r="G1484" s="85">
        <v>1713546</v>
      </c>
      <c r="H1484" s="89"/>
      <c r="I1484" s="270" t="s">
        <v>4263</v>
      </c>
      <c r="J1484" s="89"/>
      <c r="K1484" s="89"/>
      <c r="L1484" s="89"/>
      <c r="M1484" s="89"/>
      <c r="N1484" s="271">
        <v>0</v>
      </c>
      <c r="O1484" s="271">
        <v>1849</v>
      </c>
      <c r="P1484" s="89" t="s">
        <v>670</v>
      </c>
    </row>
    <row r="1485" spans="1:16" ht="51">
      <c r="A1485" s="268">
        <v>70</v>
      </c>
      <c r="B1485" s="89"/>
      <c r="C1485" s="269" t="s">
        <v>53</v>
      </c>
      <c r="D1485" s="84">
        <v>43515</v>
      </c>
      <c r="E1485" s="85" t="s">
        <v>3331</v>
      </c>
      <c r="F1485" s="85" t="s">
        <v>3</v>
      </c>
      <c r="G1485" s="85">
        <v>1713542</v>
      </c>
      <c r="H1485" s="89"/>
      <c r="I1485" s="270" t="s">
        <v>4264</v>
      </c>
      <c r="J1485" s="89"/>
      <c r="K1485" s="89"/>
      <c r="L1485" s="89"/>
      <c r="M1485" s="89"/>
      <c r="N1485" s="271">
        <v>0</v>
      </c>
      <c r="O1485" s="271">
        <v>278.25</v>
      </c>
      <c r="P1485" s="89" t="s">
        <v>670</v>
      </c>
    </row>
    <row r="1486" spans="1:16" ht="63.75">
      <c r="A1486" s="268" t="s">
        <v>565</v>
      </c>
      <c r="B1486" s="89"/>
      <c r="C1486" s="269" t="s">
        <v>615</v>
      </c>
      <c r="D1486" s="84">
        <v>43515</v>
      </c>
      <c r="E1486" s="85" t="s">
        <v>3332</v>
      </c>
      <c r="F1486" s="85" t="s">
        <v>3</v>
      </c>
      <c r="G1486" s="85">
        <v>1713522</v>
      </c>
      <c r="H1486" s="89"/>
      <c r="I1486" s="270" t="s">
        <v>4265</v>
      </c>
      <c r="J1486" s="89"/>
      <c r="K1486" s="89"/>
      <c r="L1486" s="89"/>
      <c r="M1486" s="89"/>
      <c r="N1486" s="271">
        <v>0</v>
      </c>
      <c r="O1486" s="271">
        <v>1567.58</v>
      </c>
      <c r="P1486" s="89" t="s">
        <v>670</v>
      </c>
    </row>
    <row r="1487" spans="1:16" ht="63.75">
      <c r="A1487" s="268" t="s">
        <v>565</v>
      </c>
      <c r="B1487" s="89"/>
      <c r="C1487" s="269" t="s">
        <v>615</v>
      </c>
      <c r="D1487" s="84">
        <v>43515</v>
      </c>
      <c r="E1487" s="85" t="s">
        <v>3333</v>
      </c>
      <c r="F1487" s="85" t="s">
        <v>3</v>
      </c>
      <c r="G1487" s="85">
        <v>1713520</v>
      </c>
      <c r="H1487" s="89"/>
      <c r="I1487" s="270" t="s">
        <v>4266</v>
      </c>
      <c r="J1487" s="89"/>
      <c r="K1487" s="89"/>
      <c r="L1487" s="89"/>
      <c r="M1487" s="89"/>
      <c r="N1487" s="271">
        <v>0</v>
      </c>
      <c r="O1487" s="271">
        <v>1272</v>
      </c>
      <c r="P1487" s="89" t="s">
        <v>670</v>
      </c>
    </row>
    <row r="1488" spans="1:16" ht="38.25">
      <c r="A1488" s="268" t="s">
        <v>565</v>
      </c>
      <c r="B1488" s="89"/>
      <c r="C1488" s="269" t="s">
        <v>615</v>
      </c>
      <c r="D1488" s="84">
        <v>43515</v>
      </c>
      <c r="E1488" s="85" t="s">
        <v>3334</v>
      </c>
      <c r="F1488" s="85" t="s">
        <v>3</v>
      </c>
      <c r="G1488" s="85">
        <v>1713631</v>
      </c>
      <c r="H1488" s="89"/>
      <c r="I1488" s="270" t="s">
        <v>4267</v>
      </c>
      <c r="J1488" s="89"/>
      <c r="K1488" s="89"/>
      <c r="L1488" s="89"/>
      <c r="M1488" s="89"/>
      <c r="N1488" s="271">
        <v>0</v>
      </c>
      <c r="O1488" s="271">
        <v>18.96</v>
      </c>
      <c r="P1488" s="89" t="s">
        <v>670</v>
      </c>
    </row>
    <row r="1489" spans="1:16" ht="51">
      <c r="A1489" s="268">
        <v>15</v>
      </c>
      <c r="B1489" s="89"/>
      <c r="C1489" s="269" t="s">
        <v>42</v>
      </c>
      <c r="D1489" s="84">
        <v>43515</v>
      </c>
      <c r="E1489" s="85" t="s">
        <v>3335</v>
      </c>
      <c r="F1489" s="85" t="s">
        <v>3</v>
      </c>
      <c r="G1489" s="85">
        <v>1713632</v>
      </c>
      <c r="H1489" s="89"/>
      <c r="I1489" s="270" t="s">
        <v>4268</v>
      </c>
      <c r="J1489" s="89"/>
      <c r="K1489" s="89"/>
      <c r="L1489" s="89"/>
      <c r="M1489" s="89"/>
      <c r="N1489" s="271">
        <v>0</v>
      </c>
      <c r="O1489" s="271">
        <v>6.47</v>
      </c>
      <c r="P1489" s="89" t="s">
        <v>670</v>
      </c>
    </row>
    <row r="1490" spans="1:16" ht="63.75">
      <c r="A1490" s="268" t="s">
        <v>565</v>
      </c>
      <c r="B1490" s="89"/>
      <c r="C1490" s="269" t="s">
        <v>615</v>
      </c>
      <c r="D1490" s="84">
        <v>43515</v>
      </c>
      <c r="E1490" s="85" t="s">
        <v>3336</v>
      </c>
      <c r="F1490" s="85" t="s">
        <v>3</v>
      </c>
      <c r="G1490" s="85">
        <v>1713635</v>
      </c>
      <c r="H1490" s="89"/>
      <c r="I1490" s="270" t="s">
        <v>4269</v>
      </c>
      <c r="J1490" s="89"/>
      <c r="K1490" s="89"/>
      <c r="L1490" s="89"/>
      <c r="M1490" s="89"/>
      <c r="N1490" s="271">
        <v>0</v>
      </c>
      <c r="O1490" s="271">
        <v>1499.54</v>
      </c>
      <c r="P1490" s="89" t="s">
        <v>670</v>
      </c>
    </row>
    <row r="1491" spans="1:16" ht="38.25">
      <c r="A1491" s="268">
        <v>20</v>
      </c>
      <c r="B1491" s="89"/>
      <c r="C1491" s="269" t="s">
        <v>44</v>
      </c>
      <c r="D1491" s="84">
        <v>43515</v>
      </c>
      <c r="E1491" s="85" t="s">
        <v>3337</v>
      </c>
      <c r="F1491" s="85" t="s">
        <v>3</v>
      </c>
      <c r="G1491" s="85">
        <v>1713667</v>
      </c>
      <c r="H1491" s="89"/>
      <c r="I1491" s="270" t="s">
        <v>4270</v>
      </c>
      <c r="J1491" s="89"/>
      <c r="K1491" s="89"/>
      <c r="L1491" s="89"/>
      <c r="M1491" s="89"/>
      <c r="N1491" s="271">
        <v>0</v>
      </c>
      <c r="O1491" s="271">
        <v>18.600000000000001</v>
      </c>
      <c r="P1491" s="89" t="s">
        <v>670</v>
      </c>
    </row>
    <row r="1492" spans="1:16" ht="38.25">
      <c r="A1492" s="268">
        <v>20</v>
      </c>
      <c r="B1492" s="89"/>
      <c r="C1492" s="269" t="s">
        <v>44</v>
      </c>
      <c r="D1492" s="84">
        <v>43515</v>
      </c>
      <c r="E1492" s="85" t="s">
        <v>3338</v>
      </c>
      <c r="F1492" s="85" t="s">
        <v>3</v>
      </c>
      <c r="G1492" s="85">
        <v>1713668</v>
      </c>
      <c r="H1492" s="89"/>
      <c r="I1492" s="270" t="s">
        <v>4270</v>
      </c>
      <c r="J1492" s="89"/>
      <c r="K1492" s="89"/>
      <c r="L1492" s="89"/>
      <c r="M1492" s="89"/>
      <c r="N1492" s="271">
        <v>0</v>
      </c>
      <c r="O1492" s="271">
        <v>1838</v>
      </c>
      <c r="P1492" s="89" t="s">
        <v>670</v>
      </c>
    </row>
    <row r="1493" spans="1:16" ht="38.25">
      <c r="A1493" s="268">
        <v>20</v>
      </c>
      <c r="B1493" s="89"/>
      <c r="C1493" s="269" t="s">
        <v>44</v>
      </c>
      <c r="D1493" s="84">
        <v>43515</v>
      </c>
      <c r="E1493" s="85" t="s">
        <v>3339</v>
      </c>
      <c r="F1493" s="85" t="s">
        <v>3</v>
      </c>
      <c r="G1493" s="85">
        <v>1713670</v>
      </c>
      <c r="H1493" s="89"/>
      <c r="I1493" s="270" t="s">
        <v>4270</v>
      </c>
      <c r="J1493" s="89"/>
      <c r="K1493" s="89"/>
      <c r="L1493" s="89"/>
      <c r="M1493" s="89"/>
      <c r="N1493" s="271">
        <v>0</v>
      </c>
      <c r="O1493" s="271">
        <v>1300</v>
      </c>
      <c r="P1493" s="89" t="s">
        <v>670</v>
      </c>
    </row>
    <row r="1494" spans="1:16" ht="51">
      <c r="A1494" s="268">
        <v>580</v>
      </c>
      <c r="B1494" s="89"/>
      <c r="C1494" s="269" t="s">
        <v>180</v>
      </c>
      <c r="D1494" s="84">
        <v>43515</v>
      </c>
      <c r="E1494" s="85" t="s">
        <v>3340</v>
      </c>
      <c r="F1494" s="85" t="s">
        <v>3</v>
      </c>
      <c r="G1494" s="85">
        <v>1713690</v>
      </c>
      <c r="H1494" s="89"/>
      <c r="I1494" s="270" t="s">
        <v>4271</v>
      </c>
      <c r="J1494" s="89"/>
      <c r="K1494" s="89"/>
      <c r="L1494" s="89"/>
      <c r="M1494" s="89"/>
      <c r="N1494" s="271">
        <v>0</v>
      </c>
      <c r="O1494" s="271">
        <v>180</v>
      </c>
      <c r="P1494" s="89" t="s">
        <v>670</v>
      </c>
    </row>
    <row r="1495" spans="1:16" ht="63.75">
      <c r="A1495" s="268" t="s">
        <v>565</v>
      </c>
      <c r="B1495" s="89"/>
      <c r="C1495" s="269" t="s">
        <v>615</v>
      </c>
      <c r="D1495" s="84">
        <v>43515</v>
      </c>
      <c r="E1495" s="85" t="s">
        <v>3341</v>
      </c>
      <c r="F1495" s="85" t="s">
        <v>3</v>
      </c>
      <c r="G1495" s="85">
        <v>1713525</v>
      </c>
      <c r="H1495" s="89"/>
      <c r="I1495" s="270" t="s">
        <v>4272</v>
      </c>
      <c r="J1495" s="89"/>
      <c r="K1495" s="89"/>
      <c r="L1495" s="89"/>
      <c r="M1495" s="89"/>
      <c r="N1495" s="271">
        <v>0</v>
      </c>
      <c r="O1495" s="271">
        <v>8019.8</v>
      </c>
      <c r="P1495" s="89" t="s">
        <v>670</v>
      </c>
    </row>
    <row r="1496" spans="1:16" ht="63.75">
      <c r="A1496" s="268">
        <v>287</v>
      </c>
      <c r="B1496" s="89"/>
      <c r="C1496" s="269" t="s">
        <v>126</v>
      </c>
      <c r="D1496" s="84">
        <v>43515</v>
      </c>
      <c r="E1496" s="85" t="s">
        <v>3342</v>
      </c>
      <c r="F1496" s="85" t="s">
        <v>3</v>
      </c>
      <c r="G1496" s="85">
        <v>1713568</v>
      </c>
      <c r="H1496" s="89"/>
      <c r="I1496" s="270" t="s">
        <v>4273</v>
      </c>
      <c r="J1496" s="89"/>
      <c r="K1496" s="89"/>
      <c r="L1496" s="89"/>
      <c r="M1496" s="89"/>
      <c r="N1496" s="271">
        <v>0</v>
      </c>
      <c r="O1496" s="271">
        <v>829.4</v>
      </c>
      <c r="P1496" s="89" t="s">
        <v>670</v>
      </c>
    </row>
    <row r="1497" spans="1:16" ht="63.75">
      <c r="A1497" s="268">
        <v>287</v>
      </c>
      <c r="B1497" s="89"/>
      <c r="C1497" s="269" t="s">
        <v>126</v>
      </c>
      <c r="D1497" s="84">
        <v>43515</v>
      </c>
      <c r="E1497" s="85" t="s">
        <v>3343</v>
      </c>
      <c r="F1497" s="85" t="s">
        <v>3</v>
      </c>
      <c r="G1497" s="85">
        <v>1713572</v>
      </c>
      <c r="H1497" s="89"/>
      <c r="I1497" s="270" t="s">
        <v>4274</v>
      </c>
      <c r="J1497" s="89"/>
      <c r="K1497" s="89"/>
      <c r="L1497" s="89"/>
      <c r="M1497" s="89"/>
      <c r="N1497" s="271">
        <v>0</v>
      </c>
      <c r="O1497" s="271">
        <v>274</v>
      </c>
      <c r="P1497" s="89" t="s">
        <v>670</v>
      </c>
    </row>
    <row r="1498" spans="1:16" ht="63.75">
      <c r="A1498" s="268" t="s">
        <v>565</v>
      </c>
      <c r="B1498" s="89"/>
      <c r="C1498" s="269" t="s">
        <v>615</v>
      </c>
      <c r="D1498" s="84">
        <v>43515</v>
      </c>
      <c r="E1498" s="85" t="s">
        <v>3344</v>
      </c>
      <c r="F1498" s="85" t="s">
        <v>3</v>
      </c>
      <c r="G1498" s="85">
        <v>1713519</v>
      </c>
      <c r="H1498" s="89"/>
      <c r="I1498" s="270" t="s">
        <v>4275</v>
      </c>
      <c r="J1498" s="89"/>
      <c r="K1498" s="89"/>
      <c r="L1498" s="89"/>
      <c r="M1498" s="89"/>
      <c r="N1498" s="271">
        <v>0</v>
      </c>
      <c r="O1498" s="271">
        <v>1047.33</v>
      </c>
      <c r="P1498" s="89" t="s">
        <v>670</v>
      </c>
    </row>
    <row r="1499" spans="1:16" ht="63.75">
      <c r="A1499" s="268" t="s">
        <v>565</v>
      </c>
      <c r="B1499" s="89"/>
      <c r="C1499" s="269" t="s">
        <v>615</v>
      </c>
      <c r="D1499" s="84">
        <v>43515</v>
      </c>
      <c r="E1499" s="85" t="s">
        <v>3345</v>
      </c>
      <c r="F1499" s="85" t="s">
        <v>3</v>
      </c>
      <c r="G1499" s="85">
        <v>1713518</v>
      </c>
      <c r="H1499" s="89"/>
      <c r="I1499" s="270" t="s">
        <v>4276</v>
      </c>
      <c r="J1499" s="89"/>
      <c r="K1499" s="89"/>
      <c r="L1499" s="89"/>
      <c r="M1499" s="89"/>
      <c r="N1499" s="271">
        <v>0</v>
      </c>
      <c r="O1499" s="271">
        <v>1272</v>
      </c>
      <c r="P1499" s="89" t="s">
        <v>670</v>
      </c>
    </row>
    <row r="1500" spans="1:16" ht="63.75">
      <c r="A1500" s="268" t="s">
        <v>565</v>
      </c>
      <c r="B1500" s="89"/>
      <c r="C1500" s="269" t="s">
        <v>615</v>
      </c>
      <c r="D1500" s="84">
        <v>43515</v>
      </c>
      <c r="E1500" s="85" t="s">
        <v>3346</v>
      </c>
      <c r="F1500" s="85" t="s">
        <v>3</v>
      </c>
      <c r="G1500" s="85">
        <v>1713517</v>
      </c>
      <c r="H1500" s="89"/>
      <c r="I1500" s="270" t="s">
        <v>4277</v>
      </c>
      <c r="J1500" s="89"/>
      <c r="K1500" s="89"/>
      <c r="L1500" s="89"/>
      <c r="M1500" s="89"/>
      <c r="N1500" s="271">
        <v>0</v>
      </c>
      <c r="O1500" s="271">
        <v>1567.58</v>
      </c>
      <c r="P1500" s="89" t="s">
        <v>670</v>
      </c>
    </row>
    <row r="1501" spans="1:16" ht="63.75">
      <c r="A1501" s="268" t="s">
        <v>565</v>
      </c>
      <c r="B1501" s="89"/>
      <c r="C1501" s="269" t="s">
        <v>615</v>
      </c>
      <c r="D1501" s="84">
        <v>43515</v>
      </c>
      <c r="E1501" s="85" t="s">
        <v>3347</v>
      </c>
      <c r="F1501" s="85" t="s">
        <v>3</v>
      </c>
      <c r="G1501" s="85">
        <v>1713514</v>
      </c>
      <c r="H1501" s="89"/>
      <c r="I1501" s="270" t="s">
        <v>4278</v>
      </c>
      <c r="J1501" s="89"/>
      <c r="K1501" s="89"/>
      <c r="L1501" s="89"/>
      <c r="M1501" s="89"/>
      <c r="N1501" s="271">
        <v>0</v>
      </c>
      <c r="O1501" s="271">
        <v>1567.58</v>
      </c>
      <c r="P1501" s="89" t="s">
        <v>670</v>
      </c>
    </row>
    <row r="1502" spans="1:16" ht="63.75">
      <c r="A1502" s="268" t="s">
        <v>565</v>
      </c>
      <c r="B1502" s="89"/>
      <c r="C1502" s="269" t="s">
        <v>615</v>
      </c>
      <c r="D1502" s="84">
        <v>43515</v>
      </c>
      <c r="E1502" s="85" t="s">
        <v>3348</v>
      </c>
      <c r="F1502" s="85" t="s">
        <v>3</v>
      </c>
      <c r="G1502" s="85">
        <v>1713513</v>
      </c>
      <c r="H1502" s="89"/>
      <c r="I1502" s="270" t="s">
        <v>4279</v>
      </c>
      <c r="J1502" s="89"/>
      <c r="K1502" s="89"/>
      <c r="L1502" s="89"/>
      <c r="M1502" s="89"/>
      <c r="N1502" s="271">
        <v>0</v>
      </c>
      <c r="O1502" s="271">
        <v>1567.58</v>
      </c>
      <c r="P1502" s="89" t="s">
        <v>670</v>
      </c>
    </row>
    <row r="1503" spans="1:16" ht="63.75">
      <c r="A1503" s="268" t="s">
        <v>565</v>
      </c>
      <c r="B1503" s="89"/>
      <c r="C1503" s="269" t="s">
        <v>615</v>
      </c>
      <c r="D1503" s="84">
        <v>43515</v>
      </c>
      <c r="E1503" s="85" t="s">
        <v>3349</v>
      </c>
      <c r="F1503" s="85" t="s">
        <v>3</v>
      </c>
      <c r="G1503" s="85">
        <v>1713509</v>
      </c>
      <c r="H1503" s="89"/>
      <c r="I1503" s="270" t="s">
        <v>4280</v>
      </c>
      <c r="J1503" s="89"/>
      <c r="K1503" s="89"/>
      <c r="L1503" s="89"/>
      <c r="M1503" s="89"/>
      <c r="N1503" s="271">
        <v>0</v>
      </c>
      <c r="O1503" s="271">
        <v>1047.33</v>
      </c>
      <c r="P1503" s="89" t="s">
        <v>670</v>
      </c>
    </row>
    <row r="1504" spans="1:16" ht="63.75">
      <c r="A1504" s="268" t="s">
        <v>565</v>
      </c>
      <c r="B1504" s="89"/>
      <c r="C1504" s="269" t="s">
        <v>615</v>
      </c>
      <c r="D1504" s="84">
        <v>43515</v>
      </c>
      <c r="E1504" s="85" t="s">
        <v>3350</v>
      </c>
      <c r="F1504" s="85" t="s">
        <v>3</v>
      </c>
      <c r="G1504" s="85">
        <v>1713502</v>
      </c>
      <c r="H1504" s="89"/>
      <c r="I1504" s="270" t="s">
        <v>4281</v>
      </c>
      <c r="J1504" s="89"/>
      <c r="K1504" s="89"/>
      <c r="L1504" s="89"/>
      <c r="M1504" s="89"/>
      <c r="N1504" s="271">
        <v>0</v>
      </c>
      <c r="O1504" s="271">
        <v>763.2</v>
      </c>
      <c r="P1504" s="89" t="s">
        <v>670</v>
      </c>
    </row>
    <row r="1505" spans="1:16" ht="63.75">
      <c r="A1505" s="268" t="s">
        <v>565</v>
      </c>
      <c r="B1505" s="89"/>
      <c r="C1505" s="269" t="s">
        <v>615</v>
      </c>
      <c r="D1505" s="84">
        <v>43515</v>
      </c>
      <c r="E1505" s="85" t="s">
        <v>3351</v>
      </c>
      <c r="F1505" s="85" t="s">
        <v>3</v>
      </c>
      <c r="G1505" s="85">
        <v>1713501</v>
      </c>
      <c r="H1505" s="89"/>
      <c r="I1505" s="270" t="s">
        <v>4282</v>
      </c>
      <c r="J1505" s="89"/>
      <c r="K1505" s="89"/>
      <c r="L1505" s="89"/>
      <c r="M1505" s="89"/>
      <c r="N1505" s="271">
        <v>0</v>
      </c>
      <c r="O1505" s="271">
        <v>763.2</v>
      </c>
      <c r="P1505" s="89" t="s">
        <v>670</v>
      </c>
    </row>
    <row r="1506" spans="1:16" ht="63.75">
      <c r="A1506" s="268" t="s">
        <v>565</v>
      </c>
      <c r="B1506" s="89"/>
      <c r="C1506" s="269" t="s">
        <v>615</v>
      </c>
      <c r="D1506" s="84">
        <v>43515</v>
      </c>
      <c r="E1506" s="85" t="s">
        <v>3352</v>
      </c>
      <c r="F1506" s="85" t="s">
        <v>3</v>
      </c>
      <c r="G1506" s="85">
        <v>1713499</v>
      </c>
      <c r="H1506" s="89"/>
      <c r="I1506" s="270" t="s">
        <v>4283</v>
      </c>
      <c r="J1506" s="89"/>
      <c r="K1506" s="89"/>
      <c r="L1506" s="89"/>
      <c r="M1506" s="89"/>
      <c r="N1506" s="271">
        <v>0</v>
      </c>
      <c r="O1506" s="271">
        <v>940.54</v>
      </c>
      <c r="P1506" s="89" t="s">
        <v>670</v>
      </c>
    </row>
    <row r="1507" spans="1:16" ht="63.75">
      <c r="A1507" s="268" t="s">
        <v>565</v>
      </c>
      <c r="B1507" s="89"/>
      <c r="C1507" s="269" t="s">
        <v>615</v>
      </c>
      <c r="D1507" s="84">
        <v>43515</v>
      </c>
      <c r="E1507" s="85" t="s">
        <v>3353</v>
      </c>
      <c r="F1507" s="85" t="s">
        <v>3</v>
      </c>
      <c r="G1507" s="85">
        <v>1713498</v>
      </c>
      <c r="H1507" s="89"/>
      <c r="I1507" s="270" t="s">
        <v>4284</v>
      </c>
      <c r="J1507" s="89"/>
      <c r="K1507" s="89"/>
      <c r="L1507" s="89"/>
      <c r="M1507" s="89"/>
      <c r="N1507" s="271">
        <v>0</v>
      </c>
      <c r="O1507" s="271">
        <v>940.54</v>
      </c>
      <c r="P1507" s="89" t="s">
        <v>670</v>
      </c>
    </row>
    <row r="1508" spans="1:16" ht="51">
      <c r="A1508" s="268">
        <v>903</v>
      </c>
      <c r="B1508" s="89"/>
      <c r="C1508" s="269" t="s">
        <v>204</v>
      </c>
      <c r="D1508" s="84">
        <v>43515</v>
      </c>
      <c r="E1508" s="85" t="s">
        <v>3354</v>
      </c>
      <c r="F1508" s="85" t="s">
        <v>3</v>
      </c>
      <c r="G1508" s="85">
        <v>1713586</v>
      </c>
      <c r="H1508" s="89"/>
      <c r="I1508" s="270" t="s">
        <v>4285</v>
      </c>
      <c r="J1508" s="89"/>
      <c r="K1508" s="89"/>
      <c r="L1508" s="89"/>
      <c r="M1508" s="89"/>
      <c r="N1508" s="271">
        <v>0</v>
      </c>
      <c r="O1508" s="271">
        <v>25742130.379999999</v>
      </c>
      <c r="P1508" s="89" t="s">
        <v>670</v>
      </c>
    </row>
    <row r="1509" spans="1:16" ht="51" hidden="1">
      <c r="A1509" s="268">
        <v>10</v>
      </c>
      <c r="B1509" s="89"/>
      <c r="C1509" s="269" t="s">
        <v>41</v>
      </c>
      <c r="D1509" s="84">
        <v>43515</v>
      </c>
      <c r="E1509" s="85" t="s">
        <v>3355</v>
      </c>
      <c r="F1509" s="85" t="s">
        <v>6</v>
      </c>
      <c r="G1509" s="85">
        <v>968566</v>
      </c>
      <c r="H1509" s="89"/>
      <c r="I1509" s="270" t="s">
        <v>4286</v>
      </c>
      <c r="J1509" s="89"/>
      <c r="K1509" s="89"/>
      <c r="L1509" s="89"/>
      <c r="M1509" s="89"/>
      <c r="N1509" s="271">
        <v>0</v>
      </c>
      <c r="O1509" s="271">
        <v>119095.5</v>
      </c>
      <c r="P1509" s="89" t="s">
        <v>670</v>
      </c>
    </row>
    <row r="1510" spans="1:16" ht="51" hidden="1">
      <c r="A1510" s="268">
        <v>10</v>
      </c>
      <c r="B1510" s="89"/>
      <c r="C1510" s="269" t="s">
        <v>41</v>
      </c>
      <c r="D1510" s="84">
        <v>43515</v>
      </c>
      <c r="E1510" s="85" t="s">
        <v>3356</v>
      </c>
      <c r="F1510" s="85" t="s">
        <v>6</v>
      </c>
      <c r="G1510" s="85">
        <v>968575</v>
      </c>
      <c r="H1510" s="89"/>
      <c r="I1510" s="270" t="s">
        <v>4287</v>
      </c>
      <c r="J1510" s="89"/>
      <c r="K1510" s="89"/>
      <c r="L1510" s="89"/>
      <c r="M1510" s="89"/>
      <c r="N1510" s="271">
        <v>0</v>
      </c>
      <c r="O1510" s="271">
        <v>47972.05</v>
      </c>
      <c r="P1510" s="89" t="s">
        <v>670</v>
      </c>
    </row>
    <row r="1511" spans="1:16" ht="76.5" hidden="1">
      <c r="A1511" s="268">
        <v>10</v>
      </c>
      <c r="B1511" s="89"/>
      <c r="C1511" s="269" t="s">
        <v>41</v>
      </c>
      <c r="D1511" s="84">
        <v>43515</v>
      </c>
      <c r="E1511" s="85" t="s">
        <v>3357</v>
      </c>
      <c r="F1511" s="85" t="s">
        <v>6</v>
      </c>
      <c r="G1511" s="85">
        <v>968578</v>
      </c>
      <c r="H1511" s="89"/>
      <c r="I1511" s="270" t="s">
        <v>4288</v>
      </c>
      <c r="J1511" s="89"/>
      <c r="K1511" s="89"/>
      <c r="L1511" s="89"/>
      <c r="M1511" s="89"/>
      <c r="N1511" s="271">
        <v>0</v>
      </c>
      <c r="O1511" s="271">
        <v>4692.38</v>
      </c>
      <c r="P1511" s="89" t="s">
        <v>670</v>
      </c>
    </row>
    <row r="1512" spans="1:16" ht="38.25" hidden="1">
      <c r="A1512" s="268">
        <v>10</v>
      </c>
      <c r="B1512" s="89"/>
      <c r="C1512" s="269" t="s">
        <v>41</v>
      </c>
      <c r="D1512" s="84">
        <v>43515</v>
      </c>
      <c r="E1512" s="85" t="s">
        <v>3358</v>
      </c>
      <c r="F1512" s="85" t="s">
        <v>6</v>
      </c>
      <c r="G1512" s="85">
        <v>968580</v>
      </c>
      <c r="H1512" s="89"/>
      <c r="I1512" s="270" t="s">
        <v>4289</v>
      </c>
      <c r="J1512" s="89"/>
      <c r="K1512" s="89"/>
      <c r="L1512" s="89"/>
      <c r="M1512" s="89"/>
      <c r="N1512" s="271">
        <v>0</v>
      </c>
      <c r="O1512" s="271">
        <v>85167.93</v>
      </c>
      <c r="P1512" s="89" t="s">
        <v>670</v>
      </c>
    </row>
    <row r="1513" spans="1:16" ht="51" hidden="1">
      <c r="A1513" s="268">
        <v>10</v>
      </c>
      <c r="B1513" s="89"/>
      <c r="C1513" s="269" t="s">
        <v>41</v>
      </c>
      <c r="D1513" s="84">
        <v>43515</v>
      </c>
      <c r="E1513" s="85" t="s">
        <v>3359</v>
      </c>
      <c r="F1513" s="85" t="s">
        <v>6</v>
      </c>
      <c r="G1513" s="85">
        <v>969085</v>
      </c>
      <c r="H1513" s="89"/>
      <c r="I1513" s="270" t="s">
        <v>4290</v>
      </c>
      <c r="J1513" s="89"/>
      <c r="K1513" s="89"/>
      <c r="L1513" s="89"/>
      <c r="M1513" s="89"/>
      <c r="N1513" s="271">
        <v>0</v>
      </c>
      <c r="O1513" s="271">
        <v>209722.82</v>
      </c>
      <c r="P1513" s="89" t="s">
        <v>670</v>
      </c>
    </row>
    <row r="1514" spans="1:16" ht="51" hidden="1">
      <c r="A1514" s="268">
        <v>10</v>
      </c>
      <c r="B1514" s="89"/>
      <c r="C1514" s="269" t="s">
        <v>41</v>
      </c>
      <c r="D1514" s="84">
        <v>43515</v>
      </c>
      <c r="E1514" s="85" t="s">
        <v>3360</v>
      </c>
      <c r="F1514" s="85" t="s">
        <v>6</v>
      </c>
      <c r="G1514" s="85">
        <v>969087</v>
      </c>
      <c r="H1514" s="89"/>
      <c r="I1514" s="270" t="s">
        <v>4291</v>
      </c>
      <c r="J1514" s="89"/>
      <c r="K1514" s="89"/>
      <c r="L1514" s="89"/>
      <c r="M1514" s="89"/>
      <c r="N1514" s="271">
        <v>0</v>
      </c>
      <c r="O1514" s="271">
        <v>141691.72</v>
      </c>
      <c r="P1514" s="89" t="s">
        <v>670</v>
      </c>
    </row>
    <row r="1515" spans="1:16" ht="51" hidden="1">
      <c r="A1515" s="268">
        <v>10</v>
      </c>
      <c r="B1515" s="89"/>
      <c r="C1515" s="269" t="s">
        <v>41</v>
      </c>
      <c r="D1515" s="84">
        <v>43515</v>
      </c>
      <c r="E1515" s="85" t="s">
        <v>3361</v>
      </c>
      <c r="F1515" s="85" t="s">
        <v>6</v>
      </c>
      <c r="G1515" s="85">
        <v>969089</v>
      </c>
      <c r="H1515" s="89"/>
      <c r="I1515" s="270" t="s">
        <v>4292</v>
      </c>
      <c r="J1515" s="89"/>
      <c r="K1515" s="89"/>
      <c r="L1515" s="89"/>
      <c r="M1515" s="89"/>
      <c r="N1515" s="271">
        <v>0</v>
      </c>
      <c r="O1515" s="271">
        <v>4654.24</v>
      </c>
      <c r="P1515" s="89" t="s">
        <v>670</v>
      </c>
    </row>
    <row r="1516" spans="1:16" ht="51" hidden="1">
      <c r="A1516" s="268">
        <v>10</v>
      </c>
      <c r="B1516" s="89"/>
      <c r="C1516" s="269" t="s">
        <v>41</v>
      </c>
      <c r="D1516" s="84">
        <v>43515</v>
      </c>
      <c r="E1516" s="85" t="s">
        <v>3362</v>
      </c>
      <c r="F1516" s="85" t="s">
        <v>6</v>
      </c>
      <c r="G1516" s="85">
        <v>969091</v>
      </c>
      <c r="H1516" s="89"/>
      <c r="I1516" s="270" t="s">
        <v>4293</v>
      </c>
      <c r="J1516" s="89"/>
      <c r="K1516" s="89"/>
      <c r="L1516" s="89"/>
      <c r="M1516" s="89"/>
      <c r="N1516" s="271">
        <v>0</v>
      </c>
      <c r="O1516" s="271">
        <v>17985.96</v>
      </c>
      <c r="P1516" s="89" t="s">
        <v>670</v>
      </c>
    </row>
    <row r="1517" spans="1:16" ht="63.75" hidden="1">
      <c r="A1517" s="268">
        <v>10</v>
      </c>
      <c r="B1517" s="89"/>
      <c r="C1517" s="269" t="s">
        <v>41</v>
      </c>
      <c r="D1517" s="84">
        <v>43515</v>
      </c>
      <c r="E1517" s="85" t="s">
        <v>3363</v>
      </c>
      <c r="F1517" s="85" t="s">
        <v>6</v>
      </c>
      <c r="G1517" s="85">
        <v>969093</v>
      </c>
      <c r="H1517" s="89"/>
      <c r="I1517" s="270" t="s">
        <v>4294</v>
      </c>
      <c r="J1517" s="89"/>
      <c r="K1517" s="89"/>
      <c r="L1517" s="89"/>
      <c r="M1517" s="89"/>
      <c r="N1517" s="271">
        <v>0</v>
      </c>
      <c r="O1517" s="271">
        <v>3096.06</v>
      </c>
      <c r="P1517" s="89" t="s">
        <v>670</v>
      </c>
    </row>
    <row r="1518" spans="1:16" ht="38.25">
      <c r="A1518" s="268">
        <v>16</v>
      </c>
      <c r="B1518" s="89"/>
      <c r="C1518" s="269" t="s">
        <v>43</v>
      </c>
      <c r="D1518" s="84">
        <v>43516</v>
      </c>
      <c r="E1518" s="85" t="s">
        <v>3364</v>
      </c>
      <c r="F1518" s="85" t="s">
        <v>3</v>
      </c>
      <c r="G1518" s="85">
        <v>1714000</v>
      </c>
      <c r="H1518" s="89"/>
      <c r="I1518" s="270" t="s">
        <v>4295</v>
      </c>
      <c r="J1518" s="89"/>
      <c r="K1518" s="89"/>
      <c r="L1518" s="89"/>
      <c r="M1518" s="89"/>
      <c r="N1518" s="271">
        <v>0</v>
      </c>
      <c r="O1518" s="271">
        <v>875.69</v>
      </c>
      <c r="P1518" s="89" t="s">
        <v>670</v>
      </c>
    </row>
    <row r="1519" spans="1:16" ht="51">
      <c r="A1519" s="268">
        <v>35</v>
      </c>
      <c r="B1519" s="89"/>
      <c r="C1519" s="269" t="s">
        <v>46</v>
      </c>
      <c r="D1519" s="84">
        <v>43516</v>
      </c>
      <c r="E1519" s="85" t="s">
        <v>3365</v>
      </c>
      <c r="F1519" s="85" t="s">
        <v>3</v>
      </c>
      <c r="G1519" s="85">
        <v>1714024</v>
      </c>
      <c r="H1519" s="89"/>
      <c r="I1519" s="270" t="s">
        <v>4296</v>
      </c>
      <c r="J1519" s="89"/>
      <c r="K1519" s="89"/>
      <c r="L1519" s="89"/>
      <c r="M1519" s="89"/>
      <c r="N1519" s="271">
        <v>0</v>
      </c>
      <c r="O1519" s="271">
        <v>2000</v>
      </c>
      <c r="P1519" s="89" t="s">
        <v>670</v>
      </c>
    </row>
    <row r="1520" spans="1:16" ht="38.25">
      <c r="A1520" s="268">
        <v>16</v>
      </c>
      <c r="B1520" s="89"/>
      <c r="C1520" s="269" t="s">
        <v>43</v>
      </c>
      <c r="D1520" s="84">
        <v>43516</v>
      </c>
      <c r="E1520" s="85" t="s">
        <v>3366</v>
      </c>
      <c r="F1520" s="85" t="s">
        <v>3</v>
      </c>
      <c r="G1520" s="85">
        <v>1713999</v>
      </c>
      <c r="H1520" s="89"/>
      <c r="I1520" s="270" t="s">
        <v>4295</v>
      </c>
      <c r="J1520" s="89"/>
      <c r="K1520" s="89"/>
      <c r="L1520" s="89"/>
      <c r="M1520" s="89"/>
      <c r="N1520" s="271">
        <v>0</v>
      </c>
      <c r="O1520" s="271">
        <v>545</v>
      </c>
      <c r="P1520" s="89" t="s">
        <v>670</v>
      </c>
    </row>
    <row r="1521" spans="1:16" ht="76.5">
      <c r="A1521" s="268">
        <v>374</v>
      </c>
      <c r="B1521" s="89"/>
      <c r="C1521" s="269" t="s">
        <v>637</v>
      </c>
      <c r="D1521" s="84">
        <v>43516</v>
      </c>
      <c r="E1521" s="85" t="s">
        <v>3367</v>
      </c>
      <c r="F1521" s="85" t="s">
        <v>3</v>
      </c>
      <c r="G1521" s="85">
        <v>1713984</v>
      </c>
      <c r="H1521" s="89"/>
      <c r="I1521" s="270" t="s">
        <v>4297</v>
      </c>
      <c r="J1521" s="89"/>
      <c r="K1521" s="89"/>
      <c r="L1521" s="89"/>
      <c r="M1521" s="89"/>
      <c r="N1521" s="271">
        <v>0</v>
      </c>
      <c r="O1521" s="271">
        <v>4550</v>
      </c>
      <c r="P1521" s="89" t="s">
        <v>670</v>
      </c>
    </row>
    <row r="1522" spans="1:16" ht="51">
      <c r="A1522" s="268">
        <v>592</v>
      </c>
      <c r="B1522" s="89"/>
      <c r="C1522" s="269" t="s">
        <v>645</v>
      </c>
      <c r="D1522" s="84">
        <v>43516</v>
      </c>
      <c r="E1522" s="85" t="s">
        <v>3368</v>
      </c>
      <c r="F1522" s="85" t="s">
        <v>3</v>
      </c>
      <c r="G1522" s="85">
        <v>1714138</v>
      </c>
      <c r="H1522" s="89"/>
      <c r="I1522" s="270" t="s">
        <v>4298</v>
      </c>
      <c r="J1522" s="89"/>
      <c r="K1522" s="89"/>
      <c r="L1522" s="89"/>
      <c r="M1522" s="89"/>
      <c r="N1522" s="271">
        <v>0</v>
      </c>
      <c r="O1522" s="271">
        <v>829.5</v>
      </c>
      <c r="P1522" s="89" t="s">
        <v>670</v>
      </c>
    </row>
    <row r="1523" spans="1:16" ht="51">
      <c r="A1523" s="268" t="s">
        <v>556</v>
      </c>
      <c r="B1523" s="89"/>
      <c r="C1523" s="269" t="s">
        <v>616</v>
      </c>
      <c r="D1523" s="84">
        <v>43516</v>
      </c>
      <c r="E1523" s="85" t="s">
        <v>3369</v>
      </c>
      <c r="F1523" s="85" t="s">
        <v>3</v>
      </c>
      <c r="G1523" s="85">
        <v>1714038</v>
      </c>
      <c r="H1523" s="89"/>
      <c r="I1523" s="270" t="s">
        <v>4299</v>
      </c>
      <c r="J1523" s="89"/>
      <c r="K1523" s="89"/>
      <c r="L1523" s="89"/>
      <c r="M1523" s="89"/>
      <c r="N1523" s="271">
        <v>0</v>
      </c>
      <c r="O1523" s="271">
        <v>100</v>
      </c>
      <c r="P1523" s="89" t="s">
        <v>670</v>
      </c>
    </row>
    <row r="1524" spans="1:16" ht="63.75">
      <c r="A1524" s="268" t="s">
        <v>556</v>
      </c>
      <c r="B1524" s="89"/>
      <c r="C1524" s="269" t="s">
        <v>616</v>
      </c>
      <c r="D1524" s="84">
        <v>43516</v>
      </c>
      <c r="E1524" s="85" t="s">
        <v>3370</v>
      </c>
      <c r="F1524" s="85" t="s">
        <v>3</v>
      </c>
      <c r="G1524" s="85">
        <v>1713978</v>
      </c>
      <c r="H1524" s="89"/>
      <c r="I1524" s="270" t="s">
        <v>4300</v>
      </c>
      <c r="J1524" s="89"/>
      <c r="K1524" s="89"/>
      <c r="L1524" s="89"/>
      <c r="M1524" s="89"/>
      <c r="N1524" s="271">
        <v>0</v>
      </c>
      <c r="O1524" s="271">
        <v>3080</v>
      </c>
      <c r="P1524" s="89" t="s">
        <v>670</v>
      </c>
    </row>
    <row r="1525" spans="1:16" ht="51">
      <c r="A1525" s="268">
        <v>591</v>
      </c>
      <c r="B1525" s="89"/>
      <c r="C1525" s="269" t="s">
        <v>1368</v>
      </c>
      <c r="D1525" s="84">
        <v>43516</v>
      </c>
      <c r="E1525" s="85" t="s">
        <v>3371</v>
      </c>
      <c r="F1525" s="85" t="s">
        <v>3</v>
      </c>
      <c r="G1525" s="85">
        <v>1713895</v>
      </c>
      <c r="H1525" s="89"/>
      <c r="I1525" s="270" t="s">
        <v>4301</v>
      </c>
      <c r="J1525" s="89"/>
      <c r="K1525" s="89"/>
      <c r="L1525" s="89"/>
      <c r="M1525" s="89"/>
      <c r="N1525" s="271">
        <v>0</v>
      </c>
      <c r="O1525" s="271">
        <v>16</v>
      </c>
      <c r="P1525" s="89" t="s">
        <v>670</v>
      </c>
    </row>
    <row r="1526" spans="1:16" ht="63.75">
      <c r="A1526" s="268">
        <v>35</v>
      </c>
      <c r="B1526" s="89"/>
      <c r="C1526" s="269" t="s">
        <v>46</v>
      </c>
      <c r="D1526" s="84">
        <v>43516</v>
      </c>
      <c r="E1526" s="85" t="s">
        <v>3372</v>
      </c>
      <c r="F1526" s="85" t="s">
        <v>3</v>
      </c>
      <c r="G1526" s="85">
        <v>1713953</v>
      </c>
      <c r="H1526" s="89"/>
      <c r="I1526" s="270" t="s">
        <v>4302</v>
      </c>
      <c r="J1526" s="89"/>
      <c r="K1526" s="89"/>
      <c r="L1526" s="89"/>
      <c r="M1526" s="89"/>
      <c r="N1526" s="271">
        <v>0</v>
      </c>
      <c r="O1526" s="271">
        <v>1027.3499999999999</v>
      </c>
      <c r="P1526" s="89" t="s">
        <v>670</v>
      </c>
    </row>
    <row r="1527" spans="1:16" ht="51">
      <c r="A1527" s="268" t="s">
        <v>556</v>
      </c>
      <c r="B1527" s="89"/>
      <c r="C1527" s="269" t="s">
        <v>616</v>
      </c>
      <c r="D1527" s="84">
        <v>43516</v>
      </c>
      <c r="E1527" s="85" t="s">
        <v>3373</v>
      </c>
      <c r="F1527" s="85" t="s">
        <v>3</v>
      </c>
      <c r="G1527" s="85">
        <v>1713954</v>
      </c>
      <c r="H1527" s="89"/>
      <c r="I1527" s="270" t="s">
        <v>4303</v>
      </c>
      <c r="J1527" s="89"/>
      <c r="K1527" s="89"/>
      <c r="L1527" s="89"/>
      <c r="M1527" s="89"/>
      <c r="N1527" s="271">
        <v>0</v>
      </c>
      <c r="O1527" s="271">
        <v>176.1</v>
      </c>
      <c r="P1527" s="89" t="s">
        <v>670</v>
      </c>
    </row>
    <row r="1528" spans="1:16" ht="51">
      <c r="A1528" s="268" t="s">
        <v>556</v>
      </c>
      <c r="B1528" s="89"/>
      <c r="C1528" s="269" t="s">
        <v>616</v>
      </c>
      <c r="D1528" s="84">
        <v>43516</v>
      </c>
      <c r="E1528" s="85" t="s">
        <v>3374</v>
      </c>
      <c r="F1528" s="85" t="s">
        <v>3</v>
      </c>
      <c r="G1528" s="85">
        <v>1713957</v>
      </c>
      <c r="H1528" s="89"/>
      <c r="I1528" s="270" t="s">
        <v>4304</v>
      </c>
      <c r="J1528" s="89"/>
      <c r="K1528" s="89"/>
      <c r="L1528" s="89"/>
      <c r="M1528" s="89"/>
      <c r="N1528" s="271">
        <v>0</v>
      </c>
      <c r="O1528" s="271">
        <v>2202.77</v>
      </c>
      <c r="P1528" s="89" t="s">
        <v>670</v>
      </c>
    </row>
    <row r="1529" spans="1:16" ht="51">
      <c r="A1529" s="268">
        <v>670</v>
      </c>
      <c r="B1529" s="89"/>
      <c r="C1529" s="269" t="s">
        <v>190</v>
      </c>
      <c r="D1529" s="84">
        <v>43516</v>
      </c>
      <c r="E1529" s="85" t="s">
        <v>3375</v>
      </c>
      <c r="F1529" s="85" t="s">
        <v>3</v>
      </c>
      <c r="G1529" s="85">
        <v>1713992</v>
      </c>
      <c r="H1529" s="89"/>
      <c r="I1529" s="270" t="s">
        <v>4305</v>
      </c>
      <c r="J1529" s="89"/>
      <c r="K1529" s="89"/>
      <c r="L1529" s="89"/>
      <c r="M1529" s="89"/>
      <c r="N1529" s="271">
        <v>0</v>
      </c>
      <c r="O1529" s="271">
        <v>87871.13</v>
      </c>
      <c r="P1529" s="89" t="s">
        <v>670</v>
      </c>
    </row>
    <row r="1530" spans="1:16" ht="38.25">
      <c r="A1530" s="268">
        <v>130</v>
      </c>
      <c r="B1530" s="89"/>
      <c r="C1530" s="269" t="s">
        <v>67</v>
      </c>
      <c r="D1530" s="84">
        <v>43516</v>
      </c>
      <c r="E1530" s="85" t="s">
        <v>3376</v>
      </c>
      <c r="F1530" s="85" t="s">
        <v>3</v>
      </c>
      <c r="G1530" s="85">
        <v>1713860</v>
      </c>
      <c r="H1530" s="89"/>
      <c r="I1530" s="270" t="s">
        <v>4306</v>
      </c>
      <c r="J1530" s="89"/>
      <c r="K1530" s="89"/>
      <c r="L1530" s="89"/>
      <c r="M1530" s="89"/>
      <c r="N1530" s="271">
        <v>0</v>
      </c>
      <c r="O1530" s="271">
        <v>200</v>
      </c>
      <c r="P1530" s="89" t="s">
        <v>670</v>
      </c>
    </row>
    <row r="1531" spans="1:16" ht="51">
      <c r="A1531" s="268" t="s">
        <v>565</v>
      </c>
      <c r="B1531" s="89"/>
      <c r="C1531" s="269" t="s">
        <v>615</v>
      </c>
      <c r="D1531" s="84">
        <v>43516</v>
      </c>
      <c r="E1531" s="85" t="s">
        <v>3377</v>
      </c>
      <c r="F1531" s="85" t="s">
        <v>3</v>
      </c>
      <c r="G1531" s="85">
        <v>1713864</v>
      </c>
      <c r="H1531" s="89"/>
      <c r="I1531" s="270" t="s">
        <v>4307</v>
      </c>
      <c r="J1531" s="89"/>
      <c r="K1531" s="89"/>
      <c r="L1531" s="89"/>
      <c r="M1531" s="89"/>
      <c r="N1531" s="271">
        <v>0</v>
      </c>
      <c r="O1531" s="271">
        <v>3054.9900000000002</v>
      </c>
      <c r="P1531" s="89" t="s">
        <v>670</v>
      </c>
    </row>
    <row r="1532" spans="1:16" ht="76.5" hidden="1">
      <c r="A1532" s="268" t="s">
        <v>556</v>
      </c>
      <c r="B1532" s="89"/>
      <c r="C1532" s="269" t="s">
        <v>616</v>
      </c>
      <c r="D1532" s="84">
        <v>43516</v>
      </c>
      <c r="E1532" s="85" t="s">
        <v>3378</v>
      </c>
      <c r="F1532" s="85" t="s">
        <v>6</v>
      </c>
      <c r="G1532" s="85">
        <v>1084537</v>
      </c>
      <c r="H1532" s="89"/>
      <c r="I1532" s="270" t="s">
        <v>4308</v>
      </c>
      <c r="J1532" s="89"/>
      <c r="K1532" s="89"/>
      <c r="L1532" s="89"/>
      <c r="M1532" s="89"/>
      <c r="N1532" s="271">
        <v>0</v>
      </c>
      <c r="O1532" s="271">
        <v>2507067</v>
      </c>
      <c r="P1532" s="89" t="s">
        <v>670</v>
      </c>
    </row>
    <row r="1533" spans="1:16" ht="63.75" hidden="1">
      <c r="A1533" s="268">
        <v>206</v>
      </c>
      <c r="B1533" s="89"/>
      <c r="C1533" s="269" t="s">
        <v>97</v>
      </c>
      <c r="D1533" s="84">
        <v>43516</v>
      </c>
      <c r="E1533" s="85" t="s">
        <v>3379</v>
      </c>
      <c r="F1533" s="85" t="s">
        <v>671</v>
      </c>
      <c r="G1533" s="85">
        <v>192474</v>
      </c>
      <c r="H1533" s="89"/>
      <c r="I1533" s="270" t="s">
        <v>4309</v>
      </c>
      <c r="J1533" s="89"/>
      <c r="K1533" s="89"/>
      <c r="L1533" s="89"/>
      <c r="M1533" s="89"/>
      <c r="N1533" s="271">
        <v>158588.57</v>
      </c>
      <c r="O1533" s="271">
        <v>0</v>
      </c>
      <c r="P1533" s="89" t="s">
        <v>670</v>
      </c>
    </row>
    <row r="1534" spans="1:16" ht="63.75" hidden="1">
      <c r="A1534" s="268">
        <v>10</v>
      </c>
      <c r="B1534" s="89"/>
      <c r="C1534" s="269" t="s">
        <v>41</v>
      </c>
      <c r="D1534" s="84">
        <v>43516</v>
      </c>
      <c r="E1534" s="85" t="s">
        <v>3380</v>
      </c>
      <c r="F1534" s="85" t="s">
        <v>6</v>
      </c>
      <c r="G1534" s="85">
        <v>970122</v>
      </c>
      <c r="H1534" s="89"/>
      <c r="I1534" s="270" t="s">
        <v>4310</v>
      </c>
      <c r="J1534" s="89"/>
      <c r="K1534" s="89"/>
      <c r="L1534" s="89"/>
      <c r="M1534" s="89"/>
      <c r="N1534" s="271">
        <v>0</v>
      </c>
      <c r="O1534" s="271">
        <v>21115.42</v>
      </c>
      <c r="P1534" s="89" t="s">
        <v>670</v>
      </c>
    </row>
    <row r="1535" spans="1:16" ht="63.75" hidden="1">
      <c r="A1535" s="268">
        <v>10</v>
      </c>
      <c r="B1535" s="89"/>
      <c r="C1535" s="269" t="s">
        <v>41</v>
      </c>
      <c r="D1535" s="84">
        <v>43516</v>
      </c>
      <c r="E1535" s="85" t="s">
        <v>3381</v>
      </c>
      <c r="F1535" s="85" t="s">
        <v>6</v>
      </c>
      <c r="G1535" s="85">
        <v>970401</v>
      </c>
      <c r="H1535" s="89"/>
      <c r="I1535" s="270" t="s">
        <v>4311</v>
      </c>
      <c r="J1535" s="89"/>
      <c r="K1535" s="89"/>
      <c r="L1535" s="89"/>
      <c r="M1535" s="89"/>
      <c r="N1535" s="271">
        <v>0</v>
      </c>
      <c r="O1535" s="271">
        <v>27475.81</v>
      </c>
      <c r="P1535" s="89" t="s">
        <v>670</v>
      </c>
    </row>
    <row r="1536" spans="1:16" ht="63.75" hidden="1">
      <c r="A1536" s="268" t="s">
        <v>565</v>
      </c>
      <c r="B1536" s="89"/>
      <c r="C1536" s="269" t="s">
        <v>615</v>
      </c>
      <c r="D1536" s="84">
        <v>43516</v>
      </c>
      <c r="E1536" s="85" t="s">
        <v>3382</v>
      </c>
      <c r="F1536" s="85" t="s">
        <v>6</v>
      </c>
      <c r="G1536" s="85">
        <v>1084818</v>
      </c>
      <c r="H1536" s="89"/>
      <c r="I1536" s="270" t="s">
        <v>4312</v>
      </c>
      <c r="J1536" s="89"/>
      <c r="K1536" s="89"/>
      <c r="L1536" s="89"/>
      <c r="M1536" s="89"/>
      <c r="N1536" s="271">
        <v>0</v>
      </c>
      <c r="O1536" s="271">
        <v>135072.75</v>
      </c>
      <c r="P1536" s="89" t="s">
        <v>670</v>
      </c>
    </row>
    <row r="1537" spans="1:16" ht="63.75" hidden="1">
      <c r="A1537" s="268" t="s">
        <v>557</v>
      </c>
      <c r="B1537" s="89"/>
      <c r="C1537" s="269" t="s">
        <v>781</v>
      </c>
      <c r="D1537" s="84">
        <v>43516</v>
      </c>
      <c r="E1537" s="85" t="s">
        <v>3383</v>
      </c>
      <c r="F1537" s="85" t="s">
        <v>11</v>
      </c>
      <c r="G1537" s="85">
        <v>11837</v>
      </c>
      <c r="H1537" s="89"/>
      <c r="I1537" s="270" t="s">
        <v>4313</v>
      </c>
      <c r="J1537" s="89"/>
      <c r="K1537" s="89"/>
      <c r="L1537" s="89"/>
      <c r="M1537" s="89"/>
      <c r="N1537" s="271">
        <v>321.18</v>
      </c>
      <c r="O1537" s="271">
        <v>0</v>
      </c>
      <c r="P1537" s="89" t="s">
        <v>670</v>
      </c>
    </row>
    <row r="1538" spans="1:16" ht="51">
      <c r="A1538" s="268" t="s">
        <v>565</v>
      </c>
      <c r="B1538" s="89"/>
      <c r="C1538" s="269" t="s">
        <v>615</v>
      </c>
      <c r="D1538" s="84">
        <v>43517</v>
      </c>
      <c r="E1538" s="85" t="s">
        <v>3384</v>
      </c>
      <c r="F1538" s="85" t="s">
        <v>3</v>
      </c>
      <c r="G1538" s="85">
        <v>1714378</v>
      </c>
      <c r="H1538" s="89"/>
      <c r="I1538" s="270" t="s">
        <v>4314</v>
      </c>
      <c r="J1538" s="89"/>
      <c r="K1538" s="89"/>
      <c r="L1538" s="89"/>
      <c r="M1538" s="89"/>
      <c r="N1538" s="271">
        <v>0</v>
      </c>
      <c r="O1538" s="271">
        <v>60.32</v>
      </c>
      <c r="P1538" s="89" t="s">
        <v>670</v>
      </c>
    </row>
    <row r="1539" spans="1:16" ht="51">
      <c r="A1539" s="268" t="s">
        <v>565</v>
      </c>
      <c r="B1539" s="89"/>
      <c r="C1539" s="269" t="s">
        <v>615</v>
      </c>
      <c r="D1539" s="84">
        <v>43517</v>
      </c>
      <c r="E1539" s="85" t="s">
        <v>3385</v>
      </c>
      <c r="F1539" s="85" t="s">
        <v>3</v>
      </c>
      <c r="G1539" s="85">
        <v>1714376</v>
      </c>
      <c r="H1539" s="89"/>
      <c r="I1539" s="270" t="s">
        <v>4315</v>
      </c>
      <c r="J1539" s="89"/>
      <c r="K1539" s="89"/>
      <c r="L1539" s="89"/>
      <c r="M1539" s="89"/>
      <c r="N1539" s="271">
        <v>0</v>
      </c>
      <c r="O1539" s="271">
        <v>274.22000000000003</v>
      </c>
      <c r="P1539" s="89" t="s">
        <v>670</v>
      </c>
    </row>
    <row r="1540" spans="1:16" ht="63.75">
      <c r="A1540" s="268">
        <v>35</v>
      </c>
      <c r="B1540" s="89"/>
      <c r="C1540" s="269" t="s">
        <v>46</v>
      </c>
      <c r="D1540" s="84">
        <v>43517</v>
      </c>
      <c r="E1540" s="85" t="s">
        <v>3386</v>
      </c>
      <c r="F1540" s="85" t="s">
        <v>3</v>
      </c>
      <c r="G1540" s="85">
        <v>1714308</v>
      </c>
      <c r="H1540" s="89"/>
      <c r="I1540" s="270" t="s">
        <v>4316</v>
      </c>
      <c r="J1540" s="89"/>
      <c r="K1540" s="89"/>
      <c r="L1540" s="89"/>
      <c r="M1540" s="89"/>
      <c r="N1540" s="271">
        <v>0</v>
      </c>
      <c r="O1540" s="271">
        <v>560.58000000000004</v>
      </c>
      <c r="P1540" s="89" t="s">
        <v>670</v>
      </c>
    </row>
    <row r="1541" spans="1:16" ht="63.75">
      <c r="A1541" s="268">
        <v>119</v>
      </c>
      <c r="B1541" s="89"/>
      <c r="C1541" s="269" t="s">
        <v>63</v>
      </c>
      <c r="D1541" s="84">
        <v>43517</v>
      </c>
      <c r="E1541" s="85" t="s">
        <v>3387</v>
      </c>
      <c r="F1541" s="85" t="s">
        <v>3</v>
      </c>
      <c r="G1541" s="85">
        <v>1714300</v>
      </c>
      <c r="H1541" s="89"/>
      <c r="I1541" s="270" t="s">
        <v>4317</v>
      </c>
      <c r="J1541" s="89"/>
      <c r="K1541" s="89"/>
      <c r="L1541" s="89"/>
      <c r="M1541" s="89"/>
      <c r="N1541" s="271">
        <v>0</v>
      </c>
      <c r="O1541" s="271">
        <v>111.3</v>
      </c>
      <c r="P1541" s="89" t="s">
        <v>670</v>
      </c>
    </row>
    <row r="1542" spans="1:16" ht="38.25">
      <c r="A1542" s="268">
        <v>590</v>
      </c>
      <c r="B1542" s="89"/>
      <c r="C1542" s="269" t="s">
        <v>611</v>
      </c>
      <c r="D1542" s="84">
        <v>43517</v>
      </c>
      <c r="E1542" s="85" t="s">
        <v>3388</v>
      </c>
      <c r="F1542" s="85" t="s">
        <v>3</v>
      </c>
      <c r="G1542" s="85">
        <v>1714279</v>
      </c>
      <c r="H1542" s="89"/>
      <c r="I1542" s="270" t="s">
        <v>4318</v>
      </c>
      <c r="J1542" s="89"/>
      <c r="K1542" s="89"/>
      <c r="L1542" s="89"/>
      <c r="M1542" s="89"/>
      <c r="N1542" s="271">
        <v>0</v>
      </c>
      <c r="O1542" s="271">
        <v>0.2</v>
      </c>
      <c r="P1542" s="89" t="s">
        <v>670</v>
      </c>
    </row>
    <row r="1543" spans="1:16" ht="51">
      <c r="A1543" s="268" t="s">
        <v>565</v>
      </c>
      <c r="B1543" s="89"/>
      <c r="C1543" s="269" t="s">
        <v>615</v>
      </c>
      <c r="D1543" s="84">
        <v>43517</v>
      </c>
      <c r="E1543" s="85" t="s">
        <v>3389</v>
      </c>
      <c r="F1543" s="85" t="s">
        <v>3</v>
      </c>
      <c r="G1543" s="85">
        <v>1714258</v>
      </c>
      <c r="H1543" s="89"/>
      <c r="I1543" s="270" t="s">
        <v>4319</v>
      </c>
      <c r="J1543" s="89"/>
      <c r="K1543" s="89"/>
      <c r="L1543" s="89"/>
      <c r="M1543" s="89"/>
      <c r="N1543" s="271">
        <v>0</v>
      </c>
      <c r="O1543" s="271">
        <v>1360.51</v>
      </c>
      <c r="P1543" s="89" t="s">
        <v>670</v>
      </c>
    </row>
    <row r="1544" spans="1:16" ht="51">
      <c r="A1544" s="268" t="s">
        <v>565</v>
      </c>
      <c r="B1544" s="89"/>
      <c r="C1544" s="269" t="s">
        <v>615</v>
      </c>
      <c r="D1544" s="84">
        <v>43517</v>
      </c>
      <c r="E1544" s="85" t="s">
        <v>3390</v>
      </c>
      <c r="F1544" s="85" t="s">
        <v>3</v>
      </c>
      <c r="G1544" s="85">
        <v>1714257</v>
      </c>
      <c r="H1544" s="89"/>
      <c r="I1544" s="270" t="s">
        <v>4320</v>
      </c>
      <c r="J1544" s="89"/>
      <c r="K1544" s="89"/>
      <c r="L1544" s="89"/>
      <c r="M1544" s="89"/>
      <c r="N1544" s="271">
        <v>0</v>
      </c>
      <c r="O1544" s="271">
        <v>1360.51</v>
      </c>
      <c r="P1544" s="89" t="s">
        <v>670</v>
      </c>
    </row>
    <row r="1545" spans="1:16" ht="38.25">
      <c r="A1545" s="268" t="s">
        <v>565</v>
      </c>
      <c r="B1545" s="89"/>
      <c r="C1545" s="269" t="s">
        <v>615</v>
      </c>
      <c r="D1545" s="84">
        <v>43517</v>
      </c>
      <c r="E1545" s="85" t="s">
        <v>3391</v>
      </c>
      <c r="F1545" s="85" t="s">
        <v>3</v>
      </c>
      <c r="G1545" s="85">
        <v>1714503</v>
      </c>
      <c r="H1545" s="89"/>
      <c r="I1545" s="270" t="s">
        <v>4321</v>
      </c>
      <c r="J1545" s="89"/>
      <c r="K1545" s="89"/>
      <c r="L1545" s="89"/>
      <c r="M1545" s="89"/>
      <c r="N1545" s="271">
        <v>0</v>
      </c>
      <c r="O1545" s="271">
        <v>0.38</v>
      </c>
      <c r="P1545" s="89" t="s">
        <v>670</v>
      </c>
    </row>
    <row r="1546" spans="1:16" ht="38.25">
      <c r="A1546" s="268" t="s">
        <v>565</v>
      </c>
      <c r="B1546" s="89"/>
      <c r="C1546" s="269" t="s">
        <v>615</v>
      </c>
      <c r="D1546" s="84">
        <v>43517</v>
      </c>
      <c r="E1546" s="85" t="s">
        <v>3392</v>
      </c>
      <c r="F1546" s="85" t="s">
        <v>3</v>
      </c>
      <c r="G1546" s="85">
        <v>1714442</v>
      </c>
      <c r="H1546" s="89"/>
      <c r="I1546" s="270" t="s">
        <v>4322</v>
      </c>
      <c r="J1546" s="89"/>
      <c r="K1546" s="89"/>
      <c r="L1546" s="89"/>
      <c r="M1546" s="89"/>
      <c r="N1546" s="271">
        <v>0</v>
      </c>
      <c r="O1546" s="271">
        <v>3208.56</v>
      </c>
      <c r="P1546" s="89" t="s">
        <v>670</v>
      </c>
    </row>
    <row r="1547" spans="1:16" ht="38.25">
      <c r="A1547" s="268" t="s">
        <v>565</v>
      </c>
      <c r="B1547" s="89"/>
      <c r="C1547" s="269" t="s">
        <v>615</v>
      </c>
      <c r="D1547" s="84">
        <v>43517</v>
      </c>
      <c r="E1547" s="85" t="s">
        <v>3393</v>
      </c>
      <c r="F1547" s="85" t="s">
        <v>3</v>
      </c>
      <c r="G1547" s="85">
        <v>1714381</v>
      </c>
      <c r="H1547" s="89"/>
      <c r="I1547" s="270" t="s">
        <v>4323</v>
      </c>
      <c r="J1547" s="89"/>
      <c r="K1547" s="89"/>
      <c r="L1547" s="89"/>
      <c r="M1547" s="89"/>
      <c r="N1547" s="271">
        <v>0</v>
      </c>
      <c r="O1547" s="271">
        <v>552.47</v>
      </c>
      <c r="P1547" s="89" t="s">
        <v>670</v>
      </c>
    </row>
    <row r="1548" spans="1:16" ht="51">
      <c r="A1548" s="268" t="s">
        <v>565</v>
      </c>
      <c r="B1548" s="89"/>
      <c r="C1548" s="269" t="s">
        <v>615</v>
      </c>
      <c r="D1548" s="84">
        <v>43517</v>
      </c>
      <c r="E1548" s="85" t="s">
        <v>3394</v>
      </c>
      <c r="F1548" s="85" t="s">
        <v>3</v>
      </c>
      <c r="G1548" s="85">
        <v>1714380</v>
      </c>
      <c r="H1548" s="89"/>
      <c r="I1548" s="270" t="s">
        <v>4324</v>
      </c>
      <c r="J1548" s="89"/>
      <c r="K1548" s="89"/>
      <c r="L1548" s="89"/>
      <c r="M1548" s="89"/>
      <c r="N1548" s="271">
        <v>0</v>
      </c>
      <c r="O1548" s="271">
        <v>60.32</v>
      </c>
      <c r="P1548" s="89" t="s">
        <v>670</v>
      </c>
    </row>
    <row r="1549" spans="1:16" ht="63.75">
      <c r="A1549" s="268" t="s">
        <v>556</v>
      </c>
      <c r="B1549" s="89"/>
      <c r="C1549" s="269" t="s">
        <v>616</v>
      </c>
      <c r="D1549" s="84">
        <v>43517</v>
      </c>
      <c r="E1549" s="85" t="s">
        <v>3395</v>
      </c>
      <c r="F1549" s="85" t="s">
        <v>3</v>
      </c>
      <c r="G1549" s="85">
        <v>1714272</v>
      </c>
      <c r="H1549" s="89"/>
      <c r="I1549" s="270" t="s">
        <v>4325</v>
      </c>
      <c r="J1549" s="89"/>
      <c r="K1549" s="89"/>
      <c r="L1549" s="89"/>
      <c r="M1549" s="89"/>
      <c r="N1549" s="271">
        <v>0</v>
      </c>
      <c r="O1549" s="271">
        <v>9199.15</v>
      </c>
      <c r="P1549" s="89" t="s">
        <v>670</v>
      </c>
    </row>
    <row r="1550" spans="1:16" ht="63.75">
      <c r="A1550" s="268">
        <v>25</v>
      </c>
      <c r="B1550" s="89"/>
      <c r="C1550" s="269" t="s">
        <v>45</v>
      </c>
      <c r="D1550" s="84">
        <v>43517</v>
      </c>
      <c r="E1550" s="85" t="s">
        <v>3396</v>
      </c>
      <c r="F1550" s="85" t="s">
        <v>3</v>
      </c>
      <c r="G1550" s="85">
        <v>1714288</v>
      </c>
      <c r="H1550" s="89"/>
      <c r="I1550" s="270" t="s">
        <v>4326</v>
      </c>
      <c r="J1550" s="89"/>
      <c r="K1550" s="89"/>
      <c r="L1550" s="89"/>
      <c r="M1550" s="89"/>
      <c r="N1550" s="271">
        <v>0</v>
      </c>
      <c r="O1550" s="271">
        <v>222.64000000000001</v>
      </c>
      <c r="P1550" s="89" t="s">
        <v>670</v>
      </c>
    </row>
    <row r="1551" spans="1:16" ht="51">
      <c r="A1551" s="268">
        <v>670</v>
      </c>
      <c r="B1551" s="89"/>
      <c r="C1551" s="269" t="s">
        <v>190</v>
      </c>
      <c r="D1551" s="84">
        <v>43517</v>
      </c>
      <c r="E1551" s="85" t="s">
        <v>3397</v>
      </c>
      <c r="F1551" s="85" t="s">
        <v>3</v>
      </c>
      <c r="G1551" s="85">
        <v>1714299</v>
      </c>
      <c r="H1551" s="89"/>
      <c r="I1551" s="270" t="s">
        <v>4327</v>
      </c>
      <c r="J1551" s="89"/>
      <c r="K1551" s="89"/>
      <c r="L1551" s="89"/>
      <c r="M1551" s="89"/>
      <c r="N1551" s="271">
        <v>0</v>
      </c>
      <c r="O1551" s="271">
        <v>536.79999999999995</v>
      </c>
      <c r="P1551" s="89" t="s">
        <v>670</v>
      </c>
    </row>
    <row r="1552" spans="1:16" ht="63.75">
      <c r="A1552" s="268">
        <v>35</v>
      </c>
      <c r="B1552" s="89"/>
      <c r="C1552" s="269" t="s">
        <v>46</v>
      </c>
      <c r="D1552" s="84">
        <v>43517</v>
      </c>
      <c r="E1552" s="85" t="s">
        <v>3398</v>
      </c>
      <c r="F1552" s="85" t="s">
        <v>3</v>
      </c>
      <c r="G1552" s="85">
        <v>1714368</v>
      </c>
      <c r="H1552" s="89"/>
      <c r="I1552" s="270" t="s">
        <v>4328</v>
      </c>
      <c r="J1552" s="89"/>
      <c r="K1552" s="89"/>
      <c r="L1552" s="89"/>
      <c r="M1552" s="89"/>
      <c r="N1552" s="271">
        <v>0</v>
      </c>
      <c r="O1552" s="271">
        <v>2451.9</v>
      </c>
      <c r="P1552" s="89" t="s">
        <v>670</v>
      </c>
    </row>
    <row r="1553" spans="1:16" ht="51">
      <c r="A1553" s="268" t="s">
        <v>563</v>
      </c>
      <c r="B1553" s="89"/>
      <c r="C1553" s="269" t="s">
        <v>614</v>
      </c>
      <c r="D1553" s="84">
        <v>43517</v>
      </c>
      <c r="E1553" s="85" t="s">
        <v>3399</v>
      </c>
      <c r="F1553" s="85" t="s">
        <v>3</v>
      </c>
      <c r="G1553" s="85">
        <v>1714361</v>
      </c>
      <c r="H1553" s="89"/>
      <c r="I1553" s="270" t="s">
        <v>4329</v>
      </c>
      <c r="J1553" s="89"/>
      <c r="K1553" s="89"/>
      <c r="L1553" s="89"/>
      <c r="M1553" s="89"/>
      <c r="N1553" s="271">
        <v>0</v>
      </c>
      <c r="O1553" s="271">
        <v>234256.43</v>
      </c>
      <c r="P1553" s="89" t="s">
        <v>670</v>
      </c>
    </row>
    <row r="1554" spans="1:16" ht="51">
      <c r="A1554" s="268">
        <v>572</v>
      </c>
      <c r="B1554" s="89"/>
      <c r="C1554" s="269" t="s">
        <v>177</v>
      </c>
      <c r="D1554" s="84">
        <v>43517</v>
      </c>
      <c r="E1554" s="85" t="s">
        <v>3400</v>
      </c>
      <c r="F1554" s="85" t="s">
        <v>3</v>
      </c>
      <c r="G1554" s="85">
        <v>1714333</v>
      </c>
      <c r="H1554" s="89"/>
      <c r="I1554" s="270" t="s">
        <v>4330</v>
      </c>
      <c r="J1554" s="89"/>
      <c r="K1554" s="89"/>
      <c r="L1554" s="89"/>
      <c r="M1554" s="89"/>
      <c r="N1554" s="271">
        <v>0</v>
      </c>
      <c r="O1554" s="271">
        <v>298600</v>
      </c>
      <c r="P1554" s="89" t="s">
        <v>670</v>
      </c>
    </row>
    <row r="1555" spans="1:16" ht="51">
      <c r="A1555" s="268" t="s">
        <v>565</v>
      </c>
      <c r="B1555" s="89"/>
      <c r="C1555" s="269" t="s">
        <v>615</v>
      </c>
      <c r="D1555" s="84">
        <v>43517</v>
      </c>
      <c r="E1555" s="85" t="s">
        <v>3401</v>
      </c>
      <c r="F1555" s="85" t="s">
        <v>3</v>
      </c>
      <c r="G1555" s="85">
        <v>1714318</v>
      </c>
      <c r="H1555" s="89"/>
      <c r="I1555" s="270" t="s">
        <v>4331</v>
      </c>
      <c r="J1555" s="89"/>
      <c r="K1555" s="89"/>
      <c r="L1555" s="89"/>
      <c r="M1555" s="89"/>
      <c r="N1555" s="271">
        <v>0</v>
      </c>
      <c r="O1555" s="271">
        <v>39010</v>
      </c>
      <c r="P1555" s="89" t="s">
        <v>670</v>
      </c>
    </row>
    <row r="1556" spans="1:16" ht="51">
      <c r="A1556" s="268">
        <v>670</v>
      </c>
      <c r="B1556" s="89"/>
      <c r="C1556" s="269" t="s">
        <v>190</v>
      </c>
      <c r="D1556" s="84">
        <v>43517</v>
      </c>
      <c r="E1556" s="85" t="s">
        <v>3402</v>
      </c>
      <c r="F1556" s="85" t="s">
        <v>3</v>
      </c>
      <c r="G1556" s="85">
        <v>1714303</v>
      </c>
      <c r="H1556" s="89"/>
      <c r="I1556" s="270" t="s">
        <v>4332</v>
      </c>
      <c r="J1556" s="89"/>
      <c r="K1556" s="89"/>
      <c r="L1556" s="89"/>
      <c r="M1556" s="89"/>
      <c r="N1556" s="271">
        <v>0</v>
      </c>
      <c r="O1556" s="271">
        <v>3700.3</v>
      </c>
      <c r="P1556" s="89" t="s">
        <v>670</v>
      </c>
    </row>
    <row r="1557" spans="1:16" ht="76.5" hidden="1">
      <c r="A1557" s="268">
        <v>41</v>
      </c>
      <c r="B1557" s="89"/>
      <c r="C1557" s="269" t="s">
        <v>47</v>
      </c>
      <c r="D1557" s="84">
        <v>43517</v>
      </c>
      <c r="E1557" s="85" t="s">
        <v>3403</v>
      </c>
      <c r="F1557" s="85" t="s">
        <v>628</v>
      </c>
      <c r="G1557" s="85">
        <v>193693</v>
      </c>
      <c r="H1557" s="89"/>
      <c r="I1557" s="270" t="s">
        <v>4333</v>
      </c>
      <c r="J1557" s="89"/>
      <c r="K1557" s="89"/>
      <c r="L1557" s="89"/>
      <c r="M1557" s="89"/>
      <c r="N1557" s="271">
        <v>0</v>
      </c>
      <c r="O1557" s="271">
        <v>1201122</v>
      </c>
      <c r="P1557" s="89" t="s">
        <v>670</v>
      </c>
    </row>
    <row r="1558" spans="1:16" ht="89.25" hidden="1">
      <c r="A1558" s="268">
        <v>41</v>
      </c>
      <c r="B1558" s="89"/>
      <c r="C1558" s="269" t="s">
        <v>47</v>
      </c>
      <c r="D1558" s="84">
        <v>43517</v>
      </c>
      <c r="E1558" s="85" t="s">
        <v>3403</v>
      </c>
      <c r="F1558" s="85" t="s">
        <v>628</v>
      </c>
      <c r="G1558" s="85">
        <v>193697</v>
      </c>
      <c r="H1558" s="89"/>
      <c r="I1558" s="270" t="s">
        <v>4334</v>
      </c>
      <c r="J1558" s="89"/>
      <c r="K1558" s="89"/>
      <c r="L1558" s="89"/>
      <c r="M1558" s="89"/>
      <c r="N1558" s="271">
        <v>0</v>
      </c>
      <c r="O1558" s="271">
        <v>630000</v>
      </c>
      <c r="P1558" s="89" t="s">
        <v>670</v>
      </c>
    </row>
    <row r="1559" spans="1:16" ht="89.25" hidden="1">
      <c r="A1559" s="268">
        <v>41</v>
      </c>
      <c r="B1559" s="89"/>
      <c r="C1559" s="269" t="s">
        <v>47</v>
      </c>
      <c r="D1559" s="84">
        <v>43517</v>
      </c>
      <c r="E1559" s="85" t="s">
        <v>3403</v>
      </c>
      <c r="F1559" s="85" t="s">
        <v>628</v>
      </c>
      <c r="G1559" s="85">
        <v>193695</v>
      </c>
      <c r="H1559" s="89"/>
      <c r="I1559" s="270" t="s">
        <v>4335</v>
      </c>
      <c r="J1559" s="89"/>
      <c r="K1559" s="89"/>
      <c r="L1559" s="89"/>
      <c r="M1559" s="89"/>
      <c r="N1559" s="271">
        <v>0</v>
      </c>
      <c r="O1559" s="271">
        <v>26622</v>
      </c>
      <c r="P1559" s="89" t="s">
        <v>670</v>
      </c>
    </row>
    <row r="1560" spans="1:16" ht="51" hidden="1">
      <c r="A1560" s="268">
        <v>10</v>
      </c>
      <c r="B1560" s="89"/>
      <c r="C1560" s="269" t="s">
        <v>41</v>
      </c>
      <c r="D1560" s="84">
        <v>43517</v>
      </c>
      <c r="E1560" s="85" t="s">
        <v>3404</v>
      </c>
      <c r="F1560" s="85" t="s">
        <v>6</v>
      </c>
      <c r="G1560" s="85">
        <v>970708</v>
      </c>
      <c r="H1560" s="89"/>
      <c r="I1560" s="270" t="s">
        <v>4336</v>
      </c>
      <c r="J1560" s="89"/>
      <c r="K1560" s="89"/>
      <c r="L1560" s="89"/>
      <c r="M1560" s="89"/>
      <c r="N1560" s="271">
        <v>0</v>
      </c>
      <c r="O1560" s="271">
        <v>59455.69</v>
      </c>
      <c r="P1560" s="89" t="s">
        <v>670</v>
      </c>
    </row>
    <row r="1561" spans="1:16" ht="51" hidden="1">
      <c r="A1561" s="268">
        <v>10</v>
      </c>
      <c r="B1561" s="89"/>
      <c r="C1561" s="269" t="s">
        <v>41</v>
      </c>
      <c r="D1561" s="84">
        <v>43517</v>
      </c>
      <c r="E1561" s="85" t="s">
        <v>3405</v>
      </c>
      <c r="F1561" s="85" t="s">
        <v>6</v>
      </c>
      <c r="G1561" s="85">
        <v>970710</v>
      </c>
      <c r="H1561" s="89"/>
      <c r="I1561" s="270" t="s">
        <v>4337</v>
      </c>
      <c r="J1561" s="89"/>
      <c r="K1561" s="89"/>
      <c r="L1561" s="89"/>
      <c r="M1561" s="89"/>
      <c r="N1561" s="271">
        <v>0</v>
      </c>
      <c r="O1561" s="271">
        <v>19674.82</v>
      </c>
      <c r="P1561" s="89" t="s">
        <v>670</v>
      </c>
    </row>
    <row r="1562" spans="1:16" ht="63.75" hidden="1">
      <c r="A1562" s="268">
        <v>10</v>
      </c>
      <c r="B1562" s="89"/>
      <c r="C1562" s="269" t="s">
        <v>41</v>
      </c>
      <c r="D1562" s="84">
        <v>43517</v>
      </c>
      <c r="E1562" s="85" t="s">
        <v>3406</v>
      </c>
      <c r="F1562" s="85" t="s">
        <v>6</v>
      </c>
      <c r="G1562" s="85">
        <v>970714</v>
      </c>
      <c r="H1562" s="89"/>
      <c r="I1562" s="270" t="s">
        <v>4338</v>
      </c>
      <c r="J1562" s="89"/>
      <c r="K1562" s="89"/>
      <c r="L1562" s="89"/>
      <c r="M1562" s="89"/>
      <c r="N1562" s="271">
        <v>0</v>
      </c>
      <c r="O1562" s="271">
        <v>164618.04999999999</v>
      </c>
      <c r="P1562" s="89" t="s">
        <v>670</v>
      </c>
    </row>
    <row r="1563" spans="1:16" ht="76.5" hidden="1">
      <c r="A1563" s="268">
        <v>10</v>
      </c>
      <c r="B1563" s="89"/>
      <c r="C1563" s="269" t="s">
        <v>41</v>
      </c>
      <c r="D1563" s="84">
        <v>43517</v>
      </c>
      <c r="E1563" s="85" t="s">
        <v>3407</v>
      </c>
      <c r="F1563" s="85" t="s">
        <v>6</v>
      </c>
      <c r="G1563" s="85">
        <v>970716</v>
      </c>
      <c r="H1563" s="89"/>
      <c r="I1563" s="270" t="s">
        <v>4339</v>
      </c>
      <c r="J1563" s="89"/>
      <c r="K1563" s="89"/>
      <c r="L1563" s="89"/>
      <c r="M1563" s="89"/>
      <c r="N1563" s="271">
        <v>0</v>
      </c>
      <c r="O1563" s="271">
        <v>896.33</v>
      </c>
      <c r="P1563" s="89" t="s">
        <v>670</v>
      </c>
    </row>
    <row r="1564" spans="1:16" ht="63.75" hidden="1">
      <c r="A1564" s="268">
        <v>10</v>
      </c>
      <c r="B1564" s="89"/>
      <c r="C1564" s="269" t="s">
        <v>41</v>
      </c>
      <c r="D1564" s="84">
        <v>43517</v>
      </c>
      <c r="E1564" s="85" t="s">
        <v>3408</v>
      </c>
      <c r="F1564" s="85" t="s">
        <v>6</v>
      </c>
      <c r="G1564" s="85">
        <v>970718</v>
      </c>
      <c r="H1564" s="89"/>
      <c r="I1564" s="270" t="s">
        <v>4340</v>
      </c>
      <c r="J1564" s="89"/>
      <c r="K1564" s="89"/>
      <c r="L1564" s="89"/>
      <c r="M1564" s="89"/>
      <c r="N1564" s="271">
        <v>0</v>
      </c>
      <c r="O1564" s="271">
        <v>71809.11</v>
      </c>
      <c r="P1564" s="89" t="s">
        <v>670</v>
      </c>
    </row>
    <row r="1565" spans="1:16" ht="63.75" hidden="1">
      <c r="A1565" s="268">
        <v>10</v>
      </c>
      <c r="B1565" s="89"/>
      <c r="C1565" s="269" t="s">
        <v>41</v>
      </c>
      <c r="D1565" s="84">
        <v>43517</v>
      </c>
      <c r="E1565" s="85" t="s">
        <v>3409</v>
      </c>
      <c r="F1565" s="85" t="s">
        <v>6</v>
      </c>
      <c r="G1565" s="85">
        <v>970720</v>
      </c>
      <c r="H1565" s="89"/>
      <c r="I1565" s="270" t="s">
        <v>4341</v>
      </c>
      <c r="J1565" s="89"/>
      <c r="K1565" s="89"/>
      <c r="L1565" s="89"/>
      <c r="M1565" s="89"/>
      <c r="N1565" s="271">
        <v>0</v>
      </c>
      <c r="O1565" s="271">
        <v>185135.62</v>
      </c>
      <c r="P1565" s="89" t="s">
        <v>670</v>
      </c>
    </row>
    <row r="1566" spans="1:16" ht="63.75" hidden="1">
      <c r="A1566" s="268">
        <v>340</v>
      </c>
      <c r="B1566" s="89"/>
      <c r="C1566" s="269" t="s">
        <v>147</v>
      </c>
      <c r="D1566" s="84">
        <v>43517</v>
      </c>
      <c r="E1566" s="85" t="s">
        <v>3410</v>
      </c>
      <c r="F1566" s="85" t="s">
        <v>6</v>
      </c>
      <c r="G1566" s="85">
        <v>970847</v>
      </c>
      <c r="H1566" s="89"/>
      <c r="I1566" s="270" t="s">
        <v>4342</v>
      </c>
      <c r="J1566" s="89"/>
      <c r="K1566" s="89"/>
      <c r="L1566" s="89"/>
      <c r="M1566" s="89"/>
      <c r="N1566" s="271">
        <v>0</v>
      </c>
      <c r="O1566" s="271">
        <v>41522.83</v>
      </c>
      <c r="P1566" s="89" t="s">
        <v>670</v>
      </c>
    </row>
    <row r="1567" spans="1:16" ht="51" hidden="1">
      <c r="A1567" s="268">
        <v>10</v>
      </c>
      <c r="B1567" s="89"/>
      <c r="C1567" s="269" t="s">
        <v>41</v>
      </c>
      <c r="D1567" s="84">
        <v>43517</v>
      </c>
      <c r="E1567" s="85" t="s">
        <v>3411</v>
      </c>
      <c r="F1567" s="85" t="s">
        <v>6</v>
      </c>
      <c r="G1567" s="85">
        <v>970849</v>
      </c>
      <c r="H1567" s="89"/>
      <c r="I1567" s="270" t="s">
        <v>4343</v>
      </c>
      <c r="J1567" s="89"/>
      <c r="K1567" s="89"/>
      <c r="L1567" s="89"/>
      <c r="M1567" s="89"/>
      <c r="N1567" s="271">
        <v>0</v>
      </c>
      <c r="O1567" s="271">
        <v>134426.64000000001</v>
      </c>
      <c r="P1567" s="89" t="s">
        <v>670</v>
      </c>
    </row>
    <row r="1568" spans="1:16" ht="63.75" hidden="1">
      <c r="A1568" s="268">
        <v>10</v>
      </c>
      <c r="B1568" s="89"/>
      <c r="C1568" s="269" t="s">
        <v>41</v>
      </c>
      <c r="D1568" s="84">
        <v>43517</v>
      </c>
      <c r="E1568" s="85" t="s">
        <v>3412</v>
      </c>
      <c r="F1568" s="85" t="s">
        <v>6</v>
      </c>
      <c r="G1568" s="85">
        <v>970851</v>
      </c>
      <c r="H1568" s="89"/>
      <c r="I1568" s="270" t="s">
        <v>4344</v>
      </c>
      <c r="J1568" s="89"/>
      <c r="K1568" s="89"/>
      <c r="L1568" s="89"/>
      <c r="M1568" s="89"/>
      <c r="N1568" s="271">
        <v>0</v>
      </c>
      <c r="O1568" s="271">
        <v>50935.77</v>
      </c>
      <c r="P1568" s="89" t="s">
        <v>670</v>
      </c>
    </row>
    <row r="1569" spans="1:16" ht="51" hidden="1">
      <c r="A1569" s="268">
        <v>340</v>
      </c>
      <c r="B1569" s="89"/>
      <c r="C1569" s="269" t="s">
        <v>147</v>
      </c>
      <c r="D1569" s="84">
        <v>43517</v>
      </c>
      <c r="E1569" s="85" t="s">
        <v>3413</v>
      </c>
      <c r="F1569" s="85" t="s">
        <v>15</v>
      </c>
      <c r="G1569" s="85">
        <v>970848</v>
      </c>
      <c r="H1569" s="89"/>
      <c r="I1569" s="270" t="s">
        <v>4345</v>
      </c>
      <c r="J1569" s="89"/>
      <c r="K1569" s="89"/>
      <c r="L1569" s="89"/>
      <c r="M1569" s="89"/>
      <c r="N1569" s="271">
        <v>50</v>
      </c>
      <c r="O1569" s="271">
        <v>0</v>
      </c>
      <c r="P1569" s="89" t="s">
        <v>670</v>
      </c>
    </row>
    <row r="1570" spans="1:16" ht="51" hidden="1">
      <c r="A1570" s="268">
        <v>10</v>
      </c>
      <c r="B1570" s="89"/>
      <c r="C1570" s="269" t="s">
        <v>41</v>
      </c>
      <c r="D1570" s="84">
        <v>43517</v>
      </c>
      <c r="E1570" s="85" t="s">
        <v>3414</v>
      </c>
      <c r="F1570" s="85" t="s">
        <v>6</v>
      </c>
      <c r="G1570" s="85">
        <v>971479</v>
      </c>
      <c r="H1570" s="89"/>
      <c r="I1570" s="270" t="s">
        <v>4346</v>
      </c>
      <c r="J1570" s="89"/>
      <c r="K1570" s="89"/>
      <c r="L1570" s="89"/>
      <c r="M1570" s="89"/>
      <c r="N1570" s="271">
        <v>0</v>
      </c>
      <c r="O1570" s="271">
        <v>3616.59</v>
      </c>
      <c r="P1570" s="89" t="s">
        <v>670</v>
      </c>
    </row>
    <row r="1571" spans="1:16" ht="51" hidden="1">
      <c r="A1571" s="268">
        <v>10</v>
      </c>
      <c r="B1571" s="89"/>
      <c r="C1571" s="269" t="s">
        <v>41</v>
      </c>
      <c r="D1571" s="84">
        <v>43517</v>
      </c>
      <c r="E1571" s="85" t="s">
        <v>3415</v>
      </c>
      <c r="F1571" s="85" t="s">
        <v>6</v>
      </c>
      <c r="G1571" s="85">
        <v>971482</v>
      </c>
      <c r="H1571" s="89"/>
      <c r="I1571" s="270" t="s">
        <v>4347</v>
      </c>
      <c r="J1571" s="89"/>
      <c r="K1571" s="89"/>
      <c r="L1571" s="89"/>
      <c r="M1571" s="89"/>
      <c r="N1571" s="271">
        <v>0</v>
      </c>
      <c r="O1571" s="271">
        <v>9816.52</v>
      </c>
      <c r="P1571" s="89" t="s">
        <v>670</v>
      </c>
    </row>
    <row r="1572" spans="1:16" ht="76.5" hidden="1">
      <c r="A1572" s="268" t="s">
        <v>557</v>
      </c>
      <c r="B1572" s="89"/>
      <c r="C1572" s="269" t="s">
        <v>781</v>
      </c>
      <c r="D1572" s="84">
        <v>43517</v>
      </c>
      <c r="E1572" s="85" t="s">
        <v>3416</v>
      </c>
      <c r="F1572" s="85" t="s">
        <v>6</v>
      </c>
      <c r="G1572" s="85">
        <v>1085413</v>
      </c>
      <c r="H1572" s="89"/>
      <c r="I1572" s="270" t="s">
        <v>4348</v>
      </c>
      <c r="J1572" s="89"/>
      <c r="K1572" s="89"/>
      <c r="L1572" s="89"/>
      <c r="M1572" s="89"/>
      <c r="N1572" s="271">
        <v>0</v>
      </c>
      <c r="O1572" s="271">
        <v>10000</v>
      </c>
      <c r="P1572" s="89" t="s">
        <v>670</v>
      </c>
    </row>
    <row r="1573" spans="1:16" ht="51">
      <c r="A1573" s="268" t="s">
        <v>565</v>
      </c>
      <c r="B1573" s="89"/>
      <c r="C1573" s="269" t="s">
        <v>615</v>
      </c>
      <c r="D1573" s="84">
        <v>43518</v>
      </c>
      <c r="E1573" s="85" t="s">
        <v>3417</v>
      </c>
      <c r="F1573" s="85" t="s">
        <v>3</v>
      </c>
      <c r="G1573" s="85">
        <v>1714792</v>
      </c>
      <c r="H1573" s="89"/>
      <c r="I1573" s="270" t="s">
        <v>4349</v>
      </c>
      <c r="J1573" s="89"/>
      <c r="K1573" s="89"/>
      <c r="L1573" s="89"/>
      <c r="M1573" s="89"/>
      <c r="N1573" s="271">
        <v>0</v>
      </c>
      <c r="O1573" s="271">
        <v>27</v>
      </c>
      <c r="P1573" s="89" t="s">
        <v>670</v>
      </c>
    </row>
    <row r="1574" spans="1:16" ht="51">
      <c r="A1574" s="268" t="s">
        <v>556</v>
      </c>
      <c r="B1574" s="89"/>
      <c r="C1574" s="269" t="s">
        <v>616</v>
      </c>
      <c r="D1574" s="84">
        <v>43518</v>
      </c>
      <c r="E1574" s="85" t="s">
        <v>3418</v>
      </c>
      <c r="F1574" s="85" t="s">
        <v>3</v>
      </c>
      <c r="G1574" s="85">
        <v>1714777</v>
      </c>
      <c r="H1574" s="89"/>
      <c r="I1574" s="270" t="s">
        <v>4350</v>
      </c>
      <c r="J1574" s="89"/>
      <c r="K1574" s="89"/>
      <c r="L1574" s="89"/>
      <c r="M1574" s="89"/>
      <c r="N1574" s="271">
        <v>0</v>
      </c>
      <c r="O1574" s="271">
        <v>977.7</v>
      </c>
      <c r="P1574" s="89" t="s">
        <v>670</v>
      </c>
    </row>
    <row r="1575" spans="1:16" ht="51">
      <c r="A1575" s="268" t="s">
        <v>565</v>
      </c>
      <c r="B1575" s="89"/>
      <c r="C1575" s="269" t="s">
        <v>615</v>
      </c>
      <c r="D1575" s="84">
        <v>43518</v>
      </c>
      <c r="E1575" s="85" t="s">
        <v>3419</v>
      </c>
      <c r="F1575" s="85" t="s">
        <v>3</v>
      </c>
      <c r="G1575" s="85">
        <v>1714747</v>
      </c>
      <c r="H1575" s="89"/>
      <c r="I1575" s="270" t="s">
        <v>4351</v>
      </c>
      <c r="J1575" s="89"/>
      <c r="K1575" s="89"/>
      <c r="L1575" s="89"/>
      <c r="M1575" s="89"/>
      <c r="N1575" s="271">
        <v>0</v>
      </c>
      <c r="O1575" s="271">
        <v>865.45</v>
      </c>
      <c r="P1575" s="89" t="s">
        <v>670</v>
      </c>
    </row>
    <row r="1576" spans="1:16" ht="51">
      <c r="A1576" s="268" t="s">
        <v>565</v>
      </c>
      <c r="B1576" s="89"/>
      <c r="C1576" s="269" t="s">
        <v>615</v>
      </c>
      <c r="D1576" s="84">
        <v>43518</v>
      </c>
      <c r="E1576" s="85" t="s">
        <v>3420</v>
      </c>
      <c r="F1576" s="85" t="s">
        <v>3</v>
      </c>
      <c r="G1576" s="85">
        <v>1714742</v>
      </c>
      <c r="H1576" s="89"/>
      <c r="I1576" s="270" t="s">
        <v>4352</v>
      </c>
      <c r="J1576" s="89"/>
      <c r="K1576" s="89"/>
      <c r="L1576" s="89"/>
      <c r="M1576" s="89"/>
      <c r="N1576" s="271">
        <v>0</v>
      </c>
      <c r="O1576" s="271">
        <v>865.45</v>
      </c>
      <c r="P1576" s="89" t="s">
        <v>670</v>
      </c>
    </row>
    <row r="1577" spans="1:16" ht="38.25">
      <c r="A1577" s="268" t="s">
        <v>565</v>
      </c>
      <c r="B1577" s="89"/>
      <c r="C1577" s="269" t="s">
        <v>615</v>
      </c>
      <c r="D1577" s="84">
        <v>43518</v>
      </c>
      <c r="E1577" s="85" t="s">
        <v>3421</v>
      </c>
      <c r="F1577" s="85" t="s">
        <v>3</v>
      </c>
      <c r="G1577" s="85">
        <v>1714808</v>
      </c>
      <c r="H1577" s="89"/>
      <c r="I1577" s="270" t="s">
        <v>4353</v>
      </c>
      <c r="J1577" s="89"/>
      <c r="K1577" s="89"/>
      <c r="L1577" s="89"/>
      <c r="M1577" s="89"/>
      <c r="N1577" s="271">
        <v>0</v>
      </c>
      <c r="O1577" s="271">
        <v>3896.8</v>
      </c>
      <c r="P1577" s="89" t="s">
        <v>670</v>
      </c>
    </row>
    <row r="1578" spans="1:16" ht="38.25">
      <c r="A1578" s="268">
        <v>35</v>
      </c>
      <c r="B1578" s="89"/>
      <c r="C1578" s="269" t="s">
        <v>46</v>
      </c>
      <c r="D1578" s="84">
        <v>43518</v>
      </c>
      <c r="E1578" s="85" t="s">
        <v>3422</v>
      </c>
      <c r="F1578" s="85" t="s">
        <v>3</v>
      </c>
      <c r="G1578" s="85">
        <v>1714828</v>
      </c>
      <c r="H1578" s="89"/>
      <c r="I1578" s="270" t="s">
        <v>4354</v>
      </c>
      <c r="J1578" s="89"/>
      <c r="K1578" s="89"/>
      <c r="L1578" s="89"/>
      <c r="M1578" s="89"/>
      <c r="N1578" s="271">
        <v>0</v>
      </c>
      <c r="O1578" s="271">
        <v>5000</v>
      </c>
      <c r="P1578" s="89" t="s">
        <v>670</v>
      </c>
    </row>
    <row r="1579" spans="1:16" ht="51">
      <c r="A1579" s="268">
        <v>41</v>
      </c>
      <c r="B1579" s="89"/>
      <c r="C1579" s="269" t="s">
        <v>47</v>
      </c>
      <c r="D1579" s="84">
        <v>43518</v>
      </c>
      <c r="E1579" s="85" t="s">
        <v>3423</v>
      </c>
      <c r="F1579" s="85" t="s">
        <v>3</v>
      </c>
      <c r="G1579" s="85">
        <v>1714834</v>
      </c>
      <c r="H1579" s="89"/>
      <c r="I1579" s="270" t="s">
        <v>4355</v>
      </c>
      <c r="J1579" s="89"/>
      <c r="K1579" s="89"/>
      <c r="L1579" s="89"/>
      <c r="M1579" s="89"/>
      <c r="N1579" s="271">
        <v>0</v>
      </c>
      <c r="O1579" s="271">
        <v>1580.4</v>
      </c>
      <c r="P1579" s="89" t="s">
        <v>670</v>
      </c>
    </row>
    <row r="1580" spans="1:16" ht="63.75">
      <c r="A1580" s="268">
        <v>20</v>
      </c>
      <c r="B1580" s="89"/>
      <c r="C1580" s="269" t="s">
        <v>44</v>
      </c>
      <c r="D1580" s="84">
        <v>43518</v>
      </c>
      <c r="E1580" s="85" t="s">
        <v>3424</v>
      </c>
      <c r="F1580" s="85" t="s">
        <v>3</v>
      </c>
      <c r="G1580" s="85">
        <v>1714862</v>
      </c>
      <c r="H1580" s="89"/>
      <c r="I1580" s="270" t="s">
        <v>4356</v>
      </c>
      <c r="J1580" s="89"/>
      <c r="K1580" s="89"/>
      <c r="L1580" s="89"/>
      <c r="M1580" s="89"/>
      <c r="N1580" s="271">
        <v>0</v>
      </c>
      <c r="O1580" s="271">
        <v>76.56</v>
      </c>
      <c r="P1580" s="89" t="s">
        <v>670</v>
      </c>
    </row>
    <row r="1581" spans="1:16" ht="51">
      <c r="A1581" s="268">
        <v>670</v>
      </c>
      <c r="B1581" s="89"/>
      <c r="C1581" s="269" t="s">
        <v>190</v>
      </c>
      <c r="D1581" s="84">
        <v>43518</v>
      </c>
      <c r="E1581" s="85" t="s">
        <v>3425</v>
      </c>
      <c r="F1581" s="85" t="s">
        <v>3</v>
      </c>
      <c r="G1581" s="85">
        <v>1714673</v>
      </c>
      <c r="H1581" s="89"/>
      <c r="I1581" s="270" t="s">
        <v>4357</v>
      </c>
      <c r="J1581" s="89"/>
      <c r="K1581" s="89"/>
      <c r="L1581" s="89"/>
      <c r="M1581" s="89"/>
      <c r="N1581" s="271">
        <v>0</v>
      </c>
      <c r="O1581" s="271">
        <v>280827</v>
      </c>
      <c r="P1581" s="89" t="s">
        <v>670</v>
      </c>
    </row>
    <row r="1582" spans="1:16" ht="51">
      <c r="A1582" s="268" t="s">
        <v>565</v>
      </c>
      <c r="B1582" s="89"/>
      <c r="C1582" s="269" t="s">
        <v>615</v>
      </c>
      <c r="D1582" s="84">
        <v>43518</v>
      </c>
      <c r="E1582" s="85" t="s">
        <v>3426</v>
      </c>
      <c r="F1582" s="85" t="s">
        <v>3</v>
      </c>
      <c r="G1582" s="85">
        <v>1714705</v>
      </c>
      <c r="H1582" s="89"/>
      <c r="I1582" s="270" t="s">
        <v>4358</v>
      </c>
      <c r="J1582" s="89"/>
      <c r="K1582" s="89"/>
      <c r="L1582" s="89"/>
      <c r="M1582" s="89"/>
      <c r="N1582" s="271">
        <v>0</v>
      </c>
      <c r="O1582" s="271">
        <v>6327</v>
      </c>
      <c r="P1582" s="89" t="s">
        <v>670</v>
      </c>
    </row>
    <row r="1583" spans="1:16" ht="51">
      <c r="A1583" s="268">
        <v>15</v>
      </c>
      <c r="B1583" s="89"/>
      <c r="C1583" s="269" t="s">
        <v>42</v>
      </c>
      <c r="D1583" s="84">
        <v>43518</v>
      </c>
      <c r="E1583" s="85" t="s">
        <v>3427</v>
      </c>
      <c r="F1583" s="85" t="s">
        <v>3</v>
      </c>
      <c r="G1583" s="85">
        <v>1714714</v>
      </c>
      <c r="H1583" s="89"/>
      <c r="I1583" s="270" t="s">
        <v>4359</v>
      </c>
      <c r="J1583" s="89"/>
      <c r="K1583" s="89"/>
      <c r="L1583" s="89"/>
      <c r="M1583" s="89"/>
      <c r="N1583" s="271">
        <v>0</v>
      </c>
      <c r="O1583" s="271">
        <v>720</v>
      </c>
      <c r="P1583" s="89" t="s">
        <v>670</v>
      </c>
    </row>
    <row r="1584" spans="1:16" ht="63.75">
      <c r="A1584" s="268" t="s">
        <v>556</v>
      </c>
      <c r="B1584" s="89"/>
      <c r="C1584" s="269" t="s">
        <v>616</v>
      </c>
      <c r="D1584" s="84">
        <v>43518</v>
      </c>
      <c r="E1584" s="85" t="s">
        <v>3428</v>
      </c>
      <c r="F1584" s="85" t="s">
        <v>3</v>
      </c>
      <c r="G1584" s="85">
        <v>1714719</v>
      </c>
      <c r="H1584" s="89"/>
      <c r="I1584" s="270" t="s">
        <v>4360</v>
      </c>
      <c r="J1584" s="89"/>
      <c r="K1584" s="89"/>
      <c r="L1584" s="89"/>
      <c r="M1584" s="89"/>
      <c r="N1584" s="271">
        <v>0</v>
      </c>
      <c r="O1584" s="271">
        <v>78.600000000000009</v>
      </c>
      <c r="P1584" s="89" t="s">
        <v>670</v>
      </c>
    </row>
    <row r="1585" spans="1:16" ht="38.25">
      <c r="A1585" s="268" t="s">
        <v>565</v>
      </c>
      <c r="B1585" s="89"/>
      <c r="C1585" s="269" t="s">
        <v>615</v>
      </c>
      <c r="D1585" s="84">
        <v>43518</v>
      </c>
      <c r="E1585" s="85" t="s">
        <v>3429</v>
      </c>
      <c r="F1585" s="85" t="s">
        <v>3</v>
      </c>
      <c r="G1585" s="85">
        <v>1714679</v>
      </c>
      <c r="H1585" s="89"/>
      <c r="I1585" s="270" t="s">
        <v>4361</v>
      </c>
      <c r="J1585" s="89"/>
      <c r="K1585" s="89"/>
      <c r="L1585" s="89"/>
      <c r="M1585" s="89"/>
      <c r="N1585" s="271">
        <v>0</v>
      </c>
      <c r="O1585" s="271">
        <v>2005.46</v>
      </c>
      <c r="P1585" s="89" t="s">
        <v>670</v>
      </c>
    </row>
    <row r="1586" spans="1:16" ht="51">
      <c r="A1586" s="268" t="s">
        <v>565</v>
      </c>
      <c r="B1586" s="89"/>
      <c r="C1586" s="269" t="s">
        <v>615</v>
      </c>
      <c r="D1586" s="84">
        <v>43518</v>
      </c>
      <c r="E1586" s="85" t="s">
        <v>3430</v>
      </c>
      <c r="F1586" s="85" t="s">
        <v>3</v>
      </c>
      <c r="G1586" s="85">
        <v>1714646</v>
      </c>
      <c r="H1586" s="89"/>
      <c r="I1586" s="270" t="s">
        <v>4362</v>
      </c>
      <c r="J1586" s="89"/>
      <c r="K1586" s="89"/>
      <c r="L1586" s="89"/>
      <c r="M1586" s="89"/>
      <c r="N1586" s="271">
        <v>0</v>
      </c>
      <c r="O1586" s="271">
        <v>5933.8</v>
      </c>
      <c r="P1586" s="89" t="s">
        <v>670</v>
      </c>
    </row>
    <row r="1587" spans="1:16" ht="51">
      <c r="A1587" s="268" t="s">
        <v>559</v>
      </c>
      <c r="B1587" s="89"/>
      <c r="C1587" s="269" t="s">
        <v>760</v>
      </c>
      <c r="D1587" s="84">
        <v>43518</v>
      </c>
      <c r="E1587" s="85" t="s">
        <v>3431</v>
      </c>
      <c r="F1587" s="85" t="s">
        <v>3</v>
      </c>
      <c r="G1587" s="85">
        <v>1714767</v>
      </c>
      <c r="H1587" s="89"/>
      <c r="I1587" s="270" t="s">
        <v>4363</v>
      </c>
      <c r="J1587" s="89"/>
      <c r="K1587" s="89"/>
      <c r="L1587" s="89"/>
      <c r="M1587" s="89"/>
      <c r="N1587" s="271">
        <v>0</v>
      </c>
      <c r="O1587" s="271">
        <v>6300</v>
      </c>
      <c r="P1587" s="89" t="s">
        <v>670</v>
      </c>
    </row>
    <row r="1588" spans="1:16" ht="51">
      <c r="A1588" s="268" t="s">
        <v>556</v>
      </c>
      <c r="B1588" s="89"/>
      <c r="C1588" s="269" t="s">
        <v>616</v>
      </c>
      <c r="D1588" s="84">
        <v>43518</v>
      </c>
      <c r="E1588" s="85" t="s">
        <v>3432</v>
      </c>
      <c r="F1588" s="85" t="s">
        <v>3</v>
      </c>
      <c r="G1588" s="85">
        <v>1714761</v>
      </c>
      <c r="H1588" s="89"/>
      <c r="I1588" s="270" t="s">
        <v>4364</v>
      </c>
      <c r="J1588" s="89"/>
      <c r="K1588" s="89"/>
      <c r="L1588" s="89"/>
      <c r="M1588" s="89"/>
      <c r="N1588" s="271">
        <v>0</v>
      </c>
      <c r="O1588" s="271">
        <v>16520</v>
      </c>
      <c r="P1588" s="89" t="s">
        <v>670</v>
      </c>
    </row>
    <row r="1589" spans="1:16" ht="63.75">
      <c r="A1589" s="268">
        <v>660</v>
      </c>
      <c r="B1589" s="89"/>
      <c r="C1589" s="269" t="s">
        <v>188</v>
      </c>
      <c r="D1589" s="84">
        <v>43518</v>
      </c>
      <c r="E1589" s="85" t="s">
        <v>3433</v>
      </c>
      <c r="F1589" s="85" t="s">
        <v>3</v>
      </c>
      <c r="G1589" s="85">
        <v>1714757</v>
      </c>
      <c r="H1589" s="89"/>
      <c r="I1589" s="270" t="s">
        <v>4365</v>
      </c>
      <c r="J1589" s="89"/>
      <c r="K1589" s="89"/>
      <c r="L1589" s="89"/>
      <c r="M1589" s="89"/>
      <c r="N1589" s="271">
        <v>0</v>
      </c>
      <c r="O1589" s="271">
        <v>3968.62</v>
      </c>
      <c r="P1589" s="89" t="s">
        <v>670</v>
      </c>
    </row>
    <row r="1590" spans="1:16" ht="51">
      <c r="A1590" s="268">
        <v>591</v>
      </c>
      <c r="B1590" s="89"/>
      <c r="C1590" s="269" t="s">
        <v>1368</v>
      </c>
      <c r="D1590" s="84">
        <v>43518</v>
      </c>
      <c r="E1590" s="85" t="s">
        <v>3434</v>
      </c>
      <c r="F1590" s="85" t="s">
        <v>3</v>
      </c>
      <c r="G1590" s="85">
        <v>1714756</v>
      </c>
      <c r="H1590" s="89"/>
      <c r="I1590" s="270" t="s">
        <v>4366</v>
      </c>
      <c r="J1590" s="89"/>
      <c r="K1590" s="89"/>
      <c r="L1590" s="89"/>
      <c r="M1590" s="89"/>
      <c r="N1590" s="271">
        <v>0</v>
      </c>
      <c r="O1590" s="271">
        <v>3785.12</v>
      </c>
      <c r="P1590" s="89" t="s">
        <v>670</v>
      </c>
    </row>
    <row r="1591" spans="1:16" ht="63.75">
      <c r="A1591" s="268">
        <v>660</v>
      </c>
      <c r="B1591" s="89"/>
      <c r="C1591" s="269" t="s">
        <v>188</v>
      </c>
      <c r="D1591" s="84">
        <v>43518</v>
      </c>
      <c r="E1591" s="85" t="s">
        <v>3435</v>
      </c>
      <c r="F1591" s="85" t="s">
        <v>3</v>
      </c>
      <c r="G1591" s="85">
        <v>1714753</v>
      </c>
      <c r="H1591" s="89"/>
      <c r="I1591" s="270" t="s">
        <v>4367</v>
      </c>
      <c r="J1591" s="89"/>
      <c r="K1591" s="89"/>
      <c r="L1591" s="89"/>
      <c r="M1591" s="89"/>
      <c r="N1591" s="271">
        <v>0</v>
      </c>
      <c r="O1591" s="271">
        <v>246</v>
      </c>
      <c r="P1591" s="89" t="s">
        <v>741</v>
      </c>
    </row>
    <row r="1592" spans="1:16" ht="63.75" hidden="1">
      <c r="A1592" s="268">
        <v>670</v>
      </c>
      <c r="B1592" s="89"/>
      <c r="C1592" s="269" t="s">
        <v>190</v>
      </c>
      <c r="D1592" s="84">
        <v>43518</v>
      </c>
      <c r="E1592" s="85" t="s">
        <v>3436</v>
      </c>
      <c r="F1592" s="85" t="s">
        <v>6</v>
      </c>
      <c r="G1592" s="85">
        <v>1085559</v>
      </c>
      <c r="H1592" s="89"/>
      <c r="I1592" s="270" t="s">
        <v>4368</v>
      </c>
      <c r="J1592" s="89"/>
      <c r="K1592" s="89"/>
      <c r="L1592" s="89"/>
      <c r="M1592" s="89"/>
      <c r="N1592" s="271">
        <v>0</v>
      </c>
      <c r="O1592" s="271">
        <v>254388</v>
      </c>
      <c r="P1592" s="89" t="s">
        <v>670</v>
      </c>
    </row>
    <row r="1593" spans="1:16" ht="76.5" hidden="1">
      <c r="A1593" s="268">
        <v>287</v>
      </c>
      <c r="B1593" s="89"/>
      <c r="C1593" s="269" t="s">
        <v>126</v>
      </c>
      <c r="D1593" s="84">
        <v>43518</v>
      </c>
      <c r="E1593" s="85" t="s">
        <v>3437</v>
      </c>
      <c r="F1593" s="85" t="s">
        <v>6</v>
      </c>
      <c r="G1593" s="85">
        <v>947621</v>
      </c>
      <c r="H1593" s="89"/>
      <c r="I1593" s="270" t="s">
        <v>4369</v>
      </c>
      <c r="J1593" s="89"/>
      <c r="K1593" s="89"/>
      <c r="L1593" s="89"/>
      <c r="M1593" s="89"/>
      <c r="N1593" s="271">
        <v>0</v>
      </c>
      <c r="O1593" s="271">
        <v>777513</v>
      </c>
      <c r="P1593" s="89" t="s">
        <v>670</v>
      </c>
    </row>
    <row r="1594" spans="1:16" ht="51" hidden="1">
      <c r="A1594" s="268">
        <v>10</v>
      </c>
      <c r="B1594" s="89"/>
      <c r="C1594" s="269" t="s">
        <v>41</v>
      </c>
      <c r="D1594" s="84">
        <v>43518</v>
      </c>
      <c r="E1594" s="85" t="s">
        <v>3438</v>
      </c>
      <c r="F1594" s="85" t="s">
        <v>6</v>
      </c>
      <c r="G1594" s="85">
        <v>972216</v>
      </c>
      <c r="H1594" s="89"/>
      <c r="I1594" s="270" t="s">
        <v>4370</v>
      </c>
      <c r="J1594" s="89"/>
      <c r="K1594" s="89"/>
      <c r="L1594" s="89"/>
      <c r="M1594" s="89"/>
      <c r="N1594" s="271">
        <v>0</v>
      </c>
      <c r="O1594" s="271">
        <v>46894.27</v>
      </c>
      <c r="P1594" s="89" t="s">
        <v>670</v>
      </c>
    </row>
    <row r="1595" spans="1:16" ht="51" hidden="1">
      <c r="A1595" s="268">
        <v>340</v>
      </c>
      <c r="B1595" s="89"/>
      <c r="C1595" s="269" t="s">
        <v>147</v>
      </c>
      <c r="D1595" s="84">
        <v>43518</v>
      </c>
      <c r="E1595" s="85" t="s">
        <v>3439</v>
      </c>
      <c r="F1595" s="85" t="s">
        <v>6</v>
      </c>
      <c r="G1595" s="85">
        <v>972218</v>
      </c>
      <c r="H1595" s="89"/>
      <c r="I1595" s="270" t="s">
        <v>4371</v>
      </c>
      <c r="J1595" s="89"/>
      <c r="K1595" s="89"/>
      <c r="L1595" s="89"/>
      <c r="M1595" s="89"/>
      <c r="N1595" s="271">
        <v>0</v>
      </c>
      <c r="O1595" s="271">
        <v>27497.9</v>
      </c>
      <c r="P1595" s="89" t="s">
        <v>670</v>
      </c>
    </row>
    <row r="1596" spans="1:16" ht="51" hidden="1">
      <c r="A1596" s="268">
        <v>340</v>
      </c>
      <c r="B1596" s="89"/>
      <c r="C1596" s="269" t="s">
        <v>147</v>
      </c>
      <c r="D1596" s="84">
        <v>43518</v>
      </c>
      <c r="E1596" s="85" t="s">
        <v>3440</v>
      </c>
      <c r="F1596" s="85" t="s">
        <v>15</v>
      </c>
      <c r="G1596" s="85">
        <v>972219</v>
      </c>
      <c r="H1596" s="89"/>
      <c r="I1596" s="270" t="s">
        <v>4372</v>
      </c>
      <c r="J1596" s="89"/>
      <c r="K1596" s="89"/>
      <c r="L1596" s="89"/>
      <c r="M1596" s="89"/>
      <c r="N1596" s="271">
        <v>50</v>
      </c>
      <c r="O1596" s="271">
        <v>0</v>
      </c>
      <c r="P1596" s="89" t="s">
        <v>670</v>
      </c>
    </row>
    <row r="1597" spans="1:16" ht="76.5" hidden="1">
      <c r="A1597" s="268">
        <v>287</v>
      </c>
      <c r="B1597" s="89"/>
      <c r="C1597" s="269" t="s">
        <v>126</v>
      </c>
      <c r="D1597" s="84">
        <v>43518</v>
      </c>
      <c r="E1597" s="85" t="s">
        <v>3441</v>
      </c>
      <c r="F1597" s="85" t="s">
        <v>11</v>
      </c>
      <c r="G1597" s="85">
        <v>947621</v>
      </c>
      <c r="H1597" s="89"/>
      <c r="I1597" s="270" t="s">
        <v>4373</v>
      </c>
      <c r="J1597" s="89"/>
      <c r="K1597" s="89"/>
      <c r="L1597" s="89"/>
      <c r="M1597" s="89"/>
      <c r="N1597" s="271">
        <v>50</v>
      </c>
      <c r="O1597" s="271">
        <v>0</v>
      </c>
      <c r="P1597" s="89" t="s">
        <v>670</v>
      </c>
    </row>
    <row r="1598" spans="1:16" ht="76.5" hidden="1">
      <c r="A1598" s="268" t="s">
        <v>557</v>
      </c>
      <c r="B1598" s="89"/>
      <c r="C1598" s="269" t="s">
        <v>781</v>
      </c>
      <c r="D1598" s="84">
        <v>43518</v>
      </c>
      <c r="E1598" s="85" t="s">
        <v>3442</v>
      </c>
      <c r="F1598" s="85" t="s">
        <v>6</v>
      </c>
      <c r="G1598" s="85">
        <v>1085828</v>
      </c>
      <c r="H1598" s="89"/>
      <c r="I1598" s="270" t="s">
        <v>4374</v>
      </c>
      <c r="J1598" s="89"/>
      <c r="K1598" s="89"/>
      <c r="L1598" s="89"/>
      <c r="M1598" s="89"/>
      <c r="N1598" s="271">
        <v>0</v>
      </c>
      <c r="O1598" s="271">
        <v>140000</v>
      </c>
      <c r="P1598" s="89" t="s">
        <v>670</v>
      </c>
    </row>
    <row r="1599" spans="1:16" ht="63.75" hidden="1">
      <c r="A1599" s="268" t="s">
        <v>556</v>
      </c>
      <c r="B1599" s="89"/>
      <c r="C1599" s="269" t="s">
        <v>616</v>
      </c>
      <c r="D1599" s="84">
        <v>43518</v>
      </c>
      <c r="E1599" s="85" t="s">
        <v>3443</v>
      </c>
      <c r="F1599" s="85" t="s">
        <v>6</v>
      </c>
      <c r="G1599" s="85">
        <v>1085846</v>
      </c>
      <c r="H1599" s="89"/>
      <c r="I1599" s="270" t="s">
        <v>4375</v>
      </c>
      <c r="J1599" s="89"/>
      <c r="K1599" s="89"/>
      <c r="L1599" s="89"/>
      <c r="M1599" s="89"/>
      <c r="N1599" s="271">
        <v>0</v>
      </c>
      <c r="O1599" s="271">
        <v>250</v>
      </c>
      <c r="P1599" s="89" t="s">
        <v>670</v>
      </c>
    </row>
    <row r="1600" spans="1:16" ht="63.75" hidden="1">
      <c r="A1600" s="268">
        <v>287</v>
      </c>
      <c r="B1600" s="89"/>
      <c r="C1600" s="269" t="s">
        <v>126</v>
      </c>
      <c r="D1600" s="84">
        <v>43518</v>
      </c>
      <c r="E1600" s="85" t="s">
        <v>3444</v>
      </c>
      <c r="F1600" s="85" t="s">
        <v>11</v>
      </c>
      <c r="G1600" s="85">
        <v>972682</v>
      </c>
      <c r="H1600" s="89"/>
      <c r="I1600" s="270" t="s">
        <v>4376</v>
      </c>
      <c r="J1600" s="89"/>
      <c r="K1600" s="89"/>
      <c r="L1600" s="89"/>
      <c r="M1600" s="89"/>
      <c r="N1600" s="271">
        <v>50</v>
      </c>
      <c r="O1600" s="271">
        <v>0</v>
      </c>
      <c r="P1600" s="89" t="s">
        <v>670</v>
      </c>
    </row>
    <row r="1601" spans="1:16" ht="38.25">
      <c r="A1601" s="268" t="s">
        <v>565</v>
      </c>
      <c r="B1601" s="89"/>
      <c r="C1601" s="269" t="s">
        <v>615</v>
      </c>
      <c r="D1601" s="84">
        <v>43521</v>
      </c>
      <c r="E1601" s="85" t="s">
        <v>3445</v>
      </c>
      <c r="F1601" s="85" t="s">
        <v>3</v>
      </c>
      <c r="G1601" s="85">
        <v>1715173</v>
      </c>
      <c r="H1601" s="89"/>
      <c r="I1601" s="270" t="s">
        <v>4377</v>
      </c>
      <c r="J1601" s="89"/>
      <c r="K1601" s="89"/>
      <c r="L1601" s="89"/>
      <c r="M1601" s="89"/>
      <c r="N1601" s="271">
        <v>0</v>
      </c>
      <c r="O1601" s="271">
        <v>1860</v>
      </c>
      <c r="P1601" s="89" t="s">
        <v>670</v>
      </c>
    </row>
    <row r="1602" spans="1:16" ht="51">
      <c r="A1602" s="268" t="s">
        <v>565</v>
      </c>
      <c r="B1602" s="89"/>
      <c r="C1602" s="269" t="s">
        <v>615</v>
      </c>
      <c r="D1602" s="84">
        <v>43521</v>
      </c>
      <c r="E1602" s="85" t="s">
        <v>3446</v>
      </c>
      <c r="F1602" s="85" t="s">
        <v>3</v>
      </c>
      <c r="G1602" s="85">
        <v>1715172</v>
      </c>
      <c r="H1602" s="89"/>
      <c r="I1602" s="270" t="s">
        <v>4378</v>
      </c>
      <c r="J1602" s="89"/>
      <c r="K1602" s="89"/>
      <c r="L1602" s="89"/>
      <c r="M1602" s="89"/>
      <c r="N1602" s="271">
        <v>0</v>
      </c>
      <c r="O1602" s="271">
        <v>5400</v>
      </c>
      <c r="P1602" s="89" t="s">
        <v>670</v>
      </c>
    </row>
    <row r="1603" spans="1:16" ht="51">
      <c r="A1603" s="268" t="s">
        <v>565</v>
      </c>
      <c r="B1603" s="89"/>
      <c r="C1603" s="269" t="s">
        <v>615</v>
      </c>
      <c r="D1603" s="84">
        <v>43521</v>
      </c>
      <c r="E1603" s="85" t="s">
        <v>3447</v>
      </c>
      <c r="F1603" s="85" t="s">
        <v>3</v>
      </c>
      <c r="G1603" s="85">
        <v>1715168</v>
      </c>
      <c r="H1603" s="89"/>
      <c r="I1603" s="270" t="s">
        <v>4379</v>
      </c>
      <c r="J1603" s="89"/>
      <c r="K1603" s="89"/>
      <c r="L1603" s="89"/>
      <c r="M1603" s="89"/>
      <c r="N1603" s="271">
        <v>0</v>
      </c>
      <c r="O1603" s="271">
        <v>9043</v>
      </c>
      <c r="P1603" s="89" t="s">
        <v>670</v>
      </c>
    </row>
    <row r="1604" spans="1:16" ht="51">
      <c r="A1604" s="268">
        <v>35</v>
      </c>
      <c r="B1604" s="89"/>
      <c r="C1604" s="269" t="s">
        <v>46</v>
      </c>
      <c r="D1604" s="84">
        <v>43521</v>
      </c>
      <c r="E1604" s="85" t="s">
        <v>3448</v>
      </c>
      <c r="F1604" s="85" t="s">
        <v>3</v>
      </c>
      <c r="G1604" s="85">
        <v>1715150</v>
      </c>
      <c r="H1604" s="89"/>
      <c r="I1604" s="270" t="s">
        <v>4380</v>
      </c>
      <c r="J1604" s="89"/>
      <c r="K1604" s="89"/>
      <c r="L1604" s="89"/>
      <c r="M1604" s="89"/>
      <c r="N1604" s="271">
        <v>0</v>
      </c>
      <c r="O1604" s="271">
        <v>40</v>
      </c>
      <c r="P1604" s="89" t="s">
        <v>670</v>
      </c>
    </row>
    <row r="1605" spans="1:16" ht="51">
      <c r="A1605" s="268">
        <v>46</v>
      </c>
      <c r="B1605" s="89"/>
      <c r="C1605" s="269" t="s">
        <v>48</v>
      </c>
      <c r="D1605" s="84">
        <v>43521</v>
      </c>
      <c r="E1605" s="85" t="s">
        <v>3449</v>
      </c>
      <c r="F1605" s="85" t="s">
        <v>3</v>
      </c>
      <c r="G1605" s="85">
        <v>1715149</v>
      </c>
      <c r="H1605" s="89"/>
      <c r="I1605" s="270" t="s">
        <v>4381</v>
      </c>
      <c r="J1605" s="89"/>
      <c r="K1605" s="89"/>
      <c r="L1605" s="89"/>
      <c r="M1605" s="89"/>
      <c r="N1605" s="271">
        <v>0</v>
      </c>
      <c r="O1605" s="271">
        <v>420</v>
      </c>
      <c r="P1605" s="89" t="s">
        <v>670</v>
      </c>
    </row>
    <row r="1606" spans="1:16" ht="51">
      <c r="A1606" s="268" t="s">
        <v>565</v>
      </c>
      <c r="B1606" s="89"/>
      <c r="C1606" s="269" t="s">
        <v>615</v>
      </c>
      <c r="D1606" s="84">
        <v>43521</v>
      </c>
      <c r="E1606" s="85" t="s">
        <v>3450</v>
      </c>
      <c r="F1606" s="85" t="s">
        <v>3</v>
      </c>
      <c r="G1606" s="85">
        <v>1715112</v>
      </c>
      <c r="H1606" s="89"/>
      <c r="I1606" s="270" t="s">
        <v>4382</v>
      </c>
      <c r="J1606" s="89"/>
      <c r="K1606" s="89"/>
      <c r="L1606" s="89"/>
      <c r="M1606" s="89"/>
      <c r="N1606" s="271">
        <v>0</v>
      </c>
      <c r="O1606" s="271">
        <v>106.3</v>
      </c>
      <c r="P1606" s="89" t="s">
        <v>670</v>
      </c>
    </row>
    <row r="1607" spans="1:16" ht="51">
      <c r="A1607" s="268" t="s">
        <v>565</v>
      </c>
      <c r="B1607" s="89"/>
      <c r="C1607" s="269" t="s">
        <v>615</v>
      </c>
      <c r="D1607" s="84">
        <v>43521</v>
      </c>
      <c r="E1607" s="85" t="s">
        <v>3451</v>
      </c>
      <c r="F1607" s="85" t="s">
        <v>3</v>
      </c>
      <c r="G1607" s="85">
        <v>1715110</v>
      </c>
      <c r="H1607" s="89"/>
      <c r="I1607" s="270" t="s">
        <v>4383</v>
      </c>
      <c r="J1607" s="89"/>
      <c r="K1607" s="89"/>
      <c r="L1607" s="89"/>
      <c r="M1607" s="89"/>
      <c r="N1607" s="271">
        <v>0</v>
      </c>
      <c r="O1607" s="271">
        <v>107.3</v>
      </c>
      <c r="P1607" s="89" t="s">
        <v>670</v>
      </c>
    </row>
    <row r="1608" spans="1:16" ht="51">
      <c r="A1608" s="268" t="s">
        <v>565</v>
      </c>
      <c r="B1608" s="89"/>
      <c r="C1608" s="269" t="s">
        <v>615</v>
      </c>
      <c r="D1608" s="84">
        <v>43521</v>
      </c>
      <c r="E1608" s="85" t="s">
        <v>3452</v>
      </c>
      <c r="F1608" s="85" t="s">
        <v>3</v>
      </c>
      <c r="G1608" s="85">
        <v>1715174</v>
      </c>
      <c r="H1608" s="89"/>
      <c r="I1608" s="270" t="s">
        <v>4384</v>
      </c>
      <c r="J1608" s="89"/>
      <c r="K1608" s="89"/>
      <c r="L1608" s="89"/>
      <c r="M1608" s="89"/>
      <c r="N1608" s="271">
        <v>0</v>
      </c>
      <c r="O1608" s="271">
        <v>450</v>
      </c>
      <c r="P1608" s="89" t="s">
        <v>741</v>
      </c>
    </row>
    <row r="1609" spans="1:16" ht="63.75">
      <c r="A1609" s="268" t="s">
        <v>556</v>
      </c>
      <c r="B1609" s="89"/>
      <c r="C1609" s="269" t="s">
        <v>616</v>
      </c>
      <c r="D1609" s="84">
        <v>43521</v>
      </c>
      <c r="E1609" s="85" t="s">
        <v>3453</v>
      </c>
      <c r="F1609" s="85" t="s">
        <v>3</v>
      </c>
      <c r="G1609" s="85">
        <v>1715176</v>
      </c>
      <c r="H1609" s="89"/>
      <c r="I1609" s="270" t="s">
        <v>4385</v>
      </c>
      <c r="J1609" s="89"/>
      <c r="K1609" s="89"/>
      <c r="L1609" s="89"/>
      <c r="M1609" s="89"/>
      <c r="N1609" s="271">
        <v>0</v>
      </c>
      <c r="O1609" s="271">
        <v>2160</v>
      </c>
      <c r="P1609" s="89" t="s">
        <v>670</v>
      </c>
    </row>
    <row r="1610" spans="1:16" ht="51">
      <c r="A1610" s="268" t="s">
        <v>565</v>
      </c>
      <c r="B1610" s="89"/>
      <c r="C1610" s="269" t="s">
        <v>615</v>
      </c>
      <c r="D1610" s="84">
        <v>43521</v>
      </c>
      <c r="E1610" s="85" t="s">
        <v>3454</v>
      </c>
      <c r="F1610" s="85" t="s">
        <v>3</v>
      </c>
      <c r="G1610" s="85">
        <v>1715178</v>
      </c>
      <c r="H1610" s="89"/>
      <c r="I1610" s="270" t="s">
        <v>4386</v>
      </c>
      <c r="J1610" s="89"/>
      <c r="K1610" s="89"/>
      <c r="L1610" s="89"/>
      <c r="M1610" s="89"/>
      <c r="N1610" s="271">
        <v>0</v>
      </c>
      <c r="O1610" s="271">
        <v>540.04</v>
      </c>
      <c r="P1610" s="89" t="s">
        <v>670</v>
      </c>
    </row>
    <row r="1611" spans="1:16" ht="51">
      <c r="A1611" s="268" t="s">
        <v>556</v>
      </c>
      <c r="B1611" s="89"/>
      <c r="C1611" s="269" t="s">
        <v>616</v>
      </c>
      <c r="D1611" s="84">
        <v>43521</v>
      </c>
      <c r="E1611" s="85" t="s">
        <v>3455</v>
      </c>
      <c r="F1611" s="85" t="s">
        <v>3</v>
      </c>
      <c r="G1611" s="85">
        <v>1715244</v>
      </c>
      <c r="H1611" s="89"/>
      <c r="I1611" s="270" t="s">
        <v>4387</v>
      </c>
      <c r="J1611" s="89"/>
      <c r="K1611" s="89"/>
      <c r="L1611" s="89"/>
      <c r="M1611" s="89"/>
      <c r="N1611" s="271">
        <v>0</v>
      </c>
      <c r="O1611" s="271">
        <v>2510.8000000000002</v>
      </c>
      <c r="P1611" s="89" t="s">
        <v>670</v>
      </c>
    </row>
    <row r="1612" spans="1:16" ht="51">
      <c r="A1612" s="268">
        <v>86</v>
      </c>
      <c r="B1612" s="89"/>
      <c r="C1612" s="269" t="s">
        <v>56</v>
      </c>
      <c r="D1612" s="84">
        <v>43521</v>
      </c>
      <c r="E1612" s="85" t="s">
        <v>3456</v>
      </c>
      <c r="F1612" s="85" t="s">
        <v>3</v>
      </c>
      <c r="G1612" s="85">
        <v>1715261</v>
      </c>
      <c r="H1612" s="89"/>
      <c r="I1612" s="270" t="s">
        <v>4388</v>
      </c>
      <c r="J1612" s="89"/>
      <c r="K1612" s="89"/>
      <c r="L1612" s="89"/>
      <c r="M1612" s="89"/>
      <c r="N1612" s="271">
        <v>0</v>
      </c>
      <c r="O1612" s="271">
        <v>860</v>
      </c>
      <c r="P1612" s="89" t="s">
        <v>670</v>
      </c>
    </row>
    <row r="1613" spans="1:16" ht="51">
      <c r="A1613" s="268">
        <v>86</v>
      </c>
      <c r="B1613" s="89"/>
      <c r="C1613" s="269" t="s">
        <v>56</v>
      </c>
      <c r="D1613" s="84">
        <v>43521</v>
      </c>
      <c r="E1613" s="85" t="s">
        <v>3457</v>
      </c>
      <c r="F1613" s="85" t="s">
        <v>3</v>
      </c>
      <c r="G1613" s="85">
        <v>1715263</v>
      </c>
      <c r="H1613" s="89"/>
      <c r="I1613" s="270" t="s">
        <v>4389</v>
      </c>
      <c r="J1613" s="89"/>
      <c r="K1613" s="89"/>
      <c r="L1613" s="89"/>
      <c r="M1613" s="89"/>
      <c r="N1613" s="271">
        <v>0</v>
      </c>
      <c r="O1613" s="271">
        <v>182</v>
      </c>
      <c r="P1613" s="89" t="s">
        <v>670</v>
      </c>
    </row>
    <row r="1614" spans="1:16" ht="51">
      <c r="A1614" s="268" t="s">
        <v>565</v>
      </c>
      <c r="B1614" s="89"/>
      <c r="C1614" s="269" t="s">
        <v>615</v>
      </c>
      <c r="D1614" s="84">
        <v>43521</v>
      </c>
      <c r="E1614" s="85" t="s">
        <v>3458</v>
      </c>
      <c r="F1614" s="85" t="s">
        <v>3</v>
      </c>
      <c r="G1614" s="85">
        <v>1715272</v>
      </c>
      <c r="H1614" s="89"/>
      <c r="I1614" s="270" t="s">
        <v>4390</v>
      </c>
      <c r="J1614" s="89"/>
      <c r="K1614" s="89"/>
      <c r="L1614" s="89"/>
      <c r="M1614" s="89"/>
      <c r="N1614" s="271">
        <v>0</v>
      </c>
      <c r="O1614" s="271">
        <v>4500</v>
      </c>
      <c r="P1614" s="89" t="s">
        <v>670</v>
      </c>
    </row>
    <row r="1615" spans="1:16" ht="51">
      <c r="A1615" s="268" t="s">
        <v>556</v>
      </c>
      <c r="B1615" s="89"/>
      <c r="C1615" s="269" t="s">
        <v>616</v>
      </c>
      <c r="D1615" s="84">
        <v>43521</v>
      </c>
      <c r="E1615" s="85" t="s">
        <v>3459</v>
      </c>
      <c r="F1615" s="85" t="s">
        <v>3</v>
      </c>
      <c r="G1615" s="85">
        <v>1715039</v>
      </c>
      <c r="H1615" s="89"/>
      <c r="I1615" s="270" t="s">
        <v>4391</v>
      </c>
      <c r="J1615" s="89"/>
      <c r="K1615" s="89"/>
      <c r="L1615" s="89"/>
      <c r="M1615" s="89"/>
      <c r="N1615" s="271">
        <v>0</v>
      </c>
      <c r="O1615" s="271">
        <v>4457.75</v>
      </c>
      <c r="P1615" s="89" t="s">
        <v>670</v>
      </c>
    </row>
    <row r="1616" spans="1:16" ht="63.75">
      <c r="A1616" s="268">
        <v>132</v>
      </c>
      <c r="B1616" s="89"/>
      <c r="C1616" s="269" t="s">
        <v>68</v>
      </c>
      <c r="D1616" s="84">
        <v>43521</v>
      </c>
      <c r="E1616" s="85" t="s">
        <v>3460</v>
      </c>
      <c r="F1616" s="85" t="s">
        <v>3</v>
      </c>
      <c r="G1616" s="85">
        <v>1715066</v>
      </c>
      <c r="H1616" s="89"/>
      <c r="I1616" s="270" t="s">
        <v>4392</v>
      </c>
      <c r="J1616" s="89"/>
      <c r="K1616" s="89"/>
      <c r="L1616" s="89"/>
      <c r="M1616" s="89"/>
      <c r="N1616" s="271">
        <v>0</v>
      </c>
      <c r="O1616" s="271">
        <v>222</v>
      </c>
      <c r="P1616" s="89" t="s">
        <v>670</v>
      </c>
    </row>
    <row r="1617" spans="1:16" ht="63.75">
      <c r="A1617" s="268">
        <v>132</v>
      </c>
      <c r="B1617" s="89"/>
      <c r="C1617" s="269" t="s">
        <v>68</v>
      </c>
      <c r="D1617" s="84">
        <v>43521</v>
      </c>
      <c r="E1617" s="85" t="s">
        <v>3461</v>
      </c>
      <c r="F1617" s="85" t="s">
        <v>3</v>
      </c>
      <c r="G1617" s="85">
        <v>1715067</v>
      </c>
      <c r="H1617" s="89"/>
      <c r="I1617" s="270" t="s">
        <v>4393</v>
      </c>
      <c r="J1617" s="89"/>
      <c r="K1617" s="89"/>
      <c r="L1617" s="89"/>
      <c r="M1617" s="89"/>
      <c r="N1617" s="271">
        <v>0</v>
      </c>
      <c r="O1617" s="271">
        <v>2968</v>
      </c>
      <c r="P1617" s="89" t="s">
        <v>670</v>
      </c>
    </row>
    <row r="1618" spans="1:16" ht="63.75">
      <c r="A1618" s="268" t="s">
        <v>565</v>
      </c>
      <c r="B1618" s="89"/>
      <c r="C1618" s="269" t="s">
        <v>615</v>
      </c>
      <c r="D1618" s="84">
        <v>43521</v>
      </c>
      <c r="E1618" s="85" t="s">
        <v>3462</v>
      </c>
      <c r="F1618" s="85" t="s">
        <v>3</v>
      </c>
      <c r="G1618" s="85">
        <v>1715068</v>
      </c>
      <c r="H1618" s="89"/>
      <c r="I1618" s="270" t="s">
        <v>4394</v>
      </c>
      <c r="J1618" s="89"/>
      <c r="K1618" s="89"/>
      <c r="L1618" s="89"/>
      <c r="M1618" s="89"/>
      <c r="N1618" s="271">
        <v>0</v>
      </c>
      <c r="O1618" s="271">
        <v>1484</v>
      </c>
      <c r="P1618" s="89" t="s">
        <v>670</v>
      </c>
    </row>
    <row r="1619" spans="1:16" ht="63.75">
      <c r="A1619" s="268">
        <v>132</v>
      </c>
      <c r="B1619" s="89"/>
      <c r="C1619" s="269" t="s">
        <v>68</v>
      </c>
      <c r="D1619" s="84">
        <v>43521</v>
      </c>
      <c r="E1619" s="85" t="s">
        <v>3463</v>
      </c>
      <c r="F1619" s="85" t="s">
        <v>3</v>
      </c>
      <c r="G1619" s="85">
        <v>1715070</v>
      </c>
      <c r="H1619" s="89"/>
      <c r="I1619" s="270" t="s">
        <v>4395</v>
      </c>
      <c r="J1619" s="89"/>
      <c r="K1619" s="89"/>
      <c r="L1619" s="89"/>
      <c r="M1619" s="89"/>
      <c r="N1619" s="271">
        <v>0</v>
      </c>
      <c r="O1619" s="271">
        <v>92.75</v>
      </c>
      <c r="P1619" s="89" t="s">
        <v>670</v>
      </c>
    </row>
    <row r="1620" spans="1:16" ht="51">
      <c r="A1620" s="268" t="s">
        <v>565</v>
      </c>
      <c r="B1620" s="89"/>
      <c r="C1620" s="269" t="s">
        <v>615</v>
      </c>
      <c r="D1620" s="84">
        <v>43521</v>
      </c>
      <c r="E1620" s="85" t="s">
        <v>3464</v>
      </c>
      <c r="F1620" s="85" t="s">
        <v>3</v>
      </c>
      <c r="G1620" s="85">
        <v>1715109</v>
      </c>
      <c r="H1620" s="89"/>
      <c r="I1620" s="270" t="s">
        <v>4396</v>
      </c>
      <c r="J1620" s="89"/>
      <c r="K1620" s="89"/>
      <c r="L1620" s="89"/>
      <c r="M1620" s="89"/>
      <c r="N1620" s="271">
        <v>0</v>
      </c>
      <c r="O1620" s="271">
        <v>106.41</v>
      </c>
      <c r="P1620" s="89" t="s">
        <v>670</v>
      </c>
    </row>
    <row r="1621" spans="1:16" ht="51">
      <c r="A1621" s="268" t="s">
        <v>565</v>
      </c>
      <c r="B1621" s="89"/>
      <c r="C1621" s="269" t="s">
        <v>615</v>
      </c>
      <c r="D1621" s="84">
        <v>43521</v>
      </c>
      <c r="E1621" s="85" t="s">
        <v>3465</v>
      </c>
      <c r="F1621" s="85" t="s">
        <v>3</v>
      </c>
      <c r="G1621" s="85">
        <v>1715108</v>
      </c>
      <c r="H1621" s="89"/>
      <c r="I1621" s="270" t="s">
        <v>4397</v>
      </c>
      <c r="J1621" s="89"/>
      <c r="K1621" s="89"/>
      <c r="L1621" s="89"/>
      <c r="M1621" s="89"/>
      <c r="N1621" s="271">
        <v>0</v>
      </c>
      <c r="O1621" s="271">
        <v>79.8</v>
      </c>
      <c r="P1621" s="89" t="s">
        <v>670</v>
      </c>
    </row>
    <row r="1622" spans="1:16" ht="51">
      <c r="A1622" s="268" t="s">
        <v>565</v>
      </c>
      <c r="B1622" s="89"/>
      <c r="C1622" s="269" t="s">
        <v>615</v>
      </c>
      <c r="D1622" s="84">
        <v>43521</v>
      </c>
      <c r="E1622" s="85" t="s">
        <v>3466</v>
      </c>
      <c r="F1622" s="85" t="s">
        <v>3</v>
      </c>
      <c r="G1622" s="85">
        <v>1715107</v>
      </c>
      <c r="H1622" s="89"/>
      <c r="I1622" s="270" t="s">
        <v>4398</v>
      </c>
      <c r="J1622" s="89"/>
      <c r="K1622" s="89"/>
      <c r="L1622" s="89"/>
      <c r="M1622" s="89"/>
      <c r="N1622" s="271">
        <v>0</v>
      </c>
      <c r="O1622" s="271">
        <v>79.8</v>
      </c>
      <c r="P1622" s="89" t="s">
        <v>670</v>
      </c>
    </row>
    <row r="1623" spans="1:16" ht="38.25">
      <c r="A1623" s="268" t="s">
        <v>565</v>
      </c>
      <c r="B1623" s="89"/>
      <c r="C1623" s="269" t="s">
        <v>615</v>
      </c>
      <c r="D1623" s="84">
        <v>43521</v>
      </c>
      <c r="E1623" s="85" t="s">
        <v>3467</v>
      </c>
      <c r="F1623" s="85" t="s">
        <v>3</v>
      </c>
      <c r="G1623" s="85">
        <v>1715080</v>
      </c>
      <c r="H1623" s="89"/>
      <c r="I1623" s="270" t="s">
        <v>4399</v>
      </c>
      <c r="J1623" s="89"/>
      <c r="K1623" s="89"/>
      <c r="L1623" s="89"/>
      <c r="M1623" s="89"/>
      <c r="N1623" s="271">
        <v>0</v>
      </c>
      <c r="O1623" s="271">
        <v>2918</v>
      </c>
      <c r="P1623" s="89" t="s">
        <v>670</v>
      </c>
    </row>
    <row r="1624" spans="1:16" ht="51" hidden="1">
      <c r="A1624" s="268" t="s">
        <v>556</v>
      </c>
      <c r="B1624" s="89"/>
      <c r="C1624" s="269" t="s">
        <v>616</v>
      </c>
      <c r="D1624" s="84">
        <v>43521</v>
      </c>
      <c r="E1624" s="85" t="s">
        <v>3469</v>
      </c>
      <c r="F1624" s="85" t="s">
        <v>11</v>
      </c>
      <c r="G1624" s="85">
        <v>947750</v>
      </c>
      <c r="H1624" s="89"/>
      <c r="I1624" s="270" t="s">
        <v>4400</v>
      </c>
      <c r="J1624" s="89"/>
      <c r="K1624" s="89"/>
      <c r="L1624" s="89"/>
      <c r="M1624" s="89"/>
      <c r="N1624" s="271">
        <v>50</v>
      </c>
      <c r="O1624" s="271">
        <v>0</v>
      </c>
      <c r="P1624" s="89" t="s">
        <v>670</v>
      </c>
    </row>
    <row r="1625" spans="1:16" ht="76.5" hidden="1">
      <c r="A1625" s="268" t="s">
        <v>556</v>
      </c>
      <c r="B1625" s="89"/>
      <c r="C1625" s="269" t="s">
        <v>616</v>
      </c>
      <c r="D1625" s="84">
        <v>43521</v>
      </c>
      <c r="E1625" s="85" t="s">
        <v>3468</v>
      </c>
      <c r="F1625" s="85" t="s">
        <v>671</v>
      </c>
      <c r="G1625" s="85">
        <v>193781</v>
      </c>
      <c r="H1625" s="89"/>
      <c r="I1625" s="270" t="s">
        <v>4402</v>
      </c>
      <c r="J1625" s="89"/>
      <c r="K1625" s="89"/>
      <c r="L1625" s="89"/>
      <c r="M1625" s="89"/>
      <c r="N1625" s="271">
        <v>1372</v>
      </c>
      <c r="O1625" s="271">
        <v>0</v>
      </c>
      <c r="P1625" s="89" t="s">
        <v>670</v>
      </c>
    </row>
    <row r="1626" spans="1:16" ht="89.25" hidden="1">
      <c r="A1626" s="268" t="s">
        <v>557</v>
      </c>
      <c r="B1626" s="89"/>
      <c r="C1626" s="269" t="s">
        <v>781</v>
      </c>
      <c r="D1626" s="84">
        <v>43521</v>
      </c>
      <c r="E1626" s="85" t="s">
        <v>3470</v>
      </c>
      <c r="F1626" s="85" t="s">
        <v>13</v>
      </c>
      <c r="G1626" s="85">
        <v>947738</v>
      </c>
      <c r="H1626" s="89"/>
      <c r="I1626" s="270" t="s">
        <v>4403</v>
      </c>
      <c r="J1626" s="89"/>
      <c r="K1626" s="89"/>
      <c r="L1626" s="89"/>
      <c r="M1626" s="89"/>
      <c r="N1626" s="271">
        <v>350</v>
      </c>
      <c r="O1626" s="271">
        <v>0</v>
      </c>
      <c r="P1626" s="89" t="s">
        <v>670</v>
      </c>
    </row>
    <row r="1627" spans="1:16" ht="51" hidden="1">
      <c r="A1627" s="268" t="s">
        <v>557</v>
      </c>
      <c r="B1627" s="89"/>
      <c r="C1627" s="269" t="s">
        <v>781</v>
      </c>
      <c r="D1627" s="84">
        <v>43521</v>
      </c>
      <c r="E1627" s="85" t="s">
        <v>3471</v>
      </c>
      <c r="F1627" s="85" t="s">
        <v>13</v>
      </c>
      <c r="G1627" s="85">
        <v>947751</v>
      </c>
      <c r="H1627" s="89"/>
      <c r="I1627" s="270" t="s">
        <v>4404</v>
      </c>
      <c r="J1627" s="89"/>
      <c r="K1627" s="89"/>
      <c r="L1627" s="89"/>
      <c r="M1627" s="89"/>
      <c r="N1627" s="271">
        <v>50</v>
      </c>
      <c r="O1627" s="271">
        <v>0</v>
      </c>
      <c r="P1627" s="89" t="s">
        <v>670</v>
      </c>
    </row>
    <row r="1628" spans="1:16" ht="51" hidden="1">
      <c r="A1628" s="268" t="s">
        <v>557</v>
      </c>
      <c r="B1628" s="89"/>
      <c r="C1628" s="269" t="s">
        <v>781</v>
      </c>
      <c r="D1628" s="84">
        <v>43521</v>
      </c>
      <c r="E1628" s="85" t="s">
        <v>3472</v>
      </c>
      <c r="F1628" s="85" t="s">
        <v>13</v>
      </c>
      <c r="G1628" s="85">
        <v>947752</v>
      </c>
      <c r="H1628" s="89"/>
      <c r="I1628" s="270" t="s">
        <v>4405</v>
      </c>
      <c r="J1628" s="89"/>
      <c r="K1628" s="89"/>
      <c r="L1628" s="89"/>
      <c r="M1628" s="89"/>
      <c r="N1628" s="271">
        <v>50</v>
      </c>
      <c r="O1628" s="271">
        <v>0</v>
      </c>
      <c r="P1628" s="89" t="s">
        <v>670</v>
      </c>
    </row>
    <row r="1629" spans="1:16" ht="51">
      <c r="A1629" s="268">
        <v>190</v>
      </c>
      <c r="B1629" s="89"/>
      <c r="C1629" s="269" t="s">
        <v>92</v>
      </c>
      <c r="D1629" s="84">
        <v>43522</v>
      </c>
      <c r="E1629" s="85" t="s">
        <v>3473</v>
      </c>
      <c r="F1629" s="85" t="s">
        <v>3</v>
      </c>
      <c r="G1629" s="85">
        <v>1715554</v>
      </c>
      <c r="H1629" s="89"/>
      <c r="I1629" s="270" t="s">
        <v>4406</v>
      </c>
      <c r="J1629" s="89"/>
      <c r="K1629" s="89"/>
      <c r="L1629" s="89"/>
      <c r="M1629" s="89"/>
      <c r="N1629" s="271">
        <v>0</v>
      </c>
      <c r="O1629" s="271">
        <v>2.13</v>
      </c>
      <c r="P1629" s="89" t="s">
        <v>670</v>
      </c>
    </row>
    <row r="1630" spans="1:16" ht="38.25">
      <c r="A1630" s="268" t="s">
        <v>565</v>
      </c>
      <c r="B1630" s="89"/>
      <c r="C1630" s="269" t="s">
        <v>615</v>
      </c>
      <c r="D1630" s="84">
        <v>43522</v>
      </c>
      <c r="E1630" s="85" t="s">
        <v>3474</v>
      </c>
      <c r="F1630" s="85" t="s">
        <v>3</v>
      </c>
      <c r="G1630" s="85">
        <v>1715536</v>
      </c>
      <c r="H1630" s="89"/>
      <c r="I1630" s="270" t="s">
        <v>4407</v>
      </c>
      <c r="J1630" s="89"/>
      <c r="K1630" s="89"/>
      <c r="L1630" s="89"/>
      <c r="M1630" s="89"/>
      <c r="N1630" s="271">
        <v>0</v>
      </c>
      <c r="O1630" s="271">
        <v>155</v>
      </c>
      <c r="P1630" s="89" t="s">
        <v>670</v>
      </c>
    </row>
    <row r="1631" spans="1:16" ht="38.25">
      <c r="A1631" s="268" t="s">
        <v>565</v>
      </c>
      <c r="B1631" s="89"/>
      <c r="C1631" s="269" t="s">
        <v>615</v>
      </c>
      <c r="D1631" s="84">
        <v>43522</v>
      </c>
      <c r="E1631" s="85" t="s">
        <v>3475</v>
      </c>
      <c r="F1631" s="85" t="s">
        <v>3</v>
      </c>
      <c r="G1631" s="85">
        <v>1715519</v>
      </c>
      <c r="H1631" s="89"/>
      <c r="I1631" s="270" t="s">
        <v>4408</v>
      </c>
      <c r="J1631" s="89"/>
      <c r="K1631" s="89"/>
      <c r="L1631" s="89"/>
      <c r="M1631" s="89"/>
      <c r="N1631" s="271">
        <v>0</v>
      </c>
      <c r="O1631" s="271">
        <v>696.96</v>
      </c>
      <c r="P1631" s="89" t="s">
        <v>670</v>
      </c>
    </row>
    <row r="1632" spans="1:16" ht="51">
      <c r="A1632" s="268" t="s">
        <v>565</v>
      </c>
      <c r="B1632" s="89"/>
      <c r="C1632" s="269" t="s">
        <v>615</v>
      </c>
      <c r="D1632" s="84">
        <v>43522</v>
      </c>
      <c r="E1632" s="85" t="s">
        <v>3476</v>
      </c>
      <c r="F1632" s="85" t="s">
        <v>3</v>
      </c>
      <c r="G1632" s="85">
        <v>1715515</v>
      </c>
      <c r="H1632" s="89"/>
      <c r="I1632" s="270" t="s">
        <v>4409</v>
      </c>
      <c r="J1632" s="89"/>
      <c r="K1632" s="89"/>
      <c r="L1632" s="89"/>
      <c r="M1632" s="89"/>
      <c r="N1632" s="271">
        <v>0</v>
      </c>
      <c r="O1632" s="271">
        <v>1692.52</v>
      </c>
      <c r="P1632" s="89" t="s">
        <v>670</v>
      </c>
    </row>
    <row r="1633" spans="1:16" ht="51">
      <c r="A1633" s="268">
        <v>212</v>
      </c>
      <c r="B1633" s="89"/>
      <c r="C1633" s="269" t="s">
        <v>100</v>
      </c>
      <c r="D1633" s="84">
        <v>43522</v>
      </c>
      <c r="E1633" s="85" t="s">
        <v>3477</v>
      </c>
      <c r="F1633" s="85" t="s">
        <v>3</v>
      </c>
      <c r="G1633" s="85">
        <v>1715514</v>
      </c>
      <c r="H1633" s="89"/>
      <c r="I1633" s="270" t="s">
        <v>4410</v>
      </c>
      <c r="J1633" s="89"/>
      <c r="K1633" s="89"/>
      <c r="L1633" s="89"/>
      <c r="M1633" s="89"/>
      <c r="N1633" s="271">
        <v>0</v>
      </c>
      <c r="O1633" s="271">
        <v>339.2</v>
      </c>
      <c r="P1633" s="89" t="s">
        <v>670</v>
      </c>
    </row>
    <row r="1634" spans="1:16" ht="51">
      <c r="A1634" s="268">
        <v>190</v>
      </c>
      <c r="B1634" s="89"/>
      <c r="C1634" s="269" t="s">
        <v>92</v>
      </c>
      <c r="D1634" s="84">
        <v>43522</v>
      </c>
      <c r="E1634" s="85" t="s">
        <v>3478</v>
      </c>
      <c r="F1634" s="85" t="s">
        <v>3</v>
      </c>
      <c r="G1634" s="85">
        <v>1715555</v>
      </c>
      <c r="H1634" s="89"/>
      <c r="I1634" s="270" t="s">
        <v>4411</v>
      </c>
      <c r="J1634" s="89"/>
      <c r="K1634" s="89"/>
      <c r="L1634" s="89"/>
      <c r="M1634" s="89"/>
      <c r="N1634" s="271">
        <v>0</v>
      </c>
      <c r="O1634" s="271">
        <v>475</v>
      </c>
      <c r="P1634" s="89" t="s">
        <v>670</v>
      </c>
    </row>
    <row r="1635" spans="1:16" ht="51">
      <c r="A1635" s="268">
        <v>46</v>
      </c>
      <c r="B1635" s="89"/>
      <c r="C1635" s="269" t="s">
        <v>48</v>
      </c>
      <c r="D1635" s="84">
        <v>43522</v>
      </c>
      <c r="E1635" s="85" t="s">
        <v>3479</v>
      </c>
      <c r="F1635" s="85" t="s">
        <v>3</v>
      </c>
      <c r="G1635" s="85">
        <v>1715568</v>
      </c>
      <c r="H1635" s="89"/>
      <c r="I1635" s="270" t="s">
        <v>4412</v>
      </c>
      <c r="J1635" s="89"/>
      <c r="K1635" s="89"/>
      <c r="L1635" s="89"/>
      <c r="M1635" s="89"/>
      <c r="N1635" s="271">
        <v>0</v>
      </c>
      <c r="O1635" s="271">
        <v>1</v>
      </c>
      <c r="P1635" s="89" t="s">
        <v>670</v>
      </c>
    </row>
    <row r="1636" spans="1:16" ht="51">
      <c r="A1636" s="268" t="s">
        <v>565</v>
      </c>
      <c r="B1636" s="89"/>
      <c r="C1636" s="269" t="s">
        <v>615</v>
      </c>
      <c r="D1636" s="84">
        <v>43522</v>
      </c>
      <c r="E1636" s="85" t="s">
        <v>3480</v>
      </c>
      <c r="F1636" s="85" t="s">
        <v>3</v>
      </c>
      <c r="G1636" s="85">
        <v>1715571</v>
      </c>
      <c r="H1636" s="89"/>
      <c r="I1636" s="270" t="s">
        <v>4413</v>
      </c>
      <c r="J1636" s="89"/>
      <c r="K1636" s="89"/>
      <c r="L1636" s="89"/>
      <c r="M1636" s="89"/>
      <c r="N1636" s="271">
        <v>0</v>
      </c>
      <c r="O1636" s="271">
        <v>1212.83</v>
      </c>
      <c r="P1636" s="89" t="s">
        <v>670</v>
      </c>
    </row>
    <row r="1637" spans="1:16" ht="51">
      <c r="A1637" s="268" t="s">
        <v>565</v>
      </c>
      <c r="B1637" s="89"/>
      <c r="C1637" s="269" t="s">
        <v>615</v>
      </c>
      <c r="D1637" s="84">
        <v>43522</v>
      </c>
      <c r="E1637" s="85" t="s">
        <v>3481</v>
      </c>
      <c r="F1637" s="85" t="s">
        <v>3</v>
      </c>
      <c r="G1637" s="85">
        <v>1715586</v>
      </c>
      <c r="H1637" s="89"/>
      <c r="I1637" s="270" t="s">
        <v>4414</v>
      </c>
      <c r="J1637" s="89"/>
      <c r="K1637" s="89"/>
      <c r="L1637" s="89"/>
      <c r="M1637" s="89"/>
      <c r="N1637" s="271">
        <v>0</v>
      </c>
      <c r="O1637" s="271">
        <v>8.2200000000000006</v>
      </c>
      <c r="P1637" s="89" t="s">
        <v>670</v>
      </c>
    </row>
    <row r="1638" spans="1:16" ht="51">
      <c r="A1638" s="268" t="s">
        <v>565</v>
      </c>
      <c r="B1638" s="89"/>
      <c r="C1638" s="269" t="s">
        <v>615</v>
      </c>
      <c r="D1638" s="84">
        <v>43522</v>
      </c>
      <c r="E1638" s="85" t="s">
        <v>3482</v>
      </c>
      <c r="F1638" s="85" t="s">
        <v>3</v>
      </c>
      <c r="G1638" s="85">
        <v>1715445</v>
      </c>
      <c r="H1638" s="89"/>
      <c r="I1638" s="270" t="s">
        <v>4416</v>
      </c>
      <c r="J1638" s="89"/>
      <c r="K1638" s="89"/>
      <c r="L1638" s="89"/>
      <c r="M1638" s="89"/>
      <c r="N1638" s="271">
        <v>0</v>
      </c>
      <c r="O1638" s="271">
        <v>500</v>
      </c>
      <c r="P1638" s="89" t="s">
        <v>670</v>
      </c>
    </row>
    <row r="1639" spans="1:16" ht="38.25">
      <c r="A1639" s="268" t="s">
        <v>565</v>
      </c>
      <c r="B1639" s="89"/>
      <c r="C1639" s="269" t="s">
        <v>615</v>
      </c>
      <c r="D1639" s="84">
        <v>43522</v>
      </c>
      <c r="E1639" s="85" t="s">
        <v>3483</v>
      </c>
      <c r="F1639" s="85" t="s">
        <v>3</v>
      </c>
      <c r="G1639" s="85">
        <v>1715455</v>
      </c>
      <c r="H1639" s="89"/>
      <c r="I1639" s="270" t="s">
        <v>4417</v>
      </c>
      <c r="J1639" s="89"/>
      <c r="K1639" s="89"/>
      <c r="L1639" s="89"/>
      <c r="M1639" s="89"/>
      <c r="N1639" s="271">
        <v>0</v>
      </c>
      <c r="O1639" s="271">
        <v>257.60000000000002</v>
      </c>
      <c r="P1639" s="89" t="s">
        <v>670</v>
      </c>
    </row>
    <row r="1640" spans="1:16" ht="89.25" hidden="1">
      <c r="A1640" s="268">
        <v>41</v>
      </c>
      <c r="B1640" s="89"/>
      <c r="C1640" s="269" t="s">
        <v>47</v>
      </c>
      <c r="D1640" s="84">
        <v>43522</v>
      </c>
      <c r="E1640" s="85" t="s">
        <v>3484</v>
      </c>
      <c r="F1640" s="85" t="s">
        <v>671</v>
      </c>
      <c r="G1640" s="85">
        <v>193784</v>
      </c>
      <c r="H1640" s="89"/>
      <c r="I1640" s="270" t="s">
        <v>4418</v>
      </c>
      <c r="J1640" s="89"/>
      <c r="K1640" s="89"/>
      <c r="L1640" s="89"/>
      <c r="M1640" s="89"/>
      <c r="N1640" s="271">
        <v>0</v>
      </c>
      <c r="O1640" s="271">
        <v>56087.02</v>
      </c>
      <c r="P1640" s="89" t="s">
        <v>670</v>
      </c>
    </row>
    <row r="1641" spans="1:16" ht="89.25" hidden="1">
      <c r="A1641" s="268">
        <v>41</v>
      </c>
      <c r="B1641" s="89"/>
      <c r="C1641" s="269" t="s">
        <v>47</v>
      </c>
      <c r="D1641" s="84">
        <v>43522</v>
      </c>
      <c r="E1641" s="85" t="s">
        <v>3485</v>
      </c>
      <c r="F1641" s="85" t="s">
        <v>628</v>
      </c>
      <c r="G1641" s="85">
        <v>193702</v>
      </c>
      <c r="H1641" s="89"/>
      <c r="I1641" s="270" t="s">
        <v>4420</v>
      </c>
      <c r="J1641" s="89"/>
      <c r="K1641" s="89"/>
      <c r="L1641" s="89"/>
      <c r="M1641" s="89"/>
      <c r="N1641" s="271">
        <v>0</v>
      </c>
      <c r="O1641" s="271">
        <v>239598</v>
      </c>
      <c r="P1641" s="89" t="s">
        <v>670</v>
      </c>
    </row>
    <row r="1642" spans="1:16" ht="76.5" hidden="1">
      <c r="A1642" s="268" t="s">
        <v>557</v>
      </c>
      <c r="B1642" s="89"/>
      <c r="C1642" s="269" t="s">
        <v>781</v>
      </c>
      <c r="D1642" s="84">
        <v>43522</v>
      </c>
      <c r="E1642" s="85" t="s">
        <v>3486</v>
      </c>
      <c r="F1642" s="85" t="s">
        <v>6</v>
      </c>
      <c r="G1642" s="85">
        <v>1087027</v>
      </c>
      <c r="H1642" s="89"/>
      <c r="I1642" s="270" t="s">
        <v>4421</v>
      </c>
      <c r="J1642" s="89"/>
      <c r="K1642" s="89"/>
      <c r="L1642" s="89"/>
      <c r="M1642" s="89"/>
      <c r="N1642" s="271">
        <v>0</v>
      </c>
      <c r="O1642" s="271">
        <v>71000</v>
      </c>
      <c r="P1642" s="89" t="s">
        <v>670</v>
      </c>
    </row>
    <row r="1643" spans="1:16" ht="76.5" hidden="1">
      <c r="A1643" s="268" t="s">
        <v>557</v>
      </c>
      <c r="B1643" s="89"/>
      <c r="C1643" s="269" t="s">
        <v>781</v>
      </c>
      <c r="D1643" s="84">
        <v>43522</v>
      </c>
      <c r="E1643" s="85" t="s">
        <v>3487</v>
      </c>
      <c r="F1643" s="85" t="s">
        <v>13</v>
      </c>
      <c r="G1643" s="85">
        <v>947974</v>
      </c>
      <c r="H1643" s="89"/>
      <c r="I1643" s="270" t="s">
        <v>4422</v>
      </c>
      <c r="J1643" s="89"/>
      <c r="K1643" s="89"/>
      <c r="L1643" s="89"/>
      <c r="M1643" s="89"/>
      <c r="N1643" s="271">
        <v>15533.4</v>
      </c>
      <c r="O1643" s="271">
        <v>0</v>
      </c>
      <c r="P1643" s="89" t="s">
        <v>670</v>
      </c>
    </row>
    <row r="1644" spans="1:16" ht="76.5" hidden="1">
      <c r="A1644" s="268" t="s">
        <v>557</v>
      </c>
      <c r="B1644" s="89"/>
      <c r="C1644" s="269" t="s">
        <v>781</v>
      </c>
      <c r="D1644" s="84">
        <v>43522</v>
      </c>
      <c r="E1644" s="85" t="s">
        <v>3488</v>
      </c>
      <c r="F1644" s="85" t="s">
        <v>11</v>
      </c>
      <c r="G1644" s="85">
        <v>947974</v>
      </c>
      <c r="H1644" s="89"/>
      <c r="I1644" s="270" t="s">
        <v>4423</v>
      </c>
      <c r="J1644" s="89"/>
      <c r="K1644" s="89"/>
      <c r="L1644" s="89"/>
      <c r="M1644" s="89"/>
      <c r="N1644" s="271">
        <v>50</v>
      </c>
      <c r="O1644" s="271">
        <v>0</v>
      </c>
      <c r="P1644" s="89" t="s">
        <v>670</v>
      </c>
    </row>
    <row r="1645" spans="1:16" ht="76.5" hidden="1">
      <c r="A1645" s="268" t="s">
        <v>557</v>
      </c>
      <c r="B1645" s="89"/>
      <c r="C1645" s="269" t="s">
        <v>781</v>
      </c>
      <c r="D1645" s="84">
        <v>43522</v>
      </c>
      <c r="E1645" s="85" t="s">
        <v>3489</v>
      </c>
      <c r="F1645" s="85" t="s">
        <v>11</v>
      </c>
      <c r="G1645" s="85">
        <v>947979</v>
      </c>
      <c r="H1645" s="89"/>
      <c r="I1645" s="270" t="s">
        <v>4424</v>
      </c>
      <c r="J1645" s="89"/>
      <c r="K1645" s="89"/>
      <c r="L1645" s="89"/>
      <c r="M1645" s="89"/>
      <c r="N1645" s="271">
        <v>50</v>
      </c>
      <c r="O1645" s="271">
        <v>0</v>
      </c>
      <c r="P1645" s="89" t="s">
        <v>670</v>
      </c>
    </row>
    <row r="1646" spans="1:16" ht="63.75">
      <c r="A1646" s="268" t="s">
        <v>565</v>
      </c>
      <c r="B1646" s="89"/>
      <c r="C1646" s="269" t="s">
        <v>615</v>
      </c>
      <c r="D1646" s="84">
        <v>43523</v>
      </c>
      <c r="E1646" s="85" t="s">
        <v>3490</v>
      </c>
      <c r="F1646" s="85" t="s">
        <v>3</v>
      </c>
      <c r="G1646" s="85">
        <v>1715838</v>
      </c>
      <c r="H1646" s="89"/>
      <c r="I1646" s="270" t="s">
        <v>4425</v>
      </c>
      <c r="J1646" s="89"/>
      <c r="K1646" s="89"/>
      <c r="L1646" s="89"/>
      <c r="M1646" s="89"/>
      <c r="N1646" s="271">
        <v>0</v>
      </c>
      <c r="O1646" s="271">
        <v>148</v>
      </c>
      <c r="P1646" s="89" t="s">
        <v>670</v>
      </c>
    </row>
    <row r="1647" spans="1:16" ht="38.25">
      <c r="A1647" s="268" t="s">
        <v>565</v>
      </c>
      <c r="B1647" s="89"/>
      <c r="C1647" s="269" t="s">
        <v>615</v>
      </c>
      <c r="D1647" s="84">
        <v>43523</v>
      </c>
      <c r="E1647" s="85" t="s">
        <v>3491</v>
      </c>
      <c r="F1647" s="85" t="s">
        <v>3</v>
      </c>
      <c r="G1647" s="85">
        <v>1715935</v>
      </c>
      <c r="H1647" s="89"/>
      <c r="I1647" s="270" t="s">
        <v>4426</v>
      </c>
      <c r="J1647" s="89"/>
      <c r="K1647" s="89"/>
      <c r="L1647" s="89"/>
      <c r="M1647" s="89"/>
      <c r="N1647" s="271">
        <v>0</v>
      </c>
      <c r="O1647" s="271">
        <v>3495.66</v>
      </c>
      <c r="P1647" s="89" t="s">
        <v>670</v>
      </c>
    </row>
    <row r="1648" spans="1:16" ht="51">
      <c r="A1648" s="268">
        <v>212</v>
      </c>
      <c r="B1648" s="89"/>
      <c r="C1648" s="269" t="s">
        <v>100</v>
      </c>
      <c r="D1648" s="84">
        <v>43523</v>
      </c>
      <c r="E1648" s="85" t="s">
        <v>3492</v>
      </c>
      <c r="F1648" s="85" t="s">
        <v>3</v>
      </c>
      <c r="G1648" s="85">
        <v>1715832</v>
      </c>
      <c r="H1648" s="89"/>
      <c r="I1648" s="270" t="s">
        <v>4427</v>
      </c>
      <c r="J1648" s="89"/>
      <c r="K1648" s="89"/>
      <c r="L1648" s="89"/>
      <c r="M1648" s="89"/>
      <c r="N1648" s="271">
        <v>0</v>
      </c>
      <c r="O1648" s="271">
        <v>444</v>
      </c>
      <c r="P1648" s="89" t="s">
        <v>670</v>
      </c>
    </row>
    <row r="1649" spans="1:16" ht="63.75">
      <c r="A1649" s="268">
        <v>86</v>
      </c>
      <c r="B1649" s="89"/>
      <c r="C1649" s="269" t="s">
        <v>56</v>
      </c>
      <c r="D1649" s="84">
        <v>43523</v>
      </c>
      <c r="E1649" s="85" t="s">
        <v>3493</v>
      </c>
      <c r="F1649" s="85" t="s">
        <v>3</v>
      </c>
      <c r="G1649" s="85">
        <v>1715830</v>
      </c>
      <c r="H1649" s="89"/>
      <c r="I1649" s="270" t="s">
        <v>4428</v>
      </c>
      <c r="J1649" s="89"/>
      <c r="K1649" s="89"/>
      <c r="L1649" s="89"/>
      <c r="M1649" s="89"/>
      <c r="N1649" s="271">
        <v>0</v>
      </c>
      <c r="O1649" s="271">
        <v>2244</v>
      </c>
      <c r="P1649" s="89" t="s">
        <v>670</v>
      </c>
    </row>
    <row r="1650" spans="1:16" ht="38.25">
      <c r="A1650" s="268" t="s">
        <v>565</v>
      </c>
      <c r="B1650" s="89"/>
      <c r="C1650" s="269" t="s">
        <v>615</v>
      </c>
      <c r="D1650" s="84">
        <v>43523</v>
      </c>
      <c r="E1650" s="85" t="s">
        <v>3494</v>
      </c>
      <c r="F1650" s="85" t="s">
        <v>3</v>
      </c>
      <c r="G1650" s="85">
        <v>1715828</v>
      </c>
      <c r="H1650" s="89"/>
      <c r="I1650" s="270" t="s">
        <v>4429</v>
      </c>
      <c r="J1650" s="89"/>
      <c r="K1650" s="89"/>
      <c r="L1650" s="89"/>
      <c r="M1650" s="89"/>
      <c r="N1650" s="271">
        <v>0</v>
      </c>
      <c r="O1650" s="271">
        <v>1897.81</v>
      </c>
      <c r="P1650" s="89" t="s">
        <v>670</v>
      </c>
    </row>
    <row r="1651" spans="1:16" ht="51">
      <c r="A1651" s="268" t="s">
        <v>565</v>
      </c>
      <c r="B1651" s="89"/>
      <c r="C1651" s="269" t="s">
        <v>615</v>
      </c>
      <c r="D1651" s="84">
        <v>43523</v>
      </c>
      <c r="E1651" s="85" t="s">
        <v>3495</v>
      </c>
      <c r="F1651" s="85" t="s">
        <v>3</v>
      </c>
      <c r="G1651" s="85">
        <v>1715805</v>
      </c>
      <c r="H1651" s="89"/>
      <c r="I1651" s="270" t="s">
        <v>4430</v>
      </c>
      <c r="J1651" s="89"/>
      <c r="K1651" s="89"/>
      <c r="L1651" s="89"/>
      <c r="M1651" s="89"/>
      <c r="N1651" s="271">
        <v>0</v>
      </c>
      <c r="O1651" s="271">
        <v>2196.89</v>
      </c>
      <c r="P1651" s="89" t="s">
        <v>670</v>
      </c>
    </row>
    <row r="1652" spans="1:16" ht="38.25">
      <c r="A1652" s="268">
        <v>212</v>
      </c>
      <c r="B1652" s="89"/>
      <c r="C1652" s="269" t="s">
        <v>100</v>
      </c>
      <c r="D1652" s="84">
        <v>43523</v>
      </c>
      <c r="E1652" s="85" t="s">
        <v>3496</v>
      </c>
      <c r="F1652" s="85" t="s">
        <v>3</v>
      </c>
      <c r="G1652" s="85">
        <v>1716036</v>
      </c>
      <c r="H1652" s="89"/>
      <c r="I1652" s="270" t="s">
        <v>4431</v>
      </c>
      <c r="J1652" s="89"/>
      <c r="K1652" s="89"/>
      <c r="L1652" s="89"/>
      <c r="M1652" s="89"/>
      <c r="N1652" s="271">
        <v>0</v>
      </c>
      <c r="O1652" s="271">
        <v>1132</v>
      </c>
      <c r="P1652" s="89" t="s">
        <v>670</v>
      </c>
    </row>
    <row r="1653" spans="1:16" ht="51">
      <c r="A1653" s="268">
        <v>212</v>
      </c>
      <c r="B1653" s="89"/>
      <c r="C1653" s="269" t="s">
        <v>100</v>
      </c>
      <c r="D1653" s="84">
        <v>43523</v>
      </c>
      <c r="E1653" s="85" t="s">
        <v>3497</v>
      </c>
      <c r="F1653" s="85" t="s">
        <v>3</v>
      </c>
      <c r="G1653" s="85">
        <v>1716021</v>
      </c>
      <c r="H1653" s="89"/>
      <c r="I1653" s="270" t="s">
        <v>4432</v>
      </c>
      <c r="J1653" s="89"/>
      <c r="K1653" s="89"/>
      <c r="L1653" s="89"/>
      <c r="M1653" s="89"/>
      <c r="N1653" s="271">
        <v>0</v>
      </c>
      <c r="O1653" s="271">
        <v>1512</v>
      </c>
      <c r="P1653" s="89" t="s">
        <v>670</v>
      </c>
    </row>
    <row r="1654" spans="1:16" ht="63.75">
      <c r="A1654" s="268">
        <v>25</v>
      </c>
      <c r="B1654" s="89"/>
      <c r="C1654" s="269" t="s">
        <v>45</v>
      </c>
      <c r="D1654" s="84">
        <v>43523</v>
      </c>
      <c r="E1654" s="85" t="s">
        <v>3498</v>
      </c>
      <c r="F1654" s="85" t="s">
        <v>3</v>
      </c>
      <c r="G1654" s="85">
        <v>1715985</v>
      </c>
      <c r="H1654" s="89"/>
      <c r="I1654" s="270" t="s">
        <v>4433</v>
      </c>
      <c r="J1654" s="89"/>
      <c r="K1654" s="89"/>
      <c r="L1654" s="89"/>
      <c r="M1654" s="89"/>
      <c r="N1654" s="271">
        <v>0</v>
      </c>
      <c r="O1654" s="271">
        <v>1028.53</v>
      </c>
      <c r="P1654" s="89" t="s">
        <v>670</v>
      </c>
    </row>
    <row r="1655" spans="1:16" ht="51">
      <c r="A1655" s="268">
        <v>133</v>
      </c>
      <c r="B1655" s="89"/>
      <c r="C1655" s="269" t="s">
        <v>69</v>
      </c>
      <c r="D1655" s="84">
        <v>43523</v>
      </c>
      <c r="E1655" s="85" t="s">
        <v>3499</v>
      </c>
      <c r="F1655" s="85" t="s">
        <v>3</v>
      </c>
      <c r="G1655" s="85">
        <v>1715969</v>
      </c>
      <c r="H1655" s="89"/>
      <c r="I1655" s="270" t="s">
        <v>4434</v>
      </c>
      <c r="J1655" s="89"/>
      <c r="K1655" s="89"/>
      <c r="L1655" s="89"/>
      <c r="M1655" s="89"/>
      <c r="N1655" s="271">
        <v>0</v>
      </c>
      <c r="O1655" s="271">
        <v>48210</v>
      </c>
      <c r="P1655" s="89" t="s">
        <v>670</v>
      </c>
    </row>
    <row r="1656" spans="1:16" ht="51">
      <c r="A1656" s="268">
        <v>591</v>
      </c>
      <c r="B1656" s="89"/>
      <c r="C1656" s="269" t="s">
        <v>1368</v>
      </c>
      <c r="D1656" s="84">
        <v>43523</v>
      </c>
      <c r="E1656" s="85" t="s">
        <v>3500</v>
      </c>
      <c r="F1656" s="85" t="s">
        <v>3</v>
      </c>
      <c r="G1656" s="85">
        <v>1715912</v>
      </c>
      <c r="H1656" s="89"/>
      <c r="I1656" s="270" t="s">
        <v>4435</v>
      </c>
      <c r="J1656" s="89"/>
      <c r="K1656" s="89"/>
      <c r="L1656" s="89"/>
      <c r="M1656" s="89"/>
      <c r="N1656" s="271">
        <v>0</v>
      </c>
      <c r="O1656" s="271">
        <v>35015</v>
      </c>
      <c r="P1656" s="89" t="s">
        <v>670</v>
      </c>
    </row>
    <row r="1657" spans="1:16" ht="63.75">
      <c r="A1657" s="268">
        <v>591</v>
      </c>
      <c r="B1657" s="89"/>
      <c r="C1657" s="269" t="s">
        <v>1368</v>
      </c>
      <c r="D1657" s="84">
        <v>43523</v>
      </c>
      <c r="E1657" s="85" t="s">
        <v>3501</v>
      </c>
      <c r="F1657" s="85" t="s">
        <v>3</v>
      </c>
      <c r="G1657" s="85">
        <v>1715911</v>
      </c>
      <c r="H1657" s="89"/>
      <c r="I1657" s="270" t="s">
        <v>4436</v>
      </c>
      <c r="J1657" s="89"/>
      <c r="K1657" s="89"/>
      <c r="L1657" s="89"/>
      <c r="M1657" s="89"/>
      <c r="N1657" s="271">
        <v>0</v>
      </c>
      <c r="O1657" s="271">
        <v>8675</v>
      </c>
      <c r="P1657" s="89" t="s">
        <v>670</v>
      </c>
    </row>
    <row r="1658" spans="1:16" ht="51">
      <c r="A1658" s="268">
        <v>591</v>
      </c>
      <c r="B1658" s="89"/>
      <c r="C1658" s="269" t="s">
        <v>1368</v>
      </c>
      <c r="D1658" s="84">
        <v>43523</v>
      </c>
      <c r="E1658" s="85" t="s">
        <v>3502</v>
      </c>
      <c r="F1658" s="85" t="s">
        <v>3</v>
      </c>
      <c r="G1658" s="85">
        <v>1715910</v>
      </c>
      <c r="H1658" s="89"/>
      <c r="I1658" s="270" t="s">
        <v>4437</v>
      </c>
      <c r="J1658" s="89"/>
      <c r="K1658" s="89"/>
      <c r="L1658" s="89"/>
      <c r="M1658" s="89"/>
      <c r="N1658" s="271">
        <v>0</v>
      </c>
      <c r="O1658" s="271">
        <v>3349.5</v>
      </c>
      <c r="P1658" s="89" t="s">
        <v>670</v>
      </c>
    </row>
    <row r="1659" spans="1:16" ht="51">
      <c r="A1659" s="268">
        <v>591</v>
      </c>
      <c r="B1659" s="89"/>
      <c r="C1659" s="269" t="s">
        <v>1368</v>
      </c>
      <c r="D1659" s="84">
        <v>43523</v>
      </c>
      <c r="E1659" s="85" t="s">
        <v>3503</v>
      </c>
      <c r="F1659" s="85" t="s">
        <v>3</v>
      </c>
      <c r="G1659" s="85">
        <v>1715909</v>
      </c>
      <c r="H1659" s="89"/>
      <c r="I1659" s="270" t="s">
        <v>4438</v>
      </c>
      <c r="J1659" s="89"/>
      <c r="K1659" s="89"/>
      <c r="L1659" s="89"/>
      <c r="M1659" s="89"/>
      <c r="N1659" s="271">
        <v>0</v>
      </c>
      <c r="O1659" s="271">
        <v>2334960</v>
      </c>
      <c r="P1659" s="89" t="s">
        <v>670</v>
      </c>
    </row>
    <row r="1660" spans="1:16" ht="51">
      <c r="A1660" s="268">
        <v>591</v>
      </c>
      <c r="B1660" s="89"/>
      <c r="C1660" s="269" t="s">
        <v>1368</v>
      </c>
      <c r="D1660" s="84">
        <v>43523</v>
      </c>
      <c r="E1660" s="85" t="s">
        <v>3504</v>
      </c>
      <c r="F1660" s="85" t="s">
        <v>3</v>
      </c>
      <c r="G1660" s="85">
        <v>1715907</v>
      </c>
      <c r="H1660" s="89"/>
      <c r="I1660" s="270" t="s">
        <v>4439</v>
      </c>
      <c r="J1660" s="89"/>
      <c r="K1660" s="89"/>
      <c r="L1660" s="89"/>
      <c r="M1660" s="89"/>
      <c r="N1660" s="271">
        <v>0</v>
      </c>
      <c r="O1660" s="271">
        <v>1500000</v>
      </c>
      <c r="P1660" s="89" t="s">
        <v>670</v>
      </c>
    </row>
    <row r="1661" spans="1:16" ht="51">
      <c r="A1661" s="268">
        <v>682</v>
      </c>
      <c r="B1661" s="89"/>
      <c r="C1661" s="269" t="s">
        <v>1371</v>
      </c>
      <c r="D1661" s="84">
        <v>43523</v>
      </c>
      <c r="E1661" s="85" t="s">
        <v>3505</v>
      </c>
      <c r="F1661" s="85" t="s">
        <v>3</v>
      </c>
      <c r="G1661" s="85">
        <v>1715869</v>
      </c>
      <c r="H1661" s="89"/>
      <c r="I1661" s="270" t="s">
        <v>4440</v>
      </c>
      <c r="J1661" s="89"/>
      <c r="K1661" s="89"/>
      <c r="L1661" s="89"/>
      <c r="M1661" s="89"/>
      <c r="N1661" s="271">
        <v>0</v>
      </c>
      <c r="O1661" s="271">
        <v>268.39999999999998</v>
      </c>
      <c r="P1661" s="89" t="s">
        <v>670</v>
      </c>
    </row>
    <row r="1662" spans="1:16" ht="51">
      <c r="A1662" s="268" t="s">
        <v>556</v>
      </c>
      <c r="B1662" s="89"/>
      <c r="C1662" s="269" t="s">
        <v>616</v>
      </c>
      <c r="D1662" s="84">
        <v>43523</v>
      </c>
      <c r="E1662" s="85" t="s">
        <v>3506</v>
      </c>
      <c r="F1662" s="85" t="s">
        <v>3</v>
      </c>
      <c r="G1662" s="85">
        <v>1715917</v>
      </c>
      <c r="H1662" s="89"/>
      <c r="I1662" s="270" t="s">
        <v>4441</v>
      </c>
      <c r="J1662" s="89"/>
      <c r="K1662" s="89"/>
      <c r="L1662" s="89"/>
      <c r="M1662" s="89"/>
      <c r="N1662" s="271">
        <v>0</v>
      </c>
      <c r="O1662" s="271">
        <v>628</v>
      </c>
      <c r="P1662" s="89" t="s">
        <v>670</v>
      </c>
    </row>
    <row r="1663" spans="1:16" ht="102" hidden="1">
      <c r="A1663" s="268">
        <v>670</v>
      </c>
      <c r="B1663" s="89"/>
      <c r="C1663" s="269" t="s">
        <v>190</v>
      </c>
      <c r="D1663" s="84">
        <v>43523</v>
      </c>
      <c r="E1663" s="85" t="s">
        <v>3507</v>
      </c>
      <c r="F1663" s="85" t="s">
        <v>15</v>
      </c>
      <c r="G1663" s="85">
        <v>7311</v>
      </c>
      <c r="H1663" s="89"/>
      <c r="I1663" s="270" t="s">
        <v>4442</v>
      </c>
      <c r="J1663" s="89"/>
      <c r="K1663" s="89"/>
      <c r="L1663" s="89"/>
      <c r="M1663" s="89"/>
      <c r="N1663" s="271">
        <v>291.95</v>
      </c>
      <c r="O1663" s="271">
        <v>0</v>
      </c>
      <c r="P1663" s="89" t="s">
        <v>670</v>
      </c>
    </row>
    <row r="1664" spans="1:16" ht="102" hidden="1">
      <c r="A1664" s="268">
        <v>670</v>
      </c>
      <c r="B1664" s="89"/>
      <c r="C1664" s="269" t="s">
        <v>190</v>
      </c>
      <c r="D1664" s="84">
        <v>43523</v>
      </c>
      <c r="E1664" s="85" t="s">
        <v>3508</v>
      </c>
      <c r="F1664" s="85" t="s">
        <v>15</v>
      </c>
      <c r="G1664" s="85">
        <v>7309</v>
      </c>
      <c r="H1664" s="89"/>
      <c r="I1664" s="270" t="s">
        <v>4443</v>
      </c>
      <c r="J1664" s="89"/>
      <c r="K1664" s="89"/>
      <c r="L1664" s="89"/>
      <c r="M1664" s="89"/>
      <c r="N1664" s="271">
        <v>272.33</v>
      </c>
      <c r="O1664" s="271">
        <v>0</v>
      </c>
      <c r="P1664" s="89" t="s">
        <v>670</v>
      </c>
    </row>
    <row r="1665" spans="1:16" ht="102" hidden="1">
      <c r="A1665" s="268">
        <v>670</v>
      </c>
      <c r="B1665" s="89"/>
      <c r="C1665" s="269" t="s">
        <v>190</v>
      </c>
      <c r="D1665" s="84">
        <v>43523</v>
      </c>
      <c r="E1665" s="85" t="s">
        <v>3509</v>
      </c>
      <c r="F1665" s="85" t="s">
        <v>15</v>
      </c>
      <c r="G1665" s="85">
        <v>7306</v>
      </c>
      <c r="H1665" s="89"/>
      <c r="I1665" s="270" t="s">
        <v>4444</v>
      </c>
      <c r="J1665" s="89"/>
      <c r="K1665" s="89"/>
      <c r="L1665" s="89"/>
      <c r="M1665" s="89"/>
      <c r="N1665" s="271">
        <v>275.63</v>
      </c>
      <c r="O1665" s="271">
        <v>0</v>
      </c>
      <c r="P1665" s="89" t="s">
        <v>670</v>
      </c>
    </row>
    <row r="1666" spans="1:16" ht="102" hidden="1">
      <c r="A1666" s="268">
        <v>670</v>
      </c>
      <c r="B1666" s="89"/>
      <c r="C1666" s="269" t="s">
        <v>190</v>
      </c>
      <c r="D1666" s="84">
        <v>43523</v>
      </c>
      <c r="E1666" s="85" t="s">
        <v>3510</v>
      </c>
      <c r="F1666" s="85" t="s">
        <v>15</v>
      </c>
      <c r="G1666" s="85">
        <v>7310</v>
      </c>
      <c r="H1666" s="89"/>
      <c r="I1666" s="270" t="s">
        <v>4445</v>
      </c>
      <c r="J1666" s="89"/>
      <c r="K1666" s="89"/>
      <c r="L1666" s="89"/>
      <c r="M1666" s="89"/>
      <c r="N1666" s="271">
        <v>272.06</v>
      </c>
      <c r="O1666" s="271">
        <v>0</v>
      </c>
      <c r="P1666" s="89" t="s">
        <v>670</v>
      </c>
    </row>
    <row r="1667" spans="1:16" ht="102" hidden="1">
      <c r="A1667" s="268">
        <v>670</v>
      </c>
      <c r="B1667" s="89"/>
      <c r="C1667" s="269" t="s">
        <v>190</v>
      </c>
      <c r="D1667" s="84">
        <v>43523</v>
      </c>
      <c r="E1667" s="85" t="s">
        <v>3511</v>
      </c>
      <c r="F1667" s="85" t="s">
        <v>15</v>
      </c>
      <c r="G1667" s="85">
        <v>7307</v>
      </c>
      <c r="H1667" s="89"/>
      <c r="I1667" s="270" t="s">
        <v>4446</v>
      </c>
      <c r="J1667" s="89"/>
      <c r="K1667" s="89"/>
      <c r="L1667" s="89"/>
      <c r="M1667" s="89"/>
      <c r="N1667" s="271">
        <v>271.64999999999998</v>
      </c>
      <c r="O1667" s="271">
        <v>0</v>
      </c>
      <c r="P1667" s="89" t="s">
        <v>670</v>
      </c>
    </row>
    <row r="1668" spans="1:16" ht="102" hidden="1">
      <c r="A1668" s="268">
        <v>670</v>
      </c>
      <c r="B1668" s="89"/>
      <c r="C1668" s="269" t="s">
        <v>190</v>
      </c>
      <c r="D1668" s="84">
        <v>43523</v>
      </c>
      <c r="E1668" s="85" t="s">
        <v>3512</v>
      </c>
      <c r="F1668" s="85" t="s">
        <v>15</v>
      </c>
      <c r="G1668" s="85">
        <v>7312</v>
      </c>
      <c r="H1668" s="89"/>
      <c r="I1668" s="270" t="s">
        <v>4447</v>
      </c>
      <c r="J1668" s="89"/>
      <c r="K1668" s="89"/>
      <c r="L1668" s="89"/>
      <c r="M1668" s="89"/>
      <c r="N1668" s="271">
        <v>273.5</v>
      </c>
      <c r="O1668" s="271">
        <v>0</v>
      </c>
      <c r="P1668" s="89" t="s">
        <v>670</v>
      </c>
    </row>
    <row r="1669" spans="1:16" ht="102" hidden="1">
      <c r="A1669" s="268">
        <v>670</v>
      </c>
      <c r="B1669" s="89"/>
      <c r="C1669" s="269" t="s">
        <v>190</v>
      </c>
      <c r="D1669" s="84">
        <v>43523</v>
      </c>
      <c r="E1669" s="85" t="s">
        <v>3513</v>
      </c>
      <c r="F1669" s="85" t="s">
        <v>15</v>
      </c>
      <c r="G1669" s="85">
        <v>7304</v>
      </c>
      <c r="H1669" s="89"/>
      <c r="I1669" s="270" t="s">
        <v>4448</v>
      </c>
      <c r="J1669" s="89"/>
      <c r="K1669" s="89"/>
      <c r="L1669" s="89"/>
      <c r="M1669" s="89"/>
      <c r="N1669" s="271">
        <v>274.8</v>
      </c>
      <c r="O1669" s="271">
        <v>0</v>
      </c>
      <c r="P1669" s="89" t="s">
        <v>670</v>
      </c>
    </row>
    <row r="1670" spans="1:16" ht="102" hidden="1">
      <c r="A1670" s="268">
        <v>670</v>
      </c>
      <c r="B1670" s="89"/>
      <c r="C1670" s="269" t="s">
        <v>190</v>
      </c>
      <c r="D1670" s="84">
        <v>43523</v>
      </c>
      <c r="E1670" s="85" t="s">
        <v>3514</v>
      </c>
      <c r="F1670" s="85" t="s">
        <v>15</v>
      </c>
      <c r="G1670" s="85">
        <v>7305</v>
      </c>
      <c r="H1670" s="89"/>
      <c r="I1670" s="270" t="s">
        <v>4449</v>
      </c>
      <c r="J1670" s="89"/>
      <c r="K1670" s="89"/>
      <c r="L1670" s="89"/>
      <c r="M1670" s="89"/>
      <c r="N1670" s="271">
        <v>309.31</v>
      </c>
      <c r="O1670" s="271">
        <v>0</v>
      </c>
      <c r="P1670" s="89" t="s">
        <v>670</v>
      </c>
    </row>
    <row r="1671" spans="1:16" ht="102" hidden="1">
      <c r="A1671" s="268">
        <v>670</v>
      </c>
      <c r="B1671" s="89"/>
      <c r="C1671" s="269" t="s">
        <v>190</v>
      </c>
      <c r="D1671" s="84">
        <v>43523</v>
      </c>
      <c r="E1671" s="85" t="s">
        <v>3515</v>
      </c>
      <c r="F1671" s="85" t="s">
        <v>15</v>
      </c>
      <c r="G1671" s="85">
        <v>7313</v>
      </c>
      <c r="H1671" s="89"/>
      <c r="I1671" s="270" t="s">
        <v>4450</v>
      </c>
      <c r="J1671" s="89"/>
      <c r="K1671" s="89"/>
      <c r="L1671" s="89"/>
      <c r="M1671" s="89"/>
      <c r="N1671" s="271">
        <v>285.77999999999997</v>
      </c>
      <c r="O1671" s="271">
        <v>0</v>
      </c>
      <c r="P1671" s="89" t="s">
        <v>670</v>
      </c>
    </row>
    <row r="1672" spans="1:16" ht="89.25" hidden="1">
      <c r="A1672" s="268">
        <v>594</v>
      </c>
      <c r="B1672" s="89"/>
      <c r="C1672" s="269" t="s">
        <v>98</v>
      </c>
      <c r="D1672" s="84">
        <v>43523</v>
      </c>
      <c r="E1672" s="85" t="s">
        <v>3516</v>
      </c>
      <c r="F1672" s="85" t="s">
        <v>15</v>
      </c>
      <c r="G1672" s="85">
        <v>7302</v>
      </c>
      <c r="H1672" s="89"/>
      <c r="I1672" s="270" t="s">
        <v>4451</v>
      </c>
      <c r="J1672" s="89"/>
      <c r="K1672" s="89"/>
      <c r="L1672" s="89"/>
      <c r="M1672" s="89"/>
      <c r="N1672" s="271">
        <v>271.23</v>
      </c>
      <c r="O1672" s="271">
        <v>0</v>
      </c>
      <c r="P1672" s="89" t="s">
        <v>670</v>
      </c>
    </row>
    <row r="1673" spans="1:16" ht="63.75" hidden="1">
      <c r="A1673" s="268">
        <v>287</v>
      </c>
      <c r="B1673" s="89"/>
      <c r="C1673" s="269" t="s">
        <v>126</v>
      </c>
      <c r="D1673" s="84">
        <v>43523</v>
      </c>
      <c r="E1673" s="85" t="s">
        <v>3517</v>
      </c>
      <c r="F1673" s="85" t="s">
        <v>11</v>
      </c>
      <c r="G1673" s="85">
        <v>975245</v>
      </c>
      <c r="H1673" s="89"/>
      <c r="I1673" s="270" t="s">
        <v>4452</v>
      </c>
      <c r="J1673" s="89"/>
      <c r="K1673" s="89"/>
      <c r="L1673" s="89"/>
      <c r="M1673" s="89"/>
      <c r="N1673" s="271">
        <v>50</v>
      </c>
      <c r="O1673" s="271">
        <v>0</v>
      </c>
      <c r="P1673" s="89" t="s">
        <v>670</v>
      </c>
    </row>
    <row r="1674" spans="1:16" ht="76.5" hidden="1">
      <c r="A1674" s="268">
        <v>513</v>
      </c>
      <c r="B1674" s="89"/>
      <c r="C1674" s="269" t="s">
        <v>171</v>
      </c>
      <c r="D1674" s="84">
        <v>43523</v>
      </c>
      <c r="E1674" s="85" t="s">
        <v>3518</v>
      </c>
      <c r="F1674" s="85" t="s">
        <v>15</v>
      </c>
      <c r="G1674" s="85">
        <v>975421</v>
      </c>
      <c r="H1674" s="89"/>
      <c r="I1674" s="270" t="s">
        <v>4453</v>
      </c>
      <c r="J1674" s="89"/>
      <c r="K1674" s="89"/>
      <c r="L1674" s="89"/>
      <c r="M1674" s="89"/>
      <c r="N1674" s="271">
        <v>50</v>
      </c>
      <c r="O1674" s="271">
        <v>0</v>
      </c>
      <c r="P1674" s="89" t="s">
        <v>670</v>
      </c>
    </row>
    <row r="1675" spans="1:16" ht="76.5" hidden="1">
      <c r="A1675" s="268" t="s">
        <v>556</v>
      </c>
      <c r="B1675" s="89"/>
      <c r="C1675" s="269" t="s">
        <v>616</v>
      </c>
      <c r="D1675" s="84">
        <v>43523</v>
      </c>
      <c r="E1675" s="85" t="s">
        <v>3519</v>
      </c>
      <c r="F1675" s="85" t="s">
        <v>671</v>
      </c>
      <c r="G1675" s="85">
        <v>204732</v>
      </c>
      <c r="H1675" s="89"/>
      <c r="I1675" s="270" t="s">
        <v>4454</v>
      </c>
      <c r="J1675" s="89"/>
      <c r="K1675" s="89"/>
      <c r="L1675" s="89"/>
      <c r="M1675" s="89"/>
      <c r="N1675" s="271">
        <v>0</v>
      </c>
      <c r="O1675" s="271">
        <v>10129.030000000001</v>
      </c>
      <c r="P1675" s="89" t="s">
        <v>670</v>
      </c>
    </row>
    <row r="1676" spans="1:16" ht="76.5" hidden="1">
      <c r="A1676" s="268" t="s">
        <v>556</v>
      </c>
      <c r="B1676" s="89"/>
      <c r="C1676" s="269" t="s">
        <v>616</v>
      </c>
      <c r="D1676" s="84">
        <v>43523</v>
      </c>
      <c r="E1676" s="85" t="s">
        <v>3519</v>
      </c>
      <c r="F1676" s="85" t="s">
        <v>671</v>
      </c>
      <c r="G1676" s="85">
        <v>204731</v>
      </c>
      <c r="H1676" s="89"/>
      <c r="I1676" s="270" t="s">
        <v>4455</v>
      </c>
      <c r="J1676" s="89"/>
      <c r="K1676" s="89"/>
      <c r="L1676" s="89"/>
      <c r="M1676" s="89"/>
      <c r="N1676" s="271">
        <v>0</v>
      </c>
      <c r="O1676" s="271">
        <v>4647.0600000000004</v>
      </c>
      <c r="P1676" s="89" t="s">
        <v>670</v>
      </c>
    </row>
    <row r="1677" spans="1:16" ht="51" hidden="1">
      <c r="A1677" s="268" t="s">
        <v>556</v>
      </c>
      <c r="B1677" s="89"/>
      <c r="C1677" s="269" t="s">
        <v>616</v>
      </c>
      <c r="D1677" s="84">
        <v>43523</v>
      </c>
      <c r="E1677" s="85" t="s">
        <v>3519</v>
      </c>
      <c r="F1677" s="85" t="s">
        <v>671</v>
      </c>
      <c r="G1677" s="85">
        <v>204906</v>
      </c>
      <c r="H1677" s="89"/>
      <c r="I1677" s="270" t="s">
        <v>4456</v>
      </c>
      <c r="J1677" s="89"/>
      <c r="K1677" s="89"/>
      <c r="L1677" s="89"/>
      <c r="M1677" s="89"/>
      <c r="N1677" s="271">
        <v>0</v>
      </c>
      <c r="O1677" s="271">
        <v>263609.63</v>
      </c>
      <c r="P1677" s="89" t="s">
        <v>670</v>
      </c>
    </row>
    <row r="1678" spans="1:16" ht="76.5" hidden="1">
      <c r="A1678" s="268" t="s">
        <v>556</v>
      </c>
      <c r="B1678" s="89"/>
      <c r="C1678" s="269" t="s">
        <v>616</v>
      </c>
      <c r="D1678" s="84">
        <v>43523</v>
      </c>
      <c r="E1678" s="85" t="s">
        <v>3519</v>
      </c>
      <c r="F1678" s="85" t="s">
        <v>671</v>
      </c>
      <c r="G1678" s="85">
        <v>204733</v>
      </c>
      <c r="H1678" s="89"/>
      <c r="I1678" s="270" t="s">
        <v>4457</v>
      </c>
      <c r="J1678" s="89"/>
      <c r="K1678" s="89"/>
      <c r="L1678" s="89"/>
      <c r="M1678" s="89"/>
      <c r="N1678" s="271">
        <v>0</v>
      </c>
      <c r="O1678" s="271">
        <v>114873.08</v>
      </c>
      <c r="P1678" s="89" t="s">
        <v>670</v>
      </c>
    </row>
    <row r="1679" spans="1:16" ht="76.5" hidden="1">
      <c r="A1679" s="268" t="s">
        <v>556</v>
      </c>
      <c r="B1679" s="89"/>
      <c r="C1679" s="269" t="s">
        <v>616</v>
      </c>
      <c r="D1679" s="84">
        <v>43523</v>
      </c>
      <c r="E1679" s="85" t="s">
        <v>3519</v>
      </c>
      <c r="F1679" s="85" t="s">
        <v>671</v>
      </c>
      <c r="G1679" s="85">
        <v>204734</v>
      </c>
      <c r="H1679" s="89"/>
      <c r="I1679" s="270" t="s">
        <v>4458</v>
      </c>
      <c r="J1679" s="89"/>
      <c r="K1679" s="89"/>
      <c r="L1679" s="89"/>
      <c r="M1679" s="89"/>
      <c r="N1679" s="271">
        <v>0</v>
      </c>
      <c r="O1679" s="271">
        <v>146701.37</v>
      </c>
      <c r="P1679" s="89" t="s">
        <v>670</v>
      </c>
    </row>
    <row r="1680" spans="1:16" ht="51" hidden="1">
      <c r="A1680" s="268">
        <v>10</v>
      </c>
      <c r="B1680" s="89"/>
      <c r="C1680" s="269" t="s">
        <v>41</v>
      </c>
      <c r="D1680" s="84">
        <v>43523</v>
      </c>
      <c r="E1680" s="85" t="s">
        <v>3520</v>
      </c>
      <c r="F1680" s="85" t="s">
        <v>6</v>
      </c>
      <c r="G1680" s="85">
        <v>976003</v>
      </c>
      <c r="H1680" s="89"/>
      <c r="I1680" s="270" t="s">
        <v>4459</v>
      </c>
      <c r="J1680" s="89"/>
      <c r="K1680" s="89"/>
      <c r="L1680" s="89"/>
      <c r="M1680" s="89"/>
      <c r="N1680" s="271">
        <v>0</v>
      </c>
      <c r="O1680" s="271">
        <v>308649.17</v>
      </c>
      <c r="P1680" s="89" t="s">
        <v>670</v>
      </c>
    </row>
    <row r="1681" spans="1:16" ht="63.75" hidden="1">
      <c r="A1681" s="268">
        <v>10</v>
      </c>
      <c r="B1681" s="89"/>
      <c r="C1681" s="269" t="s">
        <v>41</v>
      </c>
      <c r="D1681" s="84">
        <v>43523</v>
      </c>
      <c r="E1681" s="85" t="s">
        <v>3521</v>
      </c>
      <c r="F1681" s="85" t="s">
        <v>6</v>
      </c>
      <c r="G1681" s="85">
        <v>976250</v>
      </c>
      <c r="H1681" s="89"/>
      <c r="I1681" s="270" t="s">
        <v>4460</v>
      </c>
      <c r="J1681" s="89"/>
      <c r="K1681" s="89"/>
      <c r="L1681" s="89"/>
      <c r="M1681" s="89"/>
      <c r="N1681" s="271">
        <v>0</v>
      </c>
      <c r="O1681" s="271">
        <v>218515.42</v>
      </c>
      <c r="P1681" s="89" t="s">
        <v>670</v>
      </c>
    </row>
    <row r="1682" spans="1:16" ht="63.75" hidden="1">
      <c r="A1682" s="268">
        <v>86</v>
      </c>
      <c r="B1682" s="89"/>
      <c r="C1682" s="269" t="s">
        <v>56</v>
      </c>
      <c r="D1682" s="84">
        <v>43523</v>
      </c>
      <c r="E1682" s="85" t="s">
        <v>3522</v>
      </c>
      <c r="F1682" s="85" t="s">
        <v>6</v>
      </c>
      <c r="G1682" s="85">
        <v>1087366</v>
      </c>
      <c r="H1682" s="89"/>
      <c r="I1682" s="270" t="s">
        <v>4461</v>
      </c>
      <c r="J1682" s="89"/>
      <c r="K1682" s="89"/>
      <c r="L1682" s="89"/>
      <c r="M1682" s="89"/>
      <c r="N1682" s="271">
        <v>0</v>
      </c>
      <c r="O1682" s="271">
        <v>603944</v>
      </c>
      <c r="P1682" s="89" t="s">
        <v>670</v>
      </c>
    </row>
    <row r="1683" spans="1:16" ht="63.75" hidden="1">
      <c r="A1683" s="268">
        <v>373</v>
      </c>
      <c r="B1683" s="89"/>
      <c r="C1683" s="269" t="s">
        <v>636</v>
      </c>
      <c r="D1683" s="84">
        <v>43523</v>
      </c>
      <c r="E1683" s="85" t="s">
        <v>3523</v>
      </c>
      <c r="F1683" s="85" t="s">
        <v>6</v>
      </c>
      <c r="G1683" s="85">
        <v>1087528</v>
      </c>
      <c r="H1683" s="89"/>
      <c r="I1683" s="270" t="s">
        <v>4462</v>
      </c>
      <c r="J1683" s="89"/>
      <c r="K1683" s="89"/>
      <c r="L1683" s="89"/>
      <c r="M1683" s="89"/>
      <c r="N1683" s="271">
        <v>0</v>
      </c>
      <c r="O1683" s="271">
        <v>756394.7</v>
      </c>
      <c r="P1683" s="89" t="s">
        <v>670</v>
      </c>
    </row>
    <row r="1684" spans="1:16" ht="76.5" hidden="1">
      <c r="A1684" s="268" t="s">
        <v>556</v>
      </c>
      <c r="B1684" s="89"/>
      <c r="C1684" s="269" t="s">
        <v>616</v>
      </c>
      <c r="D1684" s="84">
        <v>43523</v>
      </c>
      <c r="E1684" s="85" t="s">
        <v>3524</v>
      </c>
      <c r="F1684" s="85" t="s">
        <v>11</v>
      </c>
      <c r="G1684" s="85">
        <v>948141</v>
      </c>
      <c r="H1684" s="89"/>
      <c r="I1684" s="270" t="s">
        <v>4463</v>
      </c>
      <c r="J1684" s="89"/>
      <c r="K1684" s="89"/>
      <c r="L1684" s="89"/>
      <c r="M1684" s="89"/>
      <c r="N1684" s="271">
        <v>50</v>
      </c>
      <c r="O1684" s="271">
        <v>0</v>
      </c>
      <c r="P1684" s="89" t="s">
        <v>670</v>
      </c>
    </row>
    <row r="1685" spans="1:16" ht="63.75">
      <c r="A1685" s="268">
        <v>121</v>
      </c>
      <c r="B1685" s="89"/>
      <c r="C1685" s="269" t="s">
        <v>64</v>
      </c>
      <c r="D1685" s="84">
        <v>43524</v>
      </c>
      <c r="E1685" s="85" t="s">
        <v>3525</v>
      </c>
      <c r="F1685" s="85" t="s">
        <v>3</v>
      </c>
      <c r="G1685" s="85">
        <v>1716343</v>
      </c>
      <c r="H1685" s="89"/>
      <c r="I1685" s="270" t="s">
        <v>4464</v>
      </c>
      <c r="J1685" s="89"/>
      <c r="K1685" s="89"/>
      <c r="L1685" s="89"/>
      <c r="M1685" s="89"/>
      <c r="N1685" s="271">
        <v>0</v>
      </c>
      <c r="O1685" s="271">
        <v>1498</v>
      </c>
      <c r="P1685" s="89" t="s">
        <v>670</v>
      </c>
    </row>
    <row r="1686" spans="1:16" ht="51">
      <c r="A1686" s="268" t="s">
        <v>565</v>
      </c>
      <c r="B1686" s="89"/>
      <c r="C1686" s="269" t="s">
        <v>615</v>
      </c>
      <c r="D1686" s="84">
        <v>43524</v>
      </c>
      <c r="E1686" s="85" t="s">
        <v>3526</v>
      </c>
      <c r="F1686" s="85" t="s">
        <v>3</v>
      </c>
      <c r="G1686" s="85">
        <v>1716350</v>
      </c>
      <c r="H1686" s="89"/>
      <c r="I1686" s="270" t="s">
        <v>4465</v>
      </c>
      <c r="J1686" s="89"/>
      <c r="K1686" s="89"/>
      <c r="L1686" s="89"/>
      <c r="M1686" s="89"/>
      <c r="N1686" s="271">
        <v>0</v>
      </c>
      <c r="O1686" s="271">
        <v>290</v>
      </c>
      <c r="P1686" s="89" t="s">
        <v>670</v>
      </c>
    </row>
    <row r="1687" spans="1:16" ht="51">
      <c r="A1687" s="268">
        <v>513</v>
      </c>
      <c r="B1687" s="89"/>
      <c r="C1687" s="269" t="s">
        <v>171</v>
      </c>
      <c r="D1687" s="84">
        <v>43524</v>
      </c>
      <c r="E1687" s="85" t="s">
        <v>3527</v>
      </c>
      <c r="F1687" s="85" t="s">
        <v>3</v>
      </c>
      <c r="G1687" s="85">
        <v>1716354</v>
      </c>
      <c r="H1687" s="89"/>
      <c r="I1687" s="270" t="s">
        <v>4466</v>
      </c>
      <c r="J1687" s="89"/>
      <c r="K1687" s="89"/>
      <c r="L1687" s="89"/>
      <c r="M1687" s="89"/>
      <c r="N1687" s="271">
        <v>0</v>
      </c>
      <c r="O1687" s="271">
        <v>10986</v>
      </c>
      <c r="P1687" s="89" t="s">
        <v>670</v>
      </c>
    </row>
    <row r="1688" spans="1:16" ht="51">
      <c r="A1688" s="268">
        <v>287</v>
      </c>
      <c r="B1688" s="89"/>
      <c r="C1688" s="269" t="s">
        <v>126</v>
      </c>
      <c r="D1688" s="84">
        <v>43524</v>
      </c>
      <c r="E1688" s="85" t="s">
        <v>3528</v>
      </c>
      <c r="F1688" s="85" t="s">
        <v>3</v>
      </c>
      <c r="G1688" s="85">
        <v>1716365</v>
      </c>
      <c r="H1688" s="89"/>
      <c r="I1688" s="270" t="s">
        <v>4467</v>
      </c>
      <c r="J1688" s="89"/>
      <c r="K1688" s="89"/>
      <c r="L1688" s="89"/>
      <c r="M1688" s="89"/>
      <c r="N1688" s="271">
        <v>0</v>
      </c>
      <c r="O1688" s="271">
        <v>50</v>
      </c>
      <c r="P1688" s="89" t="s">
        <v>670</v>
      </c>
    </row>
    <row r="1689" spans="1:16" ht="63.75">
      <c r="A1689" s="268">
        <v>25</v>
      </c>
      <c r="B1689" s="89"/>
      <c r="C1689" s="269" t="s">
        <v>45</v>
      </c>
      <c r="D1689" s="84">
        <v>43524</v>
      </c>
      <c r="E1689" s="85" t="s">
        <v>3529</v>
      </c>
      <c r="F1689" s="85" t="s">
        <v>3</v>
      </c>
      <c r="G1689" s="85">
        <v>1716367</v>
      </c>
      <c r="H1689" s="89"/>
      <c r="I1689" s="270" t="s">
        <v>4468</v>
      </c>
      <c r="J1689" s="89"/>
      <c r="K1689" s="89"/>
      <c r="L1689" s="89"/>
      <c r="M1689" s="89"/>
      <c r="N1689" s="271">
        <v>0</v>
      </c>
      <c r="O1689" s="271">
        <v>839.2</v>
      </c>
      <c r="P1689" s="89" t="s">
        <v>670</v>
      </c>
    </row>
    <row r="1690" spans="1:16" ht="51">
      <c r="A1690" s="268">
        <v>592</v>
      </c>
      <c r="B1690" s="89"/>
      <c r="C1690" s="269" t="s">
        <v>645</v>
      </c>
      <c r="D1690" s="84">
        <v>43524</v>
      </c>
      <c r="E1690" s="85" t="s">
        <v>3530</v>
      </c>
      <c r="F1690" s="85" t="s">
        <v>3</v>
      </c>
      <c r="G1690" s="85">
        <v>1716373</v>
      </c>
      <c r="H1690" s="89"/>
      <c r="I1690" s="270" t="s">
        <v>4469</v>
      </c>
      <c r="J1690" s="89"/>
      <c r="K1690" s="89"/>
      <c r="L1690" s="89"/>
      <c r="M1690" s="89"/>
      <c r="N1690" s="271">
        <v>0</v>
      </c>
      <c r="O1690" s="271">
        <v>903</v>
      </c>
      <c r="P1690" s="89" t="s">
        <v>670</v>
      </c>
    </row>
    <row r="1691" spans="1:16" ht="51">
      <c r="A1691" s="268" t="s">
        <v>556</v>
      </c>
      <c r="B1691" s="89"/>
      <c r="C1691" s="269" t="s">
        <v>616</v>
      </c>
      <c r="D1691" s="84">
        <v>43524</v>
      </c>
      <c r="E1691" s="85" t="s">
        <v>3531</v>
      </c>
      <c r="F1691" s="85" t="s">
        <v>3</v>
      </c>
      <c r="G1691" s="85">
        <v>1716378</v>
      </c>
      <c r="H1691" s="89"/>
      <c r="I1691" s="270" t="s">
        <v>4470</v>
      </c>
      <c r="J1691" s="89"/>
      <c r="K1691" s="89"/>
      <c r="L1691" s="89"/>
      <c r="M1691" s="89"/>
      <c r="N1691" s="271">
        <v>0</v>
      </c>
      <c r="O1691" s="271">
        <v>100</v>
      </c>
      <c r="P1691" s="89" t="s">
        <v>670</v>
      </c>
    </row>
    <row r="1692" spans="1:16" ht="51">
      <c r="A1692" s="268">
        <v>373</v>
      </c>
      <c r="B1692" s="89"/>
      <c r="C1692" s="269" t="s">
        <v>636</v>
      </c>
      <c r="D1692" s="84">
        <v>43524</v>
      </c>
      <c r="E1692" s="85" t="s">
        <v>3532</v>
      </c>
      <c r="F1692" s="85" t="s">
        <v>3</v>
      </c>
      <c r="G1692" s="85">
        <v>1716329</v>
      </c>
      <c r="H1692" s="89"/>
      <c r="I1692" s="270" t="s">
        <v>4471</v>
      </c>
      <c r="J1692" s="89"/>
      <c r="K1692" s="89"/>
      <c r="L1692" s="89"/>
      <c r="M1692" s="89"/>
      <c r="N1692" s="271">
        <v>0</v>
      </c>
      <c r="O1692" s="271">
        <v>23.62</v>
      </c>
      <c r="P1692" s="89" t="s">
        <v>670</v>
      </c>
    </row>
    <row r="1693" spans="1:16" ht="63.75">
      <c r="A1693" s="268">
        <v>132</v>
      </c>
      <c r="B1693" s="89"/>
      <c r="C1693" s="269" t="s">
        <v>68</v>
      </c>
      <c r="D1693" s="84">
        <v>43524</v>
      </c>
      <c r="E1693" s="85" t="s">
        <v>3533</v>
      </c>
      <c r="F1693" s="85" t="s">
        <v>3</v>
      </c>
      <c r="G1693" s="85">
        <v>1716327</v>
      </c>
      <c r="H1693" s="89"/>
      <c r="I1693" s="270" t="s">
        <v>4472</v>
      </c>
      <c r="J1693" s="89"/>
      <c r="K1693" s="89"/>
      <c r="L1693" s="89"/>
      <c r="M1693" s="89"/>
      <c r="N1693" s="271">
        <v>0</v>
      </c>
      <c r="O1693" s="271">
        <v>77000</v>
      </c>
      <c r="P1693" s="89" t="s">
        <v>670</v>
      </c>
    </row>
    <row r="1694" spans="1:16" ht="38.25">
      <c r="A1694" s="268" t="s">
        <v>565</v>
      </c>
      <c r="B1694" s="89"/>
      <c r="C1694" s="269" t="s">
        <v>615</v>
      </c>
      <c r="D1694" s="84">
        <v>43524</v>
      </c>
      <c r="E1694" s="85" t="s">
        <v>3534</v>
      </c>
      <c r="F1694" s="85" t="s">
        <v>3</v>
      </c>
      <c r="G1694" s="85">
        <v>1716324</v>
      </c>
      <c r="H1694" s="89"/>
      <c r="I1694" s="270" t="s">
        <v>4473</v>
      </c>
      <c r="J1694" s="89"/>
      <c r="K1694" s="89"/>
      <c r="L1694" s="89"/>
      <c r="M1694" s="89"/>
      <c r="N1694" s="271">
        <v>0</v>
      </c>
      <c r="O1694" s="271">
        <v>2075</v>
      </c>
      <c r="P1694" s="89" t="s">
        <v>670</v>
      </c>
    </row>
    <row r="1695" spans="1:16" ht="63.75">
      <c r="A1695" s="268">
        <v>121</v>
      </c>
      <c r="B1695" s="89"/>
      <c r="C1695" s="269" t="s">
        <v>64</v>
      </c>
      <c r="D1695" s="84">
        <v>43524</v>
      </c>
      <c r="E1695" s="85" t="s">
        <v>3535</v>
      </c>
      <c r="F1695" s="85" t="s">
        <v>3</v>
      </c>
      <c r="G1695" s="85">
        <v>1716317</v>
      </c>
      <c r="H1695" s="89"/>
      <c r="I1695" s="270" t="s">
        <v>4474</v>
      </c>
      <c r="J1695" s="89"/>
      <c r="K1695" s="89"/>
      <c r="L1695" s="89"/>
      <c r="M1695" s="89"/>
      <c r="N1695" s="271">
        <v>0</v>
      </c>
      <c r="O1695" s="271">
        <v>378</v>
      </c>
      <c r="P1695" s="89" t="s">
        <v>670</v>
      </c>
    </row>
    <row r="1696" spans="1:16" ht="51">
      <c r="A1696" s="268" t="s">
        <v>556</v>
      </c>
      <c r="B1696" s="89"/>
      <c r="C1696" s="269" t="s">
        <v>616</v>
      </c>
      <c r="D1696" s="84">
        <v>43524</v>
      </c>
      <c r="E1696" s="85" t="s">
        <v>3536</v>
      </c>
      <c r="F1696" s="85" t="s">
        <v>3</v>
      </c>
      <c r="G1696" s="85">
        <v>1716312</v>
      </c>
      <c r="H1696" s="89"/>
      <c r="I1696" s="270" t="s">
        <v>4475</v>
      </c>
      <c r="J1696" s="89"/>
      <c r="K1696" s="89"/>
      <c r="L1696" s="89"/>
      <c r="M1696" s="89"/>
      <c r="N1696" s="271">
        <v>0</v>
      </c>
      <c r="O1696" s="271">
        <v>61178.15</v>
      </c>
      <c r="P1696" s="89" t="s">
        <v>670</v>
      </c>
    </row>
    <row r="1697" spans="1:16" ht="51">
      <c r="A1697" s="268">
        <v>526</v>
      </c>
      <c r="B1697" s="89"/>
      <c r="C1697" s="269" t="s">
        <v>610</v>
      </c>
      <c r="D1697" s="84">
        <v>43524</v>
      </c>
      <c r="E1697" s="85" t="s">
        <v>3537</v>
      </c>
      <c r="F1697" s="85" t="s">
        <v>3</v>
      </c>
      <c r="G1697" s="85">
        <v>1716310</v>
      </c>
      <c r="H1697" s="89"/>
      <c r="I1697" s="270" t="s">
        <v>4476</v>
      </c>
      <c r="J1697" s="89"/>
      <c r="K1697" s="89"/>
      <c r="L1697" s="89"/>
      <c r="M1697" s="89"/>
      <c r="N1697" s="271">
        <v>0</v>
      </c>
      <c r="O1697" s="271">
        <v>70</v>
      </c>
      <c r="P1697" s="89" t="s">
        <v>670</v>
      </c>
    </row>
    <row r="1698" spans="1:16" ht="51">
      <c r="A1698" s="268">
        <v>376</v>
      </c>
      <c r="B1698" s="89"/>
      <c r="C1698" s="269" t="s">
        <v>638</v>
      </c>
      <c r="D1698" s="84">
        <v>43524</v>
      </c>
      <c r="E1698" s="85" t="s">
        <v>3538</v>
      </c>
      <c r="F1698" s="85" t="s">
        <v>3</v>
      </c>
      <c r="G1698" s="85">
        <v>1716304</v>
      </c>
      <c r="H1698" s="89"/>
      <c r="I1698" s="270" t="s">
        <v>4477</v>
      </c>
      <c r="J1698" s="89"/>
      <c r="K1698" s="89"/>
      <c r="L1698" s="89"/>
      <c r="M1698" s="89"/>
      <c r="N1698" s="271">
        <v>0</v>
      </c>
      <c r="O1698" s="271">
        <v>665</v>
      </c>
      <c r="P1698" s="89" t="s">
        <v>670</v>
      </c>
    </row>
    <row r="1699" spans="1:16" ht="38.25">
      <c r="A1699" s="268" t="s">
        <v>565</v>
      </c>
      <c r="B1699" s="89"/>
      <c r="C1699" s="269" t="s">
        <v>615</v>
      </c>
      <c r="D1699" s="84">
        <v>43524</v>
      </c>
      <c r="E1699" s="85" t="s">
        <v>3539</v>
      </c>
      <c r="F1699" s="85" t="s">
        <v>3</v>
      </c>
      <c r="G1699" s="85">
        <v>1716284</v>
      </c>
      <c r="H1699" s="89"/>
      <c r="I1699" s="270" t="s">
        <v>4478</v>
      </c>
      <c r="J1699" s="89"/>
      <c r="K1699" s="89"/>
      <c r="L1699" s="89"/>
      <c r="M1699" s="89"/>
      <c r="N1699" s="271">
        <v>0</v>
      </c>
      <c r="O1699" s="271">
        <v>818.77</v>
      </c>
      <c r="P1699" s="89" t="s">
        <v>670</v>
      </c>
    </row>
    <row r="1700" spans="1:16" ht="51">
      <c r="A1700" s="268">
        <v>592</v>
      </c>
      <c r="B1700" s="89"/>
      <c r="C1700" s="269" t="s">
        <v>645</v>
      </c>
      <c r="D1700" s="84">
        <v>43524</v>
      </c>
      <c r="E1700" s="85" t="s">
        <v>3540</v>
      </c>
      <c r="F1700" s="85" t="s">
        <v>3</v>
      </c>
      <c r="G1700" s="85">
        <v>1716498</v>
      </c>
      <c r="H1700" s="89"/>
      <c r="I1700" s="270" t="s">
        <v>4479</v>
      </c>
      <c r="J1700" s="89"/>
      <c r="K1700" s="89"/>
      <c r="L1700" s="89"/>
      <c r="M1700" s="89"/>
      <c r="N1700" s="271">
        <v>0</v>
      </c>
      <c r="O1700" s="271">
        <v>744</v>
      </c>
      <c r="P1700" s="89" t="s">
        <v>670</v>
      </c>
    </row>
    <row r="1701" spans="1:16" ht="51">
      <c r="A1701" s="268">
        <v>48</v>
      </c>
      <c r="B1701" s="89"/>
      <c r="C1701" s="269" t="s">
        <v>50</v>
      </c>
      <c r="D1701" s="84">
        <v>43524</v>
      </c>
      <c r="E1701" s="85" t="s">
        <v>3541</v>
      </c>
      <c r="F1701" s="85" t="s">
        <v>3</v>
      </c>
      <c r="G1701" s="85">
        <v>1716472</v>
      </c>
      <c r="H1701" s="89"/>
      <c r="I1701" s="270" t="s">
        <v>4480</v>
      </c>
      <c r="J1701" s="89"/>
      <c r="K1701" s="89"/>
      <c r="L1701" s="89"/>
      <c r="M1701" s="89"/>
      <c r="N1701" s="271">
        <v>0</v>
      </c>
      <c r="O1701" s="271">
        <v>707</v>
      </c>
      <c r="P1701" s="89" t="s">
        <v>670</v>
      </c>
    </row>
    <row r="1702" spans="1:16" ht="51">
      <c r="A1702" s="268" t="s">
        <v>565</v>
      </c>
      <c r="B1702" s="89"/>
      <c r="C1702" s="269" t="s">
        <v>615</v>
      </c>
      <c r="D1702" s="84">
        <v>43524</v>
      </c>
      <c r="E1702" s="85" t="s">
        <v>3542</v>
      </c>
      <c r="F1702" s="85" t="s">
        <v>3</v>
      </c>
      <c r="G1702" s="85">
        <v>1716451</v>
      </c>
      <c r="H1702" s="89"/>
      <c r="I1702" s="270" t="s">
        <v>740</v>
      </c>
      <c r="J1702" s="89"/>
      <c r="K1702" s="89"/>
      <c r="L1702" s="89"/>
      <c r="M1702" s="89"/>
      <c r="N1702" s="271">
        <v>0</v>
      </c>
      <c r="O1702" s="271">
        <v>1000</v>
      </c>
      <c r="P1702" s="89" t="s">
        <v>670</v>
      </c>
    </row>
    <row r="1703" spans="1:16" ht="51">
      <c r="A1703" s="268" t="s">
        <v>565</v>
      </c>
      <c r="B1703" s="89"/>
      <c r="C1703" s="269" t="s">
        <v>615</v>
      </c>
      <c r="D1703" s="84">
        <v>43524</v>
      </c>
      <c r="E1703" s="85" t="s">
        <v>3543</v>
      </c>
      <c r="F1703" s="85" t="s">
        <v>3</v>
      </c>
      <c r="G1703" s="85">
        <v>1716446</v>
      </c>
      <c r="H1703" s="89"/>
      <c r="I1703" s="270" t="s">
        <v>4481</v>
      </c>
      <c r="J1703" s="89"/>
      <c r="K1703" s="89"/>
      <c r="L1703" s="89"/>
      <c r="M1703" s="89"/>
      <c r="N1703" s="271">
        <v>0</v>
      </c>
      <c r="O1703" s="271">
        <v>2000</v>
      </c>
      <c r="P1703" s="89" t="s">
        <v>670</v>
      </c>
    </row>
    <row r="1704" spans="1:16" ht="38.25">
      <c r="A1704" s="268">
        <v>35</v>
      </c>
      <c r="B1704" s="89"/>
      <c r="C1704" s="269" t="s">
        <v>46</v>
      </c>
      <c r="D1704" s="84">
        <v>43524</v>
      </c>
      <c r="E1704" s="85" t="s">
        <v>3544</v>
      </c>
      <c r="F1704" s="85" t="s">
        <v>3</v>
      </c>
      <c r="G1704" s="85">
        <v>1716423</v>
      </c>
      <c r="H1704" s="89"/>
      <c r="I1704" s="270" t="s">
        <v>3887</v>
      </c>
      <c r="J1704" s="89"/>
      <c r="K1704" s="89"/>
      <c r="L1704" s="89"/>
      <c r="M1704" s="89"/>
      <c r="N1704" s="271">
        <v>0</v>
      </c>
      <c r="O1704" s="271">
        <v>1278</v>
      </c>
      <c r="P1704" s="89" t="s">
        <v>670</v>
      </c>
    </row>
    <row r="1705" spans="1:16" ht="51">
      <c r="A1705" s="268" t="s">
        <v>565</v>
      </c>
      <c r="B1705" s="89"/>
      <c r="C1705" s="269" t="s">
        <v>615</v>
      </c>
      <c r="D1705" s="84">
        <v>43524</v>
      </c>
      <c r="E1705" s="85" t="s">
        <v>3545</v>
      </c>
      <c r="F1705" s="85" t="s">
        <v>3</v>
      </c>
      <c r="G1705" s="85">
        <v>1716305</v>
      </c>
      <c r="H1705" s="89"/>
      <c r="I1705" s="270" t="s">
        <v>4482</v>
      </c>
      <c r="J1705" s="89"/>
      <c r="K1705" s="89"/>
      <c r="L1705" s="89"/>
      <c r="M1705" s="89"/>
      <c r="N1705" s="271">
        <v>0</v>
      </c>
      <c r="O1705" s="271">
        <v>6026</v>
      </c>
      <c r="P1705" s="89" t="s">
        <v>670</v>
      </c>
    </row>
    <row r="1706" spans="1:16" ht="51">
      <c r="A1706" s="268">
        <v>15</v>
      </c>
      <c r="B1706" s="89"/>
      <c r="C1706" s="269" t="s">
        <v>42</v>
      </c>
      <c r="D1706" s="84">
        <v>43524</v>
      </c>
      <c r="E1706" s="85" t="s">
        <v>3546</v>
      </c>
      <c r="F1706" s="85" t="s">
        <v>3</v>
      </c>
      <c r="G1706" s="85">
        <v>1716303</v>
      </c>
      <c r="H1706" s="89"/>
      <c r="I1706" s="270" t="s">
        <v>4483</v>
      </c>
      <c r="J1706" s="89"/>
      <c r="K1706" s="89"/>
      <c r="L1706" s="89"/>
      <c r="M1706" s="89"/>
      <c r="N1706" s="271">
        <v>0</v>
      </c>
      <c r="O1706" s="271">
        <v>1741</v>
      </c>
      <c r="P1706" s="89" t="s">
        <v>670</v>
      </c>
    </row>
    <row r="1707" spans="1:16" ht="51">
      <c r="A1707" s="268">
        <v>291</v>
      </c>
      <c r="B1707" s="89"/>
      <c r="C1707" s="269" t="s">
        <v>129</v>
      </c>
      <c r="D1707" s="84">
        <v>43524</v>
      </c>
      <c r="E1707" s="85" t="s">
        <v>3547</v>
      </c>
      <c r="F1707" s="85" t="s">
        <v>3</v>
      </c>
      <c r="G1707" s="85">
        <v>1716272</v>
      </c>
      <c r="H1707" s="89"/>
      <c r="I1707" s="270" t="s">
        <v>4484</v>
      </c>
      <c r="J1707" s="89"/>
      <c r="K1707" s="89"/>
      <c r="L1707" s="89"/>
      <c r="M1707" s="89"/>
      <c r="N1707" s="271">
        <v>0</v>
      </c>
      <c r="O1707" s="271">
        <v>1200</v>
      </c>
      <c r="P1707" s="89" t="s">
        <v>670</v>
      </c>
    </row>
    <row r="1708" spans="1:16" ht="63.75">
      <c r="A1708" s="268">
        <v>670</v>
      </c>
      <c r="B1708" s="89"/>
      <c r="C1708" s="269" t="s">
        <v>190</v>
      </c>
      <c r="D1708" s="84">
        <v>43524</v>
      </c>
      <c r="E1708" s="85" t="s">
        <v>3548</v>
      </c>
      <c r="F1708" s="85" t="s">
        <v>3</v>
      </c>
      <c r="G1708" s="85">
        <v>1716258</v>
      </c>
      <c r="H1708" s="89"/>
      <c r="I1708" s="270" t="s">
        <v>4485</v>
      </c>
      <c r="J1708" s="89"/>
      <c r="K1708" s="89"/>
      <c r="L1708" s="89"/>
      <c r="M1708" s="89"/>
      <c r="N1708" s="271">
        <v>0</v>
      </c>
      <c r="O1708" s="271">
        <v>277821</v>
      </c>
      <c r="P1708" s="89" t="s">
        <v>670</v>
      </c>
    </row>
    <row r="1709" spans="1:16" ht="63.75">
      <c r="A1709" s="268">
        <v>670</v>
      </c>
      <c r="B1709" s="89"/>
      <c r="C1709" s="269" t="s">
        <v>190</v>
      </c>
      <c r="D1709" s="84">
        <v>43524</v>
      </c>
      <c r="E1709" s="85" t="s">
        <v>3549</v>
      </c>
      <c r="F1709" s="85" t="s">
        <v>3</v>
      </c>
      <c r="G1709" s="85">
        <v>1716253</v>
      </c>
      <c r="H1709" s="89"/>
      <c r="I1709" s="270" t="s">
        <v>4486</v>
      </c>
      <c r="J1709" s="89"/>
      <c r="K1709" s="89"/>
      <c r="L1709" s="89"/>
      <c r="M1709" s="89"/>
      <c r="N1709" s="271">
        <v>0</v>
      </c>
      <c r="O1709" s="271">
        <v>30</v>
      </c>
      <c r="P1709" s="89" t="s">
        <v>670</v>
      </c>
    </row>
    <row r="1710" spans="1:16" ht="51">
      <c r="A1710" s="268" t="s">
        <v>556</v>
      </c>
      <c r="B1710" s="89"/>
      <c r="C1710" s="269" t="s">
        <v>616</v>
      </c>
      <c r="D1710" s="84">
        <v>43524</v>
      </c>
      <c r="E1710" s="85" t="s">
        <v>3550</v>
      </c>
      <c r="F1710" s="85" t="s">
        <v>3</v>
      </c>
      <c r="G1710" s="85">
        <v>1716249</v>
      </c>
      <c r="H1710" s="89"/>
      <c r="I1710" s="270" t="s">
        <v>4487</v>
      </c>
      <c r="J1710" s="89"/>
      <c r="K1710" s="89"/>
      <c r="L1710" s="89"/>
      <c r="M1710" s="89"/>
      <c r="N1710" s="271">
        <v>0</v>
      </c>
      <c r="O1710" s="271">
        <v>2137</v>
      </c>
      <c r="P1710" s="89" t="s">
        <v>670</v>
      </c>
    </row>
    <row r="1711" spans="1:16" ht="63.75">
      <c r="A1711" s="268">
        <v>267</v>
      </c>
      <c r="B1711" s="89"/>
      <c r="C1711" s="269" t="s">
        <v>117</v>
      </c>
      <c r="D1711" s="84">
        <v>43524</v>
      </c>
      <c r="E1711" s="85" t="s">
        <v>3551</v>
      </c>
      <c r="F1711" s="85" t="s">
        <v>3</v>
      </c>
      <c r="G1711" s="85">
        <v>1716245</v>
      </c>
      <c r="H1711" s="89"/>
      <c r="I1711" s="270" t="s">
        <v>4488</v>
      </c>
      <c r="J1711" s="89"/>
      <c r="K1711" s="89"/>
      <c r="L1711" s="89"/>
      <c r="M1711" s="89"/>
      <c r="N1711" s="271">
        <v>0</v>
      </c>
      <c r="O1711" s="271">
        <v>576.01</v>
      </c>
      <c r="P1711" s="89" t="s">
        <v>670</v>
      </c>
    </row>
    <row r="1712" spans="1:16" ht="63.75">
      <c r="A1712" s="268">
        <v>267</v>
      </c>
      <c r="B1712" s="89"/>
      <c r="C1712" s="269" t="s">
        <v>117</v>
      </c>
      <c r="D1712" s="84">
        <v>43524</v>
      </c>
      <c r="E1712" s="85" t="s">
        <v>3552</v>
      </c>
      <c r="F1712" s="85" t="s">
        <v>3</v>
      </c>
      <c r="G1712" s="85">
        <v>1716243</v>
      </c>
      <c r="H1712" s="89"/>
      <c r="I1712" s="270" t="s">
        <v>4489</v>
      </c>
      <c r="J1712" s="89"/>
      <c r="K1712" s="89"/>
      <c r="L1712" s="89"/>
      <c r="M1712" s="89"/>
      <c r="N1712" s="271">
        <v>0</v>
      </c>
      <c r="O1712" s="271">
        <v>7737.52</v>
      </c>
      <c r="P1712" s="89" t="s">
        <v>670</v>
      </c>
    </row>
    <row r="1713" spans="1:16" ht="38.25">
      <c r="A1713" s="268">
        <v>212</v>
      </c>
      <c r="B1713" s="89"/>
      <c r="C1713" s="269" t="s">
        <v>100</v>
      </c>
      <c r="D1713" s="84">
        <v>43524</v>
      </c>
      <c r="E1713" s="85" t="s">
        <v>3553</v>
      </c>
      <c r="F1713" s="85" t="s">
        <v>3</v>
      </c>
      <c r="G1713" s="85">
        <v>1716246</v>
      </c>
      <c r="H1713" s="89"/>
      <c r="I1713" s="270" t="s">
        <v>4431</v>
      </c>
      <c r="J1713" s="89"/>
      <c r="K1713" s="89"/>
      <c r="L1713" s="89"/>
      <c r="M1713" s="89"/>
      <c r="N1713" s="271">
        <v>0</v>
      </c>
      <c r="O1713" s="271">
        <v>955</v>
      </c>
      <c r="P1713" s="89" t="s">
        <v>670</v>
      </c>
    </row>
    <row r="1714" spans="1:16" ht="63.75">
      <c r="A1714" s="268">
        <v>287</v>
      </c>
      <c r="B1714" s="89"/>
      <c r="C1714" s="269" t="s">
        <v>126</v>
      </c>
      <c r="D1714" s="84">
        <v>43524</v>
      </c>
      <c r="E1714" s="85" t="s">
        <v>3554</v>
      </c>
      <c r="F1714" s="85" t="s">
        <v>3</v>
      </c>
      <c r="G1714" s="85">
        <v>1716347</v>
      </c>
      <c r="H1714" s="89"/>
      <c r="I1714" s="270" t="s">
        <v>4490</v>
      </c>
      <c r="J1714" s="89"/>
      <c r="K1714" s="89"/>
      <c r="L1714" s="89"/>
      <c r="M1714" s="89"/>
      <c r="N1714" s="271">
        <v>0</v>
      </c>
      <c r="O1714" s="271">
        <v>3975.33</v>
      </c>
      <c r="P1714" s="89" t="s">
        <v>670</v>
      </c>
    </row>
    <row r="1715" spans="1:16" ht="63.75">
      <c r="A1715" s="268">
        <v>86</v>
      </c>
      <c r="B1715" s="89"/>
      <c r="C1715" s="269" t="s">
        <v>56</v>
      </c>
      <c r="D1715" s="84">
        <v>43524</v>
      </c>
      <c r="E1715" s="85" t="s">
        <v>3555</v>
      </c>
      <c r="F1715" s="85" t="s">
        <v>3</v>
      </c>
      <c r="G1715" s="85">
        <v>1716344</v>
      </c>
      <c r="H1715" s="89"/>
      <c r="I1715" s="270" t="s">
        <v>4491</v>
      </c>
      <c r="J1715" s="89"/>
      <c r="K1715" s="89"/>
      <c r="L1715" s="89"/>
      <c r="M1715" s="89"/>
      <c r="N1715" s="271">
        <v>0</v>
      </c>
      <c r="O1715" s="271">
        <v>18456.27</v>
      </c>
      <c r="P1715" s="89" t="s">
        <v>670</v>
      </c>
    </row>
    <row r="1716" spans="1:16" ht="51">
      <c r="A1716" s="268" t="s">
        <v>565</v>
      </c>
      <c r="B1716" s="89"/>
      <c r="C1716" s="269" t="s">
        <v>615</v>
      </c>
      <c r="D1716" s="84">
        <v>43524</v>
      </c>
      <c r="E1716" s="85" t="s">
        <v>3556</v>
      </c>
      <c r="F1716" s="85" t="s">
        <v>3</v>
      </c>
      <c r="G1716" s="85">
        <v>1716307</v>
      </c>
      <c r="H1716" s="89"/>
      <c r="I1716" s="270" t="s">
        <v>4492</v>
      </c>
      <c r="J1716" s="89"/>
      <c r="K1716" s="89"/>
      <c r="L1716" s="89"/>
      <c r="M1716" s="89"/>
      <c r="N1716" s="271">
        <v>0</v>
      </c>
      <c r="O1716" s="271">
        <v>5624.24</v>
      </c>
      <c r="P1716" s="89" t="s">
        <v>670</v>
      </c>
    </row>
    <row r="1717" spans="1:16" ht="51">
      <c r="A1717" s="268" t="s">
        <v>556</v>
      </c>
      <c r="B1717" s="89"/>
      <c r="C1717" s="269" t="s">
        <v>616</v>
      </c>
      <c r="D1717" s="84">
        <v>43524</v>
      </c>
      <c r="E1717" s="85" t="s">
        <v>3557</v>
      </c>
      <c r="F1717" s="85" t="s">
        <v>3</v>
      </c>
      <c r="G1717" s="85">
        <v>1716308</v>
      </c>
      <c r="H1717" s="89"/>
      <c r="I1717" s="270" t="s">
        <v>4493</v>
      </c>
      <c r="J1717" s="89"/>
      <c r="K1717" s="89"/>
      <c r="L1717" s="89"/>
      <c r="M1717" s="89"/>
      <c r="N1717" s="271">
        <v>0</v>
      </c>
      <c r="O1717" s="271">
        <v>706.54</v>
      </c>
      <c r="P1717" s="89" t="s">
        <v>670</v>
      </c>
    </row>
    <row r="1718" spans="1:16" ht="51">
      <c r="A1718" s="268" t="s">
        <v>565</v>
      </c>
      <c r="B1718" s="89"/>
      <c r="C1718" s="269" t="s">
        <v>615</v>
      </c>
      <c r="D1718" s="84">
        <v>43524</v>
      </c>
      <c r="E1718" s="85" t="s">
        <v>3558</v>
      </c>
      <c r="F1718" s="85" t="s">
        <v>3</v>
      </c>
      <c r="G1718" s="85">
        <v>1716309</v>
      </c>
      <c r="H1718" s="89"/>
      <c r="I1718" s="270" t="s">
        <v>4494</v>
      </c>
      <c r="J1718" s="89"/>
      <c r="K1718" s="89"/>
      <c r="L1718" s="89"/>
      <c r="M1718" s="89"/>
      <c r="N1718" s="271">
        <v>0</v>
      </c>
      <c r="O1718" s="271">
        <v>5621.77</v>
      </c>
      <c r="P1718" s="89" t="s">
        <v>670</v>
      </c>
    </row>
    <row r="1719" spans="1:16" ht="51">
      <c r="A1719" s="268" t="s">
        <v>565</v>
      </c>
      <c r="B1719" s="89"/>
      <c r="C1719" s="269" t="s">
        <v>615</v>
      </c>
      <c r="D1719" s="84">
        <v>43524</v>
      </c>
      <c r="E1719" s="85" t="s">
        <v>3559</v>
      </c>
      <c r="F1719" s="85" t="s">
        <v>3</v>
      </c>
      <c r="G1719" s="85">
        <v>1716311</v>
      </c>
      <c r="H1719" s="89"/>
      <c r="I1719" s="270" t="s">
        <v>4495</v>
      </c>
      <c r="J1719" s="89"/>
      <c r="K1719" s="89"/>
      <c r="L1719" s="89"/>
      <c r="M1719" s="89"/>
      <c r="N1719" s="271">
        <v>0</v>
      </c>
      <c r="O1719" s="271">
        <v>130.16</v>
      </c>
      <c r="P1719" s="89" t="s">
        <v>670</v>
      </c>
    </row>
    <row r="1720" spans="1:16" ht="63.75" hidden="1">
      <c r="A1720" s="268" t="s">
        <v>556</v>
      </c>
      <c r="B1720" s="89"/>
      <c r="C1720" s="269" t="s">
        <v>616</v>
      </c>
      <c r="D1720" s="84">
        <v>43524</v>
      </c>
      <c r="E1720" s="85" t="s">
        <v>3560</v>
      </c>
      <c r="F1720" s="85" t="s">
        <v>671</v>
      </c>
      <c r="G1720" s="85">
        <v>204907</v>
      </c>
      <c r="H1720" s="89"/>
      <c r="I1720" s="270" t="s">
        <v>4496</v>
      </c>
      <c r="J1720" s="89"/>
      <c r="K1720" s="89"/>
      <c r="L1720" s="89"/>
      <c r="M1720" s="89"/>
      <c r="N1720" s="271">
        <v>0</v>
      </c>
      <c r="O1720" s="271">
        <v>15967.12</v>
      </c>
      <c r="P1720" s="89" t="s">
        <v>670</v>
      </c>
    </row>
    <row r="1721" spans="1:16" ht="89.25" hidden="1">
      <c r="A1721" s="268">
        <v>594</v>
      </c>
      <c r="B1721" s="89"/>
      <c r="C1721" s="269" t="s">
        <v>98</v>
      </c>
      <c r="D1721" s="84">
        <v>43524</v>
      </c>
      <c r="E1721" s="85" t="s">
        <v>3561</v>
      </c>
      <c r="F1721" s="85" t="s">
        <v>15</v>
      </c>
      <c r="G1721" s="85">
        <v>7328</v>
      </c>
      <c r="H1721" s="89"/>
      <c r="I1721" s="270" t="s">
        <v>4497</v>
      </c>
      <c r="J1721" s="89"/>
      <c r="K1721" s="89"/>
      <c r="L1721" s="89"/>
      <c r="M1721" s="89"/>
      <c r="N1721" s="271">
        <v>311.5</v>
      </c>
      <c r="O1721" s="271">
        <v>0</v>
      </c>
      <c r="P1721" s="89" t="s">
        <v>670</v>
      </c>
    </row>
    <row r="1722" spans="1:16" ht="89.25" hidden="1">
      <c r="A1722" s="268">
        <v>650</v>
      </c>
      <c r="B1722" s="89"/>
      <c r="C1722" s="269" t="s">
        <v>187</v>
      </c>
      <c r="D1722" s="84">
        <v>43524</v>
      </c>
      <c r="E1722" s="85" t="s">
        <v>3562</v>
      </c>
      <c r="F1722" s="85" t="s">
        <v>15</v>
      </c>
      <c r="G1722" s="85">
        <v>7332</v>
      </c>
      <c r="H1722" s="89"/>
      <c r="I1722" s="270" t="s">
        <v>4498</v>
      </c>
      <c r="J1722" s="89"/>
      <c r="K1722" s="89"/>
      <c r="L1722" s="89"/>
      <c r="M1722" s="89"/>
      <c r="N1722" s="271">
        <v>887.4</v>
      </c>
      <c r="O1722" s="271">
        <v>0</v>
      </c>
      <c r="P1722" s="89" t="s">
        <v>670</v>
      </c>
    </row>
    <row r="1723" spans="1:16" ht="38.25" hidden="1">
      <c r="A1723" s="268" t="s">
        <v>711</v>
      </c>
      <c r="B1723" s="89"/>
      <c r="C1723" s="269" t="s">
        <v>1409</v>
      </c>
      <c r="D1723" s="84">
        <v>43524</v>
      </c>
      <c r="E1723" s="85" t="s">
        <v>3563</v>
      </c>
      <c r="F1723" s="85" t="s">
        <v>13</v>
      </c>
      <c r="G1723" s="85">
        <v>392515</v>
      </c>
      <c r="H1723" s="89"/>
      <c r="I1723" s="270" t="s">
        <v>720</v>
      </c>
      <c r="J1723" s="89"/>
      <c r="K1723" s="89"/>
      <c r="L1723" s="89"/>
      <c r="M1723" s="89"/>
      <c r="N1723" s="271">
        <v>1926436.52</v>
      </c>
      <c r="O1723" s="271">
        <v>0</v>
      </c>
      <c r="P1723" s="89" t="s">
        <v>670</v>
      </c>
    </row>
    <row r="1724" spans="1:16" ht="38.25" hidden="1">
      <c r="A1724" s="268" t="s">
        <v>711</v>
      </c>
      <c r="B1724" s="89"/>
      <c r="C1724" s="269" t="s">
        <v>1409</v>
      </c>
      <c r="D1724" s="84">
        <v>43524</v>
      </c>
      <c r="E1724" s="85" t="s">
        <v>3564</v>
      </c>
      <c r="F1724" s="85" t="s">
        <v>13</v>
      </c>
      <c r="G1724" s="85">
        <v>392517</v>
      </c>
      <c r="H1724" s="89"/>
      <c r="I1724" s="270" t="s">
        <v>720</v>
      </c>
      <c r="J1724" s="89"/>
      <c r="K1724" s="89"/>
      <c r="L1724" s="89"/>
      <c r="M1724" s="89"/>
      <c r="N1724" s="271">
        <v>1926436.52</v>
      </c>
      <c r="O1724" s="271">
        <v>0</v>
      </c>
      <c r="P1724" s="89" t="s">
        <v>670</v>
      </c>
    </row>
    <row r="1725" spans="1:16" ht="38.25" hidden="1">
      <c r="A1725" s="268" t="s">
        <v>711</v>
      </c>
      <c r="B1725" s="89"/>
      <c r="C1725" s="269" t="s">
        <v>1409</v>
      </c>
      <c r="D1725" s="84">
        <v>43524</v>
      </c>
      <c r="E1725" s="85" t="s">
        <v>3565</v>
      </c>
      <c r="F1725" s="85" t="s">
        <v>13</v>
      </c>
      <c r="G1725" s="85">
        <v>392519</v>
      </c>
      <c r="H1725" s="89"/>
      <c r="I1725" s="270" t="s">
        <v>720</v>
      </c>
      <c r="J1725" s="89"/>
      <c r="K1725" s="89"/>
      <c r="L1725" s="89"/>
      <c r="M1725" s="89"/>
      <c r="N1725" s="271">
        <v>5291184.13</v>
      </c>
      <c r="O1725" s="271">
        <v>0</v>
      </c>
      <c r="P1725" s="89" t="s">
        <v>670</v>
      </c>
    </row>
    <row r="1726" spans="1:16" ht="38.25" hidden="1">
      <c r="A1726" s="268" t="s">
        <v>711</v>
      </c>
      <c r="B1726" s="89"/>
      <c r="C1726" s="269" t="s">
        <v>1409</v>
      </c>
      <c r="D1726" s="84">
        <v>43524</v>
      </c>
      <c r="E1726" s="85" t="s">
        <v>3566</v>
      </c>
      <c r="F1726" s="85" t="s">
        <v>13</v>
      </c>
      <c r="G1726" s="85">
        <v>392521</v>
      </c>
      <c r="H1726" s="89"/>
      <c r="I1726" s="270" t="s">
        <v>720</v>
      </c>
      <c r="J1726" s="89"/>
      <c r="K1726" s="89"/>
      <c r="L1726" s="89"/>
      <c r="M1726" s="89"/>
      <c r="N1726" s="271">
        <v>4482175.55</v>
      </c>
      <c r="O1726" s="271">
        <v>0</v>
      </c>
      <c r="P1726" s="89" t="s">
        <v>670</v>
      </c>
    </row>
    <row r="1727" spans="1:16" ht="38.25" hidden="1">
      <c r="A1727" s="268" t="s">
        <v>711</v>
      </c>
      <c r="B1727" s="89"/>
      <c r="C1727" s="269" t="s">
        <v>1409</v>
      </c>
      <c r="D1727" s="84">
        <v>43524</v>
      </c>
      <c r="E1727" s="85" t="s">
        <v>3567</v>
      </c>
      <c r="F1727" s="85" t="s">
        <v>13</v>
      </c>
      <c r="G1727" s="85">
        <v>392523</v>
      </c>
      <c r="H1727" s="89"/>
      <c r="I1727" s="270" t="s">
        <v>720</v>
      </c>
      <c r="J1727" s="89"/>
      <c r="K1727" s="89"/>
      <c r="L1727" s="89"/>
      <c r="M1727" s="89"/>
      <c r="N1727" s="271">
        <v>12310821.68</v>
      </c>
      <c r="O1727" s="271">
        <v>0</v>
      </c>
      <c r="P1727" s="89" t="s">
        <v>670</v>
      </c>
    </row>
    <row r="1728" spans="1:16" ht="38.25" hidden="1">
      <c r="A1728" s="268" t="s">
        <v>711</v>
      </c>
      <c r="B1728" s="89"/>
      <c r="C1728" s="269" t="s">
        <v>1409</v>
      </c>
      <c r="D1728" s="84">
        <v>43524</v>
      </c>
      <c r="E1728" s="85" t="s">
        <v>3568</v>
      </c>
      <c r="F1728" s="85" t="s">
        <v>13</v>
      </c>
      <c r="G1728" s="85">
        <v>392525</v>
      </c>
      <c r="H1728" s="89"/>
      <c r="I1728" s="270" t="s">
        <v>720</v>
      </c>
      <c r="J1728" s="89"/>
      <c r="K1728" s="89"/>
      <c r="L1728" s="89"/>
      <c r="M1728" s="89"/>
      <c r="N1728" s="271">
        <v>2264954.33</v>
      </c>
      <c r="O1728" s="271">
        <v>0</v>
      </c>
      <c r="P1728" s="89" t="s">
        <v>670</v>
      </c>
    </row>
    <row r="1729" spans="1:16" ht="38.25" hidden="1">
      <c r="A1729" s="268" t="s">
        <v>711</v>
      </c>
      <c r="B1729" s="89"/>
      <c r="C1729" s="269" t="s">
        <v>1409</v>
      </c>
      <c r="D1729" s="84">
        <v>43524</v>
      </c>
      <c r="E1729" s="85" t="s">
        <v>3569</v>
      </c>
      <c r="F1729" s="85" t="s">
        <v>13</v>
      </c>
      <c r="G1729" s="85">
        <v>392527</v>
      </c>
      <c r="H1729" s="89"/>
      <c r="I1729" s="270" t="s">
        <v>720</v>
      </c>
      <c r="J1729" s="89"/>
      <c r="K1729" s="89"/>
      <c r="L1729" s="89"/>
      <c r="M1729" s="89"/>
      <c r="N1729" s="271">
        <v>1994587.6</v>
      </c>
      <c r="O1729" s="271">
        <v>0</v>
      </c>
      <c r="P1729" s="89" t="s">
        <v>670</v>
      </c>
    </row>
    <row r="1730" spans="1:16" ht="38.25" hidden="1">
      <c r="A1730" s="268" t="s">
        <v>711</v>
      </c>
      <c r="B1730" s="89"/>
      <c r="C1730" s="269" t="s">
        <v>1409</v>
      </c>
      <c r="D1730" s="84">
        <v>43524</v>
      </c>
      <c r="E1730" s="85" t="s">
        <v>3570</v>
      </c>
      <c r="F1730" s="85" t="s">
        <v>13</v>
      </c>
      <c r="G1730" s="85">
        <v>392529</v>
      </c>
      <c r="H1730" s="89"/>
      <c r="I1730" s="270" t="s">
        <v>720</v>
      </c>
      <c r="J1730" s="89"/>
      <c r="K1730" s="89"/>
      <c r="L1730" s="89"/>
      <c r="M1730" s="89"/>
      <c r="N1730" s="271">
        <v>1312724.94</v>
      </c>
      <c r="O1730" s="271">
        <v>0</v>
      </c>
      <c r="P1730" s="89" t="s">
        <v>670</v>
      </c>
    </row>
    <row r="1731" spans="1:16" ht="38.25" hidden="1">
      <c r="A1731" s="268" t="s">
        <v>711</v>
      </c>
      <c r="B1731" s="89"/>
      <c r="C1731" s="269" t="s">
        <v>1409</v>
      </c>
      <c r="D1731" s="84">
        <v>43524</v>
      </c>
      <c r="E1731" s="85" t="s">
        <v>3571</v>
      </c>
      <c r="F1731" s="85" t="s">
        <v>13</v>
      </c>
      <c r="G1731" s="85">
        <v>392531</v>
      </c>
      <c r="H1731" s="89"/>
      <c r="I1731" s="270" t="s">
        <v>720</v>
      </c>
      <c r="J1731" s="89"/>
      <c r="K1731" s="89"/>
      <c r="L1731" s="89"/>
      <c r="M1731" s="89"/>
      <c r="N1731" s="271">
        <v>2805793.99</v>
      </c>
      <c r="O1731" s="271">
        <v>0</v>
      </c>
      <c r="P1731" s="89" t="s">
        <v>670</v>
      </c>
    </row>
    <row r="1732" spans="1:16" ht="38.25" hidden="1">
      <c r="A1732" s="268" t="s">
        <v>711</v>
      </c>
      <c r="B1732" s="89"/>
      <c r="C1732" s="269" t="s">
        <v>1409</v>
      </c>
      <c r="D1732" s="84">
        <v>43524</v>
      </c>
      <c r="E1732" s="85" t="s">
        <v>3572</v>
      </c>
      <c r="F1732" s="85" t="s">
        <v>13</v>
      </c>
      <c r="G1732" s="85">
        <v>392533</v>
      </c>
      <c r="H1732" s="89"/>
      <c r="I1732" s="270" t="s">
        <v>720</v>
      </c>
      <c r="J1732" s="89"/>
      <c r="K1732" s="89"/>
      <c r="L1732" s="89"/>
      <c r="M1732" s="89"/>
      <c r="N1732" s="271">
        <v>12746339</v>
      </c>
      <c r="O1732" s="271">
        <v>0</v>
      </c>
      <c r="P1732" s="89" t="s">
        <v>670</v>
      </c>
    </row>
    <row r="1733" spans="1:16" ht="38.25" hidden="1">
      <c r="A1733" s="268" t="s">
        <v>711</v>
      </c>
      <c r="B1733" s="89"/>
      <c r="C1733" s="269" t="s">
        <v>1409</v>
      </c>
      <c r="D1733" s="84">
        <v>43524</v>
      </c>
      <c r="E1733" s="85" t="s">
        <v>3573</v>
      </c>
      <c r="F1733" s="85" t="s">
        <v>13</v>
      </c>
      <c r="G1733" s="85">
        <v>392535</v>
      </c>
      <c r="H1733" s="89"/>
      <c r="I1733" s="270" t="s">
        <v>720</v>
      </c>
      <c r="J1733" s="89"/>
      <c r="K1733" s="89"/>
      <c r="L1733" s="89"/>
      <c r="M1733" s="89"/>
      <c r="N1733" s="271">
        <v>561927.56999999995</v>
      </c>
      <c r="O1733" s="271">
        <v>0</v>
      </c>
      <c r="P1733" s="89" t="s">
        <v>670</v>
      </c>
    </row>
    <row r="1734" spans="1:16" ht="38.25" hidden="1">
      <c r="A1734" s="268" t="s">
        <v>711</v>
      </c>
      <c r="B1734" s="89"/>
      <c r="C1734" s="269" t="s">
        <v>1409</v>
      </c>
      <c r="D1734" s="84">
        <v>43524</v>
      </c>
      <c r="E1734" s="85" t="s">
        <v>3574</v>
      </c>
      <c r="F1734" s="85" t="s">
        <v>13</v>
      </c>
      <c r="G1734" s="85">
        <v>392537</v>
      </c>
      <c r="H1734" s="89"/>
      <c r="I1734" s="270" t="s">
        <v>720</v>
      </c>
      <c r="J1734" s="89"/>
      <c r="K1734" s="89"/>
      <c r="L1734" s="89"/>
      <c r="M1734" s="89"/>
      <c r="N1734" s="271">
        <v>1752022.19</v>
      </c>
      <c r="O1734" s="271">
        <v>0</v>
      </c>
      <c r="P1734" s="89" t="s">
        <v>670</v>
      </c>
    </row>
    <row r="1735" spans="1:16" ht="38.25" hidden="1">
      <c r="A1735" s="268" t="s">
        <v>711</v>
      </c>
      <c r="B1735" s="89"/>
      <c r="C1735" s="269" t="s">
        <v>1409</v>
      </c>
      <c r="D1735" s="84">
        <v>43524</v>
      </c>
      <c r="E1735" s="85" t="s">
        <v>3575</v>
      </c>
      <c r="F1735" s="85" t="s">
        <v>13</v>
      </c>
      <c r="G1735" s="85">
        <v>392539</v>
      </c>
      <c r="H1735" s="89"/>
      <c r="I1735" s="270" t="s">
        <v>720</v>
      </c>
      <c r="J1735" s="89"/>
      <c r="K1735" s="89"/>
      <c r="L1735" s="89"/>
      <c r="M1735" s="89"/>
      <c r="N1735" s="271">
        <v>1978959.42</v>
      </c>
      <c r="O1735" s="271">
        <v>0</v>
      </c>
      <c r="P1735" s="89" t="s">
        <v>670</v>
      </c>
    </row>
    <row r="1736" spans="1:16" ht="38.25" hidden="1">
      <c r="A1736" s="268" t="s">
        <v>711</v>
      </c>
      <c r="B1736" s="89"/>
      <c r="C1736" s="269" t="s">
        <v>1409</v>
      </c>
      <c r="D1736" s="84">
        <v>43524</v>
      </c>
      <c r="E1736" s="85" t="s">
        <v>3576</v>
      </c>
      <c r="F1736" s="85" t="s">
        <v>13</v>
      </c>
      <c r="G1736" s="85">
        <v>392541</v>
      </c>
      <c r="H1736" s="89"/>
      <c r="I1736" s="270" t="s">
        <v>720</v>
      </c>
      <c r="J1736" s="89"/>
      <c r="K1736" s="89"/>
      <c r="L1736" s="89"/>
      <c r="M1736" s="89"/>
      <c r="N1736" s="271">
        <v>4076371.63</v>
      </c>
      <c r="O1736" s="271">
        <v>0</v>
      </c>
      <c r="P1736" s="89" t="s">
        <v>670</v>
      </c>
    </row>
    <row r="1737" spans="1:16" ht="38.25" hidden="1">
      <c r="A1737" s="268" t="s">
        <v>711</v>
      </c>
      <c r="B1737" s="89"/>
      <c r="C1737" s="269" t="s">
        <v>1409</v>
      </c>
      <c r="D1737" s="84">
        <v>43524</v>
      </c>
      <c r="E1737" s="85" t="s">
        <v>3577</v>
      </c>
      <c r="F1737" s="85" t="s">
        <v>13</v>
      </c>
      <c r="G1737" s="85">
        <v>392543</v>
      </c>
      <c r="H1737" s="89"/>
      <c r="I1737" s="270" t="s">
        <v>720</v>
      </c>
      <c r="J1737" s="89"/>
      <c r="K1737" s="89"/>
      <c r="L1737" s="89"/>
      <c r="M1737" s="89"/>
      <c r="N1737" s="271">
        <v>4604378.9000000004</v>
      </c>
      <c r="O1737" s="271">
        <v>0</v>
      </c>
      <c r="P1737" s="89" t="s">
        <v>670</v>
      </c>
    </row>
    <row r="1738" spans="1:16" ht="38.25" hidden="1">
      <c r="A1738" s="268" t="s">
        <v>711</v>
      </c>
      <c r="B1738" s="89"/>
      <c r="C1738" s="269" t="s">
        <v>1409</v>
      </c>
      <c r="D1738" s="84">
        <v>43524</v>
      </c>
      <c r="E1738" s="85" t="s">
        <v>3578</v>
      </c>
      <c r="F1738" s="85" t="s">
        <v>13</v>
      </c>
      <c r="G1738" s="85">
        <v>392545</v>
      </c>
      <c r="H1738" s="89"/>
      <c r="I1738" s="270" t="s">
        <v>720</v>
      </c>
      <c r="J1738" s="89"/>
      <c r="K1738" s="89"/>
      <c r="L1738" s="89"/>
      <c r="M1738" s="89"/>
      <c r="N1738" s="271">
        <v>847117.12</v>
      </c>
      <c r="O1738" s="271">
        <v>0</v>
      </c>
      <c r="P1738" s="89" t="s">
        <v>670</v>
      </c>
    </row>
    <row r="1739" spans="1:16" ht="38.25" hidden="1">
      <c r="A1739" s="268" t="s">
        <v>711</v>
      </c>
      <c r="B1739" s="89"/>
      <c r="C1739" s="269" t="s">
        <v>1409</v>
      </c>
      <c r="D1739" s="84">
        <v>43524</v>
      </c>
      <c r="E1739" s="85" t="s">
        <v>3579</v>
      </c>
      <c r="F1739" s="85" t="s">
        <v>13</v>
      </c>
      <c r="G1739" s="85">
        <v>392547</v>
      </c>
      <c r="H1739" s="89"/>
      <c r="I1739" s="270" t="s">
        <v>720</v>
      </c>
      <c r="J1739" s="89"/>
      <c r="K1739" s="89"/>
      <c r="L1739" s="89"/>
      <c r="M1739" s="89"/>
      <c r="N1739" s="271">
        <v>7119363.6299999999</v>
      </c>
      <c r="O1739" s="271">
        <v>0</v>
      </c>
      <c r="P1739" s="89" t="s">
        <v>670</v>
      </c>
    </row>
    <row r="1740" spans="1:16" ht="38.25" hidden="1">
      <c r="A1740" s="268" t="s">
        <v>711</v>
      </c>
      <c r="B1740" s="89"/>
      <c r="C1740" s="269" t="s">
        <v>1409</v>
      </c>
      <c r="D1740" s="84">
        <v>43524</v>
      </c>
      <c r="E1740" s="85" t="s">
        <v>3580</v>
      </c>
      <c r="F1740" s="85" t="s">
        <v>13</v>
      </c>
      <c r="G1740" s="85">
        <v>392549</v>
      </c>
      <c r="H1740" s="89"/>
      <c r="I1740" s="270" t="s">
        <v>720</v>
      </c>
      <c r="J1740" s="89"/>
      <c r="K1740" s="89"/>
      <c r="L1740" s="89"/>
      <c r="M1740" s="89"/>
      <c r="N1740" s="271">
        <v>6318774.8799999999</v>
      </c>
      <c r="O1740" s="271">
        <v>0</v>
      </c>
      <c r="P1740" s="89" t="s">
        <v>670</v>
      </c>
    </row>
    <row r="1741" spans="1:16" ht="38.25" hidden="1">
      <c r="A1741" s="268" t="s">
        <v>711</v>
      </c>
      <c r="B1741" s="89"/>
      <c r="C1741" s="269" t="s">
        <v>1409</v>
      </c>
      <c r="D1741" s="84">
        <v>43524</v>
      </c>
      <c r="E1741" s="85" t="s">
        <v>3581</v>
      </c>
      <c r="F1741" s="85" t="s">
        <v>13</v>
      </c>
      <c r="G1741" s="85">
        <v>392551</v>
      </c>
      <c r="H1741" s="89"/>
      <c r="I1741" s="270" t="s">
        <v>720</v>
      </c>
      <c r="J1741" s="89"/>
      <c r="K1741" s="89"/>
      <c r="L1741" s="89"/>
      <c r="M1741" s="89"/>
      <c r="N1741" s="271">
        <v>13297.22</v>
      </c>
      <c r="O1741" s="271">
        <v>0</v>
      </c>
      <c r="P1741" s="89" t="s">
        <v>670</v>
      </c>
    </row>
    <row r="1742" spans="1:16" ht="38.25" hidden="1">
      <c r="A1742" s="268" t="s">
        <v>711</v>
      </c>
      <c r="B1742" s="89"/>
      <c r="C1742" s="269" t="s">
        <v>1409</v>
      </c>
      <c r="D1742" s="84">
        <v>43524</v>
      </c>
      <c r="E1742" s="85" t="s">
        <v>3582</v>
      </c>
      <c r="F1742" s="85" t="s">
        <v>13</v>
      </c>
      <c r="G1742" s="85">
        <v>392553</v>
      </c>
      <c r="H1742" s="89"/>
      <c r="I1742" s="270" t="s">
        <v>720</v>
      </c>
      <c r="J1742" s="89"/>
      <c r="K1742" s="89"/>
      <c r="L1742" s="89"/>
      <c r="M1742" s="89"/>
      <c r="N1742" s="271">
        <v>1162.77</v>
      </c>
      <c r="O1742" s="271">
        <v>0</v>
      </c>
      <c r="P1742" s="89" t="s">
        <v>670</v>
      </c>
    </row>
    <row r="1743" spans="1:16" ht="38.25" hidden="1">
      <c r="A1743" s="268" t="s">
        <v>711</v>
      </c>
      <c r="B1743" s="89"/>
      <c r="C1743" s="269" t="s">
        <v>1409</v>
      </c>
      <c r="D1743" s="84">
        <v>43524</v>
      </c>
      <c r="E1743" s="85" t="s">
        <v>3583</v>
      </c>
      <c r="F1743" s="85" t="s">
        <v>13</v>
      </c>
      <c r="G1743" s="85">
        <v>392555</v>
      </c>
      <c r="H1743" s="89"/>
      <c r="I1743" s="270" t="s">
        <v>720</v>
      </c>
      <c r="J1743" s="89"/>
      <c r="K1743" s="89"/>
      <c r="L1743" s="89"/>
      <c r="M1743" s="89"/>
      <c r="N1743" s="271">
        <v>3186.26</v>
      </c>
      <c r="O1743" s="271">
        <v>0</v>
      </c>
      <c r="P1743" s="89" t="s">
        <v>670</v>
      </c>
    </row>
    <row r="1744" spans="1:16" ht="38.25" hidden="1">
      <c r="A1744" s="268" t="s">
        <v>711</v>
      </c>
      <c r="B1744" s="89"/>
      <c r="C1744" s="269" t="s">
        <v>1409</v>
      </c>
      <c r="D1744" s="84">
        <v>43524</v>
      </c>
      <c r="E1744" s="85" t="s">
        <v>3584</v>
      </c>
      <c r="F1744" s="85" t="s">
        <v>13</v>
      </c>
      <c r="G1744" s="85">
        <v>392557</v>
      </c>
      <c r="H1744" s="89"/>
      <c r="I1744" s="270" t="s">
        <v>720</v>
      </c>
      <c r="J1744" s="89"/>
      <c r="K1744" s="89"/>
      <c r="L1744" s="89"/>
      <c r="M1744" s="89"/>
      <c r="N1744" s="271">
        <v>12842.88</v>
      </c>
      <c r="O1744" s="271">
        <v>0</v>
      </c>
      <c r="P1744" s="89" t="s">
        <v>670</v>
      </c>
    </row>
    <row r="1745" spans="1:16" ht="38.25" hidden="1">
      <c r="A1745" s="268" t="s">
        <v>711</v>
      </c>
      <c r="B1745" s="89"/>
      <c r="C1745" s="269" t="s">
        <v>1409</v>
      </c>
      <c r="D1745" s="84">
        <v>43524</v>
      </c>
      <c r="E1745" s="85" t="s">
        <v>3585</v>
      </c>
      <c r="F1745" s="85" t="s">
        <v>13</v>
      </c>
      <c r="G1745" s="85">
        <v>392559</v>
      </c>
      <c r="H1745" s="89"/>
      <c r="I1745" s="270" t="s">
        <v>720</v>
      </c>
      <c r="J1745" s="89"/>
      <c r="K1745" s="89"/>
      <c r="L1745" s="89"/>
      <c r="M1745" s="89"/>
      <c r="N1745" s="271">
        <v>12842.88</v>
      </c>
      <c r="O1745" s="271">
        <v>0</v>
      </c>
      <c r="P1745" s="89" t="s">
        <v>670</v>
      </c>
    </row>
    <row r="1746" spans="1:16" ht="38.25" hidden="1">
      <c r="A1746" s="268" t="s">
        <v>711</v>
      </c>
      <c r="B1746" s="89"/>
      <c r="C1746" s="269" t="s">
        <v>1409</v>
      </c>
      <c r="D1746" s="84">
        <v>43524</v>
      </c>
      <c r="E1746" s="85" t="s">
        <v>3586</v>
      </c>
      <c r="F1746" s="85" t="s">
        <v>13</v>
      </c>
      <c r="G1746" s="85">
        <v>392561</v>
      </c>
      <c r="H1746" s="89"/>
      <c r="I1746" s="270" t="s">
        <v>720</v>
      </c>
      <c r="J1746" s="89"/>
      <c r="K1746" s="89"/>
      <c r="L1746" s="89"/>
      <c r="M1746" s="89"/>
      <c r="N1746" s="271">
        <v>12842.88</v>
      </c>
      <c r="O1746" s="271">
        <v>0</v>
      </c>
      <c r="P1746" s="89" t="s">
        <v>670</v>
      </c>
    </row>
    <row r="1747" spans="1:16" ht="38.25" hidden="1">
      <c r="A1747" s="268" t="s">
        <v>711</v>
      </c>
      <c r="B1747" s="89"/>
      <c r="C1747" s="269" t="s">
        <v>1409</v>
      </c>
      <c r="D1747" s="84">
        <v>43524</v>
      </c>
      <c r="E1747" s="85" t="s">
        <v>3587</v>
      </c>
      <c r="F1747" s="85" t="s">
        <v>13</v>
      </c>
      <c r="G1747" s="85">
        <v>392563</v>
      </c>
      <c r="H1747" s="89"/>
      <c r="I1747" s="270" t="s">
        <v>720</v>
      </c>
      <c r="J1747" s="89"/>
      <c r="K1747" s="89"/>
      <c r="L1747" s="89"/>
      <c r="M1747" s="89"/>
      <c r="N1747" s="271">
        <v>12842.88</v>
      </c>
      <c r="O1747" s="271">
        <v>0</v>
      </c>
      <c r="P1747" s="89" t="s">
        <v>670</v>
      </c>
    </row>
    <row r="1748" spans="1:16" ht="38.25" hidden="1">
      <c r="A1748" s="268" t="s">
        <v>711</v>
      </c>
      <c r="B1748" s="89"/>
      <c r="C1748" s="269" t="s">
        <v>1409</v>
      </c>
      <c r="D1748" s="84">
        <v>43524</v>
      </c>
      <c r="E1748" s="85" t="s">
        <v>3588</v>
      </c>
      <c r="F1748" s="85" t="s">
        <v>13</v>
      </c>
      <c r="G1748" s="85">
        <v>392565</v>
      </c>
      <c r="H1748" s="89"/>
      <c r="I1748" s="270" t="s">
        <v>720</v>
      </c>
      <c r="J1748" s="89"/>
      <c r="K1748" s="89"/>
      <c r="L1748" s="89"/>
      <c r="M1748" s="89"/>
      <c r="N1748" s="271">
        <v>12842.88</v>
      </c>
      <c r="O1748" s="271">
        <v>0</v>
      </c>
      <c r="P1748" s="89" t="s">
        <v>670</v>
      </c>
    </row>
    <row r="1749" spans="1:16" ht="38.25" hidden="1">
      <c r="A1749" s="268" t="s">
        <v>711</v>
      </c>
      <c r="B1749" s="89"/>
      <c r="C1749" s="269" t="s">
        <v>1409</v>
      </c>
      <c r="D1749" s="84">
        <v>43524</v>
      </c>
      <c r="E1749" s="85" t="s">
        <v>3589</v>
      </c>
      <c r="F1749" s="85" t="s">
        <v>13</v>
      </c>
      <c r="G1749" s="85">
        <v>392567</v>
      </c>
      <c r="H1749" s="89"/>
      <c r="I1749" s="270" t="s">
        <v>720</v>
      </c>
      <c r="J1749" s="89"/>
      <c r="K1749" s="89"/>
      <c r="L1749" s="89"/>
      <c r="M1749" s="89"/>
      <c r="N1749" s="271">
        <v>244569.43</v>
      </c>
      <c r="O1749" s="271">
        <v>0</v>
      </c>
      <c r="P1749" s="89" t="s">
        <v>670</v>
      </c>
    </row>
    <row r="1750" spans="1:16" ht="38.25" hidden="1">
      <c r="A1750" s="268" t="s">
        <v>711</v>
      </c>
      <c r="B1750" s="89"/>
      <c r="C1750" s="269" t="s">
        <v>1409</v>
      </c>
      <c r="D1750" s="84">
        <v>43524</v>
      </c>
      <c r="E1750" s="85" t="s">
        <v>3590</v>
      </c>
      <c r="F1750" s="85" t="s">
        <v>13</v>
      </c>
      <c r="G1750" s="85">
        <v>392569</v>
      </c>
      <c r="H1750" s="89"/>
      <c r="I1750" s="270" t="s">
        <v>720</v>
      </c>
      <c r="J1750" s="89"/>
      <c r="K1750" s="89"/>
      <c r="L1750" s="89"/>
      <c r="M1750" s="89"/>
      <c r="N1750" s="271">
        <v>4699.58</v>
      </c>
      <c r="O1750" s="271">
        <v>0</v>
      </c>
      <c r="P1750" s="89" t="s">
        <v>670</v>
      </c>
    </row>
    <row r="1751" spans="1:16" ht="38.25" hidden="1">
      <c r="A1751" s="268" t="s">
        <v>711</v>
      </c>
      <c r="B1751" s="89"/>
      <c r="C1751" s="269" t="s">
        <v>1409</v>
      </c>
      <c r="D1751" s="84">
        <v>43524</v>
      </c>
      <c r="E1751" s="85" t="s">
        <v>3591</v>
      </c>
      <c r="F1751" s="85" t="s">
        <v>13</v>
      </c>
      <c r="G1751" s="85">
        <v>392571</v>
      </c>
      <c r="H1751" s="89"/>
      <c r="I1751" s="270" t="s">
        <v>720</v>
      </c>
      <c r="J1751" s="89"/>
      <c r="K1751" s="89"/>
      <c r="L1751" s="89"/>
      <c r="M1751" s="89"/>
      <c r="N1751" s="271">
        <v>2841.34</v>
      </c>
      <c r="O1751" s="271">
        <v>0</v>
      </c>
      <c r="P1751" s="89" t="s">
        <v>670</v>
      </c>
    </row>
    <row r="1752" spans="1:16" ht="38.25" hidden="1">
      <c r="A1752" s="268" t="s">
        <v>711</v>
      </c>
      <c r="B1752" s="89"/>
      <c r="C1752" s="269" t="s">
        <v>1409</v>
      </c>
      <c r="D1752" s="84">
        <v>43524</v>
      </c>
      <c r="E1752" s="85" t="s">
        <v>3592</v>
      </c>
      <c r="F1752" s="85" t="s">
        <v>13</v>
      </c>
      <c r="G1752" s="85">
        <v>392573</v>
      </c>
      <c r="H1752" s="89"/>
      <c r="I1752" s="270" t="s">
        <v>720</v>
      </c>
      <c r="J1752" s="89"/>
      <c r="K1752" s="89"/>
      <c r="L1752" s="89"/>
      <c r="M1752" s="89"/>
      <c r="N1752" s="271">
        <v>410.91</v>
      </c>
      <c r="O1752" s="271">
        <v>0</v>
      </c>
      <c r="P1752" s="89" t="s">
        <v>670</v>
      </c>
    </row>
    <row r="1753" spans="1:16" ht="38.25" hidden="1">
      <c r="A1753" s="268" t="s">
        <v>711</v>
      </c>
      <c r="B1753" s="89"/>
      <c r="C1753" s="269" t="s">
        <v>1409</v>
      </c>
      <c r="D1753" s="84">
        <v>43524</v>
      </c>
      <c r="E1753" s="85" t="s">
        <v>3593</v>
      </c>
      <c r="F1753" s="85" t="s">
        <v>13</v>
      </c>
      <c r="G1753" s="85">
        <v>392575</v>
      </c>
      <c r="H1753" s="89"/>
      <c r="I1753" s="270" t="s">
        <v>720</v>
      </c>
      <c r="J1753" s="89"/>
      <c r="K1753" s="89"/>
      <c r="L1753" s="89"/>
      <c r="M1753" s="89"/>
      <c r="N1753" s="271">
        <v>1126.1400000000001</v>
      </c>
      <c r="O1753" s="271">
        <v>0</v>
      </c>
      <c r="P1753" s="89" t="s">
        <v>670</v>
      </c>
    </row>
    <row r="1754" spans="1:16" ht="38.25" hidden="1">
      <c r="A1754" s="268" t="s">
        <v>711</v>
      </c>
      <c r="B1754" s="89"/>
      <c r="C1754" s="269" t="s">
        <v>1409</v>
      </c>
      <c r="D1754" s="84">
        <v>43524</v>
      </c>
      <c r="E1754" s="85" t="s">
        <v>3594</v>
      </c>
      <c r="F1754" s="85" t="s">
        <v>13</v>
      </c>
      <c r="G1754" s="85">
        <v>392577</v>
      </c>
      <c r="H1754" s="89"/>
      <c r="I1754" s="270" t="s">
        <v>720</v>
      </c>
      <c r="J1754" s="89"/>
      <c r="K1754" s="89"/>
      <c r="L1754" s="89"/>
      <c r="M1754" s="89"/>
      <c r="N1754" s="271">
        <v>4538.99</v>
      </c>
      <c r="O1754" s="271">
        <v>0</v>
      </c>
      <c r="P1754" s="89" t="s">
        <v>670</v>
      </c>
    </row>
    <row r="1755" spans="1:16" ht="38.25" hidden="1">
      <c r="A1755" s="268" t="s">
        <v>711</v>
      </c>
      <c r="B1755" s="89"/>
      <c r="C1755" s="269" t="s">
        <v>1409</v>
      </c>
      <c r="D1755" s="84">
        <v>43524</v>
      </c>
      <c r="E1755" s="85" t="s">
        <v>3595</v>
      </c>
      <c r="F1755" s="85" t="s">
        <v>13</v>
      </c>
      <c r="G1755" s="85">
        <v>392579</v>
      </c>
      <c r="H1755" s="89"/>
      <c r="I1755" s="270" t="s">
        <v>720</v>
      </c>
      <c r="J1755" s="89"/>
      <c r="K1755" s="89"/>
      <c r="L1755" s="89"/>
      <c r="M1755" s="89"/>
      <c r="N1755" s="271">
        <v>4538.99</v>
      </c>
      <c r="O1755" s="271">
        <v>0</v>
      </c>
      <c r="P1755" s="89" t="s">
        <v>670</v>
      </c>
    </row>
    <row r="1756" spans="1:16" ht="38.25" hidden="1">
      <c r="A1756" s="268" t="s">
        <v>711</v>
      </c>
      <c r="B1756" s="89"/>
      <c r="C1756" s="269" t="s">
        <v>1409</v>
      </c>
      <c r="D1756" s="84">
        <v>43524</v>
      </c>
      <c r="E1756" s="85" t="s">
        <v>3596</v>
      </c>
      <c r="F1756" s="85" t="s">
        <v>13</v>
      </c>
      <c r="G1756" s="85">
        <v>392581</v>
      </c>
      <c r="H1756" s="89"/>
      <c r="I1756" s="270" t="s">
        <v>720</v>
      </c>
      <c r="J1756" s="89"/>
      <c r="K1756" s="89"/>
      <c r="L1756" s="89"/>
      <c r="M1756" s="89"/>
      <c r="N1756" s="271">
        <v>4538.99</v>
      </c>
      <c r="O1756" s="271">
        <v>0</v>
      </c>
      <c r="P1756" s="89" t="s">
        <v>670</v>
      </c>
    </row>
    <row r="1757" spans="1:16" ht="38.25" hidden="1">
      <c r="A1757" s="268" t="s">
        <v>711</v>
      </c>
      <c r="B1757" s="89"/>
      <c r="C1757" s="269" t="s">
        <v>1409</v>
      </c>
      <c r="D1757" s="84">
        <v>43524</v>
      </c>
      <c r="E1757" s="85" t="s">
        <v>3597</v>
      </c>
      <c r="F1757" s="85" t="s">
        <v>13</v>
      </c>
      <c r="G1757" s="85">
        <v>392583</v>
      </c>
      <c r="H1757" s="89"/>
      <c r="I1757" s="270" t="s">
        <v>720</v>
      </c>
      <c r="J1757" s="89"/>
      <c r="K1757" s="89"/>
      <c r="L1757" s="89"/>
      <c r="M1757" s="89"/>
      <c r="N1757" s="271">
        <v>4538.99</v>
      </c>
      <c r="O1757" s="271">
        <v>0</v>
      </c>
      <c r="P1757" s="89" t="s">
        <v>670</v>
      </c>
    </row>
    <row r="1758" spans="1:16" ht="38.25" hidden="1">
      <c r="A1758" s="268" t="s">
        <v>711</v>
      </c>
      <c r="B1758" s="89"/>
      <c r="C1758" s="269" t="s">
        <v>1409</v>
      </c>
      <c r="D1758" s="84">
        <v>43524</v>
      </c>
      <c r="E1758" s="85" t="s">
        <v>3598</v>
      </c>
      <c r="F1758" s="85" t="s">
        <v>13</v>
      </c>
      <c r="G1758" s="85">
        <v>392585</v>
      </c>
      <c r="H1758" s="89"/>
      <c r="I1758" s="270" t="s">
        <v>720</v>
      </c>
      <c r="J1758" s="89"/>
      <c r="K1758" s="89"/>
      <c r="L1758" s="89"/>
      <c r="M1758" s="89"/>
      <c r="N1758" s="271">
        <v>4538.99</v>
      </c>
      <c r="O1758" s="271">
        <v>0</v>
      </c>
      <c r="P1758" s="89" t="s">
        <v>670</v>
      </c>
    </row>
    <row r="1759" spans="1:16" ht="38.25" hidden="1">
      <c r="A1759" s="268" t="s">
        <v>711</v>
      </c>
      <c r="B1759" s="89"/>
      <c r="C1759" s="269" t="s">
        <v>1409</v>
      </c>
      <c r="D1759" s="84">
        <v>43524</v>
      </c>
      <c r="E1759" s="85" t="s">
        <v>3599</v>
      </c>
      <c r="F1759" s="85" t="s">
        <v>13</v>
      </c>
      <c r="G1759" s="85">
        <v>392587</v>
      </c>
      <c r="H1759" s="89"/>
      <c r="I1759" s="270" t="s">
        <v>720</v>
      </c>
      <c r="J1759" s="89"/>
      <c r="K1759" s="89"/>
      <c r="L1759" s="89"/>
      <c r="M1759" s="89"/>
      <c r="N1759" s="271">
        <v>36522.43</v>
      </c>
      <c r="O1759" s="271">
        <v>0</v>
      </c>
      <c r="P1759" s="89" t="s">
        <v>670</v>
      </c>
    </row>
    <row r="1760" spans="1:16" ht="38.25" hidden="1">
      <c r="A1760" s="268" t="s">
        <v>711</v>
      </c>
      <c r="B1760" s="89"/>
      <c r="C1760" s="269" t="s">
        <v>1409</v>
      </c>
      <c r="D1760" s="84">
        <v>43524</v>
      </c>
      <c r="E1760" s="85" t="s">
        <v>3600</v>
      </c>
      <c r="F1760" s="85" t="s">
        <v>13</v>
      </c>
      <c r="G1760" s="85">
        <v>392589</v>
      </c>
      <c r="H1760" s="89"/>
      <c r="I1760" s="270" t="s">
        <v>720</v>
      </c>
      <c r="J1760" s="89"/>
      <c r="K1760" s="89"/>
      <c r="L1760" s="89"/>
      <c r="M1760" s="89"/>
      <c r="N1760" s="271">
        <v>22081.52</v>
      </c>
      <c r="O1760" s="271">
        <v>0</v>
      </c>
      <c r="P1760" s="89" t="s">
        <v>670</v>
      </c>
    </row>
    <row r="1761" spans="1:16" ht="38.25" hidden="1">
      <c r="A1761" s="268" t="s">
        <v>711</v>
      </c>
      <c r="B1761" s="89"/>
      <c r="C1761" s="269" t="s">
        <v>1409</v>
      </c>
      <c r="D1761" s="84">
        <v>43524</v>
      </c>
      <c r="E1761" s="85" t="s">
        <v>3601</v>
      </c>
      <c r="F1761" s="85" t="s">
        <v>13</v>
      </c>
      <c r="G1761" s="85">
        <v>392591</v>
      </c>
      <c r="H1761" s="89"/>
      <c r="I1761" s="270" t="s">
        <v>720</v>
      </c>
      <c r="J1761" s="89"/>
      <c r="K1761" s="89"/>
      <c r="L1761" s="89"/>
      <c r="M1761" s="89"/>
      <c r="N1761" s="271">
        <v>3193.67</v>
      </c>
      <c r="O1761" s="271">
        <v>0</v>
      </c>
      <c r="P1761" s="89" t="s">
        <v>670</v>
      </c>
    </row>
    <row r="1762" spans="1:16" ht="38.25" hidden="1">
      <c r="A1762" s="268" t="s">
        <v>711</v>
      </c>
      <c r="B1762" s="89"/>
      <c r="C1762" s="269" t="s">
        <v>1409</v>
      </c>
      <c r="D1762" s="84">
        <v>43524</v>
      </c>
      <c r="E1762" s="85" t="s">
        <v>3602</v>
      </c>
      <c r="F1762" s="85" t="s">
        <v>13</v>
      </c>
      <c r="G1762" s="85">
        <v>392593</v>
      </c>
      <c r="H1762" s="89"/>
      <c r="I1762" s="270" t="s">
        <v>720</v>
      </c>
      <c r="J1762" s="89"/>
      <c r="K1762" s="89"/>
      <c r="L1762" s="89"/>
      <c r="M1762" s="89"/>
      <c r="N1762" s="271">
        <v>8751.51</v>
      </c>
      <c r="O1762" s="271">
        <v>0</v>
      </c>
      <c r="P1762" s="89" t="s">
        <v>670</v>
      </c>
    </row>
    <row r="1763" spans="1:16" ht="38.25" hidden="1">
      <c r="A1763" s="268" t="s">
        <v>711</v>
      </c>
      <c r="B1763" s="89"/>
      <c r="C1763" s="269" t="s">
        <v>1409</v>
      </c>
      <c r="D1763" s="84">
        <v>43524</v>
      </c>
      <c r="E1763" s="85" t="s">
        <v>3603</v>
      </c>
      <c r="F1763" s="85" t="s">
        <v>13</v>
      </c>
      <c r="G1763" s="85">
        <v>392595</v>
      </c>
      <c r="H1763" s="89"/>
      <c r="I1763" s="270" t="s">
        <v>720</v>
      </c>
      <c r="J1763" s="89"/>
      <c r="K1763" s="89"/>
      <c r="L1763" s="89"/>
      <c r="M1763" s="89"/>
      <c r="N1763" s="271">
        <v>35274.53</v>
      </c>
      <c r="O1763" s="271">
        <v>0</v>
      </c>
      <c r="P1763" s="89" t="s">
        <v>670</v>
      </c>
    </row>
    <row r="1764" spans="1:16" ht="38.25" hidden="1">
      <c r="A1764" s="268" t="s">
        <v>711</v>
      </c>
      <c r="B1764" s="89"/>
      <c r="C1764" s="269" t="s">
        <v>1409</v>
      </c>
      <c r="D1764" s="84">
        <v>43524</v>
      </c>
      <c r="E1764" s="85" t="s">
        <v>3604</v>
      </c>
      <c r="F1764" s="85" t="s">
        <v>13</v>
      </c>
      <c r="G1764" s="85">
        <v>392597</v>
      </c>
      <c r="H1764" s="89"/>
      <c r="I1764" s="270" t="s">
        <v>720</v>
      </c>
      <c r="J1764" s="89"/>
      <c r="K1764" s="89"/>
      <c r="L1764" s="89"/>
      <c r="M1764" s="89"/>
      <c r="N1764" s="271">
        <v>35274.53</v>
      </c>
      <c r="O1764" s="271">
        <v>0</v>
      </c>
      <c r="P1764" s="89" t="s">
        <v>670</v>
      </c>
    </row>
    <row r="1765" spans="1:16" ht="38.25" hidden="1">
      <c r="A1765" s="268" t="s">
        <v>711</v>
      </c>
      <c r="B1765" s="89"/>
      <c r="C1765" s="269" t="s">
        <v>1409</v>
      </c>
      <c r="D1765" s="84">
        <v>43524</v>
      </c>
      <c r="E1765" s="85" t="s">
        <v>3605</v>
      </c>
      <c r="F1765" s="85" t="s">
        <v>13</v>
      </c>
      <c r="G1765" s="85">
        <v>392599</v>
      </c>
      <c r="H1765" s="89"/>
      <c r="I1765" s="270" t="s">
        <v>720</v>
      </c>
      <c r="J1765" s="89"/>
      <c r="K1765" s="89"/>
      <c r="L1765" s="89"/>
      <c r="M1765" s="89"/>
      <c r="N1765" s="271">
        <v>35274.53</v>
      </c>
      <c r="O1765" s="271">
        <v>0</v>
      </c>
      <c r="P1765" s="89" t="s">
        <v>670</v>
      </c>
    </row>
    <row r="1766" spans="1:16" ht="38.25" hidden="1">
      <c r="A1766" s="268" t="s">
        <v>711</v>
      </c>
      <c r="B1766" s="89"/>
      <c r="C1766" s="269" t="s">
        <v>1409</v>
      </c>
      <c r="D1766" s="84">
        <v>43524</v>
      </c>
      <c r="E1766" s="85" t="s">
        <v>3606</v>
      </c>
      <c r="F1766" s="85" t="s">
        <v>13</v>
      </c>
      <c r="G1766" s="85">
        <v>392601</v>
      </c>
      <c r="H1766" s="89"/>
      <c r="I1766" s="270" t="s">
        <v>720</v>
      </c>
      <c r="J1766" s="89"/>
      <c r="K1766" s="89"/>
      <c r="L1766" s="89"/>
      <c r="M1766" s="89"/>
      <c r="N1766" s="271">
        <v>35274.53</v>
      </c>
      <c r="O1766" s="271">
        <v>0</v>
      </c>
      <c r="P1766" s="89" t="s">
        <v>670</v>
      </c>
    </row>
    <row r="1767" spans="1:16" ht="38.25" hidden="1">
      <c r="A1767" s="268" t="s">
        <v>711</v>
      </c>
      <c r="B1767" s="89"/>
      <c r="C1767" s="269" t="s">
        <v>1409</v>
      </c>
      <c r="D1767" s="84">
        <v>43524</v>
      </c>
      <c r="E1767" s="85" t="s">
        <v>3607</v>
      </c>
      <c r="F1767" s="85" t="s">
        <v>13</v>
      </c>
      <c r="G1767" s="85">
        <v>392603</v>
      </c>
      <c r="H1767" s="89"/>
      <c r="I1767" s="270" t="s">
        <v>720</v>
      </c>
      <c r="J1767" s="89"/>
      <c r="K1767" s="89"/>
      <c r="L1767" s="89"/>
      <c r="M1767" s="89"/>
      <c r="N1767" s="271">
        <v>35274.53</v>
      </c>
      <c r="O1767" s="271">
        <v>0</v>
      </c>
      <c r="P1767" s="89" t="s">
        <v>670</v>
      </c>
    </row>
    <row r="1768" spans="1:16" ht="38.25" hidden="1">
      <c r="A1768" s="268" t="s">
        <v>711</v>
      </c>
      <c r="B1768" s="89"/>
      <c r="C1768" s="269" t="s">
        <v>1409</v>
      </c>
      <c r="D1768" s="84">
        <v>43524</v>
      </c>
      <c r="E1768" s="85" t="s">
        <v>3608</v>
      </c>
      <c r="F1768" s="85" t="s">
        <v>13</v>
      </c>
      <c r="G1768" s="85">
        <v>392605</v>
      </c>
      <c r="H1768" s="89"/>
      <c r="I1768" s="270" t="s">
        <v>720</v>
      </c>
      <c r="J1768" s="89"/>
      <c r="K1768" s="89"/>
      <c r="L1768" s="89"/>
      <c r="M1768" s="89"/>
      <c r="N1768" s="271">
        <v>42125.13</v>
      </c>
      <c r="O1768" s="271">
        <v>0</v>
      </c>
      <c r="P1768" s="89" t="s">
        <v>670</v>
      </c>
    </row>
    <row r="1769" spans="1:16" ht="38.25" hidden="1">
      <c r="A1769" s="268" t="s">
        <v>711</v>
      </c>
      <c r="B1769" s="89"/>
      <c r="C1769" s="269" t="s">
        <v>1409</v>
      </c>
      <c r="D1769" s="84">
        <v>43524</v>
      </c>
      <c r="E1769" s="85" t="s">
        <v>3609</v>
      </c>
      <c r="F1769" s="85" t="s">
        <v>13</v>
      </c>
      <c r="G1769" s="85">
        <v>392607</v>
      </c>
      <c r="H1769" s="89"/>
      <c r="I1769" s="270" t="s">
        <v>720</v>
      </c>
      <c r="J1769" s="89"/>
      <c r="K1769" s="89"/>
      <c r="L1769" s="89"/>
      <c r="M1769" s="89"/>
      <c r="N1769" s="271">
        <v>3412.85</v>
      </c>
      <c r="O1769" s="271">
        <v>0</v>
      </c>
      <c r="P1769" s="89" t="s">
        <v>670</v>
      </c>
    </row>
    <row r="1770" spans="1:16" ht="38.25" hidden="1">
      <c r="A1770" s="268" t="s">
        <v>711</v>
      </c>
      <c r="B1770" s="89"/>
      <c r="C1770" s="269" t="s">
        <v>1409</v>
      </c>
      <c r="D1770" s="84">
        <v>43524</v>
      </c>
      <c r="E1770" s="85" t="s">
        <v>3610</v>
      </c>
      <c r="F1770" s="85" t="s">
        <v>13</v>
      </c>
      <c r="G1770" s="85">
        <v>392609</v>
      </c>
      <c r="H1770" s="89"/>
      <c r="I1770" s="270" t="s">
        <v>720</v>
      </c>
      <c r="J1770" s="89"/>
      <c r="K1770" s="89"/>
      <c r="L1770" s="89"/>
      <c r="M1770" s="89"/>
      <c r="N1770" s="271">
        <v>4128.01</v>
      </c>
      <c r="O1770" s="271">
        <v>0</v>
      </c>
      <c r="P1770" s="89" t="s">
        <v>670</v>
      </c>
    </row>
    <row r="1771" spans="1:16" ht="38.25" hidden="1">
      <c r="A1771" s="268" t="s">
        <v>711</v>
      </c>
      <c r="B1771" s="89"/>
      <c r="C1771" s="269" t="s">
        <v>1409</v>
      </c>
      <c r="D1771" s="84">
        <v>43524</v>
      </c>
      <c r="E1771" s="85" t="s">
        <v>3611</v>
      </c>
      <c r="F1771" s="85" t="s">
        <v>13</v>
      </c>
      <c r="G1771" s="85">
        <v>392611</v>
      </c>
      <c r="H1771" s="89"/>
      <c r="I1771" s="270" t="s">
        <v>720</v>
      </c>
      <c r="J1771" s="89"/>
      <c r="K1771" s="89"/>
      <c r="L1771" s="89"/>
      <c r="M1771" s="89"/>
      <c r="N1771" s="271">
        <v>1697.64</v>
      </c>
      <c r="O1771" s="271">
        <v>0</v>
      </c>
      <c r="P1771" s="89" t="s">
        <v>670</v>
      </c>
    </row>
    <row r="1772" spans="1:16" ht="38.25" hidden="1">
      <c r="A1772" s="268" t="s">
        <v>711</v>
      </c>
      <c r="B1772" s="89"/>
      <c r="C1772" s="269" t="s">
        <v>1409</v>
      </c>
      <c r="D1772" s="84">
        <v>43524</v>
      </c>
      <c r="E1772" s="85" t="s">
        <v>3612</v>
      </c>
      <c r="F1772" s="85" t="s">
        <v>13</v>
      </c>
      <c r="G1772" s="85">
        <v>392613</v>
      </c>
      <c r="H1772" s="89"/>
      <c r="I1772" s="270" t="s">
        <v>720</v>
      </c>
      <c r="J1772" s="89"/>
      <c r="K1772" s="89"/>
      <c r="L1772" s="89"/>
      <c r="M1772" s="89"/>
      <c r="N1772" s="271">
        <v>11680.18</v>
      </c>
      <c r="O1772" s="271">
        <v>0</v>
      </c>
      <c r="P1772" s="89" t="s">
        <v>670</v>
      </c>
    </row>
    <row r="1773" spans="1:16" ht="38.25" hidden="1">
      <c r="A1773" s="268" t="s">
        <v>711</v>
      </c>
      <c r="B1773" s="89"/>
      <c r="C1773" s="269" t="s">
        <v>1409</v>
      </c>
      <c r="D1773" s="84">
        <v>43524</v>
      </c>
      <c r="E1773" s="85" t="s">
        <v>3613</v>
      </c>
      <c r="F1773" s="85" t="s">
        <v>13</v>
      </c>
      <c r="G1773" s="85">
        <v>392615</v>
      </c>
      <c r="H1773" s="89"/>
      <c r="I1773" s="270" t="s">
        <v>720</v>
      </c>
      <c r="J1773" s="89"/>
      <c r="K1773" s="89"/>
      <c r="L1773" s="89"/>
      <c r="M1773" s="89"/>
      <c r="N1773" s="271">
        <v>4803.37</v>
      </c>
      <c r="O1773" s="271">
        <v>0</v>
      </c>
      <c r="P1773" s="89" t="s">
        <v>670</v>
      </c>
    </row>
    <row r="1774" spans="1:16" ht="38.25" hidden="1">
      <c r="A1774" s="268" t="s">
        <v>711</v>
      </c>
      <c r="B1774" s="89"/>
      <c r="C1774" s="269" t="s">
        <v>1409</v>
      </c>
      <c r="D1774" s="84">
        <v>43524</v>
      </c>
      <c r="E1774" s="85" t="s">
        <v>3614</v>
      </c>
      <c r="F1774" s="85" t="s">
        <v>13</v>
      </c>
      <c r="G1774" s="85">
        <v>392617</v>
      </c>
      <c r="H1774" s="89"/>
      <c r="I1774" s="270" t="s">
        <v>720</v>
      </c>
      <c r="J1774" s="89"/>
      <c r="K1774" s="89"/>
      <c r="L1774" s="89"/>
      <c r="M1774" s="89"/>
      <c r="N1774" s="271">
        <v>9656.6200000000008</v>
      </c>
      <c r="O1774" s="271">
        <v>0</v>
      </c>
      <c r="P1774" s="89" t="s">
        <v>670</v>
      </c>
    </row>
    <row r="1775" spans="1:16" ht="38.25" hidden="1">
      <c r="A1775" s="268" t="s">
        <v>711</v>
      </c>
      <c r="B1775" s="89"/>
      <c r="C1775" s="269" t="s">
        <v>1409</v>
      </c>
      <c r="D1775" s="84">
        <v>43524</v>
      </c>
      <c r="E1775" s="85" t="s">
        <v>3615</v>
      </c>
      <c r="F1775" s="85" t="s">
        <v>13</v>
      </c>
      <c r="G1775" s="85">
        <v>392619</v>
      </c>
      <c r="H1775" s="89"/>
      <c r="I1775" s="270" t="s">
        <v>720</v>
      </c>
      <c r="J1775" s="89"/>
      <c r="K1775" s="89"/>
      <c r="L1775" s="89"/>
      <c r="M1775" s="89"/>
      <c r="N1775" s="271">
        <v>13193.08</v>
      </c>
      <c r="O1775" s="271">
        <v>0</v>
      </c>
      <c r="P1775" s="89" t="s">
        <v>670</v>
      </c>
    </row>
    <row r="1776" spans="1:16" ht="38.25" hidden="1">
      <c r="A1776" s="268" t="s">
        <v>711</v>
      </c>
      <c r="B1776" s="89"/>
      <c r="C1776" s="269" t="s">
        <v>1409</v>
      </c>
      <c r="D1776" s="84">
        <v>43524</v>
      </c>
      <c r="E1776" s="85" t="s">
        <v>3616</v>
      </c>
      <c r="F1776" s="85" t="s">
        <v>13</v>
      </c>
      <c r="G1776" s="85">
        <v>392621</v>
      </c>
      <c r="H1776" s="89"/>
      <c r="I1776" s="270" t="s">
        <v>720</v>
      </c>
      <c r="J1776" s="89"/>
      <c r="K1776" s="89"/>
      <c r="L1776" s="89"/>
      <c r="M1776" s="89"/>
      <c r="N1776" s="271">
        <v>26523.09</v>
      </c>
      <c r="O1776" s="271">
        <v>0</v>
      </c>
      <c r="P1776" s="89" t="s">
        <v>670</v>
      </c>
    </row>
    <row r="1777" spans="1:16" ht="38.25" hidden="1">
      <c r="A1777" s="268" t="s">
        <v>711</v>
      </c>
      <c r="B1777" s="89"/>
      <c r="C1777" s="269" t="s">
        <v>1409</v>
      </c>
      <c r="D1777" s="84">
        <v>43524</v>
      </c>
      <c r="E1777" s="85" t="s">
        <v>3617</v>
      </c>
      <c r="F1777" s="85" t="s">
        <v>13</v>
      </c>
      <c r="G1777" s="85">
        <v>392623</v>
      </c>
      <c r="H1777" s="89"/>
      <c r="I1777" s="270" t="s">
        <v>720</v>
      </c>
      <c r="J1777" s="89"/>
      <c r="K1777" s="89"/>
      <c r="L1777" s="89"/>
      <c r="M1777" s="89"/>
      <c r="N1777" s="271">
        <v>32080.93</v>
      </c>
      <c r="O1777" s="271">
        <v>0</v>
      </c>
      <c r="P1777" s="89" t="s">
        <v>670</v>
      </c>
    </row>
    <row r="1778" spans="1:16" ht="38.25" hidden="1">
      <c r="A1778" s="268" t="s">
        <v>711</v>
      </c>
      <c r="B1778" s="89"/>
      <c r="C1778" s="269" t="s">
        <v>1409</v>
      </c>
      <c r="D1778" s="84">
        <v>43524</v>
      </c>
      <c r="E1778" s="85" t="s">
        <v>3618</v>
      </c>
      <c r="F1778" s="85" t="s">
        <v>13</v>
      </c>
      <c r="G1778" s="85">
        <v>392626</v>
      </c>
      <c r="H1778" s="89"/>
      <c r="I1778" s="270" t="s">
        <v>720</v>
      </c>
      <c r="J1778" s="89"/>
      <c r="K1778" s="89"/>
      <c r="L1778" s="89"/>
      <c r="M1778" s="89"/>
      <c r="N1778" s="271">
        <v>1926436.52</v>
      </c>
      <c r="O1778" s="271">
        <v>0</v>
      </c>
      <c r="P1778" s="89" t="s">
        <v>670</v>
      </c>
    </row>
    <row r="1779" spans="1:16" ht="38.25" hidden="1">
      <c r="A1779" s="268" t="s">
        <v>711</v>
      </c>
      <c r="B1779" s="89"/>
      <c r="C1779" s="269" t="s">
        <v>1409</v>
      </c>
      <c r="D1779" s="84">
        <v>43524</v>
      </c>
      <c r="E1779" s="85" t="s">
        <v>3619</v>
      </c>
      <c r="F1779" s="85" t="s">
        <v>13</v>
      </c>
      <c r="G1779" s="85">
        <v>392628</v>
      </c>
      <c r="H1779" s="89"/>
      <c r="I1779" s="270" t="s">
        <v>720</v>
      </c>
      <c r="J1779" s="89"/>
      <c r="K1779" s="89"/>
      <c r="L1779" s="89"/>
      <c r="M1779" s="89"/>
      <c r="N1779" s="271">
        <v>1926436.52</v>
      </c>
      <c r="O1779" s="271">
        <v>0</v>
      </c>
      <c r="P1779" s="89" t="s">
        <v>670</v>
      </c>
    </row>
    <row r="1780" spans="1:16" ht="38.25" hidden="1">
      <c r="A1780" s="268" t="s">
        <v>711</v>
      </c>
      <c r="B1780" s="89"/>
      <c r="C1780" s="269" t="s">
        <v>1409</v>
      </c>
      <c r="D1780" s="84">
        <v>43524</v>
      </c>
      <c r="E1780" s="85" t="s">
        <v>3620</v>
      </c>
      <c r="F1780" s="85" t="s">
        <v>13</v>
      </c>
      <c r="G1780" s="85">
        <v>392630</v>
      </c>
      <c r="H1780" s="89"/>
      <c r="I1780" s="270" t="s">
        <v>720</v>
      </c>
      <c r="J1780" s="89"/>
      <c r="K1780" s="89"/>
      <c r="L1780" s="89"/>
      <c r="M1780" s="89"/>
      <c r="N1780" s="271">
        <v>1926436.52</v>
      </c>
      <c r="O1780" s="271">
        <v>0</v>
      </c>
      <c r="P1780" s="89" t="s">
        <v>670</v>
      </c>
    </row>
    <row r="1781" spans="1:16" ht="38.25" hidden="1">
      <c r="A1781" s="268" t="s">
        <v>711</v>
      </c>
      <c r="B1781" s="89"/>
      <c r="C1781" s="269" t="s">
        <v>1409</v>
      </c>
      <c r="D1781" s="84">
        <v>43524</v>
      </c>
      <c r="E1781" s="85" t="s">
        <v>3621</v>
      </c>
      <c r="F1781" s="85" t="s">
        <v>13</v>
      </c>
      <c r="G1781" s="85">
        <v>392632</v>
      </c>
      <c r="H1781" s="89"/>
      <c r="I1781" s="270" t="s">
        <v>720</v>
      </c>
      <c r="J1781" s="89"/>
      <c r="K1781" s="89"/>
      <c r="L1781" s="89"/>
      <c r="M1781" s="89"/>
      <c r="N1781" s="271">
        <v>5291184.13</v>
      </c>
      <c r="O1781" s="271">
        <v>0</v>
      </c>
      <c r="P1781" s="89" t="s">
        <v>670</v>
      </c>
    </row>
    <row r="1782" spans="1:16" ht="38.25" hidden="1">
      <c r="A1782" s="268" t="s">
        <v>711</v>
      </c>
      <c r="B1782" s="89"/>
      <c r="C1782" s="269" t="s">
        <v>1409</v>
      </c>
      <c r="D1782" s="84">
        <v>43524</v>
      </c>
      <c r="E1782" s="85" t="s">
        <v>3622</v>
      </c>
      <c r="F1782" s="85" t="s">
        <v>13</v>
      </c>
      <c r="G1782" s="85">
        <v>392634</v>
      </c>
      <c r="H1782" s="89"/>
      <c r="I1782" s="270" t="s">
        <v>720</v>
      </c>
      <c r="J1782" s="89"/>
      <c r="K1782" s="89"/>
      <c r="L1782" s="89"/>
      <c r="M1782" s="89"/>
      <c r="N1782" s="271">
        <v>5291184.13</v>
      </c>
      <c r="O1782" s="271">
        <v>0</v>
      </c>
      <c r="P1782" s="89" t="s">
        <v>670</v>
      </c>
    </row>
    <row r="1783" spans="1:16" ht="38.25" hidden="1">
      <c r="A1783" s="268" t="s">
        <v>711</v>
      </c>
      <c r="B1783" s="89"/>
      <c r="C1783" s="269" t="s">
        <v>1409</v>
      </c>
      <c r="D1783" s="84">
        <v>43524</v>
      </c>
      <c r="E1783" s="85" t="s">
        <v>3623</v>
      </c>
      <c r="F1783" s="85" t="s">
        <v>13</v>
      </c>
      <c r="G1783" s="85">
        <v>392636</v>
      </c>
      <c r="H1783" s="89"/>
      <c r="I1783" s="270" t="s">
        <v>720</v>
      </c>
      <c r="J1783" s="89"/>
      <c r="K1783" s="89"/>
      <c r="L1783" s="89"/>
      <c r="M1783" s="89"/>
      <c r="N1783" s="271">
        <v>5291184.13</v>
      </c>
      <c r="O1783" s="271">
        <v>0</v>
      </c>
      <c r="P1783" s="89" t="s">
        <v>670</v>
      </c>
    </row>
    <row r="1784" spans="1:16" ht="38.25" hidden="1">
      <c r="A1784" s="268" t="s">
        <v>711</v>
      </c>
      <c r="B1784" s="89"/>
      <c r="C1784" s="269" t="s">
        <v>1409</v>
      </c>
      <c r="D1784" s="84">
        <v>43524</v>
      </c>
      <c r="E1784" s="85" t="s">
        <v>3624</v>
      </c>
      <c r="F1784" s="85" t="s">
        <v>13</v>
      </c>
      <c r="G1784" s="85">
        <v>392638</v>
      </c>
      <c r="H1784" s="89"/>
      <c r="I1784" s="270" t="s">
        <v>720</v>
      </c>
      <c r="J1784" s="89"/>
      <c r="K1784" s="89"/>
      <c r="L1784" s="89"/>
      <c r="M1784" s="89"/>
      <c r="N1784" s="271">
        <v>5291184.13</v>
      </c>
      <c r="O1784" s="271">
        <v>0</v>
      </c>
      <c r="P1784" s="89" t="s">
        <v>670</v>
      </c>
    </row>
    <row r="1785" spans="1:16" ht="38.25" hidden="1">
      <c r="A1785" s="268" t="s">
        <v>711</v>
      </c>
      <c r="B1785" s="89"/>
      <c r="C1785" s="269" t="s">
        <v>1409</v>
      </c>
      <c r="D1785" s="84">
        <v>43524</v>
      </c>
      <c r="E1785" s="85" t="s">
        <v>3625</v>
      </c>
      <c r="F1785" s="85" t="s">
        <v>13</v>
      </c>
      <c r="G1785" s="85">
        <v>392640</v>
      </c>
      <c r="H1785" s="89"/>
      <c r="I1785" s="270" t="s">
        <v>720</v>
      </c>
      <c r="J1785" s="89"/>
      <c r="K1785" s="89"/>
      <c r="L1785" s="89"/>
      <c r="M1785" s="89"/>
      <c r="N1785" s="271">
        <v>4482175.55</v>
      </c>
      <c r="O1785" s="271">
        <v>0</v>
      </c>
      <c r="P1785" s="89" t="s">
        <v>670</v>
      </c>
    </row>
    <row r="1786" spans="1:16" ht="38.25" hidden="1">
      <c r="A1786" s="268" t="s">
        <v>711</v>
      </c>
      <c r="B1786" s="89"/>
      <c r="C1786" s="269" t="s">
        <v>1409</v>
      </c>
      <c r="D1786" s="84">
        <v>43524</v>
      </c>
      <c r="E1786" s="85" t="s">
        <v>3626</v>
      </c>
      <c r="F1786" s="85" t="s">
        <v>13</v>
      </c>
      <c r="G1786" s="85">
        <v>392642</v>
      </c>
      <c r="H1786" s="89"/>
      <c r="I1786" s="270" t="s">
        <v>720</v>
      </c>
      <c r="J1786" s="89"/>
      <c r="K1786" s="89"/>
      <c r="L1786" s="89"/>
      <c r="M1786" s="89"/>
      <c r="N1786" s="271">
        <v>4482175.55</v>
      </c>
      <c r="O1786" s="271">
        <v>0</v>
      </c>
      <c r="P1786" s="89" t="s">
        <v>670</v>
      </c>
    </row>
    <row r="1787" spans="1:16" ht="38.25" hidden="1">
      <c r="A1787" s="268" t="s">
        <v>711</v>
      </c>
      <c r="B1787" s="89"/>
      <c r="C1787" s="269" t="s">
        <v>1409</v>
      </c>
      <c r="D1787" s="84">
        <v>43524</v>
      </c>
      <c r="E1787" s="85" t="s">
        <v>3627</v>
      </c>
      <c r="F1787" s="85" t="s">
        <v>13</v>
      </c>
      <c r="G1787" s="85">
        <v>392644</v>
      </c>
      <c r="H1787" s="89"/>
      <c r="I1787" s="270" t="s">
        <v>720</v>
      </c>
      <c r="J1787" s="89"/>
      <c r="K1787" s="89"/>
      <c r="L1787" s="89"/>
      <c r="M1787" s="89"/>
      <c r="N1787" s="271">
        <v>4482175.55</v>
      </c>
      <c r="O1787" s="271">
        <v>0</v>
      </c>
      <c r="P1787" s="89" t="s">
        <v>670</v>
      </c>
    </row>
    <row r="1788" spans="1:16" ht="38.25" hidden="1">
      <c r="A1788" s="268" t="s">
        <v>711</v>
      </c>
      <c r="B1788" s="89"/>
      <c r="C1788" s="269" t="s">
        <v>1409</v>
      </c>
      <c r="D1788" s="84">
        <v>43524</v>
      </c>
      <c r="E1788" s="85" t="s">
        <v>3628</v>
      </c>
      <c r="F1788" s="85" t="s">
        <v>13</v>
      </c>
      <c r="G1788" s="85">
        <v>392646</v>
      </c>
      <c r="H1788" s="89"/>
      <c r="I1788" s="270" t="s">
        <v>720</v>
      </c>
      <c r="J1788" s="89"/>
      <c r="K1788" s="89"/>
      <c r="L1788" s="89"/>
      <c r="M1788" s="89"/>
      <c r="N1788" s="271">
        <v>4482175.55</v>
      </c>
      <c r="O1788" s="271">
        <v>0</v>
      </c>
      <c r="P1788" s="89" t="s">
        <v>670</v>
      </c>
    </row>
    <row r="1789" spans="1:16" ht="38.25" hidden="1">
      <c r="A1789" s="268" t="s">
        <v>711</v>
      </c>
      <c r="B1789" s="89"/>
      <c r="C1789" s="269" t="s">
        <v>1409</v>
      </c>
      <c r="D1789" s="84">
        <v>43524</v>
      </c>
      <c r="E1789" s="85" t="s">
        <v>3629</v>
      </c>
      <c r="F1789" s="85" t="s">
        <v>13</v>
      </c>
      <c r="G1789" s="85">
        <v>392648</v>
      </c>
      <c r="H1789" s="89"/>
      <c r="I1789" s="270" t="s">
        <v>720</v>
      </c>
      <c r="J1789" s="89"/>
      <c r="K1789" s="89"/>
      <c r="L1789" s="89"/>
      <c r="M1789" s="89"/>
      <c r="N1789" s="271">
        <v>12310821.68</v>
      </c>
      <c r="O1789" s="271">
        <v>0</v>
      </c>
      <c r="P1789" s="89" t="s">
        <v>670</v>
      </c>
    </row>
    <row r="1790" spans="1:16" ht="38.25" hidden="1">
      <c r="A1790" s="268" t="s">
        <v>711</v>
      </c>
      <c r="B1790" s="89"/>
      <c r="C1790" s="269" t="s">
        <v>1409</v>
      </c>
      <c r="D1790" s="84">
        <v>43524</v>
      </c>
      <c r="E1790" s="85" t="s">
        <v>3630</v>
      </c>
      <c r="F1790" s="85" t="s">
        <v>13</v>
      </c>
      <c r="G1790" s="85">
        <v>392650</v>
      </c>
      <c r="H1790" s="89"/>
      <c r="I1790" s="270" t="s">
        <v>720</v>
      </c>
      <c r="J1790" s="89"/>
      <c r="K1790" s="89"/>
      <c r="L1790" s="89"/>
      <c r="M1790" s="89"/>
      <c r="N1790" s="271">
        <v>12310821.68</v>
      </c>
      <c r="O1790" s="271">
        <v>0</v>
      </c>
      <c r="P1790" s="89" t="s">
        <v>670</v>
      </c>
    </row>
    <row r="1791" spans="1:16" ht="38.25" hidden="1">
      <c r="A1791" s="268" t="s">
        <v>711</v>
      </c>
      <c r="B1791" s="89"/>
      <c r="C1791" s="269" t="s">
        <v>1409</v>
      </c>
      <c r="D1791" s="84">
        <v>43524</v>
      </c>
      <c r="E1791" s="85" t="s">
        <v>3631</v>
      </c>
      <c r="F1791" s="85" t="s">
        <v>13</v>
      </c>
      <c r="G1791" s="85">
        <v>392652</v>
      </c>
      <c r="H1791" s="89"/>
      <c r="I1791" s="270" t="s">
        <v>720</v>
      </c>
      <c r="J1791" s="89"/>
      <c r="K1791" s="89"/>
      <c r="L1791" s="89"/>
      <c r="M1791" s="89"/>
      <c r="N1791" s="271">
        <v>12310821.68</v>
      </c>
      <c r="O1791" s="271">
        <v>0</v>
      </c>
      <c r="P1791" s="89" t="s">
        <v>670</v>
      </c>
    </row>
    <row r="1792" spans="1:16" ht="38.25" hidden="1">
      <c r="A1792" s="268" t="s">
        <v>711</v>
      </c>
      <c r="B1792" s="89"/>
      <c r="C1792" s="269" t="s">
        <v>1409</v>
      </c>
      <c r="D1792" s="84">
        <v>43524</v>
      </c>
      <c r="E1792" s="85" t="s">
        <v>3632</v>
      </c>
      <c r="F1792" s="85" t="s">
        <v>13</v>
      </c>
      <c r="G1792" s="85">
        <v>392654</v>
      </c>
      <c r="H1792" s="89"/>
      <c r="I1792" s="270" t="s">
        <v>720</v>
      </c>
      <c r="J1792" s="89"/>
      <c r="K1792" s="89"/>
      <c r="L1792" s="89"/>
      <c r="M1792" s="89"/>
      <c r="N1792" s="271">
        <v>12310821.68</v>
      </c>
      <c r="O1792" s="271">
        <v>0</v>
      </c>
      <c r="P1792" s="89" t="s">
        <v>670</v>
      </c>
    </row>
    <row r="1793" spans="1:16" ht="38.25" hidden="1">
      <c r="A1793" s="268" t="s">
        <v>711</v>
      </c>
      <c r="B1793" s="89"/>
      <c r="C1793" s="269" t="s">
        <v>1409</v>
      </c>
      <c r="D1793" s="84">
        <v>43524</v>
      </c>
      <c r="E1793" s="85" t="s">
        <v>3633</v>
      </c>
      <c r="F1793" s="85" t="s">
        <v>13</v>
      </c>
      <c r="G1793" s="85">
        <v>392656</v>
      </c>
      <c r="H1793" s="89"/>
      <c r="I1793" s="270" t="s">
        <v>720</v>
      </c>
      <c r="J1793" s="89"/>
      <c r="K1793" s="89"/>
      <c r="L1793" s="89"/>
      <c r="M1793" s="89"/>
      <c r="N1793" s="271">
        <v>2264954.33</v>
      </c>
      <c r="O1793" s="271">
        <v>0</v>
      </c>
      <c r="P1793" s="89" t="s">
        <v>670</v>
      </c>
    </row>
    <row r="1794" spans="1:16" ht="38.25" hidden="1">
      <c r="A1794" s="268" t="s">
        <v>711</v>
      </c>
      <c r="B1794" s="89"/>
      <c r="C1794" s="269" t="s">
        <v>1409</v>
      </c>
      <c r="D1794" s="84">
        <v>43524</v>
      </c>
      <c r="E1794" s="85" t="s">
        <v>3634</v>
      </c>
      <c r="F1794" s="85" t="s">
        <v>13</v>
      </c>
      <c r="G1794" s="85">
        <v>392658</v>
      </c>
      <c r="H1794" s="89"/>
      <c r="I1794" s="270" t="s">
        <v>720</v>
      </c>
      <c r="J1794" s="89"/>
      <c r="K1794" s="89"/>
      <c r="L1794" s="89"/>
      <c r="M1794" s="89"/>
      <c r="N1794" s="271">
        <v>2264954.33</v>
      </c>
      <c r="O1794" s="271">
        <v>0</v>
      </c>
      <c r="P1794" s="89" t="s">
        <v>670</v>
      </c>
    </row>
    <row r="1795" spans="1:16" ht="38.25" hidden="1">
      <c r="A1795" s="268" t="s">
        <v>711</v>
      </c>
      <c r="B1795" s="89"/>
      <c r="C1795" s="269" t="s">
        <v>1409</v>
      </c>
      <c r="D1795" s="84">
        <v>43524</v>
      </c>
      <c r="E1795" s="85" t="s">
        <v>3635</v>
      </c>
      <c r="F1795" s="85" t="s">
        <v>13</v>
      </c>
      <c r="G1795" s="85">
        <v>392660</v>
      </c>
      <c r="H1795" s="89"/>
      <c r="I1795" s="270" t="s">
        <v>720</v>
      </c>
      <c r="J1795" s="89"/>
      <c r="K1795" s="89"/>
      <c r="L1795" s="89"/>
      <c r="M1795" s="89"/>
      <c r="N1795" s="271">
        <v>2264954.33</v>
      </c>
      <c r="O1795" s="271">
        <v>0</v>
      </c>
      <c r="P1795" s="89" t="s">
        <v>670</v>
      </c>
    </row>
    <row r="1796" spans="1:16" ht="38.25" hidden="1">
      <c r="A1796" s="268" t="s">
        <v>711</v>
      </c>
      <c r="B1796" s="89"/>
      <c r="C1796" s="269" t="s">
        <v>1409</v>
      </c>
      <c r="D1796" s="84">
        <v>43524</v>
      </c>
      <c r="E1796" s="85" t="s">
        <v>3636</v>
      </c>
      <c r="F1796" s="85" t="s">
        <v>13</v>
      </c>
      <c r="G1796" s="85">
        <v>392662</v>
      </c>
      <c r="H1796" s="89"/>
      <c r="I1796" s="270" t="s">
        <v>720</v>
      </c>
      <c r="J1796" s="89"/>
      <c r="K1796" s="89"/>
      <c r="L1796" s="89"/>
      <c r="M1796" s="89"/>
      <c r="N1796" s="271">
        <v>2264954.33</v>
      </c>
      <c r="O1796" s="271">
        <v>0</v>
      </c>
      <c r="P1796" s="89" t="s">
        <v>670</v>
      </c>
    </row>
    <row r="1797" spans="1:16" ht="38.25" hidden="1">
      <c r="A1797" s="268" t="s">
        <v>711</v>
      </c>
      <c r="B1797" s="89"/>
      <c r="C1797" s="269" t="s">
        <v>1409</v>
      </c>
      <c r="D1797" s="84">
        <v>43524</v>
      </c>
      <c r="E1797" s="85" t="s">
        <v>3637</v>
      </c>
      <c r="F1797" s="85" t="s">
        <v>13</v>
      </c>
      <c r="G1797" s="85">
        <v>392664</v>
      </c>
      <c r="H1797" s="89"/>
      <c r="I1797" s="270" t="s">
        <v>720</v>
      </c>
      <c r="J1797" s="89"/>
      <c r="K1797" s="89"/>
      <c r="L1797" s="89"/>
      <c r="M1797" s="89"/>
      <c r="N1797" s="271">
        <v>1205928.6599999999</v>
      </c>
      <c r="O1797" s="271">
        <v>0</v>
      </c>
      <c r="P1797" s="89" t="s">
        <v>670</v>
      </c>
    </row>
    <row r="1798" spans="1:16" ht="38.25" hidden="1">
      <c r="A1798" s="268" t="s">
        <v>711</v>
      </c>
      <c r="B1798" s="89"/>
      <c r="C1798" s="269" t="s">
        <v>1409</v>
      </c>
      <c r="D1798" s="84">
        <v>43524</v>
      </c>
      <c r="E1798" s="85" t="s">
        <v>3638</v>
      </c>
      <c r="F1798" s="85" t="s">
        <v>13</v>
      </c>
      <c r="G1798" s="85">
        <v>392666</v>
      </c>
      <c r="H1798" s="89"/>
      <c r="I1798" s="270" t="s">
        <v>720</v>
      </c>
      <c r="J1798" s="89"/>
      <c r="K1798" s="89"/>
      <c r="L1798" s="89"/>
      <c r="M1798" s="89"/>
      <c r="N1798" s="271">
        <v>174414.33</v>
      </c>
      <c r="O1798" s="271">
        <v>0</v>
      </c>
      <c r="P1798" s="89" t="s">
        <v>670</v>
      </c>
    </row>
    <row r="1799" spans="1:16" ht="38.25" hidden="1">
      <c r="A1799" s="268" t="s">
        <v>711</v>
      </c>
      <c r="B1799" s="89"/>
      <c r="C1799" s="269" t="s">
        <v>1409</v>
      </c>
      <c r="D1799" s="84">
        <v>43524</v>
      </c>
      <c r="E1799" s="85" t="s">
        <v>3639</v>
      </c>
      <c r="F1799" s="85" t="s">
        <v>13</v>
      </c>
      <c r="G1799" s="85">
        <v>392668</v>
      </c>
      <c r="H1799" s="89"/>
      <c r="I1799" s="270" t="s">
        <v>720</v>
      </c>
      <c r="J1799" s="89"/>
      <c r="K1799" s="89"/>
      <c r="L1799" s="89"/>
      <c r="M1799" s="89"/>
      <c r="N1799" s="271">
        <v>477942.37</v>
      </c>
      <c r="O1799" s="271">
        <v>0</v>
      </c>
      <c r="P1799" s="89" t="s">
        <v>670</v>
      </c>
    </row>
    <row r="1800" spans="1:16" ht="38.25" hidden="1">
      <c r="A1800" s="268" t="s">
        <v>711</v>
      </c>
      <c r="B1800" s="89"/>
      <c r="C1800" s="269" t="s">
        <v>1409</v>
      </c>
      <c r="D1800" s="84">
        <v>43524</v>
      </c>
      <c r="E1800" s="85" t="s">
        <v>3640</v>
      </c>
      <c r="F1800" s="85" t="s">
        <v>13</v>
      </c>
      <c r="G1800" s="85">
        <v>392670</v>
      </c>
      <c r="H1800" s="89"/>
      <c r="I1800" s="270" t="s">
        <v>720</v>
      </c>
      <c r="J1800" s="89"/>
      <c r="K1800" s="89"/>
      <c r="L1800" s="89"/>
      <c r="M1800" s="89"/>
      <c r="N1800" s="271">
        <v>3312224.71</v>
      </c>
      <c r="O1800" s="271">
        <v>0</v>
      </c>
      <c r="P1800" s="89" t="s">
        <v>670</v>
      </c>
    </row>
    <row r="1801" spans="1:16" ht="38.25" hidden="1">
      <c r="A1801" s="268" t="s">
        <v>711</v>
      </c>
      <c r="B1801" s="89"/>
      <c r="C1801" s="269" t="s">
        <v>1409</v>
      </c>
      <c r="D1801" s="84">
        <v>43524</v>
      </c>
      <c r="E1801" s="85" t="s">
        <v>3641</v>
      </c>
      <c r="F1801" s="85" t="s">
        <v>13</v>
      </c>
      <c r="G1801" s="85">
        <v>392672</v>
      </c>
      <c r="H1801" s="89"/>
      <c r="I1801" s="270" t="s">
        <v>720</v>
      </c>
      <c r="J1801" s="89"/>
      <c r="K1801" s="89"/>
      <c r="L1801" s="89"/>
      <c r="M1801" s="89"/>
      <c r="N1801" s="271">
        <v>5478369.1799999997</v>
      </c>
      <c r="O1801" s="271">
        <v>0</v>
      </c>
      <c r="P1801" s="89" t="s">
        <v>670</v>
      </c>
    </row>
    <row r="1802" spans="1:16" ht="38.25" hidden="1">
      <c r="A1802" s="268" t="s">
        <v>711</v>
      </c>
      <c r="B1802" s="89"/>
      <c r="C1802" s="269" t="s">
        <v>1409</v>
      </c>
      <c r="D1802" s="84">
        <v>43524</v>
      </c>
      <c r="E1802" s="85" t="s">
        <v>3642</v>
      </c>
      <c r="F1802" s="85" t="s">
        <v>13</v>
      </c>
      <c r="G1802" s="85">
        <v>392674</v>
      </c>
      <c r="H1802" s="89"/>
      <c r="I1802" s="270" t="s">
        <v>720</v>
      </c>
      <c r="J1802" s="89"/>
      <c r="K1802" s="89"/>
      <c r="L1802" s="89"/>
      <c r="M1802" s="89"/>
      <c r="N1802" s="271">
        <v>479049.37</v>
      </c>
      <c r="O1802" s="271">
        <v>0</v>
      </c>
      <c r="P1802" s="89" t="s">
        <v>670</v>
      </c>
    </row>
    <row r="1803" spans="1:16" ht="38.25" hidden="1">
      <c r="A1803" s="268" t="s">
        <v>711</v>
      </c>
      <c r="B1803" s="89"/>
      <c r="C1803" s="269" t="s">
        <v>1409</v>
      </c>
      <c r="D1803" s="84">
        <v>43524</v>
      </c>
      <c r="E1803" s="85" t="s">
        <v>3643</v>
      </c>
      <c r="F1803" s="85" t="s">
        <v>13</v>
      </c>
      <c r="G1803" s="85">
        <v>392676</v>
      </c>
      <c r="H1803" s="89"/>
      <c r="I1803" s="270" t="s">
        <v>720</v>
      </c>
      <c r="J1803" s="89"/>
      <c r="K1803" s="89"/>
      <c r="L1803" s="89"/>
      <c r="M1803" s="89"/>
      <c r="N1803" s="271">
        <v>1112012.6499999999</v>
      </c>
      <c r="O1803" s="271">
        <v>0</v>
      </c>
      <c r="P1803" s="89" t="s">
        <v>670</v>
      </c>
    </row>
    <row r="1804" spans="1:16" ht="38.25" hidden="1">
      <c r="A1804" s="268" t="s">
        <v>711</v>
      </c>
      <c r="B1804" s="89"/>
      <c r="C1804" s="269" t="s">
        <v>1409</v>
      </c>
      <c r="D1804" s="84">
        <v>43524</v>
      </c>
      <c r="E1804" s="85" t="s">
        <v>3644</v>
      </c>
      <c r="F1804" s="85" t="s">
        <v>13</v>
      </c>
      <c r="G1804" s="85">
        <v>392678</v>
      </c>
      <c r="H1804" s="89"/>
      <c r="I1804" s="270" t="s">
        <v>720</v>
      </c>
      <c r="J1804" s="89"/>
      <c r="K1804" s="89"/>
      <c r="L1804" s="89"/>
      <c r="M1804" s="89"/>
      <c r="N1804" s="271">
        <v>4640740.54</v>
      </c>
      <c r="O1804" s="271">
        <v>0</v>
      </c>
      <c r="P1804" s="89" t="s">
        <v>670</v>
      </c>
    </row>
    <row r="1805" spans="1:16" ht="38.25" hidden="1">
      <c r="A1805" s="268" t="s">
        <v>711</v>
      </c>
      <c r="B1805" s="89"/>
      <c r="C1805" s="269" t="s">
        <v>1409</v>
      </c>
      <c r="D1805" s="84">
        <v>43524</v>
      </c>
      <c r="E1805" s="85" t="s">
        <v>3645</v>
      </c>
      <c r="F1805" s="85" t="s">
        <v>13</v>
      </c>
      <c r="G1805" s="85">
        <v>392680</v>
      </c>
      <c r="H1805" s="89"/>
      <c r="I1805" s="270" t="s">
        <v>720</v>
      </c>
      <c r="J1805" s="89"/>
      <c r="K1805" s="89"/>
      <c r="L1805" s="89"/>
      <c r="M1805" s="89"/>
      <c r="N1805" s="271">
        <v>405803.99</v>
      </c>
      <c r="O1805" s="271">
        <v>0</v>
      </c>
      <c r="P1805" s="89" t="s">
        <v>670</v>
      </c>
    </row>
    <row r="1806" spans="1:16" ht="38.25" hidden="1">
      <c r="A1806" s="268" t="s">
        <v>711</v>
      </c>
      <c r="B1806" s="89"/>
      <c r="C1806" s="269" t="s">
        <v>1409</v>
      </c>
      <c r="D1806" s="84">
        <v>43524</v>
      </c>
      <c r="E1806" s="85" t="s">
        <v>3646</v>
      </c>
      <c r="F1806" s="85" t="s">
        <v>13</v>
      </c>
      <c r="G1806" s="85">
        <v>392682</v>
      </c>
      <c r="H1806" s="89"/>
      <c r="I1806" s="270" t="s">
        <v>720</v>
      </c>
      <c r="J1806" s="89"/>
      <c r="K1806" s="89"/>
      <c r="L1806" s="89"/>
      <c r="M1806" s="89"/>
      <c r="N1806" s="271">
        <v>1114588.31</v>
      </c>
      <c r="O1806" s="271">
        <v>0</v>
      </c>
      <c r="P1806" s="89" t="s">
        <v>670</v>
      </c>
    </row>
    <row r="1807" spans="1:16" ht="38.25" hidden="1">
      <c r="A1807" s="268" t="s">
        <v>711</v>
      </c>
      <c r="B1807" s="89"/>
      <c r="C1807" s="269" t="s">
        <v>1409</v>
      </c>
      <c r="D1807" s="84">
        <v>43524</v>
      </c>
      <c r="E1807" s="85" t="s">
        <v>3647</v>
      </c>
      <c r="F1807" s="85" t="s">
        <v>13</v>
      </c>
      <c r="G1807" s="85">
        <v>392684</v>
      </c>
      <c r="H1807" s="89"/>
      <c r="I1807" s="270" t="s">
        <v>720</v>
      </c>
      <c r="J1807" s="89"/>
      <c r="K1807" s="89"/>
      <c r="L1807" s="89"/>
      <c r="M1807" s="89"/>
      <c r="N1807" s="271">
        <v>3054273.41</v>
      </c>
      <c r="O1807" s="271">
        <v>0</v>
      </c>
      <c r="P1807" s="89" t="s">
        <v>670</v>
      </c>
    </row>
    <row r="1808" spans="1:16" ht="38.25" hidden="1">
      <c r="A1808" s="268" t="s">
        <v>711</v>
      </c>
      <c r="B1808" s="89"/>
      <c r="C1808" s="269" t="s">
        <v>1409</v>
      </c>
      <c r="D1808" s="84">
        <v>43524</v>
      </c>
      <c r="E1808" s="85" t="s">
        <v>3648</v>
      </c>
      <c r="F1808" s="85" t="s">
        <v>13</v>
      </c>
      <c r="G1808" s="85">
        <v>392686</v>
      </c>
      <c r="H1808" s="89"/>
      <c r="I1808" s="270" t="s">
        <v>720</v>
      </c>
      <c r="J1808" s="89"/>
      <c r="K1808" s="89"/>
      <c r="L1808" s="89"/>
      <c r="M1808" s="89"/>
      <c r="N1808" s="271">
        <v>7706442.7800000003</v>
      </c>
      <c r="O1808" s="271">
        <v>0</v>
      </c>
      <c r="P1808" s="89" t="s">
        <v>670</v>
      </c>
    </row>
    <row r="1809" spans="1:16" ht="38.25" hidden="1">
      <c r="A1809" s="268" t="s">
        <v>711</v>
      </c>
      <c r="B1809" s="89"/>
      <c r="C1809" s="269" t="s">
        <v>1409</v>
      </c>
      <c r="D1809" s="84">
        <v>43524</v>
      </c>
      <c r="E1809" s="85" t="s">
        <v>3649</v>
      </c>
      <c r="F1809" s="85" t="s">
        <v>13</v>
      </c>
      <c r="G1809" s="85">
        <v>392688</v>
      </c>
      <c r="H1809" s="89"/>
      <c r="I1809" s="270" t="s">
        <v>720</v>
      </c>
      <c r="J1809" s="89"/>
      <c r="K1809" s="89"/>
      <c r="L1809" s="89"/>
      <c r="M1809" s="89"/>
      <c r="N1809" s="271">
        <v>2345081.12</v>
      </c>
      <c r="O1809" s="271">
        <v>0</v>
      </c>
      <c r="P1809" s="89" t="s">
        <v>670</v>
      </c>
    </row>
    <row r="1810" spans="1:16" ht="38.25" hidden="1">
      <c r="A1810" s="268" t="s">
        <v>711</v>
      </c>
      <c r="B1810" s="89"/>
      <c r="C1810" s="269" t="s">
        <v>1409</v>
      </c>
      <c r="D1810" s="84">
        <v>43524</v>
      </c>
      <c r="E1810" s="85" t="s">
        <v>3650</v>
      </c>
      <c r="F1810" s="85" t="s">
        <v>13</v>
      </c>
      <c r="G1810" s="85">
        <v>392690</v>
      </c>
      <c r="H1810" s="89"/>
      <c r="I1810" s="270" t="s">
        <v>720</v>
      </c>
      <c r="J1810" s="89"/>
      <c r="K1810" s="89"/>
      <c r="L1810" s="89"/>
      <c r="M1810" s="89"/>
      <c r="N1810" s="271">
        <v>205062.82</v>
      </c>
      <c r="O1810" s="271">
        <v>0</v>
      </c>
      <c r="P1810" s="89" t="s">
        <v>670</v>
      </c>
    </row>
    <row r="1811" spans="1:16" ht="38.25" hidden="1">
      <c r="A1811" s="268" t="s">
        <v>711</v>
      </c>
      <c r="B1811" s="89"/>
      <c r="C1811" s="269" t="s">
        <v>1409</v>
      </c>
      <c r="D1811" s="84">
        <v>43524</v>
      </c>
      <c r="E1811" s="85" t="s">
        <v>3651</v>
      </c>
      <c r="F1811" s="85" t="s">
        <v>13</v>
      </c>
      <c r="G1811" s="85">
        <v>392692</v>
      </c>
      <c r="H1811" s="89"/>
      <c r="I1811" s="270" t="s">
        <v>720</v>
      </c>
      <c r="J1811" s="89"/>
      <c r="K1811" s="89"/>
      <c r="L1811" s="89"/>
      <c r="M1811" s="89"/>
      <c r="N1811" s="271">
        <v>1417837.22</v>
      </c>
      <c r="O1811" s="271">
        <v>0</v>
      </c>
      <c r="P1811" s="89" t="s">
        <v>670</v>
      </c>
    </row>
    <row r="1812" spans="1:16" ht="38.25" hidden="1">
      <c r="A1812" s="268" t="s">
        <v>711</v>
      </c>
      <c r="B1812" s="89"/>
      <c r="C1812" s="269" t="s">
        <v>1409</v>
      </c>
      <c r="D1812" s="84">
        <v>43524</v>
      </c>
      <c r="E1812" s="85" t="s">
        <v>3652</v>
      </c>
      <c r="F1812" s="85" t="s">
        <v>13</v>
      </c>
      <c r="G1812" s="85">
        <v>392694</v>
      </c>
      <c r="H1812" s="89"/>
      <c r="I1812" s="270" t="s">
        <v>720</v>
      </c>
      <c r="J1812" s="89"/>
      <c r="K1812" s="89"/>
      <c r="L1812" s="89"/>
      <c r="M1812" s="89"/>
      <c r="N1812" s="271">
        <v>720507.86</v>
      </c>
      <c r="O1812" s="271">
        <v>0</v>
      </c>
      <c r="P1812" s="89" t="s">
        <v>670</v>
      </c>
    </row>
    <row r="1813" spans="1:16" ht="38.25" hidden="1">
      <c r="A1813" s="268" t="s">
        <v>711</v>
      </c>
      <c r="B1813" s="89"/>
      <c r="C1813" s="269" t="s">
        <v>1409</v>
      </c>
      <c r="D1813" s="84">
        <v>43524</v>
      </c>
      <c r="E1813" s="85" t="s">
        <v>3653</v>
      </c>
      <c r="F1813" s="85" t="s">
        <v>13</v>
      </c>
      <c r="G1813" s="85">
        <v>392696</v>
      </c>
      <c r="H1813" s="89"/>
      <c r="I1813" s="270" t="s">
        <v>720</v>
      </c>
      <c r="J1813" s="89"/>
      <c r="K1813" s="89"/>
      <c r="L1813" s="89"/>
      <c r="M1813" s="89"/>
      <c r="N1813" s="271">
        <v>1448494.0800000001</v>
      </c>
      <c r="O1813" s="271">
        <v>0</v>
      </c>
      <c r="P1813" s="89" t="s">
        <v>670</v>
      </c>
    </row>
    <row r="1814" spans="1:16" ht="38.25" hidden="1">
      <c r="A1814" s="268" t="s">
        <v>711</v>
      </c>
      <c r="B1814" s="89"/>
      <c r="C1814" s="269" t="s">
        <v>1409</v>
      </c>
      <c r="D1814" s="84">
        <v>43524</v>
      </c>
      <c r="E1814" s="85" t="s">
        <v>3654</v>
      </c>
      <c r="F1814" s="85" t="s">
        <v>13</v>
      </c>
      <c r="G1814" s="85">
        <v>392698</v>
      </c>
      <c r="H1814" s="89"/>
      <c r="I1814" s="270" t="s">
        <v>720</v>
      </c>
      <c r="J1814" s="89"/>
      <c r="K1814" s="89"/>
      <c r="L1814" s="89"/>
      <c r="M1814" s="89"/>
      <c r="N1814" s="271">
        <v>3978459.2</v>
      </c>
      <c r="O1814" s="271">
        <v>0</v>
      </c>
      <c r="P1814" s="89" t="s">
        <v>670</v>
      </c>
    </row>
    <row r="1815" spans="1:16" ht="38.25" hidden="1">
      <c r="A1815" s="268" t="s">
        <v>711</v>
      </c>
      <c r="B1815" s="89"/>
      <c r="C1815" s="269" t="s">
        <v>1409</v>
      </c>
      <c r="D1815" s="84">
        <v>43524</v>
      </c>
      <c r="E1815" s="85" t="s">
        <v>3655</v>
      </c>
      <c r="F1815" s="85" t="s">
        <v>13</v>
      </c>
      <c r="G1815" s="85">
        <v>392700</v>
      </c>
      <c r="H1815" s="89"/>
      <c r="I1815" s="270" t="s">
        <v>720</v>
      </c>
      <c r="J1815" s="89"/>
      <c r="K1815" s="89"/>
      <c r="L1815" s="89"/>
      <c r="M1815" s="89"/>
      <c r="N1815" s="271">
        <v>4812134.6900000004</v>
      </c>
      <c r="O1815" s="271">
        <v>0</v>
      </c>
      <c r="P1815" s="89" t="s">
        <v>670</v>
      </c>
    </row>
    <row r="1816" spans="1:16" ht="38.25" hidden="1">
      <c r="A1816" s="268" t="s">
        <v>711</v>
      </c>
      <c r="B1816" s="89"/>
      <c r="C1816" s="269" t="s">
        <v>1409</v>
      </c>
      <c r="D1816" s="84">
        <v>43524</v>
      </c>
      <c r="E1816" s="85" t="s">
        <v>3656</v>
      </c>
      <c r="F1816" s="85" t="s">
        <v>13</v>
      </c>
      <c r="G1816" s="85">
        <v>392702</v>
      </c>
      <c r="H1816" s="89"/>
      <c r="I1816" s="270" t="s">
        <v>720</v>
      </c>
      <c r="J1816" s="89"/>
      <c r="K1816" s="89"/>
      <c r="L1816" s="89"/>
      <c r="M1816" s="89"/>
      <c r="N1816" s="271">
        <v>3370162.9</v>
      </c>
      <c r="O1816" s="271">
        <v>0</v>
      </c>
      <c r="P1816" s="89" t="s">
        <v>670</v>
      </c>
    </row>
    <row r="1817" spans="1:16" ht="38.25" hidden="1">
      <c r="A1817" s="268" t="s">
        <v>711</v>
      </c>
      <c r="B1817" s="89"/>
      <c r="C1817" s="269" t="s">
        <v>1409</v>
      </c>
      <c r="D1817" s="84">
        <v>43524</v>
      </c>
      <c r="E1817" s="85" t="s">
        <v>3657</v>
      </c>
      <c r="F1817" s="85" t="s">
        <v>13</v>
      </c>
      <c r="G1817" s="85">
        <v>392704</v>
      </c>
      <c r="H1817" s="89"/>
      <c r="I1817" s="270" t="s">
        <v>720</v>
      </c>
      <c r="J1817" s="89"/>
      <c r="K1817" s="89"/>
      <c r="L1817" s="89"/>
      <c r="M1817" s="89"/>
      <c r="N1817" s="271">
        <v>1676381.56</v>
      </c>
      <c r="O1817" s="271">
        <v>0</v>
      </c>
      <c r="P1817" s="89" t="s">
        <v>670</v>
      </c>
    </row>
    <row r="1818" spans="1:16" ht="38.25" hidden="1">
      <c r="A1818" s="268" t="s">
        <v>711</v>
      </c>
      <c r="B1818" s="89"/>
      <c r="C1818" s="269" t="s">
        <v>1409</v>
      </c>
      <c r="D1818" s="84">
        <v>43524</v>
      </c>
      <c r="E1818" s="85" t="s">
        <v>3658</v>
      </c>
      <c r="F1818" s="85" t="s">
        <v>13</v>
      </c>
      <c r="G1818" s="85">
        <v>392706</v>
      </c>
      <c r="H1818" s="89"/>
      <c r="I1818" s="270" t="s">
        <v>720</v>
      </c>
      <c r="J1818" s="89"/>
      <c r="K1818" s="89"/>
      <c r="L1818" s="89"/>
      <c r="M1818" s="89"/>
      <c r="N1818" s="271">
        <v>11196233.439999999</v>
      </c>
      <c r="O1818" s="271">
        <v>0</v>
      </c>
      <c r="P1818" s="89" t="s">
        <v>670</v>
      </c>
    </row>
    <row r="1819" spans="1:16" ht="38.25" hidden="1">
      <c r="A1819" s="268" t="s">
        <v>711</v>
      </c>
      <c r="B1819" s="89"/>
      <c r="C1819" s="269" t="s">
        <v>1409</v>
      </c>
      <c r="D1819" s="84">
        <v>43524</v>
      </c>
      <c r="E1819" s="85" t="s">
        <v>3659</v>
      </c>
      <c r="F1819" s="85" t="s">
        <v>13</v>
      </c>
      <c r="G1819" s="85">
        <v>392708</v>
      </c>
      <c r="H1819" s="89"/>
      <c r="I1819" s="270" t="s">
        <v>720</v>
      </c>
      <c r="J1819" s="89"/>
      <c r="K1819" s="89"/>
      <c r="L1819" s="89"/>
      <c r="M1819" s="89"/>
      <c r="N1819" s="271">
        <v>9256548.3399999999</v>
      </c>
      <c r="O1819" s="271">
        <v>0</v>
      </c>
      <c r="P1819" s="89" t="s">
        <v>670</v>
      </c>
    </row>
    <row r="1820" spans="1:16" ht="38.25" hidden="1">
      <c r="A1820" s="268" t="s">
        <v>711</v>
      </c>
      <c r="B1820" s="89"/>
      <c r="C1820" s="269" t="s">
        <v>1409</v>
      </c>
      <c r="D1820" s="84">
        <v>43524</v>
      </c>
      <c r="E1820" s="85" t="s">
        <v>3660</v>
      </c>
      <c r="F1820" s="85" t="s">
        <v>13</v>
      </c>
      <c r="G1820" s="85">
        <v>392710</v>
      </c>
      <c r="H1820" s="89"/>
      <c r="I1820" s="270" t="s">
        <v>720</v>
      </c>
      <c r="J1820" s="89"/>
      <c r="K1820" s="89"/>
      <c r="L1820" s="89"/>
      <c r="M1820" s="89"/>
      <c r="N1820" s="271">
        <v>1703026.76</v>
      </c>
      <c r="O1820" s="271">
        <v>0</v>
      </c>
      <c r="P1820" s="89" t="s">
        <v>670</v>
      </c>
    </row>
    <row r="1821" spans="1:16" ht="38.25" hidden="1">
      <c r="A1821" s="268" t="s">
        <v>711</v>
      </c>
      <c r="B1821" s="89"/>
      <c r="C1821" s="269" t="s">
        <v>1409</v>
      </c>
      <c r="D1821" s="84">
        <v>43524</v>
      </c>
      <c r="E1821" s="85" t="s">
        <v>3661</v>
      </c>
      <c r="F1821" s="85" t="s">
        <v>13</v>
      </c>
      <c r="G1821" s="85">
        <v>392712</v>
      </c>
      <c r="H1821" s="89"/>
      <c r="I1821" s="270" t="s">
        <v>720</v>
      </c>
      <c r="J1821" s="89"/>
      <c r="K1821" s="89"/>
      <c r="L1821" s="89"/>
      <c r="M1821" s="89"/>
      <c r="N1821" s="271">
        <v>2059891.51</v>
      </c>
      <c r="O1821" s="271">
        <v>0</v>
      </c>
      <c r="P1821" s="89" t="s">
        <v>670</v>
      </c>
    </row>
    <row r="1822" spans="1:16" ht="38.25" hidden="1">
      <c r="A1822" s="268" t="s">
        <v>711</v>
      </c>
      <c r="B1822" s="89"/>
      <c r="C1822" s="269" t="s">
        <v>1409</v>
      </c>
      <c r="D1822" s="84">
        <v>43524</v>
      </c>
      <c r="E1822" s="85" t="s">
        <v>3662</v>
      </c>
      <c r="F1822" s="85" t="s">
        <v>13</v>
      </c>
      <c r="G1822" s="85">
        <v>392714</v>
      </c>
      <c r="H1822" s="89"/>
      <c r="I1822" s="270" t="s">
        <v>720</v>
      </c>
      <c r="J1822" s="89"/>
      <c r="K1822" s="89"/>
      <c r="L1822" s="89"/>
      <c r="M1822" s="89"/>
      <c r="N1822" s="271">
        <v>14701682.880000001</v>
      </c>
      <c r="O1822" s="271">
        <v>0</v>
      </c>
      <c r="P1822" s="89" t="s">
        <v>670</v>
      </c>
    </row>
    <row r="1823" spans="1:16" ht="38.25" hidden="1">
      <c r="A1823" s="268" t="s">
        <v>711</v>
      </c>
      <c r="B1823" s="89"/>
      <c r="C1823" s="269" t="s">
        <v>1409</v>
      </c>
      <c r="D1823" s="84">
        <v>43524</v>
      </c>
      <c r="E1823" s="85" t="s">
        <v>3663</v>
      </c>
      <c r="F1823" s="85" t="s">
        <v>13</v>
      </c>
      <c r="G1823" s="85">
        <v>392716</v>
      </c>
      <c r="H1823" s="89"/>
      <c r="I1823" s="270" t="s">
        <v>720</v>
      </c>
      <c r="J1823" s="89"/>
      <c r="K1823" s="89"/>
      <c r="L1823" s="89"/>
      <c r="M1823" s="89"/>
      <c r="N1823" s="271">
        <v>14414810.5</v>
      </c>
      <c r="O1823" s="271">
        <v>0</v>
      </c>
      <c r="P1823" s="89" t="s">
        <v>670</v>
      </c>
    </row>
    <row r="1824" spans="1:16" ht="38.25" hidden="1">
      <c r="A1824" s="268" t="s">
        <v>711</v>
      </c>
      <c r="B1824" s="89"/>
      <c r="C1824" s="269" t="s">
        <v>1409</v>
      </c>
      <c r="D1824" s="84">
        <v>43524</v>
      </c>
      <c r="E1824" s="85" t="s">
        <v>3664</v>
      </c>
      <c r="F1824" s="85" t="s">
        <v>13</v>
      </c>
      <c r="G1824" s="85">
        <v>392718</v>
      </c>
      <c r="H1824" s="89"/>
      <c r="I1824" s="270" t="s">
        <v>720</v>
      </c>
      <c r="J1824" s="89"/>
      <c r="K1824" s="89"/>
      <c r="L1824" s="89"/>
      <c r="M1824" s="89"/>
      <c r="N1824" s="271">
        <v>18484733.390000001</v>
      </c>
      <c r="O1824" s="271">
        <v>0</v>
      </c>
      <c r="P1824" s="89" t="s">
        <v>670</v>
      </c>
    </row>
    <row r="1825" spans="1:16" ht="38.25" hidden="1">
      <c r="A1825" s="268" t="s">
        <v>711</v>
      </c>
      <c r="B1825" s="89"/>
      <c r="C1825" s="269" t="s">
        <v>1409</v>
      </c>
      <c r="D1825" s="84">
        <v>43524</v>
      </c>
      <c r="E1825" s="85" t="s">
        <v>3665</v>
      </c>
      <c r="F1825" s="85" t="s">
        <v>13</v>
      </c>
      <c r="G1825" s="85">
        <v>392720</v>
      </c>
      <c r="H1825" s="89"/>
      <c r="I1825" s="270" t="s">
        <v>720</v>
      </c>
      <c r="J1825" s="89"/>
      <c r="K1825" s="89"/>
      <c r="L1825" s="89"/>
      <c r="M1825" s="89"/>
      <c r="N1825" s="271">
        <v>85354722.549999997</v>
      </c>
      <c r="O1825" s="271">
        <v>0</v>
      </c>
      <c r="P1825" s="89" t="s">
        <v>670</v>
      </c>
    </row>
    <row r="1826" spans="1:16" ht="38.25" hidden="1">
      <c r="A1826" s="268" t="s">
        <v>711</v>
      </c>
      <c r="B1826" s="89"/>
      <c r="C1826" s="269" t="s">
        <v>1409</v>
      </c>
      <c r="D1826" s="84">
        <v>43524</v>
      </c>
      <c r="E1826" s="85" t="s">
        <v>3666</v>
      </c>
      <c r="F1826" s="85" t="s">
        <v>13</v>
      </c>
      <c r="G1826" s="85">
        <v>392722</v>
      </c>
      <c r="H1826" s="89"/>
      <c r="I1826" s="270" t="s">
        <v>720</v>
      </c>
      <c r="J1826" s="89"/>
      <c r="K1826" s="89"/>
      <c r="L1826" s="89"/>
      <c r="M1826" s="89"/>
      <c r="N1826" s="271">
        <v>36685410.649999999</v>
      </c>
      <c r="O1826" s="271">
        <v>0</v>
      </c>
      <c r="P1826" s="89" t="s">
        <v>670</v>
      </c>
    </row>
    <row r="1827" spans="1:16" ht="38.25" hidden="1">
      <c r="A1827" s="268" t="s">
        <v>711</v>
      </c>
      <c r="B1827" s="89"/>
      <c r="C1827" s="269" t="s">
        <v>1409</v>
      </c>
      <c r="D1827" s="84">
        <v>43524</v>
      </c>
      <c r="E1827" s="85" t="s">
        <v>3667</v>
      </c>
      <c r="F1827" s="85" t="s">
        <v>13</v>
      </c>
      <c r="G1827" s="85">
        <v>392724</v>
      </c>
      <c r="H1827" s="89"/>
      <c r="I1827" s="270" t="s">
        <v>720</v>
      </c>
      <c r="J1827" s="89"/>
      <c r="K1827" s="89"/>
      <c r="L1827" s="89"/>
      <c r="M1827" s="89"/>
      <c r="N1827" s="271">
        <v>8039.51</v>
      </c>
      <c r="O1827" s="271">
        <v>0</v>
      </c>
      <c r="P1827" s="89" t="s">
        <v>670</v>
      </c>
    </row>
    <row r="1828" spans="1:16" ht="76.5" hidden="1">
      <c r="A1828" s="268">
        <v>10</v>
      </c>
      <c r="B1828" s="89"/>
      <c r="C1828" s="269" t="s">
        <v>41</v>
      </c>
      <c r="D1828" s="84">
        <v>43524</v>
      </c>
      <c r="E1828" s="85" t="s">
        <v>3668</v>
      </c>
      <c r="F1828" s="85" t="s">
        <v>6</v>
      </c>
      <c r="G1828" s="85">
        <v>977177</v>
      </c>
      <c r="H1828" s="89"/>
      <c r="I1828" s="270" t="s">
        <v>4499</v>
      </c>
      <c r="J1828" s="89"/>
      <c r="K1828" s="89"/>
      <c r="L1828" s="89"/>
      <c r="M1828" s="89"/>
      <c r="N1828" s="271">
        <v>0</v>
      </c>
      <c r="O1828" s="271">
        <v>41753.730000000003</v>
      </c>
      <c r="P1828" s="89" t="s">
        <v>670</v>
      </c>
    </row>
    <row r="1829" spans="1:16" ht="63.75" hidden="1">
      <c r="A1829" s="268">
        <v>10</v>
      </c>
      <c r="B1829" s="89"/>
      <c r="C1829" s="269" t="s">
        <v>41</v>
      </c>
      <c r="D1829" s="84">
        <v>43524</v>
      </c>
      <c r="E1829" s="85" t="s">
        <v>3669</v>
      </c>
      <c r="F1829" s="85" t="s">
        <v>6</v>
      </c>
      <c r="G1829" s="85">
        <v>977179</v>
      </c>
      <c r="H1829" s="89"/>
      <c r="I1829" s="270" t="s">
        <v>4500</v>
      </c>
      <c r="J1829" s="89"/>
      <c r="K1829" s="89"/>
      <c r="L1829" s="89"/>
      <c r="M1829" s="89"/>
      <c r="N1829" s="271">
        <v>0</v>
      </c>
      <c r="O1829" s="271">
        <v>332441.90999999997</v>
      </c>
      <c r="P1829" s="89" t="s">
        <v>670</v>
      </c>
    </row>
    <row r="1830" spans="1:16" ht="63.75" hidden="1">
      <c r="A1830" s="268">
        <v>10</v>
      </c>
      <c r="B1830" s="89"/>
      <c r="C1830" s="269" t="s">
        <v>41</v>
      </c>
      <c r="D1830" s="84">
        <v>43524</v>
      </c>
      <c r="E1830" s="85" t="s">
        <v>3670</v>
      </c>
      <c r="F1830" s="85" t="s">
        <v>6</v>
      </c>
      <c r="G1830" s="85">
        <v>977181</v>
      </c>
      <c r="H1830" s="89"/>
      <c r="I1830" s="270" t="s">
        <v>4501</v>
      </c>
      <c r="J1830" s="89"/>
      <c r="K1830" s="89"/>
      <c r="L1830" s="89"/>
      <c r="M1830" s="89"/>
      <c r="N1830" s="271">
        <v>0</v>
      </c>
      <c r="O1830" s="271">
        <v>22381.57</v>
      </c>
      <c r="P1830" s="89" t="s">
        <v>670</v>
      </c>
    </row>
    <row r="1831" spans="1:16" ht="76.5" hidden="1">
      <c r="A1831" s="268">
        <v>10</v>
      </c>
      <c r="B1831" s="89"/>
      <c r="C1831" s="269" t="s">
        <v>41</v>
      </c>
      <c r="D1831" s="84">
        <v>43524</v>
      </c>
      <c r="E1831" s="85" t="s">
        <v>3671</v>
      </c>
      <c r="F1831" s="85" t="s">
        <v>6</v>
      </c>
      <c r="G1831" s="85">
        <v>977183</v>
      </c>
      <c r="H1831" s="89"/>
      <c r="I1831" s="270" t="s">
        <v>4502</v>
      </c>
      <c r="J1831" s="89"/>
      <c r="K1831" s="89"/>
      <c r="L1831" s="89"/>
      <c r="M1831" s="89"/>
      <c r="N1831" s="271">
        <v>0</v>
      </c>
      <c r="O1831" s="271">
        <v>1708.76</v>
      </c>
      <c r="P1831" s="89" t="s">
        <v>670</v>
      </c>
    </row>
    <row r="1832" spans="1:16" ht="51" hidden="1">
      <c r="A1832" s="268">
        <v>10</v>
      </c>
      <c r="B1832" s="89"/>
      <c r="C1832" s="269" t="s">
        <v>41</v>
      </c>
      <c r="D1832" s="84">
        <v>43524</v>
      </c>
      <c r="E1832" s="85" t="s">
        <v>3672</v>
      </c>
      <c r="F1832" s="85" t="s">
        <v>6</v>
      </c>
      <c r="G1832" s="85">
        <v>977602</v>
      </c>
      <c r="H1832" s="89"/>
      <c r="I1832" s="270" t="s">
        <v>4503</v>
      </c>
      <c r="J1832" s="89"/>
      <c r="K1832" s="89"/>
      <c r="L1832" s="89"/>
      <c r="M1832" s="89"/>
      <c r="N1832" s="271">
        <v>0</v>
      </c>
      <c r="O1832" s="271">
        <v>6918.38</v>
      </c>
      <c r="P1832" s="89" t="s">
        <v>670</v>
      </c>
    </row>
    <row r="1833" spans="1:16" ht="89.25" hidden="1">
      <c r="A1833" s="268">
        <v>650</v>
      </c>
      <c r="B1833" s="89"/>
      <c r="C1833" s="269" t="s">
        <v>187</v>
      </c>
      <c r="D1833" s="84">
        <v>43524</v>
      </c>
      <c r="E1833" s="85" t="s">
        <v>3673</v>
      </c>
      <c r="F1833" s="85" t="s">
        <v>15</v>
      </c>
      <c r="G1833" s="85">
        <v>7334</v>
      </c>
      <c r="H1833" s="89"/>
      <c r="I1833" s="270" t="s">
        <v>4504</v>
      </c>
      <c r="J1833" s="89"/>
      <c r="K1833" s="89"/>
      <c r="L1833" s="89"/>
      <c r="M1833" s="89"/>
      <c r="N1833" s="271">
        <v>1299</v>
      </c>
      <c r="O1833" s="271">
        <v>0</v>
      </c>
      <c r="P1833" s="89" t="s">
        <v>670</v>
      </c>
    </row>
    <row r="1834" spans="1:16" ht="89.25" hidden="1">
      <c r="A1834" s="268">
        <v>594</v>
      </c>
      <c r="B1834" s="89"/>
      <c r="C1834" s="269" t="s">
        <v>98</v>
      </c>
      <c r="D1834" s="84">
        <v>43524</v>
      </c>
      <c r="E1834" s="85" t="s">
        <v>3674</v>
      </c>
      <c r="F1834" s="85" t="s">
        <v>15</v>
      </c>
      <c r="G1834" s="85">
        <v>7329</v>
      </c>
      <c r="H1834" s="89"/>
      <c r="I1834" s="270" t="s">
        <v>4505</v>
      </c>
      <c r="J1834" s="89"/>
      <c r="K1834" s="89"/>
      <c r="L1834" s="89"/>
      <c r="M1834" s="89"/>
      <c r="N1834" s="271">
        <v>468.12</v>
      </c>
      <c r="O1834" s="271">
        <v>0</v>
      </c>
      <c r="P1834" s="89" t="s">
        <v>670</v>
      </c>
    </row>
    <row r="1835" spans="1:16" ht="89.25" hidden="1">
      <c r="A1835" s="268">
        <v>594</v>
      </c>
      <c r="B1835" s="89"/>
      <c r="C1835" s="269" t="s">
        <v>98</v>
      </c>
      <c r="D1835" s="84">
        <v>43524</v>
      </c>
      <c r="E1835" s="85" t="s">
        <v>3675</v>
      </c>
      <c r="F1835" s="85" t="s">
        <v>15</v>
      </c>
      <c r="G1835" s="85">
        <v>7330</v>
      </c>
      <c r="H1835" s="89"/>
      <c r="I1835" s="270" t="s">
        <v>4506</v>
      </c>
      <c r="J1835" s="89"/>
      <c r="K1835" s="89"/>
      <c r="L1835" s="89"/>
      <c r="M1835" s="89"/>
      <c r="N1835" s="271">
        <v>271.02999999999997</v>
      </c>
      <c r="O1835" s="271">
        <v>0</v>
      </c>
      <c r="P1835" s="89" t="s">
        <v>670</v>
      </c>
    </row>
    <row r="1836" spans="1:16" ht="89.25" hidden="1">
      <c r="A1836" s="268">
        <v>594</v>
      </c>
      <c r="B1836" s="89"/>
      <c r="C1836" s="269" t="s">
        <v>98</v>
      </c>
      <c r="D1836" s="84">
        <v>43524</v>
      </c>
      <c r="E1836" s="85" t="s">
        <v>3676</v>
      </c>
      <c r="F1836" s="85" t="s">
        <v>15</v>
      </c>
      <c r="G1836" s="85">
        <v>7331</v>
      </c>
      <c r="H1836" s="89"/>
      <c r="I1836" s="270" t="s">
        <v>4507</v>
      </c>
      <c r="J1836" s="89"/>
      <c r="K1836" s="89"/>
      <c r="L1836" s="89"/>
      <c r="M1836" s="89"/>
      <c r="N1836" s="271">
        <v>272.2</v>
      </c>
      <c r="O1836" s="271">
        <v>0</v>
      </c>
      <c r="P1836" s="89" t="s">
        <v>670</v>
      </c>
    </row>
    <row r="1837" spans="1:16" ht="63.75" hidden="1">
      <c r="A1837" s="268" t="s">
        <v>556</v>
      </c>
      <c r="B1837" s="89"/>
      <c r="C1837" s="269" t="s">
        <v>616</v>
      </c>
      <c r="D1837" s="84">
        <v>43524</v>
      </c>
      <c r="E1837" s="85" t="s">
        <v>3677</v>
      </c>
      <c r="F1837" s="85" t="s">
        <v>11</v>
      </c>
      <c r="G1837" s="85">
        <v>948301</v>
      </c>
      <c r="H1837" s="89"/>
      <c r="I1837" s="270" t="s">
        <v>752</v>
      </c>
      <c r="J1837" s="89"/>
      <c r="K1837" s="89"/>
      <c r="L1837" s="89"/>
      <c r="M1837" s="89"/>
      <c r="N1837" s="271">
        <v>50</v>
      </c>
      <c r="O1837" s="271">
        <v>0</v>
      </c>
      <c r="P1837" s="89" t="s">
        <v>670</v>
      </c>
    </row>
    <row r="1838" spans="1:16" ht="38.25">
      <c r="A1838" s="268" t="s">
        <v>565</v>
      </c>
      <c r="B1838" s="89"/>
      <c r="C1838" s="269" t="s">
        <v>615</v>
      </c>
      <c r="D1838" s="84">
        <v>43525</v>
      </c>
      <c r="E1838" s="85" t="s">
        <v>4555</v>
      </c>
      <c r="F1838" s="85" t="s">
        <v>3</v>
      </c>
      <c r="G1838" s="85">
        <v>1716626</v>
      </c>
      <c r="H1838" s="89"/>
      <c r="I1838" s="270" t="s">
        <v>5375</v>
      </c>
      <c r="J1838" s="89"/>
      <c r="K1838" s="89"/>
      <c r="L1838" s="89"/>
      <c r="M1838" s="89"/>
      <c r="N1838" s="271">
        <v>0</v>
      </c>
      <c r="O1838" s="271">
        <v>2098.5500000000002</v>
      </c>
      <c r="P1838" s="89" t="s">
        <v>670</v>
      </c>
    </row>
    <row r="1839" spans="1:16" ht="38.25">
      <c r="A1839" s="268" t="s">
        <v>565</v>
      </c>
      <c r="B1839" s="89"/>
      <c r="C1839" s="269" t="s">
        <v>615</v>
      </c>
      <c r="D1839" s="84">
        <v>43525</v>
      </c>
      <c r="E1839" s="85" t="s">
        <v>4556</v>
      </c>
      <c r="F1839" s="85" t="s">
        <v>3</v>
      </c>
      <c r="G1839" s="85">
        <v>1716629</v>
      </c>
      <c r="H1839" s="89"/>
      <c r="I1839" s="270" t="s">
        <v>747</v>
      </c>
      <c r="J1839" s="89"/>
      <c r="K1839" s="89"/>
      <c r="L1839" s="89"/>
      <c r="M1839" s="89"/>
      <c r="N1839" s="271">
        <v>0</v>
      </c>
      <c r="O1839" s="271">
        <v>6200</v>
      </c>
      <c r="P1839" s="89" t="s">
        <v>670</v>
      </c>
    </row>
    <row r="1840" spans="1:16" ht="51">
      <c r="A1840" s="268">
        <v>20</v>
      </c>
      <c r="B1840" s="89"/>
      <c r="C1840" s="269" t="s">
        <v>44</v>
      </c>
      <c r="D1840" s="84">
        <v>43525</v>
      </c>
      <c r="E1840" s="85" t="s">
        <v>4557</v>
      </c>
      <c r="F1840" s="85" t="s">
        <v>3</v>
      </c>
      <c r="G1840" s="85">
        <v>1716632</v>
      </c>
      <c r="H1840" s="89"/>
      <c r="I1840" s="270" t="s">
        <v>5376</v>
      </c>
      <c r="J1840" s="89"/>
      <c r="K1840" s="89"/>
      <c r="L1840" s="89"/>
      <c r="M1840" s="89"/>
      <c r="N1840" s="271">
        <v>0</v>
      </c>
      <c r="O1840" s="271">
        <v>10</v>
      </c>
      <c r="P1840" s="89" t="s">
        <v>670</v>
      </c>
    </row>
    <row r="1841" spans="1:16" ht="51">
      <c r="A1841" s="268" t="s">
        <v>565</v>
      </c>
      <c r="B1841" s="89"/>
      <c r="C1841" s="269" t="s">
        <v>615</v>
      </c>
      <c r="D1841" s="84">
        <v>43525</v>
      </c>
      <c r="E1841" s="85" t="s">
        <v>4558</v>
      </c>
      <c r="F1841" s="85" t="s">
        <v>3</v>
      </c>
      <c r="G1841" s="85">
        <v>1716653</v>
      </c>
      <c r="H1841" s="89"/>
      <c r="I1841" s="270" t="s">
        <v>5377</v>
      </c>
      <c r="J1841" s="89"/>
      <c r="K1841" s="89"/>
      <c r="L1841" s="89"/>
      <c r="M1841" s="89"/>
      <c r="N1841" s="271">
        <v>0</v>
      </c>
      <c r="O1841" s="271">
        <v>695</v>
      </c>
      <c r="P1841" s="89" t="s">
        <v>670</v>
      </c>
    </row>
    <row r="1842" spans="1:16" ht="63.75">
      <c r="A1842" s="268">
        <v>344</v>
      </c>
      <c r="B1842" s="89"/>
      <c r="C1842" s="269" t="s">
        <v>150</v>
      </c>
      <c r="D1842" s="84">
        <v>43525</v>
      </c>
      <c r="E1842" s="85" t="s">
        <v>4559</v>
      </c>
      <c r="F1842" s="85" t="s">
        <v>3</v>
      </c>
      <c r="G1842" s="85">
        <v>1716666</v>
      </c>
      <c r="H1842" s="89"/>
      <c r="I1842" s="270" t="s">
        <v>5378</v>
      </c>
      <c r="J1842" s="89"/>
      <c r="K1842" s="89"/>
      <c r="L1842" s="89"/>
      <c r="M1842" s="89"/>
      <c r="N1842" s="271">
        <v>0</v>
      </c>
      <c r="O1842" s="271">
        <v>251.1</v>
      </c>
      <c r="P1842" s="89" t="s">
        <v>670</v>
      </c>
    </row>
    <row r="1843" spans="1:16" ht="38.25">
      <c r="A1843" s="268" t="s">
        <v>565</v>
      </c>
      <c r="B1843" s="89"/>
      <c r="C1843" s="269" t="s">
        <v>615</v>
      </c>
      <c r="D1843" s="84">
        <v>43525</v>
      </c>
      <c r="E1843" s="85" t="s">
        <v>4560</v>
      </c>
      <c r="F1843" s="85" t="s">
        <v>3</v>
      </c>
      <c r="G1843" s="85">
        <v>1716817</v>
      </c>
      <c r="H1843" s="89"/>
      <c r="I1843" s="270" t="s">
        <v>778</v>
      </c>
      <c r="J1843" s="89"/>
      <c r="K1843" s="89"/>
      <c r="L1843" s="89"/>
      <c r="M1843" s="89"/>
      <c r="N1843" s="271">
        <v>0</v>
      </c>
      <c r="O1843" s="271">
        <v>1360</v>
      </c>
      <c r="P1843" s="89" t="s">
        <v>670</v>
      </c>
    </row>
    <row r="1844" spans="1:16" ht="51">
      <c r="A1844" s="268" t="s">
        <v>565</v>
      </c>
      <c r="B1844" s="89"/>
      <c r="C1844" s="269" t="s">
        <v>615</v>
      </c>
      <c r="D1844" s="84">
        <v>43525</v>
      </c>
      <c r="E1844" s="85" t="s">
        <v>4561</v>
      </c>
      <c r="F1844" s="85" t="s">
        <v>3</v>
      </c>
      <c r="G1844" s="85">
        <v>1716806</v>
      </c>
      <c r="H1844" s="89"/>
      <c r="I1844" s="270" t="s">
        <v>713</v>
      </c>
      <c r="J1844" s="89"/>
      <c r="K1844" s="89"/>
      <c r="L1844" s="89"/>
      <c r="M1844" s="89"/>
      <c r="N1844" s="271">
        <v>0</v>
      </c>
      <c r="O1844" s="271">
        <v>1000</v>
      </c>
      <c r="P1844" s="89" t="s">
        <v>670</v>
      </c>
    </row>
    <row r="1845" spans="1:16" ht="51">
      <c r="A1845" s="268" t="s">
        <v>565</v>
      </c>
      <c r="B1845" s="89"/>
      <c r="C1845" s="269" t="s">
        <v>615</v>
      </c>
      <c r="D1845" s="84">
        <v>43525</v>
      </c>
      <c r="E1845" s="85" t="s">
        <v>4562</v>
      </c>
      <c r="F1845" s="85" t="s">
        <v>3</v>
      </c>
      <c r="G1845" s="85">
        <v>1716781</v>
      </c>
      <c r="H1845" s="89"/>
      <c r="I1845" s="270" t="s">
        <v>5379</v>
      </c>
      <c r="J1845" s="89"/>
      <c r="K1845" s="89"/>
      <c r="L1845" s="89"/>
      <c r="M1845" s="89"/>
      <c r="N1845" s="271">
        <v>0</v>
      </c>
      <c r="O1845" s="271">
        <v>40</v>
      </c>
      <c r="P1845" s="89" t="s">
        <v>670</v>
      </c>
    </row>
    <row r="1846" spans="1:16" ht="51">
      <c r="A1846" s="268" t="s">
        <v>565</v>
      </c>
      <c r="B1846" s="89"/>
      <c r="C1846" s="269" t="s">
        <v>615</v>
      </c>
      <c r="D1846" s="84">
        <v>43525</v>
      </c>
      <c r="E1846" s="85" t="s">
        <v>4563</v>
      </c>
      <c r="F1846" s="85" t="s">
        <v>3</v>
      </c>
      <c r="G1846" s="85">
        <v>1716742</v>
      </c>
      <c r="H1846" s="89"/>
      <c r="I1846" s="270" t="s">
        <v>5380</v>
      </c>
      <c r="J1846" s="89"/>
      <c r="K1846" s="89"/>
      <c r="L1846" s="89"/>
      <c r="M1846" s="89"/>
      <c r="N1846" s="271">
        <v>0</v>
      </c>
      <c r="O1846" s="271">
        <v>5020</v>
      </c>
      <c r="P1846" s="89" t="s">
        <v>670</v>
      </c>
    </row>
    <row r="1847" spans="1:16" ht="51">
      <c r="A1847" s="268">
        <v>35</v>
      </c>
      <c r="B1847" s="89"/>
      <c r="C1847" s="269" t="s">
        <v>46</v>
      </c>
      <c r="D1847" s="84">
        <v>43525</v>
      </c>
      <c r="E1847" s="85" t="s">
        <v>4564</v>
      </c>
      <c r="F1847" s="85" t="s">
        <v>3</v>
      </c>
      <c r="G1847" s="85">
        <v>1716741</v>
      </c>
      <c r="H1847" s="89"/>
      <c r="I1847" s="270" t="s">
        <v>3881</v>
      </c>
      <c r="J1847" s="89"/>
      <c r="K1847" s="89"/>
      <c r="L1847" s="89"/>
      <c r="M1847" s="89"/>
      <c r="N1847" s="271">
        <v>0</v>
      </c>
      <c r="O1847" s="271">
        <v>400</v>
      </c>
      <c r="P1847" s="89" t="s">
        <v>670</v>
      </c>
    </row>
    <row r="1848" spans="1:16" ht="38.25">
      <c r="A1848" s="268">
        <v>212</v>
      </c>
      <c r="B1848" s="89"/>
      <c r="C1848" s="269" t="s">
        <v>100</v>
      </c>
      <c r="D1848" s="84">
        <v>43525</v>
      </c>
      <c r="E1848" s="85" t="s">
        <v>4565</v>
      </c>
      <c r="F1848" s="85" t="s">
        <v>3</v>
      </c>
      <c r="G1848" s="85">
        <v>1716721</v>
      </c>
      <c r="H1848" s="89"/>
      <c r="I1848" s="270" t="s">
        <v>5381</v>
      </c>
      <c r="J1848" s="89"/>
      <c r="K1848" s="89"/>
      <c r="L1848" s="89"/>
      <c r="M1848" s="89"/>
      <c r="N1848" s="271">
        <v>0</v>
      </c>
      <c r="O1848" s="271">
        <v>60</v>
      </c>
      <c r="P1848" s="89" t="s">
        <v>670</v>
      </c>
    </row>
    <row r="1849" spans="1:16" ht="51">
      <c r="A1849" s="268">
        <v>87</v>
      </c>
      <c r="B1849" s="89"/>
      <c r="C1849" s="269" t="s">
        <v>57</v>
      </c>
      <c r="D1849" s="84">
        <v>43525</v>
      </c>
      <c r="E1849" s="85" t="s">
        <v>4566</v>
      </c>
      <c r="F1849" s="85" t="s">
        <v>3</v>
      </c>
      <c r="G1849" s="85">
        <v>1716720</v>
      </c>
      <c r="H1849" s="89"/>
      <c r="I1849" s="270" t="s">
        <v>5382</v>
      </c>
      <c r="J1849" s="89"/>
      <c r="K1849" s="89"/>
      <c r="L1849" s="89"/>
      <c r="M1849" s="89"/>
      <c r="N1849" s="271">
        <v>0</v>
      </c>
      <c r="O1849" s="271">
        <v>114.5</v>
      </c>
      <c r="P1849" s="89" t="s">
        <v>670</v>
      </c>
    </row>
    <row r="1850" spans="1:16" ht="38.25">
      <c r="A1850" s="268" t="s">
        <v>565</v>
      </c>
      <c r="B1850" s="89"/>
      <c r="C1850" s="269" t="s">
        <v>615</v>
      </c>
      <c r="D1850" s="84">
        <v>43525</v>
      </c>
      <c r="E1850" s="85" t="s">
        <v>4567</v>
      </c>
      <c r="F1850" s="85" t="s">
        <v>3</v>
      </c>
      <c r="G1850" s="85">
        <v>1716672</v>
      </c>
      <c r="H1850" s="89"/>
      <c r="I1850" s="270" t="s">
        <v>5383</v>
      </c>
      <c r="J1850" s="89"/>
      <c r="K1850" s="89"/>
      <c r="L1850" s="89"/>
      <c r="M1850" s="89"/>
      <c r="N1850" s="271">
        <v>0</v>
      </c>
      <c r="O1850" s="271">
        <v>2126.7400000000002</v>
      </c>
      <c r="P1850" s="89" t="s">
        <v>670</v>
      </c>
    </row>
    <row r="1851" spans="1:16" ht="51">
      <c r="A1851" s="268">
        <v>291</v>
      </c>
      <c r="B1851" s="89"/>
      <c r="C1851" s="269" t="s">
        <v>129</v>
      </c>
      <c r="D1851" s="84">
        <v>43525</v>
      </c>
      <c r="E1851" s="85" t="s">
        <v>4568</v>
      </c>
      <c r="F1851" s="85" t="s">
        <v>3</v>
      </c>
      <c r="G1851" s="85">
        <v>1716684</v>
      </c>
      <c r="H1851" s="89"/>
      <c r="I1851" s="270" t="s">
        <v>5384</v>
      </c>
      <c r="J1851" s="89"/>
      <c r="K1851" s="89"/>
      <c r="L1851" s="89"/>
      <c r="M1851" s="89"/>
      <c r="N1851" s="271">
        <v>0</v>
      </c>
      <c r="O1851" s="271">
        <v>1209346.1200000001</v>
      </c>
      <c r="P1851" s="89" t="s">
        <v>670</v>
      </c>
    </row>
    <row r="1852" spans="1:16" ht="51">
      <c r="A1852" s="268">
        <v>660</v>
      </c>
      <c r="B1852" s="89"/>
      <c r="C1852" s="269" t="s">
        <v>188</v>
      </c>
      <c r="D1852" s="84">
        <v>43525</v>
      </c>
      <c r="E1852" s="85" t="s">
        <v>4569</v>
      </c>
      <c r="F1852" s="85" t="s">
        <v>3</v>
      </c>
      <c r="G1852" s="85">
        <v>1716681</v>
      </c>
      <c r="H1852" s="89"/>
      <c r="I1852" s="270" t="s">
        <v>5385</v>
      </c>
      <c r="J1852" s="89"/>
      <c r="K1852" s="89"/>
      <c r="L1852" s="89"/>
      <c r="M1852" s="89"/>
      <c r="N1852" s="271">
        <v>0</v>
      </c>
      <c r="O1852" s="271">
        <v>48</v>
      </c>
      <c r="P1852" s="89" t="s">
        <v>741</v>
      </c>
    </row>
    <row r="1853" spans="1:16" ht="51">
      <c r="A1853" s="268" t="s">
        <v>565</v>
      </c>
      <c r="B1853" s="89"/>
      <c r="C1853" s="269" t="s">
        <v>615</v>
      </c>
      <c r="D1853" s="84">
        <v>43525</v>
      </c>
      <c r="E1853" s="85" t="s">
        <v>4570</v>
      </c>
      <c r="F1853" s="85" t="s">
        <v>3</v>
      </c>
      <c r="G1853" s="85">
        <v>1716679</v>
      </c>
      <c r="H1853" s="89"/>
      <c r="I1853" s="270" t="s">
        <v>5386</v>
      </c>
      <c r="J1853" s="89"/>
      <c r="K1853" s="89"/>
      <c r="L1853" s="89"/>
      <c r="M1853" s="89"/>
      <c r="N1853" s="271">
        <v>0</v>
      </c>
      <c r="O1853" s="271">
        <v>112.24000000000001</v>
      </c>
      <c r="P1853" s="89" t="s">
        <v>670</v>
      </c>
    </row>
    <row r="1854" spans="1:16" ht="51">
      <c r="A1854" s="268" t="s">
        <v>565</v>
      </c>
      <c r="B1854" s="89"/>
      <c r="C1854" s="269" t="s">
        <v>615</v>
      </c>
      <c r="D1854" s="84">
        <v>43525</v>
      </c>
      <c r="E1854" s="85" t="s">
        <v>4571</v>
      </c>
      <c r="F1854" s="85" t="s">
        <v>3</v>
      </c>
      <c r="G1854" s="85">
        <v>1716675</v>
      </c>
      <c r="H1854" s="89"/>
      <c r="I1854" s="270" t="s">
        <v>5387</v>
      </c>
      <c r="J1854" s="89"/>
      <c r="K1854" s="89"/>
      <c r="L1854" s="89"/>
      <c r="M1854" s="89"/>
      <c r="N1854" s="271">
        <v>0</v>
      </c>
      <c r="O1854" s="271">
        <v>706.89</v>
      </c>
      <c r="P1854" s="89" t="s">
        <v>670</v>
      </c>
    </row>
    <row r="1855" spans="1:16" ht="63.75">
      <c r="A1855" s="268" t="s">
        <v>556</v>
      </c>
      <c r="B1855" s="89"/>
      <c r="C1855" s="269" t="s">
        <v>616</v>
      </c>
      <c r="D1855" s="84">
        <v>43525</v>
      </c>
      <c r="E1855" s="85" t="s">
        <v>4572</v>
      </c>
      <c r="F1855" s="85" t="s">
        <v>3</v>
      </c>
      <c r="G1855" s="85">
        <v>1716667</v>
      </c>
      <c r="H1855" s="89"/>
      <c r="I1855" s="270" t="s">
        <v>5388</v>
      </c>
      <c r="J1855" s="89"/>
      <c r="K1855" s="89"/>
      <c r="L1855" s="89"/>
      <c r="M1855" s="89"/>
      <c r="N1855" s="271">
        <v>0</v>
      </c>
      <c r="O1855" s="271">
        <v>10000</v>
      </c>
      <c r="P1855" s="89" t="s">
        <v>670</v>
      </c>
    </row>
    <row r="1856" spans="1:16" ht="63.75">
      <c r="A1856" s="268">
        <v>650</v>
      </c>
      <c r="B1856" s="89"/>
      <c r="C1856" s="269" t="s">
        <v>187</v>
      </c>
      <c r="D1856" s="84">
        <v>43525</v>
      </c>
      <c r="E1856" s="85" t="s">
        <v>4573</v>
      </c>
      <c r="F1856" s="85" t="s">
        <v>3</v>
      </c>
      <c r="G1856" s="85">
        <v>1716664</v>
      </c>
      <c r="H1856" s="89"/>
      <c r="I1856" s="270" t="s">
        <v>5389</v>
      </c>
      <c r="J1856" s="89"/>
      <c r="K1856" s="89"/>
      <c r="L1856" s="89"/>
      <c r="M1856" s="89"/>
      <c r="N1856" s="271">
        <v>0</v>
      </c>
      <c r="O1856" s="271">
        <v>700</v>
      </c>
      <c r="P1856" s="89" t="s">
        <v>670</v>
      </c>
    </row>
    <row r="1857" spans="1:16" ht="63.75" hidden="1">
      <c r="A1857" s="268" t="s">
        <v>559</v>
      </c>
      <c r="B1857" s="89"/>
      <c r="C1857" s="269" t="s">
        <v>760</v>
      </c>
      <c r="D1857" s="84">
        <v>43525</v>
      </c>
      <c r="E1857" s="85" t="s">
        <v>4574</v>
      </c>
      <c r="F1857" s="85" t="s">
        <v>6</v>
      </c>
      <c r="G1857" s="85">
        <v>1088956</v>
      </c>
      <c r="H1857" s="89"/>
      <c r="I1857" s="270" t="s">
        <v>5390</v>
      </c>
      <c r="J1857" s="89"/>
      <c r="K1857" s="89"/>
      <c r="L1857" s="89"/>
      <c r="M1857" s="89"/>
      <c r="N1857" s="271">
        <v>0</v>
      </c>
      <c r="O1857" s="271">
        <v>6000</v>
      </c>
      <c r="P1857" s="89" t="s">
        <v>670</v>
      </c>
    </row>
    <row r="1858" spans="1:16" ht="51" hidden="1">
      <c r="A1858" s="268">
        <v>10</v>
      </c>
      <c r="B1858" s="89"/>
      <c r="C1858" s="269" t="s">
        <v>41</v>
      </c>
      <c r="D1858" s="84">
        <v>43525</v>
      </c>
      <c r="E1858" s="85" t="s">
        <v>4575</v>
      </c>
      <c r="F1858" s="85" t="s">
        <v>6</v>
      </c>
      <c r="G1858" s="85">
        <v>978378</v>
      </c>
      <c r="H1858" s="89"/>
      <c r="I1858" s="270" t="s">
        <v>5391</v>
      </c>
      <c r="J1858" s="89"/>
      <c r="K1858" s="89"/>
      <c r="L1858" s="89"/>
      <c r="M1858" s="89"/>
      <c r="N1858" s="271">
        <v>0</v>
      </c>
      <c r="O1858" s="271">
        <v>18724.03</v>
      </c>
      <c r="P1858" s="89" t="s">
        <v>670</v>
      </c>
    </row>
    <row r="1859" spans="1:16" ht="63.75" hidden="1">
      <c r="A1859" s="268">
        <v>513</v>
      </c>
      <c r="B1859" s="89"/>
      <c r="C1859" s="269" t="s">
        <v>171</v>
      </c>
      <c r="D1859" s="84">
        <v>43525</v>
      </c>
      <c r="E1859" s="85" t="s">
        <v>4576</v>
      </c>
      <c r="F1859" s="85" t="s">
        <v>15</v>
      </c>
      <c r="G1859" s="85">
        <v>977812</v>
      </c>
      <c r="H1859" s="89"/>
      <c r="I1859" s="270" t="s">
        <v>5392</v>
      </c>
      <c r="J1859" s="89"/>
      <c r="K1859" s="89"/>
      <c r="L1859" s="89"/>
      <c r="M1859" s="89"/>
      <c r="N1859" s="271">
        <v>50</v>
      </c>
      <c r="O1859" s="271">
        <v>0</v>
      </c>
      <c r="P1859" s="89" t="s">
        <v>670</v>
      </c>
    </row>
    <row r="1860" spans="1:16" ht="51" hidden="1">
      <c r="A1860" s="268">
        <v>513</v>
      </c>
      <c r="B1860" s="89"/>
      <c r="C1860" s="269" t="s">
        <v>171</v>
      </c>
      <c r="D1860" s="84">
        <v>43525</v>
      </c>
      <c r="E1860" s="85" t="s">
        <v>4577</v>
      </c>
      <c r="F1860" s="85" t="s">
        <v>15</v>
      </c>
      <c r="G1860" s="85">
        <v>977820</v>
      </c>
      <c r="H1860" s="89"/>
      <c r="I1860" s="270" t="s">
        <v>743</v>
      </c>
      <c r="J1860" s="89"/>
      <c r="K1860" s="89"/>
      <c r="L1860" s="89"/>
      <c r="M1860" s="89"/>
      <c r="N1860" s="271">
        <v>50</v>
      </c>
      <c r="O1860" s="271">
        <v>0</v>
      </c>
      <c r="P1860" s="89" t="s">
        <v>670</v>
      </c>
    </row>
    <row r="1861" spans="1:16" ht="63.75" hidden="1">
      <c r="A1861" s="268">
        <v>513</v>
      </c>
      <c r="B1861" s="89"/>
      <c r="C1861" s="269" t="s">
        <v>171</v>
      </c>
      <c r="D1861" s="84">
        <v>43525</v>
      </c>
      <c r="E1861" s="85" t="s">
        <v>4578</v>
      </c>
      <c r="F1861" s="85" t="s">
        <v>15</v>
      </c>
      <c r="G1861" s="85">
        <v>977947</v>
      </c>
      <c r="H1861" s="89"/>
      <c r="I1861" s="270" t="s">
        <v>5393</v>
      </c>
      <c r="J1861" s="89"/>
      <c r="K1861" s="89"/>
      <c r="L1861" s="89"/>
      <c r="M1861" s="89"/>
      <c r="N1861" s="271">
        <v>50</v>
      </c>
      <c r="O1861" s="271">
        <v>0</v>
      </c>
      <c r="P1861" s="89" t="s">
        <v>670</v>
      </c>
    </row>
    <row r="1862" spans="1:16" ht="102" hidden="1">
      <c r="A1862" s="268">
        <v>670</v>
      </c>
      <c r="B1862" s="89"/>
      <c r="C1862" s="269" t="s">
        <v>190</v>
      </c>
      <c r="D1862" s="84">
        <v>43525</v>
      </c>
      <c r="E1862" s="85" t="s">
        <v>4579</v>
      </c>
      <c r="F1862" s="85" t="s">
        <v>15</v>
      </c>
      <c r="G1862" s="85">
        <v>7337</v>
      </c>
      <c r="H1862" s="89"/>
      <c r="I1862" s="270" t="s">
        <v>5394</v>
      </c>
      <c r="J1862" s="89"/>
      <c r="K1862" s="89"/>
      <c r="L1862" s="89"/>
      <c r="M1862" s="89"/>
      <c r="N1862" s="271">
        <v>285.70999999999998</v>
      </c>
      <c r="O1862" s="271">
        <v>0</v>
      </c>
      <c r="P1862" s="89" t="s">
        <v>670</v>
      </c>
    </row>
    <row r="1863" spans="1:16" ht="89.25" hidden="1">
      <c r="A1863" s="268">
        <v>670</v>
      </c>
      <c r="B1863" s="89"/>
      <c r="C1863" s="269" t="s">
        <v>190</v>
      </c>
      <c r="D1863" s="84">
        <v>43525</v>
      </c>
      <c r="E1863" s="85" t="s">
        <v>4580</v>
      </c>
      <c r="F1863" s="85" t="s">
        <v>15</v>
      </c>
      <c r="G1863" s="85">
        <v>7339</v>
      </c>
      <c r="H1863" s="89"/>
      <c r="I1863" s="270" t="s">
        <v>5395</v>
      </c>
      <c r="J1863" s="89"/>
      <c r="K1863" s="89"/>
      <c r="L1863" s="89"/>
      <c r="M1863" s="89"/>
      <c r="N1863" s="271">
        <v>309.45</v>
      </c>
      <c r="O1863" s="271">
        <v>0</v>
      </c>
      <c r="P1863" s="89" t="s">
        <v>670</v>
      </c>
    </row>
    <row r="1864" spans="1:16" ht="89.25" hidden="1">
      <c r="A1864" s="268">
        <v>594</v>
      </c>
      <c r="B1864" s="89"/>
      <c r="C1864" s="269" t="s">
        <v>98</v>
      </c>
      <c r="D1864" s="84">
        <v>43525</v>
      </c>
      <c r="E1864" s="85" t="s">
        <v>4581</v>
      </c>
      <c r="F1864" s="85" t="s">
        <v>15</v>
      </c>
      <c r="G1864" s="85">
        <v>7357</v>
      </c>
      <c r="H1864" s="89"/>
      <c r="I1864" s="270" t="s">
        <v>5396</v>
      </c>
      <c r="J1864" s="89"/>
      <c r="K1864" s="89"/>
      <c r="L1864" s="89"/>
      <c r="M1864" s="89"/>
      <c r="N1864" s="271">
        <v>280.77</v>
      </c>
      <c r="O1864" s="271">
        <v>0</v>
      </c>
      <c r="P1864" s="89" t="s">
        <v>670</v>
      </c>
    </row>
    <row r="1865" spans="1:16" ht="89.25" hidden="1">
      <c r="A1865" s="268">
        <v>594</v>
      </c>
      <c r="B1865" s="89"/>
      <c r="C1865" s="269" t="s">
        <v>98</v>
      </c>
      <c r="D1865" s="84">
        <v>43525</v>
      </c>
      <c r="E1865" s="85" t="s">
        <v>4582</v>
      </c>
      <c r="F1865" s="85" t="s">
        <v>15</v>
      </c>
      <c r="G1865" s="85">
        <v>7356</v>
      </c>
      <c r="H1865" s="89"/>
      <c r="I1865" s="270" t="s">
        <v>5397</v>
      </c>
      <c r="J1865" s="89"/>
      <c r="K1865" s="89"/>
      <c r="L1865" s="89"/>
      <c r="M1865" s="89"/>
      <c r="N1865" s="271">
        <v>1687.07</v>
      </c>
      <c r="O1865" s="271">
        <v>0</v>
      </c>
      <c r="P1865" s="89" t="s">
        <v>670</v>
      </c>
    </row>
    <row r="1866" spans="1:16" ht="89.25" hidden="1">
      <c r="A1866" s="268">
        <v>25</v>
      </c>
      <c r="B1866" s="89"/>
      <c r="C1866" s="269" t="s">
        <v>45</v>
      </c>
      <c r="D1866" s="84">
        <v>43525</v>
      </c>
      <c r="E1866" s="85" t="s">
        <v>4583</v>
      </c>
      <c r="F1866" s="85" t="s">
        <v>15</v>
      </c>
      <c r="G1866" s="85">
        <v>7365</v>
      </c>
      <c r="H1866" s="89"/>
      <c r="I1866" s="270" t="s">
        <v>5398</v>
      </c>
      <c r="J1866" s="89"/>
      <c r="K1866" s="89"/>
      <c r="L1866" s="89"/>
      <c r="M1866" s="89"/>
      <c r="N1866" s="271">
        <v>272.26</v>
      </c>
      <c r="O1866" s="271">
        <v>0</v>
      </c>
      <c r="P1866" s="89" t="s">
        <v>670</v>
      </c>
    </row>
    <row r="1867" spans="1:16" ht="76.5" hidden="1">
      <c r="A1867" s="268">
        <v>513</v>
      </c>
      <c r="B1867" s="89"/>
      <c r="C1867" s="269" t="s">
        <v>171</v>
      </c>
      <c r="D1867" s="84">
        <v>43525</v>
      </c>
      <c r="E1867" s="85" t="s">
        <v>4584</v>
      </c>
      <c r="F1867" s="85" t="s">
        <v>15</v>
      </c>
      <c r="G1867" s="85">
        <v>978371</v>
      </c>
      <c r="H1867" s="89"/>
      <c r="I1867" s="270" t="s">
        <v>5399</v>
      </c>
      <c r="J1867" s="89"/>
      <c r="K1867" s="89"/>
      <c r="L1867" s="89"/>
      <c r="M1867" s="89"/>
      <c r="N1867" s="271">
        <v>977.2</v>
      </c>
      <c r="O1867" s="271">
        <v>0</v>
      </c>
      <c r="P1867" s="89" t="s">
        <v>670</v>
      </c>
    </row>
    <row r="1868" spans="1:16" ht="51" hidden="1">
      <c r="A1868" s="268">
        <v>513</v>
      </c>
      <c r="B1868" s="89"/>
      <c r="C1868" s="269" t="s">
        <v>171</v>
      </c>
      <c r="D1868" s="84">
        <v>43525</v>
      </c>
      <c r="E1868" s="85" t="s">
        <v>4585</v>
      </c>
      <c r="F1868" s="85" t="s">
        <v>15</v>
      </c>
      <c r="G1868" s="85">
        <v>978375</v>
      </c>
      <c r="H1868" s="89"/>
      <c r="I1868" s="270" t="s">
        <v>746</v>
      </c>
      <c r="J1868" s="89"/>
      <c r="K1868" s="89"/>
      <c r="L1868" s="89"/>
      <c r="M1868" s="89"/>
      <c r="N1868" s="271">
        <v>50</v>
      </c>
      <c r="O1868" s="271">
        <v>0</v>
      </c>
      <c r="P1868" s="89" t="s">
        <v>670</v>
      </c>
    </row>
    <row r="1869" spans="1:16" ht="51" hidden="1">
      <c r="A1869" s="268">
        <v>513</v>
      </c>
      <c r="B1869" s="89"/>
      <c r="C1869" s="269" t="s">
        <v>171</v>
      </c>
      <c r="D1869" s="84">
        <v>43525</v>
      </c>
      <c r="E1869" s="85" t="s">
        <v>4586</v>
      </c>
      <c r="F1869" s="85" t="s">
        <v>15</v>
      </c>
      <c r="G1869" s="85">
        <v>978485</v>
      </c>
      <c r="H1869" s="89"/>
      <c r="I1869" s="270" t="s">
        <v>5400</v>
      </c>
      <c r="J1869" s="89"/>
      <c r="K1869" s="89"/>
      <c r="L1869" s="89"/>
      <c r="M1869" s="89"/>
      <c r="N1869" s="271">
        <v>50</v>
      </c>
      <c r="O1869" s="271">
        <v>0</v>
      </c>
      <c r="P1869" s="89" t="s">
        <v>670</v>
      </c>
    </row>
    <row r="1870" spans="1:16" ht="51" hidden="1">
      <c r="A1870" s="268">
        <v>513</v>
      </c>
      <c r="B1870" s="89"/>
      <c r="C1870" s="269" t="s">
        <v>171</v>
      </c>
      <c r="D1870" s="84">
        <v>43525</v>
      </c>
      <c r="E1870" s="85" t="s">
        <v>4587</v>
      </c>
      <c r="F1870" s="85" t="s">
        <v>15</v>
      </c>
      <c r="G1870" s="85">
        <v>978487</v>
      </c>
      <c r="H1870" s="89"/>
      <c r="I1870" s="270" t="s">
        <v>744</v>
      </c>
      <c r="J1870" s="89"/>
      <c r="K1870" s="89"/>
      <c r="L1870" s="89"/>
      <c r="M1870" s="89"/>
      <c r="N1870" s="271">
        <v>50</v>
      </c>
      <c r="O1870" s="271">
        <v>0</v>
      </c>
      <c r="P1870" s="89" t="s">
        <v>670</v>
      </c>
    </row>
    <row r="1871" spans="1:16" ht="76.5" hidden="1">
      <c r="A1871" s="268" t="s">
        <v>557</v>
      </c>
      <c r="B1871" s="89"/>
      <c r="C1871" s="269" t="s">
        <v>781</v>
      </c>
      <c r="D1871" s="84">
        <v>43525</v>
      </c>
      <c r="E1871" s="85" t="s">
        <v>4588</v>
      </c>
      <c r="F1871" s="85" t="s">
        <v>13</v>
      </c>
      <c r="G1871" s="85">
        <v>948312</v>
      </c>
      <c r="H1871" s="89"/>
      <c r="I1871" s="270" t="s">
        <v>5401</v>
      </c>
      <c r="J1871" s="89"/>
      <c r="K1871" s="89"/>
      <c r="L1871" s="89"/>
      <c r="M1871" s="89"/>
      <c r="N1871" s="271">
        <v>63242804.829999998</v>
      </c>
      <c r="O1871" s="271">
        <v>0</v>
      </c>
      <c r="P1871" s="89" t="s">
        <v>670</v>
      </c>
    </row>
    <row r="1872" spans="1:16" ht="51" hidden="1">
      <c r="A1872" s="268" t="s">
        <v>557</v>
      </c>
      <c r="B1872" s="89"/>
      <c r="C1872" s="269" t="s">
        <v>781</v>
      </c>
      <c r="D1872" s="84">
        <v>43525</v>
      </c>
      <c r="E1872" s="85" t="s">
        <v>4589</v>
      </c>
      <c r="F1872" s="85" t="s">
        <v>11</v>
      </c>
      <c r="G1872" s="85">
        <v>948332</v>
      </c>
      <c r="H1872" s="89"/>
      <c r="I1872" s="270" t="s">
        <v>5402</v>
      </c>
      <c r="J1872" s="89"/>
      <c r="K1872" s="89"/>
      <c r="L1872" s="89"/>
      <c r="M1872" s="89"/>
      <c r="N1872" s="271">
        <v>50</v>
      </c>
      <c r="O1872" s="271">
        <v>0</v>
      </c>
      <c r="P1872" s="89" t="s">
        <v>670</v>
      </c>
    </row>
    <row r="1873" spans="1:16" ht="51" hidden="1">
      <c r="A1873" s="268">
        <v>513</v>
      </c>
      <c r="B1873" s="89"/>
      <c r="C1873" s="269" t="s">
        <v>171</v>
      </c>
      <c r="D1873" s="84">
        <v>43525</v>
      </c>
      <c r="E1873" s="85" t="s">
        <v>4590</v>
      </c>
      <c r="F1873" s="85" t="s">
        <v>11</v>
      </c>
      <c r="G1873" s="85">
        <v>948374</v>
      </c>
      <c r="H1873" s="89"/>
      <c r="I1873" s="270" t="s">
        <v>5403</v>
      </c>
      <c r="J1873" s="89"/>
      <c r="K1873" s="89"/>
      <c r="L1873" s="89"/>
      <c r="M1873" s="89"/>
      <c r="N1873" s="271">
        <v>50</v>
      </c>
      <c r="O1873" s="271">
        <v>0</v>
      </c>
      <c r="P1873" s="89" t="s">
        <v>670</v>
      </c>
    </row>
    <row r="1874" spans="1:16" ht="51">
      <c r="A1874" s="268" t="s">
        <v>565</v>
      </c>
      <c r="B1874" s="89"/>
      <c r="C1874" s="269" t="s">
        <v>615</v>
      </c>
      <c r="D1874" s="84">
        <v>43530</v>
      </c>
      <c r="E1874" s="85" t="s">
        <v>4591</v>
      </c>
      <c r="F1874" s="85" t="s">
        <v>3</v>
      </c>
      <c r="G1874" s="85">
        <v>1717031</v>
      </c>
      <c r="H1874" s="89"/>
      <c r="I1874" s="270" t="s">
        <v>2313</v>
      </c>
      <c r="J1874" s="89"/>
      <c r="K1874" s="89"/>
      <c r="L1874" s="89"/>
      <c r="M1874" s="89"/>
      <c r="N1874" s="271">
        <v>0</v>
      </c>
      <c r="O1874" s="271">
        <v>1726</v>
      </c>
      <c r="P1874" s="89" t="s">
        <v>670</v>
      </c>
    </row>
    <row r="1875" spans="1:16" ht="51">
      <c r="A1875" s="268" t="s">
        <v>565</v>
      </c>
      <c r="B1875" s="89"/>
      <c r="C1875" s="269" t="s">
        <v>615</v>
      </c>
      <c r="D1875" s="84">
        <v>43530</v>
      </c>
      <c r="E1875" s="85" t="s">
        <v>4592</v>
      </c>
      <c r="F1875" s="85" t="s">
        <v>3</v>
      </c>
      <c r="G1875" s="85">
        <v>1717027</v>
      </c>
      <c r="H1875" s="89"/>
      <c r="I1875" s="270" t="s">
        <v>3905</v>
      </c>
      <c r="J1875" s="89"/>
      <c r="K1875" s="89"/>
      <c r="L1875" s="89"/>
      <c r="M1875" s="89"/>
      <c r="N1875" s="271">
        <v>0</v>
      </c>
      <c r="O1875" s="271">
        <v>494</v>
      </c>
      <c r="P1875" s="89" t="s">
        <v>670</v>
      </c>
    </row>
    <row r="1876" spans="1:16" ht="38.25">
      <c r="A1876" s="268" t="s">
        <v>565</v>
      </c>
      <c r="B1876" s="89"/>
      <c r="C1876" s="269" t="s">
        <v>615</v>
      </c>
      <c r="D1876" s="84">
        <v>43530</v>
      </c>
      <c r="E1876" s="85" t="s">
        <v>4593</v>
      </c>
      <c r="F1876" s="85" t="s">
        <v>3</v>
      </c>
      <c r="G1876" s="85">
        <v>1717019</v>
      </c>
      <c r="H1876" s="89"/>
      <c r="I1876" s="270" t="s">
        <v>5404</v>
      </c>
      <c r="J1876" s="89"/>
      <c r="K1876" s="89"/>
      <c r="L1876" s="89"/>
      <c r="M1876" s="89"/>
      <c r="N1876" s="271">
        <v>0</v>
      </c>
      <c r="O1876" s="271">
        <v>800</v>
      </c>
      <c r="P1876" s="89" t="s">
        <v>670</v>
      </c>
    </row>
    <row r="1877" spans="1:16" ht="51">
      <c r="A1877" s="268">
        <v>513</v>
      </c>
      <c r="B1877" s="89"/>
      <c r="C1877" s="269" t="s">
        <v>171</v>
      </c>
      <c r="D1877" s="84">
        <v>43530</v>
      </c>
      <c r="E1877" s="85" t="s">
        <v>4594</v>
      </c>
      <c r="F1877" s="85" t="s">
        <v>3</v>
      </c>
      <c r="G1877" s="85">
        <v>1717012</v>
      </c>
      <c r="H1877" s="89"/>
      <c r="I1877" s="270" t="s">
        <v>5405</v>
      </c>
      <c r="J1877" s="89"/>
      <c r="K1877" s="89"/>
      <c r="L1877" s="89"/>
      <c r="M1877" s="89"/>
      <c r="N1877" s="271">
        <v>0</v>
      </c>
      <c r="O1877" s="271">
        <v>16022.970000000001</v>
      </c>
      <c r="P1877" s="89" t="s">
        <v>670</v>
      </c>
    </row>
    <row r="1878" spans="1:16" ht="63.75">
      <c r="A1878" s="268" t="s">
        <v>565</v>
      </c>
      <c r="B1878" s="89"/>
      <c r="C1878" s="269" t="s">
        <v>615</v>
      </c>
      <c r="D1878" s="84">
        <v>43530</v>
      </c>
      <c r="E1878" s="85" t="s">
        <v>4595</v>
      </c>
      <c r="F1878" s="85" t="s">
        <v>3</v>
      </c>
      <c r="G1878" s="85">
        <v>1717083</v>
      </c>
      <c r="H1878" s="89"/>
      <c r="I1878" s="270" t="s">
        <v>5406</v>
      </c>
      <c r="J1878" s="89"/>
      <c r="K1878" s="89"/>
      <c r="L1878" s="89"/>
      <c r="M1878" s="89"/>
      <c r="N1878" s="271">
        <v>0</v>
      </c>
      <c r="O1878" s="271">
        <v>470</v>
      </c>
      <c r="P1878" s="89" t="s">
        <v>670</v>
      </c>
    </row>
    <row r="1879" spans="1:16" ht="63.75">
      <c r="A1879" s="268" t="s">
        <v>565</v>
      </c>
      <c r="B1879" s="89"/>
      <c r="C1879" s="269" t="s">
        <v>615</v>
      </c>
      <c r="D1879" s="84">
        <v>43530</v>
      </c>
      <c r="E1879" s="85" t="s">
        <v>4596</v>
      </c>
      <c r="F1879" s="85" t="s">
        <v>3</v>
      </c>
      <c r="G1879" s="85">
        <v>1717110</v>
      </c>
      <c r="H1879" s="89"/>
      <c r="I1879" s="270" t="s">
        <v>5407</v>
      </c>
      <c r="J1879" s="89"/>
      <c r="K1879" s="89"/>
      <c r="L1879" s="89"/>
      <c r="M1879" s="89"/>
      <c r="N1879" s="271">
        <v>0</v>
      </c>
      <c r="O1879" s="271">
        <v>53.03</v>
      </c>
      <c r="P1879" s="89" t="s">
        <v>670</v>
      </c>
    </row>
    <row r="1880" spans="1:16" ht="63.75">
      <c r="A1880" s="268" t="s">
        <v>565</v>
      </c>
      <c r="B1880" s="89"/>
      <c r="C1880" s="269" t="s">
        <v>615</v>
      </c>
      <c r="D1880" s="84">
        <v>43530</v>
      </c>
      <c r="E1880" s="85" t="s">
        <v>4597</v>
      </c>
      <c r="F1880" s="85" t="s">
        <v>3</v>
      </c>
      <c r="G1880" s="85">
        <v>1717111</v>
      </c>
      <c r="H1880" s="89"/>
      <c r="I1880" s="270" t="s">
        <v>5408</v>
      </c>
      <c r="J1880" s="89"/>
      <c r="K1880" s="89"/>
      <c r="L1880" s="89"/>
      <c r="M1880" s="89"/>
      <c r="N1880" s="271">
        <v>0</v>
      </c>
      <c r="O1880" s="271">
        <v>53.03</v>
      </c>
      <c r="P1880" s="89" t="s">
        <v>670</v>
      </c>
    </row>
    <row r="1881" spans="1:16" ht="38.25">
      <c r="A1881" s="268" t="s">
        <v>565</v>
      </c>
      <c r="B1881" s="89"/>
      <c r="C1881" s="269" t="s">
        <v>615</v>
      </c>
      <c r="D1881" s="84">
        <v>43530</v>
      </c>
      <c r="E1881" s="85" t="s">
        <v>4598</v>
      </c>
      <c r="F1881" s="85" t="s">
        <v>3</v>
      </c>
      <c r="G1881" s="85">
        <v>1717114</v>
      </c>
      <c r="H1881" s="89"/>
      <c r="I1881" s="270" t="s">
        <v>2230</v>
      </c>
      <c r="J1881" s="89"/>
      <c r="K1881" s="89"/>
      <c r="L1881" s="89"/>
      <c r="M1881" s="89"/>
      <c r="N1881" s="271">
        <v>0</v>
      </c>
      <c r="O1881" s="271">
        <v>400</v>
      </c>
      <c r="P1881" s="89" t="s">
        <v>670</v>
      </c>
    </row>
    <row r="1882" spans="1:16" ht="51">
      <c r="A1882" s="268" t="s">
        <v>565</v>
      </c>
      <c r="B1882" s="89"/>
      <c r="C1882" s="269" t="s">
        <v>615</v>
      </c>
      <c r="D1882" s="84">
        <v>43530</v>
      </c>
      <c r="E1882" s="85" t="s">
        <v>4599</v>
      </c>
      <c r="F1882" s="85" t="s">
        <v>3</v>
      </c>
      <c r="G1882" s="85">
        <v>1717120</v>
      </c>
      <c r="H1882" s="89"/>
      <c r="I1882" s="270" t="s">
        <v>3911</v>
      </c>
      <c r="J1882" s="89"/>
      <c r="K1882" s="89"/>
      <c r="L1882" s="89"/>
      <c r="M1882" s="89"/>
      <c r="N1882" s="271">
        <v>0</v>
      </c>
      <c r="O1882" s="271">
        <v>4310</v>
      </c>
      <c r="P1882" s="89" t="s">
        <v>670</v>
      </c>
    </row>
    <row r="1883" spans="1:16" ht="51">
      <c r="A1883" s="268">
        <v>35</v>
      </c>
      <c r="B1883" s="89"/>
      <c r="C1883" s="269" t="s">
        <v>46</v>
      </c>
      <c r="D1883" s="84">
        <v>43530</v>
      </c>
      <c r="E1883" s="85" t="s">
        <v>4600</v>
      </c>
      <c r="F1883" s="85" t="s">
        <v>3</v>
      </c>
      <c r="G1883" s="85">
        <v>1716963</v>
      </c>
      <c r="H1883" s="89"/>
      <c r="I1883" s="270" t="s">
        <v>5409</v>
      </c>
      <c r="J1883" s="89"/>
      <c r="K1883" s="89"/>
      <c r="L1883" s="89"/>
      <c r="M1883" s="89"/>
      <c r="N1883" s="271">
        <v>0</v>
      </c>
      <c r="O1883" s="271">
        <v>925</v>
      </c>
      <c r="P1883" s="89" t="s">
        <v>670</v>
      </c>
    </row>
    <row r="1884" spans="1:16" ht="51">
      <c r="A1884" s="268" t="s">
        <v>565</v>
      </c>
      <c r="B1884" s="89"/>
      <c r="C1884" s="269" t="s">
        <v>615</v>
      </c>
      <c r="D1884" s="84">
        <v>43530</v>
      </c>
      <c r="E1884" s="85" t="s">
        <v>4601</v>
      </c>
      <c r="F1884" s="85" t="s">
        <v>3</v>
      </c>
      <c r="G1884" s="85">
        <v>1716971</v>
      </c>
      <c r="H1884" s="89"/>
      <c r="I1884" s="270" t="s">
        <v>5410</v>
      </c>
      <c r="J1884" s="89"/>
      <c r="K1884" s="89"/>
      <c r="L1884" s="89"/>
      <c r="M1884" s="89"/>
      <c r="N1884" s="271">
        <v>0</v>
      </c>
      <c r="O1884" s="271">
        <v>4389.24</v>
      </c>
      <c r="P1884" s="89" t="s">
        <v>670</v>
      </c>
    </row>
    <row r="1885" spans="1:16" ht="38.25">
      <c r="A1885" s="268" t="s">
        <v>565</v>
      </c>
      <c r="B1885" s="89"/>
      <c r="C1885" s="269" t="s">
        <v>615</v>
      </c>
      <c r="D1885" s="84">
        <v>43530</v>
      </c>
      <c r="E1885" s="85" t="s">
        <v>4602</v>
      </c>
      <c r="F1885" s="85" t="s">
        <v>3</v>
      </c>
      <c r="G1885" s="85">
        <v>1716980</v>
      </c>
      <c r="H1885" s="89"/>
      <c r="I1885" s="270" t="s">
        <v>712</v>
      </c>
      <c r="J1885" s="89"/>
      <c r="K1885" s="89"/>
      <c r="L1885" s="89"/>
      <c r="M1885" s="89"/>
      <c r="N1885" s="271">
        <v>0</v>
      </c>
      <c r="O1885" s="271">
        <v>545</v>
      </c>
      <c r="P1885" s="89" t="s">
        <v>670</v>
      </c>
    </row>
    <row r="1886" spans="1:16" ht="51">
      <c r="A1886" s="268" t="s">
        <v>565</v>
      </c>
      <c r="B1886" s="89"/>
      <c r="C1886" s="269" t="s">
        <v>615</v>
      </c>
      <c r="D1886" s="84">
        <v>43530</v>
      </c>
      <c r="E1886" s="85" t="s">
        <v>4603</v>
      </c>
      <c r="F1886" s="85" t="s">
        <v>3</v>
      </c>
      <c r="G1886" s="85">
        <v>1716982</v>
      </c>
      <c r="H1886" s="89"/>
      <c r="I1886" s="270" t="s">
        <v>714</v>
      </c>
      <c r="J1886" s="89"/>
      <c r="K1886" s="89"/>
      <c r="L1886" s="89"/>
      <c r="M1886" s="89"/>
      <c r="N1886" s="271">
        <v>0</v>
      </c>
      <c r="O1886" s="271">
        <v>711.18000000000006</v>
      </c>
      <c r="P1886" s="89" t="s">
        <v>670</v>
      </c>
    </row>
    <row r="1887" spans="1:16" ht="38.25">
      <c r="A1887" s="268" t="s">
        <v>565</v>
      </c>
      <c r="B1887" s="89"/>
      <c r="C1887" s="269" t="s">
        <v>615</v>
      </c>
      <c r="D1887" s="84">
        <v>43530</v>
      </c>
      <c r="E1887" s="85" t="s">
        <v>4604</v>
      </c>
      <c r="F1887" s="85" t="s">
        <v>3</v>
      </c>
      <c r="G1887" s="85">
        <v>1717001</v>
      </c>
      <c r="H1887" s="89"/>
      <c r="I1887" s="270" t="s">
        <v>5411</v>
      </c>
      <c r="J1887" s="89"/>
      <c r="K1887" s="89"/>
      <c r="L1887" s="89"/>
      <c r="M1887" s="89"/>
      <c r="N1887" s="271">
        <v>0</v>
      </c>
      <c r="O1887" s="271">
        <v>3615</v>
      </c>
      <c r="P1887" s="89" t="s">
        <v>670</v>
      </c>
    </row>
    <row r="1888" spans="1:16" ht="51">
      <c r="A1888" s="268" t="s">
        <v>565</v>
      </c>
      <c r="B1888" s="89"/>
      <c r="C1888" s="269" t="s">
        <v>615</v>
      </c>
      <c r="D1888" s="84">
        <v>43530</v>
      </c>
      <c r="E1888" s="85" t="s">
        <v>4605</v>
      </c>
      <c r="F1888" s="85" t="s">
        <v>3</v>
      </c>
      <c r="G1888" s="85">
        <v>1717002</v>
      </c>
      <c r="H1888" s="89"/>
      <c r="I1888" s="270" t="s">
        <v>5412</v>
      </c>
      <c r="J1888" s="89"/>
      <c r="K1888" s="89"/>
      <c r="L1888" s="89"/>
      <c r="M1888" s="89"/>
      <c r="N1888" s="271">
        <v>0</v>
      </c>
      <c r="O1888" s="271">
        <v>460</v>
      </c>
      <c r="P1888" s="89" t="s">
        <v>670</v>
      </c>
    </row>
    <row r="1889" spans="1:16" ht="38.25">
      <c r="A1889" s="268">
        <v>526</v>
      </c>
      <c r="B1889" s="89"/>
      <c r="C1889" s="269" t="s">
        <v>610</v>
      </c>
      <c r="D1889" s="84">
        <v>43530</v>
      </c>
      <c r="E1889" s="85" t="s">
        <v>4606</v>
      </c>
      <c r="F1889" s="85" t="s">
        <v>3</v>
      </c>
      <c r="G1889" s="85">
        <v>1717145</v>
      </c>
      <c r="H1889" s="89"/>
      <c r="I1889" s="270" t="s">
        <v>5413</v>
      </c>
      <c r="J1889" s="89"/>
      <c r="K1889" s="89"/>
      <c r="L1889" s="89"/>
      <c r="M1889" s="89"/>
      <c r="N1889" s="271">
        <v>0</v>
      </c>
      <c r="O1889" s="271">
        <v>70</v>
      </c>
      <c r="P1889" s="89" t="s">
        <v>670</v>
      </c>
    </row>
    <row r="1890" spans="1:16" ht="38.25">
      <c r="A1890" s="268" t="s">
        <v>565</v>
      </c>
      <c r="B1890" s="89"/>
      <c r="C1890" s="269" t="s">
        <v>615</v>
      </c>
      <c r="D1890" s="84">
        <v>43530</v>
      </c>
      <c r="E1890" s="85" t="s">
        <v>4607</v>
      </c>
      <c r="F1890" s="85" t="s">
        <v>3</v>
      </c>
      <c r="G1890" s="85">
        <v>1717152</v>
      </c>
      <c r="H1890" s="89"/>
      <c r="I1890" s="270" t="s">
        <v>717</v>
      </c>
      <c r="J1890" s="89"/>
      <c r="K1890" s="89"/>
      <c r="L1890" s="89"/>
      <c r="M1890" s="89"/>
      <c r="N1890" s="271">
        <v>0</v>
      </c>
      <c r="O1890" s="271">
        <v>800</v>
      </c>
      <c r="P1890" s="89" t="s">
        <v>670</v>
      </c>
    </row>
    <row r="1891" spans="1:16" ht="51">
      <c r="A1891" s="268">
        <v>223</v>
      </c>
      <c r="B1891" s="89"/>
      <c r="C1891" s="269" t="s">
        <v>104</v>
      </c>
      <c r="D1891" s="84">
        <v>43530</v>
      </c>
      <c r="E1891" s="85" t="s">
        <v>4608</v>
      </c>
      <c r="F1891" s="85" t="s">
        <v>3</v>
      </c>
      <c r="G1891" s="85">
        <v>1717169</v>
      </c>
      <c r="H1891" s="89"/>
      <c r="I1891" s="270" t="s">
        <v>5414</v>
      </c>
      <c r="J1891" s="89"/>
      <c r="K1891" s="89"/>
      <c r="L1891" s="89"/>
      <c r="M1891" s="89"/>
      <c r="N1891" s="271">
        <v>0</v>
      </c>
      <c r="O1891" s="271">
        <v>500</v>
      </c>
      <c r="P1891" s="89" t="s">
        <v>670</v>
      </c>
    </row>
    <row r="1892" spans="1:16" ht="38.25">
      <c r="A1892" s="268">
        <v>580</v>
      </c>
      <c r="B1892" s="89"/>
      <c r="C1892" s="269" t="s">
        <v>180</v>
      </c>
      <c r="D1892" s="84">
        <v>43530</v>
      </c>
      <c r="E1892" s="85" t="s">
        <v>4609</v>
      </c>
      <c r="F1892" s="85" t="s">
        <v>3</v>
      </c>
      <c r="G1892" s="85">
        <v>1717254</v>
      </c>
      <c r="H1892" s="89"/>
      <c r="I1892" s="270" t="s">
        <v>5415</v>
      </c>
      <c r="J1892" s="89"/>
      <c r="K1892" s="89"/>
      <c r="L1892" s="89"/>
      <c r="M1892" s="89"/>
      <c r="N1892" s="271">
        <v>0</v>
      </c>
      <c r="O1892" s="271">
        <v>175</v>
      </c>
      <c r="P1892" s="89" t="s">
        <v>670</v>
      </c>
    </row>
    <row r="1893" spans="1:16" ht="63.75">
      <c r="A1893" s="268">
        <v>513</v>
      </c>
      <c r="B1893" s="89"/>
      <c r="C1893" s="269" t="s">
        <v>171</v>
      </c>
      <c r="D1893" s="84">
        <v>43530</v>
      </c>
      <c r="E1893" s="85" t="s">
        <v>4610</v>
      </c>
      <c r="F1893" s="85" t="s">
        <v>3</v>
      </c>
      <c r="G1893" s="85">
        <v>1717016</v>
      </c>
      <c r="H1893" s="89"/>
      <c r="I1893" s="270" t="s">
        <v>5416</v>
      </c>
      <c r="J1893" s="89"/>
      <c r="K1893" s="89"/>
      <c r="L1893" s="89"/>
      <c r="M1893" s="89"/>
      <c r="N1893" s="271">
        <v>0</v>
      </c>
      <c r="O1893" s="271">
        <v>34999.35</v>
      </c>
      <c r="P1893" s="89" t="s">
        <v>670</v>
      </c>
    </row>
    <row r="1894" spans="1:16" ht="51">
      <c r="A1894" s="268" t="s">
        <v>556</v>
      </c>
      <c r="B1894" s="89"/>
      <c r="C1894" s="269" t="s">
        <v>616</v>
      </c>
      <c r="D1894" s="84">
        <v>43530</v>
      </c>
      <c r="E1894" s="85" t="s">
        <v>4611</v>
      </c>
      <c r="F1894" s="85" t="s">
        <v>3</v>
      </c>
      <c r="G1894" s="85">
        <v>1717017</v>
      </c>
      <c r="H1894" s="89"/>
      <c r="I1894" s="270" t="s">
        <v>5417</v>
      </c>
      <c r="J1894" s="89"/>
      <c r="K1894" s="89"/>
      <c r="L1894" s="89"/>
      <c r="M1894" s="89"/>
      <c r="N1894" s="271">
        <v>0</v>
      </c>
      <c r="O1894" s="271">
        <v>671</v>
      </c>
      <c r="P1894" s="89" t="s">
        <v>670</v>
      </c>
    </row>
    <row r="1895" spans="1:16" ht="51">
      <c r="A1895" s="268" t="s">
        <v>565</v>
      </c>
      <c r="B1895" s="89"/>
      <c r="C1895" s="269" t="s">
        <v>615</v>
      </c>
      <c r="D1895" s="84">
        <v>43530</v>
      </c>
      <c r="E1895" s="85" t="s">
        <v>4612</v>
      </c>
      <c r="F1895" s="85" t="s">
        <v>3</v>
      </c>
      <c r="G1895" s="85">
        <v>1717032</v>
      </c>
      <c r="H1895" s="89"/>
      <c r="I1895" s="270" t="s">
        <v>5418</v>
      </c>
      <c r="J1895" s="89"/>
      <c r="K1895" s="89"/>
      <c r="L1895" s="89"/>
      <c r="M1895" s="89"/>
      <c r="N1895" s="271">
        <v>0</v>
      </c>
      <c r="O1895" s="271">
        <v>40.6</v>
      </c>
      <c r="P1895" s="89" t="s">
        <v>670</v>
      </c>
    </row>
    <row r="1896" spans="1:16" ht="51" hidden="1">
      <c r="A1896" s="268">
        <v>513</v>
      </c>
      <c r="B1896" s="89"/>
      <c r="C1896" s="269" t="s">
        <v>171</v>
      </c>
      <c r="D1896" s="84">
        <v>43530</v>
      </c>
      <c r="E1896" s="85" t="s">
        <v>4613</v>
      </c>
      <c r="F1896" s="85" t="s">
        <v>15</v>
      </c>
      <c r="G1896" s="85">
        <v>979722</v>
      </c>
      <c r="H1896" s="89"/>
      <c r="I1896" s="270" t="s">
        <v>5419</v>
      </c>
      <c r="J1896" s="89"/>
      <c r="K1896" s="89"/>
      <c r="L1896" s="89"/>
      <c r="M1896" s="89"/>
      <c r="N1896" s="271">
        <v>50</v>
      </c>
      <c r="O1896" s="271">
        <v>0</v>
      </c>
      <c r="P1896" s="89" t="s">
        <v>670</v>
      </c>
    </row>
    <row r="1897" spans="1:16" ht="76.5" hidden="1">
      <c r="A1897" s="268" t="s">
        <v>557</v>
      </c>
      <c r="B1897" s="89"/>
      <c r="C1897" s="269" t="s">
        <v>781</v>
      </c>
      <c r="D1897" s="84">
        <v>43530</v>
      </c>
      <c r="E1897" s="85" t="s">
        <v>4614</v>
      </c>
      <c r="F1897" s="85" t="s">
        <v>6</v>
      </c>
      <c r="G1897" s="85">
        <v>1089942</v>
      </c>
      <c r="H1897" s="89"/>
      <c r="I1897" s="270" t="s">
        <v>5420</v>
      </c>
      <c r="J1897" s="89"/>
      <c r="K1897" s="89"/>
      <c r="L1897" s="89"/>
      <c r="M1897" s="89"/>
      <c r="N1897" s="271">
        <v>0</v>
      </c>
      <c r="O1897" s="271">
        <v>22000</v>
      </c>
      <c r="P1897" s="89" t="s">
        <v>670</v>
      </c>
    </row>
    <row r="1898" spans="1:16" ht="76.5" hidden="1">
      <c r="A1898" s="268" t="s">
        <v>557</v>
      </c>
      <c r="B1898" s="89"/>
      <c r="C1898" s="269" t="s">
        <v>781</v>
      </c>
      <c r="D1898" s="84">
        <v>43530</v>
      </c>
      <c r="E1898" s="85" t="s">
        <v>4615</v>
      </c>
      <c r="F1898" s="85" t="s">
        <v>6</v>
      </c>
      <c r="G1898" s="85">
        <v>1089949</v>
      </c>
      <c r="H1898" s="89"/>
      <c r="I1898" s="270" t="s">
        <v>5421</v>
      </c>
      <c r="J1898" s="89"/>
      <c r="K1898" s="89"/>
      <c r="L1898" s="89"/>
      <c r="M1898" s="89"/>
      <c r="N1898" s="271">
        <v>0</v>
      </c>
      <c r="O1898" s="271">
        <v>198000</v>
      </c>
      <c r="P1898" s="89" t="s">
        <v>670</v>
      </c>
    </row>
    <row r="1899" spans="1:16" ht="51" hidden="1">
      <c r="A1899" s="268">
        <v>513</v>
      </c>
      <c r="B1899" s="89"/>
      <c r="C1899" s="269" t="s">
        <v>171</v>
      </c>
      <c r="D1899" s="84">
        <v>43530</v>
      </c>
      <c r="E1899" s="85" t="s">
        <v>4616</v>
      </c>
      <c r="F1899" s="85" t="s">
        <v>11</v>
      </c>
      <c r="G1899" s="85">
        <v>948434</v>
      </c>
      <c r="H1899" s="89"/>
      <c r="I1899" s="270" t="s">
        <v>5422</v>
      </c>
      <c r="J1899" s="89"/>
      <c r="K1899" s="89"/>
      <c r="L1899" s="89"/>
      <c r="M1899" s="89"/>
      <c r="N1899" s="271">
        <v>50</v>
      </c>
      <c r="O1899" s="271">
        <v>0</v>
      </c>
      <c r="P1899" s="89" t="s">
        <v>670</v>
      </c>
    </row>
    <row r="1900" spans="1:16" ht="51" hidden="1">
      <c r="A1900" s="268">
        <v>513</v>
      </c>
      <c r="B1900" s="89"/>
      <c r="C1900" s="269" t="s">
        <v>171</v>
      </c>
      <c r="D1900" s="84">
        <v>43530</v>
      </c>
      <c r="E1900" s="85" t="s">
        <v>4617</v>
      </c>
      <c r="F1900" s="85" t="s">
        <v>11</v>
      </c>
      <c r="G1900" s="85">
        <v>948441</v>
      </c>
      <c r="H1900" s="89"/>
      <c r="I1900" s="270" t="s">
        <v>5423</v>
      </c>
      <c r="J1900" s="89"/>
      <c r="K1900" s="89"/>
      <c r="L1900" s="89"/>
      <c r="M1900" s="89"/>
      <c r="N1900" s="271">
        <v>50</v>
      </c>
      <c r="O1900" s="271">
        <v>0</v>
      </c>
      <c r="P1900" s="89" t="s">
        <v>670</v>
      </c>
    </row>
    <row r="1901" spans="1:16" ht="51">
      <c r="A1901" s="268" t="s">
        <v>565</v>
      </c>
      <c r="B1901" s="89"/>
      <c r="C1901" s="269" t="s">
        <v>615</v>
      </c>
      <c r="D1901" s="84">
        <v>43531</v>
      </c>
      <c r="E1901" s="85" t="s">
        <v>4618</v>
      </c>
      <c r="F1901" s="85" t="s">
        <v>3</v>
      </c>
      <c r="G1901" s="85">
        <v>1717585</v>
      </c>
      <c r="H1901" s="89"/>
      <c r="I1901" s="270" t="s">
        <v>5424</v>
      </c>
      <c r="J1901" s="89"/>
      <c r="K1901" s="89"/>
      <c r="L1901" s="89"/>
      <c r="M1901" s="89"/>
      <c r="N1901" s="271">
        <v>0</v>
      </c>
      <c r="O1901" s="271">
        <v>1190</v>
      </c>
      <c r="P1901" s="89" t="s">
        <v>670</v>
      </c>
    </row>
    <row r="1902" spans="1:16" ht="51">
      <c r="A1902" s="268">
        <v>591</v>
      </c>
      <c r="B1902" s="89"/>
      <c r="C1902" s="269" t="s">
        <v>1368</v>
      </c>
      <c r="D1902" s="84">
        <v>43531</v>
      </c>
      <c r="E1902" s="85" t="s">
        <v>4619</v>
      </c>
      <c r="F1902" s="85" t="s">
        <v>3</v>
      </c>
      <c r="G1902" s="85">
        <v>1717589</v>
      </c>
      <c r="H1902" s="89"/>
      <c r="I1902" s="270" t="s">
        <v>5425</v>
      </c>
      <c r="J1902" s="89"/>
      <c r="K1902" s="89"/>
      <c r="L1902" s="89"/>
      <c r="M1902" s="89"/>
      <c r="N1902" s="271">
        <v>0</v>
      </c>
      <c r="O1902" s="271">
        <v>1778.77</v>
      </c>
      <c r="P1902" s="89" t="s">
        <v>670</v>
      </c>
    </row>
    <row r="1903" spans="1:16" ht="51">
      <c r="A1903" s="268">
        <v>212</v>
      </c>
      <c r="B1903" s="89"/>
      <c r="C1903" s="269" t="s">
        <v>100</v>
      </c>
      <c r="D1903" s="84">
        <v>43531</v>
      </c>
      <c r="E1903" s="85" t="s">
        <v>4620</v>
      </c>
      <c r="F1903" s="85" t="s">
        <v>3</v>
      </c>
      <c r="G1903" s="85">
        <v>1717600</v>
      </c>
      <c r="H1903" s="89"/>
      <c r="I1903" s="270" t="s">
        <v>5426</v>
      </c>
      <c r="J1903" s="89"/>
      <c r="K1903" s="89"/>
      <c r="L1903" s="89"/>
      <c r="M1903" s="89"/>
      <c r="N1903" s="271">
        <v>0</v>
      </c>
      <c r="O1903" s="271">
        <v>1040</v>
      </c>
      <c r="P1903" s="89" t="s">
        <v>670</v>
      </c>
    </row>
    <row r="1904" spans="1:16" ht="51">
      <c r="A1904" s="268">
        <v>212</v>
      </c>
      <c r="B1904" s="89"/>
      <c r="C1904" s="269" t="s">
        <v>100</v>
      </c>
      <c r="D1904" s="84">
        <v>43531</v>
      </c>
      <c r="E1904" s="85" t="s">
        <v>4621</v>
      </c>
      <c r="F1904" s="85" t="s">
        <v>3</v>
      </c>
      <c r="G1904" s="85">
        <v>1717601</v>
      </c>
      <c r="H1904" s="89"/>
      <c r="I1904" s="270" t="s">
        <v>5427</v>
      </c>
      <c r="J1904" s="89"/>
      <c r="K1904" s="89"/>
      <c r="L1904" s="89"/>
      <c r="M1904" s="89"/>
      <c r="N1904" s="271">
        <v>0</v>
      </c>
      <c r="O1904" s="271">
        <v>9.3000000000000007</v>
      </c>
      <c r="P1904" s="89" t="s">
        <v>670</v>
      </c>
    </row>
    <row r="1905" spans="1:16" ht="51">
      <c r="A1905" s="268">
        <v>591</v>
      </c>
      <c r="B1905" s="89"/>
      <c r="C1905" s="269" t="s">
        <v>1368</v>
      </c>
      <c r="D1905" s="84">
        <v>43531</v>
      </c>
      <c r="E1905" s="85" t="s">
        <v>4622</v>
      </c>
      <c r="F1905" s="85" t="s">
        <v>3</v>
      </c>
      <c r="G1905" s="85">
        <v>1717551</v>
      </c>
      <c r="H1905" s="89"/>
      <c r="I1905" s="270" t="s">
        <v>5428</v>
      </c>
      <c r="J1905" s="89"/>
      <c r="K1905" s="89"/>
      <c r="L1905" s="89"/>
      <c r="M1905" s="89"/>
      <c r="N1905" s="271">
        <v>0</v>
      </c>
      <c r="O1905" s="271">
        <v>212.77</v>
      </c>
      <c r="P1905" s="89" t="s">
        <v>670</v>
      </c>
    </row>
    <row r="1906" spans="1:16" ht="51">
      <c r="A1906" s="268">
        <v>591</v>
      </c>
      <c r="B1906" s="89"/>
      <c r="C1906" s="269" t="s">
        <v>1368</v>
      </c>
      <c r="D1906" s="84">
        <v>43531</v>
      </c>
      <c r="E1906" s="85" t="s">
        <v>4623</v>
      </c>
      <c r="F1906" s="85" t="s">
        <v>3</v>
      </c>
      <c r="G1906" s="85">
        <v>1717550</v>
      </c>
      <c r="H1906" s="89"/>
      <c r="I1906" s="270" t="s">
        <v>5429</v>
      </c>
      <c r="J1906" s="89"/>
      <c r="K1906" s="89"/>
      <c r="L1906" s="89"/>
      <c r="M1906" s="89"/>
      <c r="N1906" s="271">
        <v>0</v>
      </c>
      <c r="O1906" s="271">
        <v>1163.51</v>
      </c>
      <c r="P1906" s="89" t="s">
        <v>670</v>
      </c>
    </row>
    <row r="1907" spans="1:16" ht="51">
      <c r="A1907" s="268">
        <v>591</v>
      </c>
      <c r="B1907" s="89"/>
      <c r="C1907" s="269" t="s">
        <v>1368</v>
      </c>
      <c r="D1907" s="84">
        <v>43531</v>
      </c>
      <c r="E1907" s="85" t="s">
        <v>4624</v>
      </c>
      <c r="F1907" s="85" t="s">
        <v>3</v>
      </c>
      <c r="G1907" s="85">
        <v>1717549</v>
      </c>
      <c r="H1907" s="89"/>
      <c r="I1907" s="270" t="s">
        <v>5428</v>
      </c>
      <c r="J1907" s="89"/>
      <c r="K1907" s="89"/>
      <c r="L1907" s="89"/>
      <c r="M1907" s="89"/>
      <c r="N1907" s="271">
        <v>0</v>
      </c>
      <c r="O1907" s="271">
        <v>180.98</v>
      </c>
      <c r="P1907" s="89" t="s">
        <v>670</v>
      </c>
    </row>
    <row r="1908" spans="1:16" ht="63.75">
      <c r="A1908" s="268" t="s">
        <v>565</v>
      </c>
      <c r="B1908" s="89"/>
      <c r="C1908" s="269" t="s">
        <v>615</v>
      </c>
      <c r="D1908" s="84">
        <v>43531</v>
      </c>
      <c r="E1908" s="85" t="s">
        <v>4625</v>
      </c>
      <c r="F1908" s="85" t="s">
        <v>3</v>
      </c>
      <c r="G1908" s="85">
        <v>1717525</v>
      </c>
      <c r="H1908" s="89"/>
      <c r="I1908" s="270" t="s">
        <v>5430</v>
      </c>
      <c r="J1908" s="89"/>
      <c r="K1908" s="89"/>
      <c r="L1908" s="89"/>
      <c r="M1908" s="89"/>
      <c r="N1908" s="271">
        <v>0</v>
      </c>
      <c r="O1908" s="271">
        <v>216.67000000000002</v>
      </c>
      <c r="P1908" s="89" t="s">
        <v>670</v>
      </c>
    </row>
    <row r="1909" spans="1:16" ht="51">
      <c r="A1909" s="268">
        <v>222</v>
      </c>
      <c r="B1909" s="89"/>
      <c r="C1909" s="269" t="s">
        <v>103</v>
      </c>
      <c r="D1909" s="84">
        <v>43531</v>
      </c>
      <c r="E1909" s="85" t="s">
        <v>4626</v>
      </c>
      <c r="F1909" s="85" t="s">
        <v>3</v>
      </c>
      <c r="G1909" s="85">
        <v>1717493</v>
      </c>
      <c r="H1909" s="89"/>
      <c r="I1909" s="270" t="s">
        <v>5431</v>
      </c>
      <c r="J1909" s="89"/>
      <c r="K1909" s="89"/>
      <c r="L1909" s="89"/>
      <c r="M1909" s="89"/>
      <c r="N1909" s="271">
        <v>0</v>
      </c>
      <c r="O1909" s="271">
        <v>23</v>
      </c>
      <c r="P1909" s="89" t="s">
        <v>741</v>
      </c>
    </row>
    <row r="1910" spans="1:16" ht="63.75">
      <c r="A1910" s="268" t="s">
        <v>565</v>
      </c>
      <c r="B1910" s="89"/>
      <c r="C1910" s="269" t="s">
        <v>615</v>
      </c>
      <c r="D1910" s="84">
        <v>43531</v>
      </c>
      <c r="E1910" s="85" t="s">
        <v>4627</v>
      </c>
      <c r="F1910" s="85" t="s">
        <v>3</v>
      </c>
      <c r="G1910" s="85">
        <v>1717681</v>
      </c>
      <c r="H1910" s="89"/>
      <c r="I1910" s="270" t="s">
        <v>5432</v>
      </c>
      <c r="J1910" s="89"/>
      <c r="K1910" s="89"/>
      <c r="L1910" s="89"/>
      <c r="M1910" s="89"/>
      <c r="N1910" s="271">
        <v>0</v>
      </c>
      <c r="O1910" s="271">
        <v>766.31000000000006</v>
      </c>
      <c r="P1910" s="89" t="s">
        <v>670</v>
      </c>
    </row>
    <row r="1911" spans="1:16" ht="63.75">
      <c r="A1911" s="268" t="s">
        <v>565</v>
      </c>
      <c r="B1911" s="89"/>
      <c r="C1911" s="269" t="s">
        <v>615</v>
      </c>
      <c r="D1911" s="84">
        <v>43531</v>
      </c>
      <c r="E1911" s="85" t="s">
        <v>4628</v>
      </c>
      <c r="F1911" s="85" t="s">
        <v>3</v>
      </c>
      <c r="G1911" s="85">
        <v>1717680</v>
      </c>
      <c r="H1911" s="89"/>
      <c r="I1911" s="270" t="s">
        <v>5433</v>
      </c>
      <c r="J1911" s="89"/>
      <c r="K1911" s="89"/>
      <c r="L1911" s="89"/>
      <c r="M1911" s="89"/>
      <c r="N1911" s="271">
        <v>0</v>
      </c>
      <c r="O1911" s="271">
        <v>766.31000000000006</v>
      </c>
      <c r="P1911" s="89" t="s">
        <v>670</v>
      </c>
    </row>
    <row r="1912" spans="1:16" ht="51">
      <c r="A1912" s="268" t="s">
        <v>565</v>
      </c>
      <c r="B1912" s="89"/>
      <c r="C1912" s="269" t="s">
        <v>615</v>
      </c>
      <c r="D1912" s="84">
        <v>43531</v>
      </c>
      <c r="E1912" s="85" t="s">
        <v>4629</v>
      </c>
      <c r="F1912" s="85" t="s">
        <v>3</v>
      </c>
      <c r="G1912" s="85">
        <v>1717676</v>
      </c>
      <c r="H1912" s="89"/>
      <c r="I1912" s="270" t="s">
        <v>5434</v>
      </c>
      <c r="J1912" s="89"/>
      <c r="K1912" s="89"/>
      <c r="L1912" s="89"/>
      <c r="M1912" s="89"/>
      <c r="N1912" s="271">
        <v>0</v>
      </c>
      <c r="O1912" s="271">
        <v>4677.34</v>
      </c>
      <c r="P1912" s="89" t="s">
        <v>670</v>
      </c>
    </row>
    <row r="1913" spans="1:16" ht="38.25">
      <c r="A1913" s="268">
        <v>35</v>
      </c>
      <c r="B1913" s="89"/>
      <c r="C1913" s="269" t="s">
        <v>46</v>
      </c>
      <c r="D1913" s="84">
        <v>43531</v>
      </c>
      <c r="E1913" s="85" t="s">
        <v>4630</v>
      </c>
      <c r="F1913" s="85" t="s">
        <v>3</v>
      </c>
      <c r="G1913" s="85">
        <v>1717627</v>
      </c>
      <c r="H1913" s="89"/>
      <c r="I1913" s="270" t="s">
        <v>3681</v>
      </c>
      <c r="J1913" s="89"/>
      <c r="K1913" s="89"/>
      <c r="L1913" s="89"/>
      <c r="M1913" s="89"/>
      <c r="N1913" s="271">
        <v>0</v>
      </c>
      <c r="O1913" s="271">
        <v>1000</v>
      </c>
      <c r="P1913" s="89" t="s">
        <v>670</v>
      </c>
    </row>
    <row r="1914" spans="1:16" ht="51">
      <c r="A1914" s="268">
        <v>591</v>
      </c>
      <c r="B1914" s="89"/>
      <c r="C1914" s="269" t="s">
        <v>1368</v>
      </c>
      <c r="D1914" s="84">
        <v>43531</v>
      </c>
      <c r="E1914" s="85" t="s">
        <v>4631</v>
      </c>
      <c r="F1914" s="85" t="s">
        <v>3</v>
      </c>
      <c r="G1914" s="85">
        <v>1717624</v>
      </c>
      <c r="H1914" s="89"/>
      <c r="I1914" s="270" t="s">
        <v>5435</v>
      </c>
      <c r="J1914" s="89"/>
      <c r="K1914" s="89"/>
      <c r="L1914" s="89"/>
      <c r="M1914" s="89"/>
      <c r="N1914" s="271">
        <v>0</v>
      </c>
      <c r="O1914" s="271">
        <v>41.14</v>
      </c>
      <c r="P1914" s="89" t="s">
        <v>670</v>
      </c>
    </row>
    <row r="1915" spans="1:16" ht="51">
      <c r="A1915" s="268">
        <v>591</v>
      </c>
      <c r="B1915" s="89"/>
      <c r="C1915" s="269" t="s">
        <v>1368</v>
      </c>
      <c r="D1915" s="84">
        <v>43531</v>
      </c>
      <c r="E1915" s="85" t="s">
        <v>4632</v>
      </c>
      <c r="F1915" s="85" t="s">
        <v>3</v>
      </c>
      <c r="G1915" s="85">
        <v>1717619</v>
      </c>
      <c r="H1915" s="89"/>
      <c r="I1915" s="270" t="s">
        <v>5436</v>
      </c>
      <c r="J1915" s="89"/>
      <c r="K1915" s="89"/>
      <c r="L1915" s="89"/>
      <c r="M1915" s="89"/>
      <c r="N1915" s="271">
        <v>0</v>
      </c>
      <c r="O1915" s="271">
        <v>107.69</v>
      </c>
      <c r="P1915" s="89" t="s">
        <v>670</v>
      </c>
    </row>
    <row r="1916" spans="1:16" ht="51">
      <c r="A1916" s="268">
        <v>590</v>
      </c>
      <c r="B1916" s="89"/>
      <c r="C1916" s="269" t="s">
        <v>611</v>
      </c>
      <c r="D1916" s="84">
        <v>43531</v>
      </c>
      <c r="E1916" s="85" t="s">
        <v>4633</v>
      </c>
      <c r="F1916" s="85" t="s">
        <v>3</v>
      </c>
      <c r="G1916" s="85">
        <v>1717616</v>
      </c>
      <c r="H1916" s="89"/>
      <c r="I1916" s="270" t="s">
        <v>5437</v>
      </c>
      <c r="J1916" s="89"/>
      <c r="K1916" s="89"/>
      <c r="L1916" s="89"/>
      <c r="M1916" s="89"/>
      <c r="N1916" s="271">
        <v>0</v>
      </c>
      <c r="O1916" s="271">
        <v>3225</v>
      </c>
      <c r="P1916" s="89" t="s">
        <v>670</v>
      </c>
    </row>
    <row r="1917" spans="1:16" ht="51">
      <c r="A1917" s="268">
        <v>212</v>
      </c>
      <c r="B1917" s="89"/>
      <c r="C1917" s="269" t="s">
        <v>100</v>
      </c>
      <c r="D1917" s="84">
        <v>43531</v>
      </c>
      <c r="E1917" s="85" t="s">
        <v>4634</v>
      </c>
      <c r="F1917" s="85" t="s">
        <v>3</v>
      </c>
      <c r="G1917" s="85">
        <v>1717607</v>
      </c>
      <c r="H1917" s="89"/>
      <c r="I1917" s="270" t="s">
        <v>5438</v>
      </c>
      <c r="J1917" s="89"/>
      <c r="K1917" s="89"/>
      <c r="L1917" s="89"/>
      <c r="M1917" s="89"/>
      <c r="N1917" s="271">
        <v>0</v>
      </c>
      <c r="O1917" s="271">
        <v>8</v>
      </c>
      <c r="P1917" s="89" t="s">
        <v>670</v>
      </c>
    </row>
    <row r="1918" spans="1:16" ht="63.75">
      <c r="A1918" s="268" t="s">
        <v>565</v>
      </c>
      <c r="B1918" s="89"/>
      <c r="C1918" s="269" t="s">
        <v>615</v>
      </c>
      <c r="D1918" s="84">
        <v>43531</v>
      </c>
      <c r="E1918" s="85" t="s">
        <v>4635</v>
      </c>
      <c r="F1918" s="85" t="s">
        <v>3</v>
      </c>
      <c r="G1918" s="85">
        <v>1717527</v>
      </c>
      <c r="H1918" s="89"/>
      <c r="I1918" s="270" t="s">
        <v>5439</v>
      </c>
      <c r="J1918" s="89"/>
      <c r="K1918" s="89"/>
      <c r="L1918" s="89"/>
      <c r="M1918" s="89"/>
      <c r="N1918" s="271">
        <v>0</v>
      </c>
      <c r="O1918" s="271">
        <v>64324.43</v>
      </c>
      <c r="P1918" s="89" t="s">
        <v>670</v>
      </c>
    </row>
    <row r="1919" spans="1:16" ht="63.75">
      <c r="A1919" s="268" t="s">
        <v>556</v>
      </c>
      <c r="B1919" s="89"/>
      <c r="C1919" s="269" t="s">
        <v>616</v>
      </c>
      <c r="D1919" s="84">
        <v>43531</v>
      </c>
      <c r="E1919" s="85" t="s">
        <v>4636</v>
      </c>
      <c r="F1919" s="85" t="s">
        <v>3</v>
      </c>
      <c r="G1919" s="85">
        <v>1717442</v>
      </c>
      <c r="H1919" s="89"/>
      <c r="I1919" s="270" t="s">
        <v>5440</v>
      </c>
      <c r="J1919" s="89"/>
      <c r="K1919" s="89"/>
      <c r="L1919" s="89"/>
      <c r="M1919" s="89"/>
      <c r="N1919" s="271">
        <v>0</v>
      </c>
      <c r="O1919" s="271">
        <v>960</v>
      </c>
      <c r="P1919" s="89" t="s">
        <v>670</v>
      </c>
    </row>
    <row r="1920" spans="1:16" ht="63.75">
      <c r="A1920" s="268" t="s">
        <v>556</v>
      </c>
      <c r="B1920" s="89"/>
      <c r="C1920" s="269" t="s">
        <v>616</v>
      </c>
      <c r="D1920" s="84">
        <v>43531</v>
      </c>
      <c r="E1920" s="85" t="s">
        <v>4637</v>
      </c>
      <c r="F1920" s="85" t="s">
        <v>3</v>
      </c>
      <c r="G1920" s="85">
        <v>1717440</v>
      </c>
      <c r="H1920" s="89"/>
      <c r="I1920" s="270" t="s">
        <v>5441</v>
      </c>
      <c r="J1920" s="89"/>
      <c r="K1920" s="89"/>
      <c r="L1920" s="89"/>
      <c r="M1920" s="89"/>
      <c r="N1920" s="271">
        <v>0</v>
      </c>
      <c r="O1920" s="271">
        <v>1351</v>
      </c>
      <c r="P1920" s="89" t="s">
        <v>670</v>
      </c>
    </row>
    <row r="1921" spans="1:16" ht="63.75">
      <c r="A1921" s="268" t="s">
        <v>556</v>
      </c>
      <c r="B1921" s="89"/>
      <c r="C1921" s="269" t="s">
        <v>616</v>
      </c>
      <c r="D1921" s="84">
        <v>43531</v>
      </c>
      <c r="E1921" s="85" t="s">
        <v>4638</v>
      </c>
      <c r="F1921" s="85" t="s">
        <v>3</v>
      </c>
      <c r="G1921" s="85">
        <v>1717438</v>
      </c>
      <c r="H1921" s="89"/>
      <c r="I1921" s="270" t="s">
        <v>5442</v>
      </c>
      <c r="J1921" s="89"/>
      <c r="K1921" s="89"/>
      <c r="L1921" s="89"/>
      <c r="M1921" s="89"/>
      <c r="N1921" s="271">
        <v>0</v>
      </c>
      <c r="O1921" s="271">
        <v>318</v>
      </c>
      <c r="P1921" s="89" t="s">
        <v>670</v>
      </c>
    </row>
    <row r="1922" spans="1:16" ht="63.75">
      <c r="A1922" s="268" t="s">
        <v>556</v>
      </c>
      <c r="B1922" s="89"/>
      <c r="C1922" s="269" t="s">
        <v>616</v>
      </c>
      <c r="D1922" s="84">
        <v>43531</v>
      </c>
      <c r="E1922" s="85" t="s">
        <v>4639</v>
      </c>
      <c r="F1922" s="85" t="s">
        <v>3</v>
      </c>
      <c r="G1922" s="85">
        <v>1717435</v>
      </c>
      <c r="H1922" s="89"/>
      <c r="I1922" s="270" t="s">
        <v>5443</v>
      </c>
      <c r="J1922" s="89"/>
      <c r="K1922" s="89"/>
      <c r="L1922" s="89"/>
      <c r="M1922" s="89"/>
      <c r="N1922" s="271">
        <v>0</v>
      </c>
      <c r="O1922" s="271">
        <v>480</v>
      </c>
      <c r="P1922" s="89" t="s">
        <v>670</v>
      </c>
    </row>
    <row r="1923" spans="1:16" ht="63.75">
      <c r="A1923" s="268">
        <v>212</v>
      </c>
      <c r="B1923" s="89"/>
      <c r="C1923" s="269" t="s">
        <v>100</v>
      </c>
      <c r="D1923" s="84">
        <v>43531</v>
      </c>
      <c r="E1923" s="85" t="s">
        <v>4640</v>
      </c>
      <c r="F1923" s="85" t="s">
        <v>3</v>
      </c>
      <c r="G1923" s="85">
        <v>1717396</v>
      </c>
      <c r="H1923" s="89"/>
      <c r="I1923" s="270" t="s">
        <v>5444</v>
      </c>
      <c r="J1923" s="89"/>
      <c r="K1923" s="89"/>
      <c r="L1923" s="89"/>
      <c r="M1923" s="89"/>
      <c r="N1923" s="271">
        <v>0</v>
      </c>
      <c r="O1923" s="271">
        <v>358640.60000000003</v>
      </c>
      <c r="P1923" s="89" t="s">
        <v>670</v>
      </c>
    </row>
    <row r="1924" spans="1:16" ht="38.25">
      <c r="A1924" s="268">
        <v>35</v>
      </c>
      <c r="B1924" s="89"/>
      <c r="C1924" s="269" t="s">
        <v>46</v>
      </c>
      <c r="D1924" s="84">
        <v>43531</v>
      </c>
      <c r="E1924" s="85" t="s">
        <v>4641</v>
      </c>
      <c r="F1924" s="85" t="s">
        <v>3</v>
      </c>
      <c r="G1924" s="85">
        <v>1717486</v>
      </c>
      <c r="H1924" s="89"/>
      <c r="I1924" s="270" t="s">
        <v>5445</v>
      </c>
      <c r="J1924" s="89"/>
      <c r="K1924" s="89"/>
      <c r="L1924" s="89"/>
      <c r="M1924" s="89"/>
      <c r="N1924" s="271">
        <v>0</v>
      </c>
      <c r="O1924" s="271">
        <v>1203.3900000000001</v>
      </c>
      <c r="P1924" s="89" t="s">
        <v>670</v>
      </c>
    </row>
    <row r="1925" spans="1:16" ht="51">
      <c r="A1925" s="268">
        <v>20</v>
      </c>
      <c r="B1925" s="89"/>
      <c r="C1925" s="269" t="s">
        <v>44</v>
      </c>
      <c r="D1925" s="84">
        <v>43531</v>
      </c>
      <c r="E1925" s="85" t="s">
        <v>4642</v>
      </c>
      <c r="F1925" s="85" t="s">
        <v>3</v>
      </c>
      <c r="G1925" s="85">
        <v>1717481</v>
      </c>
      <c r="H1925" s="89"/>
      <c r="I1925" s="270" t="s">
        <v>5446</v>
      </c>
      <c r="J1925" s="89"/>
      <c r="K1925" s="89"/>
      <c r="L1925" s="89"/>
      <c r="M1925" s="89"/>
      <c r="N1925" s="271">
        <v>0</v>
      </c>
      <c r="O1925" s="271">
        <v>6.7</v>
      </c>
      <c r="P1925" s="89" t="s">
        <v>670</v>
      </c>
    </row>
    <row r="1926" spans="1:16" ht="51">
      <c r="A1926" s="268">
        <v>20</v>
      </c>
      <c r="B1926" s="89"/>
      <c r="C1926" s="269" t="s">
        <v>44</v>
      </c>
      <c r="D1926" s="84">
        <v>43531</v>
      </c>
      <c r="E1926" s="85" t="s">
        <v>4643</v>
      </c>
      <c r="F1926" s="85" t="s">
        <v>3</v>
      </c>
      <c r="G1926" s="85">
        <v>1717480</v>
      </c>
      <c r="H1926" s="89"/>
      <c r="I1926" s="270" t="s">
        <v>5447</v>
      </c>
      <c r="J1926" s="89"/>
      <c r="K1926" s="89"/>
      <c r="L1926" s="89"/>
      <c r="M1926" s="89"/>
      <c r="N1926" s="271">
        <v>0</v>
      </c>
      <c r="O1926" s="271">
        <v>3.2600000000000002</v>
      </c>
      <c r="P1926" s="89" t="s">
        <v>670</v>
      </c>
    </row>
    <row r="1927" spans="1:16" ht="51">
      <c r="A1927" s="268">
        <v>20</v>
      </c>
      <c r="B1927" s="89"/>
      <c r="C1927" s="269" t="s">
        <v>44</v>
      </c>
      <c r="D1927" s="84">
        <v>43531</v>
      </c>
      <c r="E1927" s="85" t="s">
        <v>4644</v>
      </c>
      <c r="F1927" s="85" t="s">
        <v>3</v>
      </c>
      <c r="G1927" s="85">
        <v>1717479</v>
      </c>
      <c r="H1927" s="89"/>
      <c r="I1927" s="270" t="s">
        <v>5448</v>
      </c>
      <c r="J1927" s="89"/>
      <c r="K1927" s="89"/>
      <c r="L1927" s="89"/>
      <c r="M1927" s="89"/>
      <c r="N1927" s="271">
        <v>0</v>
      </c>
      <c r="O1927" s="271">
        <v>6.3</v>
      </c>
      <c r="P1927" s="89" t="s">
        <v>670</v>
      </c>
    </row>
    <row r="1928" spans="1:16" ht="38.25">
      <c r="A1928" s="268">
        <v>169</v>
      </c>
      <c r="B1928" s="89"/>
      <c r="C1928" s="269" t="s">
        <v>89</v>
      </c>
      <c r="D1928" s="84">
        <v>43531</v>
      </c>
      <c r="E1928" s="85" t="s">
        <v>4645</v>
      </c>
      <c r="F1928" s="85" t="s">
        <v>3</v>
      </c>
      <c r="G1928" s="85">
        <v>1717457</v>
      </c>
      <c r="H1928" s="89"/>
      <c r="I1928" s="270" t="s">
        <v>5450</v>
      </c>
      <c r="J1928" s="89"/>
      <c r="K1928" s="89"/>
      <c r="L1928" s="89"/>
      <c r="M1928" s="89"/>
      <c r="N1928" s="271">
        <v>0</v>
      </c>
      <c r="O1928" s="271">
        <v>331</v>
      </c>
      <c r="P1928" s="89" t="s">
        <v>670</v>
      </c>
    </row>
    <row r="1929" spans="1:16" ht="51">
      <c r="A1929" s="268" t="s">
        <v>565</v>
      </c>
      <c r="B1929" s="89"/>
      <c r="C1929" s="269" t="s">
        <v>615</v>
      </c>
      <c r="D1929" s="84">
        <v>43531</v>
      </c>
      <c r="E1929" s="85" t="s">
        <v>4646</v>
      </c>
      <c r="F1929" s="85" t="s">
        <v>3</v>
      </c>
      <c r="G1929" s="85">
        <v>1717448</v>
      </c>
      <c r="H1929" s="89"/>
      <c r="I1929" s="270" t="s">
        <v>5452</v>
      </c>
      <c r="J1929" s="89"/>
      <c r="K1929" s="89"/>
      <c r="L1929" s="89"/>
      <c r="M1929" s="89"/>
      <c r="N1929" s="271">
        <v>0</v>
      </c>
      <c r="O1929" s="271">
        <v>1637.29</v>
      </c>
      <c r="P1929" s="89" t="s">
        <v>670</v>
      </c>
    </row>
    <row r="1930" spans="1:16" ht="51">
      <c r="A1930" s="268">
        <v>35</v>
      </c>
      <c r="B1930" s="89"/>
      <c r="C1930" s="269" t="s">
        <v>46</v>
      </c>
      <c r="D1930" s="84">
        <v>43531</v>
      </c>
      <c r="E1930" s="85" t="s">
        <v>4647</v>
      </c>
      <c r="F1930" s="85" t="s">
        <v>3</v>
      </c>
      <c r="G1930" s="85">
        <v>1717431</v>
      </c>
      <c r="H1930" s="89"/>
      <c r="I1930" s="270" t="s">
        <v>5453</v>
      </c>
      <c r="J1930" s="89"/>
      <c r="K1930" s="89"/>
      <c r="L1930" s="89"/>
      <c r="M1930" s="89"/>
      <c r="N1930" s="271">
        <v>0</v>
      </c>
      <c r="O1930" s="271">
        <v>1277</v>
      </c>
      <c r="P1930" s="89" t="s">
        <v>670</v>
      </c>
    </row>
    <row r="1931" spans="1:16" ht="38.25">
      <c r="A1931" s="268" t="s">
        <v>565</v>
      </c>
      <c r="B1931" s="89"/>
      <c r="C1931" s="269" t="s">
        <v>615</v>
      </c>
      <c r="D1931" s="84">
        <v>43531</v>
      </c>
      <c r="E1931" s="85" t="s">
        <v>4648</v>
      </c>
      <c r="F1931" s="85" t="s">
        <v>3</v>
      </c>
      <c r="G1931" s="85">
        <v>1717393</v>
      </c>
      <c r="H1931" s="89"/>
      <c r="I1931" s="270" t="s">
        <v>5454</v>
      </c>
      <c r="J1931" s="89"/>
      <c r="K1931" s="89"/>
      <c r="L1931" s="89"/>
      <c r="M1931" s="89"/>
      <c r="N1931" s="271">
        <v>0</v>
      </c>
      <c r="O1931" s="271">
        <v>2940.84</v>
      </c>
      <c r="P1931" s="89" t="s">
        <v>670</v>
      </c>
    </row>
    <row r="1932" spans="1:16" ht="51" hidden="1">
      <c r="A1932" s="268">
        <v>513</v>
      </c>
      <c r="B1932" s="89"/>
      <c r="C1932" s="269" t="s">
        <v>171</v>
      </c>
      <c r="D1932" s="84">
        <v>43531</v>
      </c>
      <c r="E1932" s="85" t="s">
        <v>4649</v>
      </c>
      <c r="F1932" s="85" t="s">
        <v>15</v>
      </c>
      <c r="G1932" s="85">
        <v>980378</v>
      </c>
      <c r="H1932" s="89"/>
      <c r="I1932" s="270" t="s">
        <v>746</v>
      </c>
      <c r="J1932" s="89"/>
      <c r="K1932" s="89"/>
      <c r="L1932" s="89"/>
      <c r="M1932" s="89"/>
      <c r="N1932" s="271">
        <v>50</v>
      </c>
      <c r="O1932" s="271">
        <v>0</v>
      </c>
      <c r="P1932" s="89" t="s">
        <v>670</v>
      </c>
    </row>
    <row r="1933" spans="1:16" ht="63.75" hidden="1">
      <c r="A1933" s="268">
        <v>41</v>
      </c>
      <c r="B1933" s="89"/>
      <c r="C1933" s="269" t="s">
        <v>47</v>
      </c>
      <c r="D1933" s="84">
        <v>43531</v>
      </c>
      <c r="E1933" s="85" t="s">
        <v>4650</v>
      </c>
      <c r="F1933" s="85" t="s">
        <v>6</v>
      </c>
      <c r="G1933" s="85">
        <v>948497</v>
      </c>
      <c r="H1933" s="89"/>
      <c r="I1933" s="270" t="s">
        <v>5455</v>
      </c>
      <c r="J1933" s="89"/>
      <c r="K1933" s="89"/>
      <c r="L1933" s="89"/>
      <c r="M1933" s="89"/>
      <c r="N1933" s="271">
        <v>0</v>
      </c>
      <c r="O1933" s="271">
        <v>6690.49</v>
      </c>
      <c r="P1933" s="89" t="s">
        <v>670</v>
      </c>
    </row>
    <row r="1934" spans="1:16" ht="89.25" hidden="1">
      <c r="A1934" s="268" t="s">
        <v>557</v>
      </c>
      <c r="B1934" s="89"/>
      <c r="C1934" s="269" t="s">
        <v>781</v>
      </c>
      <c r="D1934" s="84">
        <v>43531</v>
      </c>
      <c r="E1934" s="85" t="s">
        <v>4651</v>
      </c>
      <c r="F1934" s="85" t="s">
        <v>11</v>
      </c>
      <c r="G1934" s="85">
        <v>948489</v>
      </c>
      <c r="H1934" s="89"/>
      <c r="I1934" s="270" t="s">
        <v>5456</v>
      </c>
      <c r="J1934" s="89"/>
      <c r="K1934" s="89"/>
      <c r="L1934" s="89"/>
      <c r="M1934" s="89"/>
      <c r="N1934" s="271">
        <v>50</v>
      </c>
      <c r="O1934" s="271">
        <v>0</v>
      </c>
      <c r="P1934" s="89" t="s">
        <v>670</v>
      </c>
    </row>
    <row r="1935" spans="1:16" ht="89.25" hidden="1">
      <c r="A1935" s="268" t="s">
        <v>557</v>
      </c>
      <c r="B1935" s="89"/>
      <c r="C1935" s="269" t="s">
        <v>781</v>
      </c>
      <c r="D1935" s="84">
        <v>43531</v>
      </c>
      <c r="E1935" s="85" t="s">
        <v>4652</v>
      </c>
      <c r="F1935" s="85" t="s">
        <v>13</v>
      </c>
      <c r="G1935" s="85">
        <v>948489</v>
      </c>
      <c r="H1935" s="89"/>
      <c r="I1935" s="270" t="s">
        <v>5457</v>
      </c>
      <c r="J1935" s="89"/>
      <c r="K1935" s="89"/>
      <c r="L1935" s="89"/>
      <c r="M1935" s="89"/>
      <c r="N1935" s="271">
        <v>183016.74</v>
      </c>
      <c r="O1935" s="271">
        <v>0</v>
      </c>
      <c r="P1935" s="89" t="s">
        <v>670</v>
      </c>
    </row>
    <row r="1936" spans="1:16" ht="51" hidden="1">
      <c r="A1936" s="268">
        <v>513</v>
      </c>
      <c r="B1936" s="89"/>
      <c r="C1936" s="269" t="s">
        <v>171</v>
      </c>
      <c r="D1936" s="84">
        <v>43531</v>
      </c>
      <c r="E1936" s="85" t="s">
        <v>4653</v>
      </c>
      <c r="F1936" s="85" t="s">
        <v>15</v>
      </c>
      <c r="G1936" s="85">
        <v>980971</v>
      </c>
      <c r="H1936" s="89"/>
      <c r="I1936" s="270" t="s">
        <v>744</v>
      </c>
      <c r="J1936" s="89"/>
      <c r="K1936" s="89"/>
      <c r="L1936" s="89"/>
      <c r="M1936" s="89"/>
      <c r="N1936" s="271">
        <v>50</v>
      </c>
      <c r="O1936" s="271">
        <v>0</v>
      </c>
      <c r="P1936" s="89" t="s">
        <v>670</v>
      </c>
    </row>
    <row r="1937" spans="1:16" ht="76.5" hidden="1">
      <c r="A1937" s="268" t="s">
        <v>557</v>
      </c>
      <c r="B1937" s="89"/>
      <c r="C1937" s="269" t="s">
        <v>781</v>
      </c>
      <c r="D1937" s="84">
        <v>43531</v>
      </c>
      <c r="E1937" s="85" t="s">
        <v>4654</v>
      </c>
      <c r="F1937" s="85" t="s">
        <v>6</v>
      </c>
      <c r="G1937" s="85">
        <v>1090494</v>
      </c>
      <c r="H1937" s="89"/>
      <c r="I1937" s="270" t="s">
        <v>5458</v>
      </c>
      <c r="J1937" s="89"/>
      <c r="K1937" s="89"/>
      <c r="L1937" s="89"/>
      <c r="M1937" s="89"/>
      <c r="N1937" s="271">
        <v>0</v>
      </c>
      <c r="O1937" s="271">
        <v>20000</v>
      </c>
      <c r="P1937" s="89" t="s">
        <v>670</v>
      </c>
    </row>
    <row r="1938" spans="1:16" ht="76.5" hidden="1">
      <c r="A1938" s="268">
        <v>287</v>
      </c>
      <c r="B1938" s="89"/>
      <c r="C1938" s="269" t="s">
        <v>126</v>
      </c>
      <c r="D1938" s="84">
        <v>43531</v>
      </c>
      <c r="E1938" s="85" t="s">
        <v>4655</v>
      </c>
      <c r="F1938" s="85" t="s">
        <v>6</v>
      </c>
      <c r="G1938" s="85">
        <v>948505</v>
      </c>
      <c r="H1938" s="89"/>
      <c r="I1938" s="270" t="s">
        <v>5459</v>
      </c>
      <c r="J1938" s="89"/>
      <c r="K1938" s="89"/>
      <c r="L1938" s="89"/>
      <c r="M1938" s="89"/>
      <c r="N1938" s="271">
        <v>0</v>
      </c>
      <c r="O1938" s="271">
        <v>387965</v>
      </c>
      <c r="P1938" s="89" t="s">
        <v>670</v>
      </c>
    </row>
    <row r="1939" spans="1:16" ht="63.75" hidden="1">
      <c r="A1939" s="268">
        <v>310</v>
      </c>
      <c r="B1939" s="89"/>
      <c r="C1939" s="269" t="s">
        <v>141</v>
      </c>
      <c r="D1939" s="84">
        <v>43531</v>
      </c>
      <c r="E1939" s="85" t="s">
        <v>4656</v>
      </c>
      <c r="F1939" s="85" t="s">
        <v>6</v>
      </c>
      <c r="G1939" s="85">
        <v>948518</v>
      </c>
      <c r="H1939" s="89"/>
      <c r="I1939" s="270" t="s">
        <v>5460</v>
      </c>
      <c r="J1939" s="89"/>
      <c r="K1939" s="89"/>
      <c r="L1939" s="89"/>
      <c r="M1939" s="89"/>
      <c r="N1939" s="271">
        <v>0</v>
      </c>
      <c r="O1939" s="271">
        <v>83582.31</v>
      </c>
      <c r="P1939" s="89" t="s">
        <v>670</v>
      </c>
    </row>
    <row r="1940" spans="1:16" ht="76.5" hidden="1">
      <c r="A1940" s="268">
        <v>287</v>
      </c>
      <c r="B1940" s="89"/>
      <c r="C1940" s="269" t="s">
        <v>126</v>
      </c>
      <c r="D1940" s="84">
        <v>43531</v>
      </c>
      <c r="E1940" s="85" t="s">
        <v>4657</v>
      </c>
      <c r="F1940" s="85" t="s">
        <v>13</v>
      </c>
      <c r="G1940" s="85">
        <v>948505</v>
      </c>
      <c r="H1940" s="89"/>
      <c r="I1940" s="270" t="s">
        <v>5461</v>
      </c>
      <c r="J1940" s="89"/>
      <c r="K1940" s="89"/>
      <c r="L1940" s="89"/>
      <c r="M1940" s="89"/>
      <c r="N1940" s="271">
        <v>50</v>
      </c>
      <c r="O1940" s="271">
        <v>0</v>
      </c>
      <c r="P1940" s="89" t="s">
        <v>670</v>
      </c>
    </row>
    <row r="1941" spans="1:16" ht="76.5" hidden="1">
      <c r="A1941" s="268">
        <v>41</v>
      </c>
      <c r="B1941" s="89"/>
      <c r="C1941" s="269" t="s">
        <v>47</v>
      </c>
      <c r="D1941" s="84">
        <v>43531</v>
      </c>
      <c r="E1941" s="85" t="s">
        <v>4658</v>
      </c>
      <c r="F1941" s="85" t="s">
        <v>13</v>
      </c>
      <c r="G1941" s="85">
        <v>948516</v>
      </c>
      <c r="H1941" s="89"/>
      <c r="I1941" s="270" t="s">
        <v>5462</v>
      </c>
      <c r="J1941" s="89"/>
      <c r="K1941" s="89"/>
      <c r="L1941" s="89"/>
      <c r="M1941" s="89"/>
      <c r="N1941" s="271">
        <v>314.87</v>
      </c>
      <c r="O1941" s="271">
        <v>0</v>
      </c>
      <c r="P1941" s="89" t="s">
        <v>670</v>
      </c>
    </row>
    <row r="1942" spans="1:16" ht="76.5" hidden="1">
      <c r="A1942" s="268">
        <v>41</v>
      </c>
      <c r="B1942" s="89"/>
      <c r="C1942" s="269" t="s">
        <v>47</v>
      </c>
      <c r="D1942" s="84">
        <v>43531</v>
      </c>
      <c r="E1942" s="85" t="s">
        <v>4659</v>
      </c>
      <c r="F1942" s="85" t="s">
        <v>11</v>
      </c>
      <c r="G1942" s="85">
        <v>948516</v>
      </c>
      <c r="H1942" s="89"/>
      <c r="I1942" s="270" t="s">
        <v>5463</v>
      </c>
      <c r="J1942" s="89"/>
      <c r="K1942" s="89"/>
      <c r="L1942" s="89"/>
      <c r="M1942" s="89"/>
      <c r="N1942" s="271">
        <v>50</v>
      </c>
      <c r="O1942" s="271">
        <v>0</v>
      </c>
      <c r="P1942" s="89" t="s">
        <v>670</v>
      </c>
    </row>
    <row r="1943" spans="1:16" ht="51" hidden="1">
      <c r="A1943" s="268">
        <v>513</v>
      </c>
      <c r="B1943" s="89"/>
      <c r="C1943" s="269" t="s">
        <v>171</v>
      </c>
      <c r="D1943" s="84">
        <v>43531</v>
      </c>
      <c r="E1943" s="85" t="s">
        <v>4660</v>
      </c>
      <c r="F1943" s="85" t="s">
        <v>15</v>
      </c>
      <c r="G1943" s="85">
        <v>981426</v>
      </c>
      <c r="H1943" s="89"/>
      <c r="I1943" s="270" t="s">
        <v>718</v>
      </c>
      <c r="J1943" s="89"/>
      <c r="K1943" s="89"/>
      <c r="L1943" s="89"/>
      <c r="M1943" s="89"/>
      <c r="N1943" s="271">
        <v>50</v>
      </c>
      <c r="O1943" s="271">
        <v>0</v>
      </c>
      <c r="P1943" s="89" t="s">
        <v>670</v>
      </c>
    </row>
    <row r="1944" spans="1:16" ht="51">
      <c r="A1944" s="268">
        <v>35</v>
      </c>
      <c r="B1944" s="89"/>
      <c r="C1944" s="269" t="s">
        <v>46</v>
      </c>
      <c r="D1944" s="84">
        <v>43532</v>
      </c>
      <c r="E1944" s="85" t="s">
        <v>4661</v>
      </c>
      <c r="F1944" s="85" t="s">
        <v>3</v>
      </c>
      <c r="G1944" s="85">
        <v>1717989</v>
      </c>
      <c r="H1944" s="89"/>
      <c r="I1944" s="270" t="s">
        <v>3960</v>
      </c>
      <c r="J1944" s="89"/>
      <c r="K1944" s="89"/>
      <c r="L1944" s="89"/>
      <c r="M1944" s="89"/>
      <c r="N1944" s="271">
        <v>0</v>
      </c>
      <c r="O1944" s="271">
        <v>1500</v>
      </c>
      <c r="P1944" s="89" t="s">
        <v>670</v>
      </c>
    </row>
    <row r="1945" spans="1:16" ht="51">
      <c r="A1945" s="268">
        <v>591</v>
      </c>
      <c r="B1945" s="89"/>
      <c r="C1945" s="269" t="s">
        <v>1368</v>
      </c>
      <c r="D1945" s="84">
        <v>43532</v>
      </c>
      <c r="E1945" s="85" t="s">
        <v>4662</v>
      </c>
      <c r="F1945" s="85" t="s">
        <v>3</v>
      </c>
      <c r="G1945" s="85">
        <v>1717992</v>
      </c>
      <c r="H1945" s="89"/>
      <c r="I1945" s="270" t="s">
        <v>5464</v>
      </c>
      <c r="J1945" s="89"/>
      <c r="K1945" s="89"/>
      <c r="L1945" s="89"/>
      <c r="M1945" s="89"/>
      <c r="N1945" s="271">
        <v>0</v>
      </c>
      <c r="O1945" s="271">
        <v>185.74</v>
      </c>
      <c r="P1945" s="89" t="s">
        <v>670</v>
      </c>
    </row>
    <row r="1946" spans="1:16" ht="51">
      <c r="A1946" s="268" t="s">
        <v>565</v>
      </c>
      <c r="B1946" s="89"/>
      <c r="C1946" s="269" t="s">
        <v>615</v>
      </c>
      <c r="D1946" s="84">
        <v>43532</v>
      </c>
      <c r="E1946" s="85" t="s">
        <v>4663</v>
      </c>
      <c r="F1946" s="85" t="s">
        <v>3</v>
      </c>
      <c r="G1946" s="85">
        <v>1717942</v>
      </c>
      <c r="H1946" s="89"/>
      <c r="I1946" s="270" t="s">
        <v>5465</v>
      </c>
      <c r="J1946" s="89"/>
      <c r="K1946" s="89"/>
      <c r="L1946" s="89"/>
      <c r="M1946" s="89"/>
      <c r="N1946" s="271">
        <v>0</v>
      </c>
      <c r="O1946" s="271">
        <v>2000</v>
      </c>
      <c r="P1946" s="89" t="s">
        <v>670</v>
      </c>
    </row>
    <row r="1947" spans="1:16" ht="51">
      <c r="A1947" s="268" t="s">
        <v>565</v>
      </c>
      <c r="B1947" s="89"/>
      <c r="C1947" s="269" t="s">
        <v>615</v>
      </c>
      <c r="D1947" s="84">
        <v>43532</v>
      </c>
      <c r="E1947" s="85" t="s">
        <v>4664</v>
      </c>
      <c r="F1947" s="85" t="s">
        <v>3</v>
      </c>
      <c r="G1947" s="85">
        <v>1717936</v>
      </c>
      <c r="H1947" s="89"/>
      <c r="I1947" s="270" t="s">
        <v>5466</v>
      </c>
      <c r="J1947" s="89"/>
      <c r="K1947" s="89"/>
      <c r="L1947" s="89"/>
      <c r="M1947" s="89"/>
      <c r="N1947" s="271">
        <v>0</v>
      </c>
      <c r="O1947" s="271">
        <v>2000</v>
      </c>
      <c r="P1947" s="89" t="s">
        <v>670</v>
      </c>
    </row>
    <row r="1948" spans="1:16" ht="63.75">
      <c r="A1948" s="268">
        <v>592</v>
      </c>
      <c r="B1948" s="89"/>
      <c r="C1948" s="269" t="s">
        <v>645</v>
      </c>
      <c r="D1948" s="84">
        <v>43532</v>
      </c>
      <c r="E1948" s="85" t="s">
        <v>4665</v>
      </c>
      <c r="F1948" s="85" t="s">
        <v>3</v>
      </c>
      <c r="G1948" s="85">
        <v>1718228</v>
      </c>
      <c r="H1948" s="89"/>
      <c r="I1948" s="270" t="s">
        <v>5467</v>
      </c>
      <c r="J1948" s="89"/>
      <c r="K1948" s="89"/>
      <c r="L1948" s="89"/>
      <c r="M1948" s="89"/>
      <c r="N1948" s="271">
        <v>0</v>
      </c>
      <c r="O1948" s="271">
        <v>26929.8</v>
      </c>
      <c r="P1948" s="89" t="s">
        <v>670</v>
      </c>
    </row>
    <row r="1949" spans="1:16" ht="51">
      <c r="A1949" s="268">
        <v>592</v>
      </c>
      <c r="B1949" s="89"/>
      <c r="C1949" s="269" t="s">
        <v>645</v>
      </c>
      <c r="D1949" s="84">
        <v>43532</v>
      </c>
      <c r="E1949" s="85" t="s">
        <v>4666</v>
      </c>
      <c r="F1949" s="85" t="s">
        <v>3</v>
      </c>
      <c r="G1949" s="85">
        <v>1718226</v>
      </c>
      <c r="H1949" s="89"/>
      <c r="I1949" s="270" t="s">
        <v>5468</v>
      </c>
      <c r="J1949" s="89"/>
      <c r="K1949" s="89"/>
      <c r="L1949" s="89"/>
      <c r="M1949" s="89"/>
      <c r="N1949" s="271">
        <v>0</v>
      </c>
      <c r="O1949" s="271">
        <v>19947</v>
      </c>
      <c r="P1949" s="89" t="s">
        <v>670</v>
      </c>
    </row>
    <row r="1950" spans="1:16" ht="38.25">
      <c r="A1950" s="268" t="s">
        <v>565</v>
      </c>
      <c r="B1950" s="89"/>
      <c r="C1950" s="269" t="s">
        <v>615</v>
      </c>
      <c r="D1950" s="84">
        <v>43532</v>
      </c>
      <c r="E1950" s="85" t="s">
        <v>4667</v>
      </c>
      <c r="F1950" s="85" t="s">
        <v>3</v>
      </c>
      <c r="G1950" s="85">
        <v>1718155</v>
      </c>
      <c r="H1950" s="89"/>
      <c r="I1950" s="270" t="s">
        <v>5469</v>
      </c>
      <c r="J1950" s="89"/>
      <c r="K1950" s="89"/>
      <c r="L1950" s="89"/>
      <c r="M1950" s="89"/>
      <c r="N1950" s="271">
        <v>0</v>
      </c>
      <c r="O1950" s="271">
        <v>2195</v>
      </c>
      <c r="P1950" s="89" t="s">
        <v>670</v>
      </c>
    </row>
    <row r="1951" spans="1:16" ht="38.25">
      <c r="A1951" s="268" t="s">
        <v>565</v>
      </c>
      <c r="B1951" s="89"/>
      <c r="C1951" s="269" t="s">
        <v>615</v>
      </c>
      <c r="D1951" s="84">
        <v>43532</v>
      </c>
      <c r="E1951" s="85" t="s">
        <v>4668</v>
      </c>
      <c r="F1951" s="85" t="s">
        <v>3</v>
      </c>
      <c r="G1951" s="85">
        <v>1718127</v>
      </c>
      <c r="H1951" s="89"/>
      <c r="I1951" s="270" t="s">
        <v>5470</v>
      </c>
      <c r="J1951" s="89"/>
      <c r="K1951" s="89"/>
      <c r="L1951" s="89"/>
      <c r="M1951" s="89"/>
      <c r="N1951" s="271">
        <v>0</v>
      </c>
      <c r="O1951" s="271">
        <v>1464.58</v>
      </c>
      <c r="P1951" s="89" t="s">
        <v>670</v>
      </c>
    </row>
    <row r="1952" spans="1:16" ht="51">
      <c r="A1952" s="268" t="s">
        <v>556</v>
      </c>
      <c r="B1952" s="89"/>
      <c r="C1952" s="269" t="s">
        <v>616</v>
      </c>
      <c r="D1952" s="84">
        <v>43532</v>
      </c>
      <c r="E1952" s="85" t="s">
        <v>4669</v>
      </c>
      <c r="F1952" s="85" t="s">
        <v>3</v>
      </c>
      <c r="G1952" s="85">
        <v>1718124</v>
      </c>
      <c r="H1952" s="89"/>
      <c r="I1952" s="270" t="s">
        <v>5471</v>
      </c>
      <c r="J1952" s="89"/>
      <c r="K1952" s="89"/>
      <c r="L1952" s="89"/>
      <c r="M1952" s="89"/>
      <c r="N1952" s="271">
        <v>0</v>
      </c>
      <c r="O1952" s="271">
        <v>556.5</v>
      </c>
      <c r="P1952" s="89" t="s">
        <v>670</v>
      </c>
    </row>
    <row r="1953" spans="1:16" ht="38.25">
      <c r="A1953" s="268" t="s">
        <v>565</v>
      </c>
      <c r="B1953" s="89"/>
      <c r="C1953" s="269" t="s">
        <v>615</v>
      </c>
      <c r="D1953" s="84">
        <v>43532</v>
      </c>
      <c r="E1953" s="85" t="s">
        <v>4670</v>
      </c>
      <c r="F1953" s="85" t="s">
        <v>3</v>
      </c>
      <c r="G1953" s="85">
        <v>1718117</v>
      </c>
      <c r="H1953" s="89"/>
      <c r="I1953" s="270" t="s">
        <v>5472</v>
      </c>
      <c r="J1953" s="89"/>
      <c r="K1953" s="89"/>
      <c r="L1953" s="89"/>
      <c r="M1953" s="89"/>
      <c r="N1953" s="271">
        <v>0</v>
      </c>
      <c r="O1953" s="271">
        <v>371</v>
      </c>
      <c r="P1953" s="89" t="s">
        <v>670</v>
      </c>
    </row>
    <row r="1954" spans="1:16" ht="51">
      <c r="A1954" s="268" t="s">
        <v>565</v>
      </c>
      <c r="B1954" s="89"/>
      <c r="C1954" s="269" t="s">
        <v>615</v>
      </c>
      <c r="D1954" s="84">
        <v>43532</v>
      </c>
      <c r="E1954" s="85" t="s">
        <v>4671</v>
      </c>
      <c r="F1954" s="85" t="s">
        <v>3</v>
      </c>
      <c r="G1954" s="85">
        <v>1718109</v>
      </c>
      <c r="H1954" s="89"/>
      <c r="I1954" s="270" t="s">
        <v>5473</v>
      </c>
      <c r="J1954" s="89"/>
      <c r="K1954" s="89"/>
      <c r="L1954" s="89"/>
      <c r="M1954" s="89"/>
      <c r="N1954" s="271">
        <v>0</v>
      </c>
      <c r="O1954" s="271">
        <v>677.76</v>
      </c>
      <c r="P1954" s="89" t="s">
        <v>670</v>
      </c>
    </row>
    <row r="1955" spans="1:16" ht="38.25">
      <c r="A1955" s="268">
        <v>526</v>
      </c>
      <c r="B1955" s="89"/>
      <c r="C1955" s="269" t="s">
        <v>610</v>
      </c>
      <c r="D1955" s="84">
        <v>43532</v>
      </c>
      <c r="E1955" s="85" t="s">
        <v>4672</v>
      </c>
      <c r="F1955" s="85" t="s">
        <v>3</v>
      </c>
      <c r="G1955" s="85">
        <v>1718071</v>
      </c>
      <c r="H1955" s="89"/>
      <c r="I1955" s="270" t="s">
        <v>5474</v>
      </c>
      <c r="J1955" s="89"/>
      <c r="K1955" s="89"/>
      <c r="L1955" s="89"/>
      <c r="M1955" s="89"/>
      <c r="N1955" s="271">
        <v>0</v>
      </c>
      <c r="O1955" s="271">
        <v>15</v>
      </c>
      <c r="P1955" s="89" t="s">
        <v>670</v>
      </c>
    </row>
    <row r="1956" spans="1:16" ht="38.25">
      <c r="A1956" s="268" t="s">
        <v>565</v>
      </c>
      <c r="B1956" s="89"/>
      <c r="C1956" s="269" t="s">
        <v>615</v>
      </c>
      <c r="D1956" s="84">
        <v>43532</v>
      </c>
      <c r="E1956" s="85" t="s">
        <v>4673</v>
      </c>
      <c r="F1956" s="85" t="s">
        <v>3</v>
      </c>
      <c r="G1956" s="85">
        <v>1718034</v>
      </c>
      <c r="H1956" s="89"/>
      <c r="I1956" s="270" t="s">
        <v>1415</v>
      </c>
      <c r="J1956" s="89"/>
      <c r="K1956" s="89"/>
      <c r="L1956" s="89"/>
      <c r="M1956" s="89"/>
      <c r="N1956" s="271">
        <v>0</v>
      </c>
      <c r="O1956" s="271">
        <v>500</v>
      </c>
      <c r="P1956" s="89" t="s">
        <v>670</v>
      </c>
    </row>
    <row r="1957" spans="1:16" ht="51">
      <c r="A1957" s="268">
        <v>586</v>
      </c>
      <c r="B1957" s="89"/>
      <c r="C1957" s="269" t="s">
        <v>184</v>
      </c>
      <c r="D1957" s="84">
        <v>43532</v>
      </c>
      <c r="E1957" s="85" t="s">
        <v>4674</v>
      </c>
      <c r="F1957" s="85" t="s">
        <v>3</v>
      </c>
      <c r="G1957" s="85">
        <v>1718017</v>
      </c>
      <c r="H1957" s="89"/>
      <c r="I1957" s="270" t="s">
        <v>5475</v>
      </c>
      <c r="J1957" s="89"/>
      <c r="K1957" s="89"/>
      <c r="L1957" s="89"/>
      <c r="M1957" s="89"/>
      <c r="N1957" s="271">
        <v>0</v>
      </c>
      <c r="O1957" s="271">
        <v>676.08</v>
      </c>
      <c r="P1957" s="89" t="s">
        <v>670</v>
      </c>
    </row>
    <row r="1958" spans="1:16" ht="51">
      <c r="A1958" s="268" t="s">
        <v>565</v>
      </c>
      <c r="B1958" s="89"/>
      <c r="C1958" s="269" t="s">
        <v>615</v>
      </c>
      <c r="D1958" s="84">
        <v>43532</v>
      </c>
      <c r="E1958" s="85" t="s">
        <v>4675</v>
      </c>
      <c r="F1958" s="85" t="s">
        <v>3</v>
      </c>
      <c r="G1958" s="85">
        <v>1718004</v>
      </c>
      <c r="H1958" s="89"/>
      <c r="I1958" s="270" t="s">
        <v>5476</v>
      </c>
      <c r="J1958" s="89"/>
      <c r="K1958" s="89"/>
      <c r="L1958" s="89"/>
      <c r="M1958" s="89"/>
      <c r="N1958" s="271">
        <v>0</v>
      </c>
      <c r="O1958" s="271">
        <v>1669</v>
      </c>
      <c r="P1958" s="89" t="s">
        <v>670</v>
      </c>
    </row>
    <row r="1959" spans="1:16" ht="63.75">
      <c r="A1959" s="268">
        <v>301</v>
      </c>
      <c r="B1959" s="89"/>
      <c r="C1959" s="269" t="s">
        <v>138</v>
      </c>
      <c r="D1959" s="84">
        <v>43532</v>
      </c>
      <c r="E1959" s="85" t="s">
        <v>4676</v>
      </c>
      <c r="F1959" s="85" t="s">
        <v>3</v>
      </c>
      <c r="G1959" s="85">
        <v>1718010</v>
      </c>
      <c r="H1959" s="89"/>
      <c r="I1959" s="270" t="s">
        <v>5477</v>
      </c>
      <c r="J1959" s="89"/>
      <c r="K1959" s="89"/>
      <c r="L1959" s="89"/>
      <c r="M1959" s="89"/>
      <c r="N1959" s="271">
        <v>0</v>
      </c>
      <c r="O1959" s="271">
        <v>1599161</v>
      </c>
      <c r="P1959" s="89" t="s">
        <v>670</v>
      </c>
    </row>
    <row r="1960" spans="1:16" ht="63.75">
      <c r="A1960" s="268">
        <v>578</v>
      </c>
      <c r="B1960" s="89"/>
      <c r="C1960" s="269" t="s">
        <v>179</v>
      </c>
      <c r="D1960" s="84">
        <v>43532</v>
      </c>
      <c r="E1960" s="85" t="s">
        <v>4677</v>
      </c>
      <c r="F1960" s="85" t="s">
        <v>3</v>
      </c>
      <c r="G1960" s="85">
        <v>1717999</v>
      </c>
      <c r="H1960" s="89"/>
      <c r="I1960" s="270" t="s">
        <v>5478</v>
      </c>
      <c r="J1960" s="89"/>
      <c r="K1960" s="89"/>
      <c r="L1960" s="89"/>
      <c r="M1960" s="89"/>
      <c r="N1960" s="271">
        <v>0</v>
      </c>
      <c r="O1960" s="271">
        <v>479</v>
      </c>
      <c r="P1960" s="89" t="s">
        <v>670</v>
      </c>
    </row>
    <row r="1961" spans="1:16" ht="51">
      <c r="A1961" s="268">
        <v>373</v>
      </c>
      <c r="B1961" s="89"/>
      <c r="C1961" s="269" t="s">
        <v>636</v>
      </c>
      <c r="D1961" s="84">
        <v>43532</v>
      </c>
      <c r="E1961" s="85" t="s">
        <v>4678</v>
      </c>
      <c r="F1961" s="85" t="s">
        <v>3</v>
      </c>
      <c r="G1961" s="85">
        <v>1717913</v>
      </c>
      <c r="H1961" s="89"/>
      <c r="I1961" s="270" t="s">
        <v>5479</v>
      </c>
      <c r="J1961" s="89"/>
      <c r="K1961" s="89"/>
      <c r="L1961" s="89"/>
      <c r="M1961" s="89"/>
      <c r="N1961" s="271">
        <v>0</v>
      </c>
      <c r="O1961" s="271">
        <v>722.4</v>
      </c>
      <c r="P1961" s="89" t="s">
        <v>670</v>
      </c>
    </row>
    <row r="1962" spans="1:16" ht="51">
      <c r="A1962" s="268">
        <v>650</v>
      </c>
      <c r="B1962" s="89"/>
      <c r="C1962" s="269" t="s">
        <v>187</v>
      </c>
      <c r="D1962" s="84">
        <v>43532</v>
      </c>
      <c r="E1962" s="85" t="s">
        <v>4679</v>
      </c>
      <c r="F1962" s="85" t="s">
        <v>3</v>
      </c>
      <c r="G1962" s="85">
        <v>1717894</v>
      </c>
      <c r="H1962" s="89"/>
      <c r="I1962" s="270" t="s">
        <v>5480</v>
      </c>
      <c r="J1962" s="89"/>
      <c r="K1962" s="89"/>
      <c r="L1962" s="89"/>
      <c r="M1962" s="89"/>
      <c r="N1962" s="271">
        <v>0</v>
      </c>
      <c r="O1962" s="271">
        <v>24819.34</v>
      </c>
      <c r="P1962" s="89" t="s">
        <v>670</v>
      </c>
    </row>
    <row r="1963" spans="1:16" ht="51">
      <c r="A1963" s="268">
        <v>119</v>
      </c>
      <c r="B1963" s="89"/>
      <c r="C1963" s="269" t="s">
        <v>63</v>
      </c>
      <c r="D1963" s="84">
        <v>43532</v>
      </c>
      <c r="E1963" s="85" t="s">
        <v>4680</v>
      </c>
      <c r="F1963" s="85" t="s">
        <v>3</v>
      </c>
      <c r="G1963" s="85">
        <v>1717890</v>
      </c>
      <c r="H1963" s="89"/>
      <c r="I1963" s="270" t="s">
        <v>5481</v>
      </c>
      <c r="J1963" s="89"/>
      <c r="K1963" s="89"/>
      <c r="L1963" s="89"/>
      <c r="M1963" s="89"/>
      <c r="N1963" s="271">
        <v>0</v>
      </c>
      <c r="O1963" s="271">
        <v>1147.74</v>
      </c>
      <c r="P1963" s="89" t="s">
        <v>670</v>
      </c>
    </row>
    <row r="1964" spans="1:16" ht="51">
      <c r="A1964" s="268">
        <v>87</v>
      </c>
      <c r="B1964" s="89"/>
      <c r="C1964" s="269" t="s">
        <v>57</v>
      </c>
      <c r="D1964" s="84">
        <v>43532</v>
      </c>
      <c r="E1964" s="85" t="s">
        <v>4681</v>
      </c>
      <c r="F1964" s="85" t="s">
        <v>3</v>
      </c>
      <c r="G1964" s="85">
        <v>1717886</v>
      </c>
      <c r="H1964" s="89"/>
      <c r="I1964" s="270" t="s">
        <v>5482</v>
      </c>
      <c r="J1964" s="89"/>
      <c r="K1964" s="89"/>
      <c r="L1964" s="89"/>
      <c r="M1964" s="89"/>
      <c r="N1964" s="271">
        <v>0</v>
      </c>
      <c r="O1964" s="271">
        <v>11200.74</v>
      </c>
      <c r="P1964" s="89" t="s">
        <v>670</v>
      </c>
    </row>
    <row r="1965" spans="1:16" ht="51">
      <c r="A1965" s="268">
        <v>902</v>
      </c>
      <c r="B1965" s="89"/>
      <c r="C1965" s="269" t="s">
        <v>203</v>
      </c>
      <c r="D1965" s="84">
        <v>43532</v>
      </c>
      <c r="E1965" s="85" t="s">
        <v>4682</v>
      </c>
      <c r="F1965" s="85" t="s">
        <v>3</v>
      </c>
      <c r="G1965" s="85">
        <v>1717885</v>
      </c>
      <c r="H1965" s="89"/>
      <c r="I1965" s="270" t="s">
        <v>5483</v>
      </c>
      <c r="J1965" s="89"/>
      <c r="K1965" s="89"/>
      <c r="L1965" s="89"/>
      <c r="M1965" s="89"/>
      <c r="N1965" s="271">
        <v>0</v>
      </c>
      <c r="O1965" s="271">
        <v>1429.38</v>
      </c>
      <c r="P1965" s="89" t="s">
        <v>670</v>
      </c>
    </row>
    <row r="1966" spans="1:16" ht="51">
      <c r="A1966" s="268" t="s">
        <v>565</v>
      </c>
      <c r="B1966" s="89"/>
      <c r="C1966" s="269" t="s">
        <v>615</v>
      </c>
      <c r="D1966" s="84">
        <v>43532</v>
      </c>
      <c r="E1966" s="85" t="s">
        <v>4683</v>
      </c>
      <c r="F1966" s="85" t="s">
        <v>3</v>
      </c>
      <c r="G1966" s="85">
        <v>1717881</v>
      </c>
      <c r="H1966" s="89"/>
      <c r="I1966" s="270" t="s">
        <v>5484</v>
      </c>
      <c r="J1966" s="89"/>
      <c r="K1966" s="89"/>
      <c r="L1966" s="89"/>
      <c r="M1966" s="89"/>
      <c r="N1966" s="271">
        <v>0</v>
      </c>
      <c r="O1966" s="271">
        <v>645.1</v>
      </c>
      <c r="P1966" s="89" t="s">
        <v>670</v>
      </c>
    </row>
    <row r="1967" spans="1:16" ht="63.75">
      <c r="A1967" s="268">
        <v>16</v>
      </c>
      <c r="B1967" s="89"/>
      <c r="C1967" s="269" t="s">
        <v>43</v>
      </c>
      <c r="D1967" s="84">
        <v>43532</v>
      </c>
      <c r="E1967" s="85" t="s">
        <v>4684</v>
      </c>
      <c r="F1967" s="85" t="s">
        <v>3</v>
      </c>
      <c r="G1967" s="85">
        <v>1717878</v>
      </c>
      <c r="H1967" s="89"/>
      <c r="I1967" s="270" t="s">
        <v>5485</v>
      </c>
      <c r="J1967" s="89"/>
      <c r="K1967" s="89"/>
      <c r="L1967" s="89"/>
      <c r="M1967" s="89"/>
      <c r="N1967" s="271">
        <v>0</v>
      </c>
      <c r="O1967" s="271">
        <v>580150</v>
      </c>
      <c r="P1967" s="89" t="s">
        <v>670</v>
      </c>
    </row>
    <row r="1968" spans="1:16" ht="63.75">
      <c r="A1968" s="268" t="s">
        <v>565</v>
      </c>
      <c r="B1968" s="89"/>
      <c r="C1968" s="269" t="s">
        <v>615</v>
      </c>
      <c r="D1968" s="84">
        <v>43532</v>
      </c>
      <c r="E1968" s="85" t="s">
        <v>4685</v>
      </c>
      <c r="F1968" s="85" t="s">
        <v>3</v>
      </c>
      <c r="G1968" s="85">
        <v>1717853</v>
      </c>
      <c r="H1968" s="89"/>
      <c r="I1968" s="270" t="s">
        <v>5486</v>
      </c>
      <c r="J1968" s="89"/>
      <c r="K1968" s="89"/>
      <c r="L1968" s="89"/>
      <c r="M1968" s="89"/>
      <c r="N1968" s="271">
        <v>0</v>
      </c>
      <c r="O1968" s="271">
        <v>4026.81</v>
      </c>
      <c r="P1968" s="89" t="s">
        <v>670</v>
      </c>
    </row>
    <row r="1969" spans="1:16" ht="63.75">
      <c r="A1969" s="268">
        <v>48</v>
      </c>
      <c r="B1969" s="89"/>
      <c r="C1969" s="269" t="s">
        <v>50</v>
      </c>
      <c r="D1969" s="84">
        <v>43532</v>
      </c>
      <c r="E1969" s="85" t="s">
        <v>4686</v>
      </c>
      <c r="F1969" s="85" t="s">
        <v>3</v>
      </c>
      <c r="G1969" s="85">
        <v>1717868</v>
      </c>
      <c r="H1969" s="89"/>
      <c r="I1969" s="270" t="s">
        <v>5487</v>
      </c>
      <c r="J1969" s="89"/>
      <c r="K1969" s="89"/>
      <c r="L1969" s="89"/>
      <c r="M1969" s="89"/>
      <c r="N1969" s="271">
        <v>0</v>
      </c>
      <c r="O1969" s="271">
        <v>881</v>
      </c>
      <c r="P1969" s="89" t="s">
        <v>670</v>
      </c>
    </row>
    <row r="1970" spans="1:16" ht="51">
      <c r="A1970" s="268" t="s">
        <v>565</v>
      </c>
      <c r="B1970" s="89"/>
      <c r="C1970" s="269" t="s">
        <v>615</v>
      </c>
      <c r="D1970" s="84">
        <v>43532</v>
      </c>
      <c r="E1970" s="85" t="s">
        <v>4687</v>
      </c>
      <c r="F1970" s="85" t="s">
        <v>3</v>
      </c>
      <c r="G1970" s="85">
        <v>1717860</v>
      </c>
      <c r="H1970" s="89"/>
      <c r="I1970" s="270" t="s">
        <v>5488</v>
      </c>
      <c r="J1970" s="89"/>
      <c r="K1970" s="89"/>
      <c r="L1970" s="89"/>
      <c r="M1970" s="89"/>
      <c r="N1970" s="271">
        <v>0</v>
      </c>
      <c r="O1970" s="271">
        <v>1395.43</v>
      </c>
      <c r="P1970" s="89" t="s">
        <v>670</v>
      </c>
    </row>
    <row r="1971" spans="1:16" ht="63.75" hidden="1">
      <c r="A1971" s="268" t="s">
        <v>557</v>
      </c>
      <c r="B1971" s="89"/>
      <c r="C1971" s="269" t="s">
        <v>781</v>
      </c>
      <c r="D1971" s="84">
        <v>43532</v>
      </c>
      <c r="E1971" s="85" t="s">
        <v>4688</v>
      </c>
      <c r="F1971" s="85" t="s">
        <v>11</v>
      </c>
      <c r="G1971" s="85">
        <v>11949</v>
      </c>
      <c r="H1971" s="89"/>
      <c r="I1971" s="270" t="s">
        <v>5489</v>
      </c>
      <c r="J1971" s="89"/>
      <c r="K1971" s="89"/>
      <c r="L1971" s="89"/>
      <c r="M1971" s="89"/>
      <c r="N1971" s="271">
        <v>1002.58</v>
      </c>
      <c r="O1971" s="271">
        <v>0</v>
      </c>
      <c r="P1971" s="89" t="s">
        <v>670</v>
      </c>
    </row>
    <row r="1972" spans="1:16" ht="63.75" hidden="1">
      <c r="A1972" s="268" t="s">
        <v>557</v>
      </c>
      <c r="B1972" s="89"/>
      <c r="C1972" s="269" t="s">
        <v>781</v>
      </c>
      <c r="D1972" s="84">
        <v>43532</v>
      </c>
      <c r="E1972" s="85" t="s">
        <v>4689</v>
      </c>
      <c r="F1972" s="85" t="s">
        <v>11</v>
      </c>
      <c r="G1972" s="85">
        <v>11948</v>
      </c>
      <c r="H1972" s="89"/>
      <c r="I1972" s="270" t="s">
        <v>5490</v>
      </c>
      <c r="J1972" s="89"/>
      <c r="K1972" s="89"/>
      <c r="L1972" s="89"/>
      <c r="M1972" s="89"/>
      <c r="N1972" s="271">
        <v>1112.4100000000001</v>
      </c>
      <c r="O1972" s="271">
        <v>0</v>
      </c>
      <c r="P1972" s="89" t="s">
        <v>670</v>
      </c>
    </row>
    <row r="1973" spans="1:16" ht="102" hidden="1">
      <c r="A1973" s="268" t="s">
        <v>556</v>
      </c>
      <c r="B1973" s="89"/>
      <c r="C1973" s="269" t="s">
        <v>616</v>
      </c>
      <c r="D1973" s="84">
        <v>43532</v>
      </c>
      <c r="E1973" s="85" t="s">
        <v>4690</v>
      </c>
      <c r="F1973" s="85" t="s">
        <v>6</v>
      </c>
      <c r="G1973" s="85">
        <v>948581</v>
      </c>
      <c r="H1973" s="89"/>
      <c r="I1973" s="270" t="s">
        <v>5491</v>
      </c>
      <c r="J1973" s="89"/>
      <c r="K1973" s="89"/>
      <c r="L1973" s="89"/>
      <c r="M1973" s="89"/>
      <c r="N1973" s="271">
        <v>0</v>
      </c>
      <c r="O1973" s="271">
        <v>2349.44</v>
      </c>
      <c r="P1973" s="89" t="s">
        <v>670</v>
      </c>
    </row>
    <row r="1974" spans="1:16" ht="102" hidden="1">
      <c r="A1974" s="268" t="s">
        <v>556</v>
      </c>
      <c r="B1974" s="89"/>
      <c r="C1974" s="269" t="s">
        <v>616</v>
      </c>
      <c r="D1974" s="84">
        <v>43532</v>
      </c>
      <c r="E1974" s="85" t="s">
        <v>4691</v>
      </c>
      <c r="F1974" s="85" t="s">
        <v>6</v>
      </c>
      <c r="G1974" s="85">
        <v>948581</v>
      </c>
      <c r="H1974" s="89"/>
      <c r="I1974" s="270" t="s">
        <v>5492</v>
      </c>
      <c r="J1974" s="89"/>
      <c r="K1974" s="89"/>
      <c r="L1974" s="89"/>
      <c r="M1974" s="89"/>
      <c r="N1974" s="271">
        <v>0</v>
      </c>
      <c r="O1974" s="271">
        <v>9251.1299999999992</v>
      </c>
      <c r="P1974" s="89" t="s">
        <v>670</v>
      </c>
    </row>
    <row r="1975" spans="1:16" ht="102" hidden="1">
      <c r="A1975" s="268" t="s">
        <v>556</v>
      </c>
      <c r="B1975" s="89"/>
      <c r="C1975" s="269" t="s">
        <v>616</v>
      </c>
      <c r="D1975" s="84">
        <v>43532</v>
      </c>
      <c r="E1975" s="85" t="s">
        <v>4692</v>
      </c>
      <c r="F1975" s="85" t="s">
        <v>6</v>
      </c>
      <c r="G1975" s="85">
        <v>948581</v>
      </c>
      <c r="H1975" s="89"/>
      <c r="I1975" s="270" t="s">
        <v>5493</v>
      </c>
      <c r="J1975" s="89"/>
      <c r="K1975" s="89"/>
      <c r="L1975" s="89"/>
      <c r="M1975" s="89"/>
      <c r="N1975" s="271">
        <v>0</v>
      </c>
      <c r="O1975" s="271">
        <v>4357.0600000000004</v>
      </c>
      <c r="P1975" s="89" t="s">
        <v>670</v>
      </c>
    </row>
    <row r="1976" spans="1:16" ht="51" hidden="1">
      <c r="A1976" s="268">
        <v>513</v>
      </c>
      <c r="B1976" s="89"/>
      <c r="C1976" s="269" t="s">
        <v>171</v>
      </c>
      <c r="D1976" s="84">
        <v>43532</v>
      </c>
      <c r="E1976" s="85" t="s">
        <v>4693</v>
      </c>
      <c r="F1976" s="85" t="s">
        <v>15</v>
      </c>
      <c r="G1976" s="85">
        <v>981963</v>
      </c>
      <c r="H1976" s="89"/>
      <c r="I1976" s="270" t="s">
        <v>3964</v>
      </c>
      <c r="J1976" s="89"/>
      <c r="K1976" s="89"/>
      <c r="L1976" s="89"/>
      <c r="M1976" s="89"/>
      <c r="N1976" s="271">
        <v>50</v>
      </c>
      <c r="O1976" s="271">
        <v>0</v>
      </c>
      <c r="P1976" s="89" t="s">
        <v>670</v>
      </c>
    </row>
    <row r="1977" spans="1:16" ht="51" hidden="1">
      <c r="A1977" s="268">
        <v>513</v>
      </c>
      <c r="B1977" s="89"/>
      <c r="C1977" s="269" t="s">
        <v>171</v>
      </c>
      <c r="D1977" s="84">
        <v>43532</v>
      </c>
      <c r="E1977" s="85" t="s">
        <v>4694</v>
      </c>
      <c r="F1977" s="85" t="s">
        <v>15</v>
      </c>
      <c r="G1977" s="85">
        <v>981965</v>
      </c>
      <c r="H1977" s="89"/>
      <c r="I1977" s="270" t="s">
        <v>744</v>
      </c>
      <c r="J1977" s="89"/>
      <c r="K1977" s="89"/>
      <c r="L1977" s="89"/>
      <c r="M1977" s="89"/>
      <c r="N1977" s="271">
        <v>50</v>
      </c>
      <c r="O1977" s="271">
        <v>0</v>
      </c>
      <c r="P1977" s="89" t="s">
        <v>670</v>
      </c>
    </row>
    <row r="1978" spans="1:16" ht="63.75" hidden="1">
      <c r="A1978" s="268">
        <v>513</v>
      </c>
      <c r="B1978" s="89"/>
      <c r="C1978" s="269" t="s">
        <v>171</v>
      </c>
      <c r="D1978" s="84">
        <v>43532</v>
      </c>
      <c r="E1978" s="85" t="s">
        <v>4695</v>
      </c>
      <c r="F1978" s="85" t="s">
        <v>15</v>
      </c>
      <c r="G1978" s="85">
        <v>981970</v>
      </c>
      <c r="H1978" s="89"/>
      <c r="I1978" s="270" t="s">
        <v>5494</v>
      </c>
      <c r="J1978" s="89"/>
      <c r="K1978" s="89"/>
      <c r="L1978" s="89"/>
      <c r="M1978" s="89"/>
      <c r="N1978" s="271">
        <v>50</v>
      </c>
      <c r="O1978" s="271">
        <v>0</v>
      </c>
      <c r="P1978" s="89" t="s">
        <v>670</v>
      </c>
    </row>
    <row r="1979" spans="1:16" ht="63.75" hidden="1">
      <c r="A1979" s="268" t="s">
        <v>559</v>
      </c>
      <c r="B1979" s="89"/>
      <c r="C1979" s="269" t="s">
        <v>760</v>
      </c>
      <c r="D1979" s="84">
        <v>43532</v>
      </c>
      <c r="E1979" s="85" t="s">
        <v>4696</v>
      </c>
      <c r="F1979" s="85" t="s">
        <v>6</v>
      </c>
      <c r="G1979" s="85">
        <v>1090754</v>
      </c>
      <c r="H1979" s="89"/>
      <c r="I1979" s="270" t="s">
        <v>5495</v>
      </c>
      <c r="J1979" s="89"/>
      <c r="K1979" s="89"/>
      <c r="L1979" s="89"/>
      <c r="M1979" s="89"/>
      <c r="N1979" s="271">
        <v>0</v>
      </c>
      <c r="O1979" s="271">
        <v>410262.28</v>
      </c>
      <c r="P1979" s="89" t="s">
        <v>670</v>
      </c>
    </row>
    <row r="1980" spans="1:16" ht="76.5" hidden="1">
      <c r="A1980" s="268" t="s">
        <v>557</v>
      </c>
      <c r="B1980" s="89"/>
      <c r="C1980" s="269" t="s">
        <v>781</v>
      </c>
      <c r="D1980" s="84">
        <v>43532</v>
      </c>
      <c r="E1980" s="85" t="s">
        <v>4697</v>
      </c>
      <c r="F1980" s="85" t="s">
        <v>6</v>
      </c>
      <c r="G1980" s="85">
        <v>1090951</v>
      </c>
      <c r="H1980" s="89"/>
      <c r="I1980" s="270" t="s">
        <v>5496</v>
      </c>
      <c r="J1980" s="89"/>
      <c r="K1980" s="89"/>
      <c r="L1980" s="89"/>
      <c r="M1980" s="89"/>
      <c r="N1980" s="271">
        <v>0</v>
      </c>
      <c r="O1980" s="271">
        <v>229000</v>
      </c>
      <c r="P1980" s="89" t="s">
        <v>670</v>
      </c>
    </row>
    <row r="1981" spans="1:16" ht="89.25" hidden="1">
      <c r="A1981" s="268">
        <v>20</v>
      </c>
      <c r="B1981" s="89"/>
      <c r="C1981" s="269" t="s">
        <v>44</v>
      </c>
      <c r="D1981" s="84">
        <v>43532</v>
      </c>
      <c r="E1981" s="85" t="s">
        <v>4698</v>
      </c>
      <c r="F1981" s="85" t="s">
        <v>11</v>
      </c>
      <c r="G1981" s="85">
        <v>948602</v>
      </c>
      <c r="H1981" s="89"/>
      <c r="I1981" s="270" t="s">
        <v>5497</v>
      </c>
      <c r="J1981" s="89"/>
      <c r="K1981" s="89"/>
      <c r="L1981" s="89"/>
      <c r="M1981" s="89"/>
      <c r="N1981" s="271">
        <v>3649.92</v>
      </c>
      <c r="O1981" s="271">
        <v>0</v>
      </c>
      <c r="P1981" s="89" t="s">
        <v>670</v>
      </c>
    </row>
    <row r="1982" spans="1:16" ht="38.25">
      <c r="A1982" s="268" t="s">
        <v>565</v>
      </c>
      <c r="B1982" s="89"/>
      <c r="C1982" s="269" t="s">
        <v>615</v>
      </c>
      <c r="D1982" s="84">
        <v>43535</v>
      </c>
      <c r="E1982" s="85" t="s">
        <v>4699</v>
      </c>
      <c r="F1982" s="85" t="s">
        <v>3</v>
      </c>
      <c r="G1982" s="85">
        <v>1718481</v>
      </c>
      <c r="H1982" s="89"/>
      <c r="I1982" s="270" t="s">
        <v>5498</v>
      </c>
      <c r="J1982" s="89"/>
      <c r="K1982" s="89"/>
      <c r="L1982" s="89"/>
      <c r="M1982" s="89"/>
      <c r="N1982" s="271">
        <v>0</v>
      </c>
      <c r="O1982" s="271">
        <v>1310</v>
      </c>
      <c r="P1982" s="89" t="s">
        <v>670</v>
      </c>
    </row>
    <row r="1983" spans="1:16" ht="51">
      <c r="A1983" s="268" t="s">
        <v>565</v>
      </c>
      <c r="B1983" s="89"/>
      <c r="C1983" s="269" t="s">
        <v>615</v>
      </c>
      <c r="D1983" s="84">
        <v>43535</v>
      </c>
      <c r="E1983" s="85" t="s">
        <v>4700</v>
      </c>
      <c r="F1983" s="85" t="s">
        <v>3</v>
      </c>
      <c r="G1983" s="85">
        <v>1718478</v>
      </c>
      <c r="H1983" s="89"/>
      <c r="I1983" s="270" t="s">
        <v>5499</v>
      </c>
      <c r="J1983" s="89"/>
      <c r="K1983" s="89"/>
      <c r="L1983" s="89"/>
      <c r="M1983" s="89"/>
      <c r="N1983" s="271">
        <v>0</v>
      </c>
      <c r="O1983" s="271">
        <v>1000</v>
      </c>
      <c r="P1983" s="89" t="s">
        <v>670</v>
      </c>
    </row>
    <row r="1984" spans="1:16" ht="51">
      <c r="A1984" s="268" t="s">
        <v>565</v>
      </c>
      <c r="B1984" s="89"/>
      <c r="C1984" s="269" t="s">
        <v>615</v>
      </c>
      <c r="D1984" s="84">
        <v>43535</v>
      </c>
      <c r="E1984" s="85" t="s">
        <v>4701</v>
      </c>
      <c r="F1984" s="85" t="s">
        <v>3</v>
      </c>
      <c r="G1984" s="85">
        <v>1718493</v>
      </c>
      <c r="H1984" s="89"/>
      <c r="I1984" s="270" t="s">
        <v>5500</v>
      </c>
      <c r="J1984" s="89"/>
      <c r="K1984" s="89"/>
      <c r="L1984" s="89"/>
      <c r="M1984" s="89"/>
      <c r="N1984" s="271">
        <v>0</v>
      </c>
      <c r="O1984" s="271">
        <v>7801.08</v>
      </c>
      <c r="P1984" s="89" t="s">
        <v>670</v>
      </c>
    </row>
    <row r="1985" spans="1:16" ht="38.25">
      <c r="A1985" s="268" t="s">
        <v>565</v>
      </c>
      <c r="B1985" s="89"/>
      <c r="C1985" s="269" t="s">
        <v>615</v>
      </c>
      <c r="D1985" s="84">
        <v>43535</v>
      </c>
      <c r="E1985" s="85" t="s">
        <v>4702</v>
      </c>
      <c r="F1985" s="85" t="s">
        <v>3</v>
      </c>
      <c r="G1985" s="85">
        <v>1718541</v>
      </c>
      <c r="H1985" s="89"/>
      <c r="I1985" s="270" t="s">
        <v>5501</v>
      </c>
      <c r="J1985" s="89"/>
      <c r="K1985" s="89"/>
      <c r="L1985" s="89"/>
      <c r="M1985" s="89"/>
      <c r="N1985" s="271">
        <v>0</v>
      </c>
      <c r="O1985" s="271">
        <v>85</v>
      </c>
      <c r="P1985" s="89" t="s">
        <v>670</v>
      </c>
    </row>
    <row r="1986" spans="1:16" ht="38.25">
      <c r="A1986" s="268" t="s">
        <v>565</v>
      </c>
      <c r="B1986" s="89"/>
      <c r="C1986" s="269" t="s">
        <v>615</v>
      </c>
      <c r="D1986" s="84">
        <v>43535</v>
      </c>
      <c r="E1986" s="85" t="s">
        <v>4703</v>
      </c>
      <c r="F1986" s="85" t="s">
        <v>3</v>
      </c>
      <c r="G1986" s="85">
        <v>1718379</v>
      </c>
      <c r="H1986" s="89"/>
      <c r="I1986" s="270" t="s">
        <v>5502</v>
      </c>
      <c r="J1986" s="89"/>
      <c r="K1986" s="89"/>
      <c r="L1986" s="89"/>
      <c r="M1986" s="89"/>
      <c r="N1986" s="271">
        <v>0</v>
      </c>
      <c r="O1986" s="271">
        <v>700</v>
      </c>
      <c r="P1986" s="89" t="s">
        <v>670</v>
      </c>
    </row>
    <row r="1987" spans="1:16" ht="38.25">
      <c r="A1987" s="268">
        <v>526</v>
      </c>
      <c r="B1987" s="89"/>
      <c r="C1987" s="269" t="s">
        <v>610</v>
      </c>
      <c r="D1987" s="84">
        <v>43535</v>
      </c>
      <c r="E1987" s="85" t="s">
        <v>4704</v>
      </c>
      <c r="F1987" s="85" t="s">
        <v>3</v>
      </c>
      <c r="G1987" s="85">
        <v>1718664</v>
      </c>
      <c r="H1987" s="89"/>
      <c r="I1987" s="270" t="s">
        <v>5503</v>
      </c>
      <c r="J1987" s="89"/>
      <c r="K1987" s="89"/>
      <c r="L1987" s="89"/>
      <c r="M1987" s="89"/>
      <c r="N1987" s="271">
        <v>0</v>
      </c>
      <c r="O1987" s="271">
        <v>100</v>
      </c>
      <c r="P1987" s="89" t="s">
        <v>670</v>
      </c>
    </row>
    <row r="1988" spans="1:16" ht="51">
      <c r="A1988" s="268">
        <v>78</v>
      </c>
      <c r="B1988" s="89"/>
      <c r="C1988" s="269" t="s">
        <v>674</v>
      </c>
      <c r="D1988" s="84">
        <v>43535</v>
      </c>
      <c r="E1988" s="85" t="s">
        <v>4705</v>
      </c>
      <c r="F1988" s="85" t="s">
        <v>3</v>
      </c>
      <c r="G1988" s="85">
        <v>1718562</v>
      </c>
      <c r="H1988" s="89"/>
      <c r="I1988" s="270" t="s">
        <v>5504</v>
      </c>
      <c r="J1988" s="89"/>
      <c r="K1988" s="89"/>
      <c r="L1988" s="89"/>
      <c r="M1988" s="89"/>
      <c r="N1988" s="271">
        <v>0</v>
      </c>
      <c r="O1988" s="271">
        <v>5078.76</v>
      </c>
      <c r="P1988" s="89" t="s">
        <v>670</v>
      </c>
    </row>
    <row r="1989" spans="1:16" ht="51">
      <c r="A1989" s="268" t="s">
        <v>565</v>
      </c>
      <c r="B1989" s="89"/>
      <c r="C1989" s="269" t="s">
        <v>615</v>
      </c>
      <c r="D1989" s="84">
        <v>43535</v>
      </c>
      <c r="E1989" s="85" t="s">
        <v>4706</v>
      </c>
      <c r="F1989" s="85" t="s">
        <v>3</v>
      </c>
      <c r="G1989" s="85">
        <v>1718582</v>
      </c>
      <c r="H1989" s="89"/>
      <c r="I1989" s="270" t="s">
        <v>5505</v>
      </c>
      <c r="J1989" s="89"/>
      <c r="K1989" s="89"/>
      <c r="L1989" s="89"/>
      <c r="M1989" s="89"/>
      <c r="N1989" s="271">
        <v>0</v>
      </c>
      <c r="O1989" s="271">
        <v>1891.3500000000001</v>
      </c>
      <c r="P1989" s="89" t="s">
        <v>670</v>
      </c>
    </row>
    <row r="1990" spans="1:16" ht="63.75">
      <c r="A1990" s="268">
        <v>682</v>
      </c>
      <c r="B1990" s="89"/>
      <c r="C1990" s="269" t="s">
        <v>1371</v>
      </c>
      <c r="D1990" s="84">
        <v>43535</v>
      </c>
      <c r="E1990" s="85" t="s">
        <v>4707</v>
      </c>
      <c r="F1990" s="85" t="s">
        <v>3</v>
      </c>
      <c r="G1990" s="85">
        <v>1718615</v>
      </c>
      <c r="H1990" s="89"/>
      <c r="I1990" s="270" t="s">
        <v>5506</v>
      </c>
      <c r="J1990" s="89"/>
      <c r="K1990" s="89"/>
      <c r="L1990" s="89"/>
      <c r="M1990" s="89"/>
      <c r="N1990" s="271">
        <v>0</v>
      </c>
      <c r="O1990" s="271">
        <v>3662</v>
      </c>
      <c r="P1990" s="89" t="s">
        <v>670</v>
      </c>
    </row>
    <row r="1991" spans="1:16" ht="63.75">
      <c r="A1991" s="268">
        <v>682</v>
      </c>
      <c r="B1991" s="89"/>
      <c r="C1991" s="269" t="s">
        <v>1371</v>
      </c>
      <c r="D1991" s="84">
        <v>43535</v>
      </c>
      <c r="E1991" s="85" t="s">
        <v>4708</v>
      </c>
      <c r="F1991" s="85" t="s">
        <v>3</v>
      </c>
      <c r="G1991" s="85">
        <v>1718619</v>
      </c>
      <c r="H1991" s="89"/>
      <c r="I1991" s="270" t="s">
        <v>5507</v>
      </c>
      <c r="J1991" s="89"/>
      <c r="K1991" s="89"/>
      <c r="L1991" s="89"/>
      <c r="M1991" s="89"/>
      <c r="N1991" s="271">
        <v>0</v>
      </c>
      <c r="O1991" s="271">
        <v>1160</v>
      </c>
      <c r="P1991" s="89" t="s">
        <v>670</v>
      </c>
    </row>
    <row r="1992" spans="1:16" ht="51">
      <c r="A1992" s="268" t="s">
        <v>565</v>
      </c>
      <c r="B1992" s="89"/>
      <c r="C1992" s="269" t="s">
        <v>615</v>
      </c>
      <c r="D1992" s="84">
        <v>43535</v>
      </c>
      <c r="E1992" s="85" t="s">
        <v>4709</v>
      </c>
      <c r="F1992" s="85" t="s">
        <v>3</v>
      </c>
      <c r="G1992" s="85">
        <v>1718438</v>
      </c>
      <c r="H1992" s="89"/>
      <c r="I1992" s="270" t="s">
        <v>5508</v>
      </c>
      <c r="J1992" s="89"/>
      <c r="K1992" s="89"/>
      <c r="L1992" s="89"/>
      <c r="M1992" s="89"/>
      <c r="N1992" s="271">
        <v>0</v>
      </c>
      <c r="O1992" s="271">
        <v>2387.31</v>
      </c>
      <c r="P1992" s="89" t="s">
        <v>670</v>
      </c>
    </row>
    <row r="1993" spans="1:16" ht="51">
      <c r="A1993" s="268" t="s">
        <v>565</v>
      </c>
      <c r="B1993" s="89"/>
      <c r="C1993" s="269" t="s">
        <v>615</v>
      </c>
      <c r="D1993" s="84">
        <v>43535</v>
      </c>
      <c r="E1993" s="85" t="s">
        <v>4710</v>
      </c>
      <c r="F1993" s="85" t="s">
        <v>3</v>
      </c>
      <c r="G1993" s="85">
        <v>1718439</v>
      </c>
      <c r="H1993" s="89"/>
      <c r="I1993" s="270" t="s">
        <v>5509</v>
      </c>
      <c r="J1993" s="89"/>
      <c r="K1993" s="89"/>
      <c r="L1993" s="89"/>
      <c r="M1993" s="89"/>
      <c r="N1993" s="271">
        <v>0</v>
      </c>
      <c r="O1993" s="271">
        <v>5621.77</v>
      </c>
      <c r="P1993" s="89" t="s">
        <v>670</v>
      </c>
    </row>
    <row r="1994" spans="1:16" ht="51">
      <c r="A1994" s="268" t="s">
        <v>565</v>
      </c>
      <c r="B1994" s="89"/>
      <c r="C1994" s="269" t="s">
        <v>615</v>
      </c>
      <c r="D1994" s="84">
        <v>43535</v>
      </c>
      <c r="E1994" s="85" t="s">
        <v>4711</v>
      </c>
      <c r="F1994" s="85" t="s">
        <v>3</v>
      </c>
      <c r="G1994" s="85">
        <v>1718444</v>
      </c>
      <c r="H1994" s="89"/>
      <c r="I1994" s="270" t="s">
        <v>5510</v>
      </c>
      <c r="J1994" s="89"/>
      <c r="K1994" s="89"/>
      <c r="L1994" s="89"/>
      <c r="M1994" s="89"/>
      <c r="N1994" s="271">
        <v>0</v>
      </c>
      <c r="O1994" s="271">
        <v>3969.2400000000002</v>
      </c>
      <c r="P1994" s="89" t="s">
        <v>670</v>
      </c>
    </row>
    <row r="1995" spans="1:16" ht="51">
      <c r="A1995" s="268" t="s">
        <v>565</v>
      </c>
      <c r="B1995" s="89"/>
      <c r="C1995" s="269" t="s">
        <v>615</v>
      </c>
      <c r="D1995" s="84">
        <v>43535</v>
      </c>
      <c r="E1995" s="85" t="s">
        <v>4712</v>
      </c>
      <c r="F1995" s="85" t="s">
        <v>3</v>
      </c>
      <c r="G1995" s="85">
        <v>1718448</v>
      </c>
      <c r="H1995" s="89"/>
      <c r="I1995" s="270" t="s">
        <v>5511</v>
      </c>
      <c r="J1995" s="89"/>
      <c r="K1995" s="89"/>
      <c r="L1995" s="89"/>
      <c r="M1995" s="89"/>
      <c r="N1995" s="271">
        <v>0</v>
      </c>
      <c r="O1995" s="271">
        <v>35520.370000000003</v>
      </c>
      <c r="P1995" s="89" t="s">
        <v>670</v>
      </c>
    </row>
    <row r="1996" spans="1:16" ht="51">
      <c r="A1996" s="268">
        <v>15</v>
      </c>
      <c r="B1996" s="89"/>
      <c r="C1996" s="269" t="s">
        <v>42</v>
      </c>
      <c r="D1996" s="84">
        <v>43535</v>
      </c>
      <c r="E1996" s="85" t="s">
        <v>4713</v>
      </c>
      <c r="F1996" s="85" t="s">
        <v>3</v>
      </c>
      <c r="G1996" s="85">
        <v>1718466</v>
      </c>
      <c r="H1996" s="89"/>
      <c r="I1996" s="270" t="s">
        <v>5512</v>
      </c>
      <c r="J1996" s="89"/>
      <c r="K1996" s="89"/>
      <c r="L1996" s="89"/>
      <c r="M1996" s="89"/>
      <c r="N1996" s="271">
        <v>0</v>
      </c>
      <c r="O1996" s="271">
        <v>640</v>
      </c>
      <c r="P1996" s="89" t="s">
        <v>670</v>
      </c>
    </row>
    <row r="1997" spans="1:16" ht="51">
      <c r="A1997" s="268">
        <v>87</v>
      </c>
      <c r="B1997" s="89"/>
      <c r="C1997" s="269" t="s">
        <v>57</v>
      </c>
      <c r="D1997" s="84">
        <v>43535</v>
      </c>
      <c r="E1997" s="85" t="s">
        <v>4714</v>
      </c>
      <c r="F1997" s="85" t="s">
        <v>3</v>
      </c>
      <c r="G1997" s="85">
        <v>1718484</v>
      </c>
      <c r="H1997" s="89"/>
      <c r="I1997" s="270" t="s">
        <v>5513</v>
      </c>
      <c r="J1997" s="89"/>
      <c r="K1997" s="89"/>
      <c r="L1997" s="89"/>
      <c r="M1997" s="89"/>
      <c r="N1997" s="271">
        <v>0</v>
      </c>
      <c r="O1997" s="271">
        <v>492</v>
      </c>
      <c r="P1997" s="89" t="s">
        <v>670</v>
      </c>
    </row>
    <row r="1998" spans="1:16" ht="51">
      <c r="A1998" s="268">
        <v>87</v>
      </c>
      <c r="B1998" s="89"/>
      <c r="C1998" s="269" t="s">
        <v>57</v>
      </c>
      <c r="D1998" s="84">
        <v>43535</v>
      </c>
      <c r="E1998" s="85" t="s">
        <v>4715</v>
      </c>
      <c r="F1998" s="85" t="s">
        <v>3</v>
      </c>
      <c r="G1998" s="85">
        <v>1718488</v>
      </c>
      <c r="H1998" s="89"/>
      <c r="I1998" s="270" t="s">
        <v>5514</v>
      </c>
      <c r="J1998" s="89"/>
      <c r="K1998" s="89"/>
      <c r="L1998" s="89"/>
      <c r="M1998" s="89"/>
      <c r="N1998" s="271">
        <v>0</v>
      </c>
      <c r="O1998" s="271">
        <v>1781</v>
      </c>
      <c r="P1998" s="89" t="s">
        <v>670</v>
      </c>
    </row>
    <row r="1999" spans="1:16" ht="51">
      <c r="A1999" s="268">
        <v>87</v>
      </c>
      <c r="B1999" s="89"/>
      <c r="C1999" s="269" t="s">
        <v>57</v>
      </c>
      <c r="D1999" s="84">
        <v>43535</v>
      </c>
      <c r="E1999" s="85" t="s">
        <v>4716</v>
      </c>
      <c r="F1999" s="85" t="s">
        <v>3</v>
      </c>
      <c r="G1999" s="85">
        <v>1718490</v>
      </c>
      <c r="H1999" s="89"/>
      <c r="I1999" s="270" t="s">
        <v>5515</v>
      </c>
      <c r="J1999" s="89"/>
      <c r="K1999" s="89"/>
      <c r="L1999" s="89"/>
      <c r="M1999" s="89"/>
      <c r="N1999" s="271">
        <v>0</v>
      </c>
      <c r="O1999" s="271">
        <v>1518</v>
      </c>
      <c r="P1999" s="89" t="s">
        <v>670</v>
      </c>
    </row>
    <row r="2000" spans="1:16" ht="63.75">
      <c r="A2000" s="268">
        <v>590</v>
      </c>
      <c r="B2000" s="89"/>
      <c r="C2000" s="269" t="s">
        <v>611</v>
      </c>
      <c r="D2000" s="84">
        <v>43535</v>
      </c>
      <c r="E2000" s="85" t="s">
        <v>4717</v>
      </c>
      <c r="F2000" s="85" t="s">
        <v>3</v>
      </c>
      <c r="G2000" s="85">
        <v>1718518</v>
      </c>
      <c r="H2000" s="89"/>
      <c r="I2000" s="270" t="s">
        <v>5516</v>
      </c>
      <c r="J2000" s="89"/>
      <c r="K2000" s="89"/>
      <c r="L2000" s="89"/>
      <c r="M2000" s="89"/>
      <c r="N2000" s="271">
        <v>0</v>
      </c>
      <c r="O2000" s="271">
        <v>7809.05</v>
      </c>
      <c r="P2000" s="89" t="s">
        <v>670</v>
      </c>
    </row>
    <row r="2001" spans="1:16" ht="51" hidden="1">
      <c r="A2001" s="268" t="s">
        <v>557</v>
      </c>
      <c r="B2001" s="89"/>
      <c r="C2001" s="269" t="s">
        <v>781</v>
      </c>
      <c r="D2001" s="84">
        <v>43535</v>
      </c>
      <c r="E2001" s="85" t="s">
        <v>4718</v>
      </c>
      <c r="F2001" s="85" t="s">
        <v>671</v>
      </c>
      <c r="G2001" s="85">
        <v>226432</v>
      </c>
      <c r="H2001" s="89"/>
      <c r="I2001" s="270" t="s">
        <v>5517</v>
      </c>
      <c r="J2001" s="89"/>
      <c r="K2001" s="89"/>
      <c r="L2001" s="89"/>
      <c r="M2001" s="89"/>
      <c r="N2001" s="271">
        <v>0</v>
      </c>
      <c r="O2001" s="271">
        <v>741.16</v>
      </c>
      <c r="P2001" s="89" t="s">
        <v>670</v>
      </c>
    </row>
    <row r="2002" spans="1:16" ht="38.25" hidden="1">
      <c r="A2002" s="268" t="s">
        <v>557</v>
      </c>
      <c r="B2002" s="89"/>
      <c r="C2002" s="269" t="s">
        <v>781</v>
      </c>
      <c r="D2002" s="84">
        <v>43535</v>
      </c>
      <c r="E2002" s="85" t="s">
        <v>4718</v>
      </c>
      <c r="F2002" s="85" t="s">
        <v>671</v>
      </c>
      <c r="G2002" s="85">
        <v>226430</v>
      </c>
      <c r="H2002" s="89"/>
      <c r="I2002" s="270" t="s">
        <v>5518</v>
      </c>
      <c r="J2002" s="89"/>
      <c r="K2002" s="89"/>
      <c r="L2002" s="89"/>
      <c r="M2002" s="89"/>
      <c r="N2002" s="271">
        <v>0</v>
      </c>
      <c r="O2002" s="271">
        <v>1961.03</v>
      </c>
      <c r="P2002" s="89" t="s">
        <v>670</v>
      </c>
    </row>
    <row r="2003" spans="1:16" ht="63.75" hidden="1">
      <c r="A2003" s="268">
        <v>513</v>
      </c>
      <c r="B2003" s="89"/>
      <c r="C2003" s="269" t="s">
        <v>171</v>
      </c>
      <c r="D2003" s="84">
        <v>43535</v>
      </c>
      <c r="E2003" s="85" t="s">
        <v>4719</v>
      </c>
      <c r="F2003" s="85" t="s">
        <v>15</v>
      </c>
      <c r="G2003" s="85">
        <v>983046</v>
      </c>
      <c r="H2003" s="89"/>
      <c r="I2003" s="270" t="s">
        <v>5519</v>
      </c>
      <c r="J2003" s="89"/>
      <c r="K2003" s="89"/>
      <c r="L2003" s="89"/>
      <c r="M2003" s="89"/>
      <c r="N2003" s="271">
        <v>50</v>
      </c>
      <c r="O2003" s="271">
        <v>0</v>
      </c>
      <c r="P2003" s="89" t="s">
        <v>670</v>
      </c>
    </row>
    <row r="2004" spans="1:16" ht="89.25" hidden="1">
      <c r="A2004" s="268">
        <v>376</v>
      </c>
      <c r="B2004" s="89"/>
      <c r="C2004" s="269" t="s">
        <v>638</v>
      </c>
      <c r="D2004" s="84">
        <v>43535</v>
      </c>
      <c r="E2004" s="85" t="s">
        <v>4720</v>
      </c>
      <c r="F2004" s="85" t="s">
        <v>11</v>
      </c>
      <c r="G2004" s="85">
        <v>948745</v>
      </c>
      <c r="H2004" s="89"/>
      <c r="I2004" s="270" t="s">
        <v>5520</v>
      </c>
      <c r="J2004" s="89"/>
      <c r="K2004" s="89"/>
      <c r="L2004" s="89"/>
      <c r="M2004" s="89"/>
      <c r="N2004" s="271">
        <v>26693.9</v>
      </c>
      <c r="O2004" s="271">
        <v>0</v>
      </c>
      <c r="P2004" s="89" t="s">
        <v>670</v>
      </c>
    </row>
    <row r="2005" spans="1:16" ht="76.5" hidden="1">
      <c r="A2005" s="268" t="s">
        <v>557</v>
      </c>
      <c r="B2005" s="89"/>
      <c r="C2005" s="269" t="s">
        <v>781</v>
      </c>
      <c r="D2005" s="84">
        <v>43535</v>
      </c>
      <c r="E2005" s="85" t="s">
        <v>4721</v>
      </c>
      <c r="F2005" s="85" t="s">
        <v>6</v>
      </c>
      <c r="G2005" s="85">
        <v>1091544</v>
      </c>
      <c r="H2005" s="89"/>
      <c r="I2005" s="270" t="s">
        <v>5521</v>
      </c>
      <c r="J2005" s="89"/>
      <c r="K2005" s="89"/>
      <c r="L2005" s="89"/>
      <c r="M2005" s="89"/>
      <c r="N2005" s="271">
        <v>0</v>
      </c>
      <c r="O2005" s="271">
        <v>50000</v>
      </c>
      <c r="P2005" s="89" t="s">
        <v>670</v>
      </c>
    </row>
    <row r="2006" spans="1:16" ht="63.75" hidden="1">
      <c r="A2006" s="268" t="s">
        <v>559</v>
      </c>
      <c r="B2006" s="89"/>
      <c r="C2006" s="269" t="s">
        <v>760</v>
      </c>
      <c r="D2006" s="84">
        <v>43535</v>
      </c>
      <c r="E2006" s="85" t="s">
        <v>4722</v>
      </c>
      <c r="F2006" s="85" t="s">
        <v>6</v>
      </c>
      <c r="G2006" s="85">
        <v>1091551</v>
      </c>
      <c r="H2006" s="89"/>
      <c r="I2006" s="270" t="s">
        <v>5522</v>
      </c>
      <c r="J2006" s="89"/>
      <c r="K2006" s="89"/>
      <c r="L2006" s="89"/>
      <c r="M2006" s="89"/>
      <c r="N2006" s="271">
        <v>0</v>
      </c>
      <c r="O2006" s="271">
        <v>1353268.92</v>
      </c>
      <c r="P2006" s="89" t="s">
        <v>670</v>
      </c>
    </row>
    <row r="2007" spans="1:16" ht="51" hidden="1">
      <c r="A2007" s="268" t="s">
        <v>559</v>
      </c>
      <c r="B2007" s="89"/>
      <c r="C2007" s="269" t="s">
        <v>760</v>
      </c>
      <c r="D2007" s="84">
        <v>43535</v>
      </c>
      <c r="E2007" s="85" t="s">
        <v>4723</v>
      </c>
      <c r="F2007" s="85" t="s">
        <v>6</v>
      </c>
      <c r="G2007" s="85">
        <v>1091614</v>
      </c>
      <c r="H2007" s="89"/>
      <c r="I2007" s="270" t="s">
        <v>5523</v>
      </c>
      <c r="J2007" s="89"/>
      <c r="K2007" s="89"/>
      <c r="L2007" s="89"/>
      <c r="M2007" s="89"/>
      <c r="N2007" s="271">
        <v>0</v>
      </c>
      <c r="O2007" s="271">
        <v>1800.07</v>
      </c>
      <c r="P2007" s="89" t="s">
        <v>670</v>
      </c>
    </row>
    <row r="2008" spans="1:16" ht="51" hidden="1">
      <c r="A2008" s="268">
        <v>513</v>
      </c>
      <c r="B2008" s="89"/>
      <c r="C2008" s="269" t="s">
        <v>171</v>
      </c>
      <c r="D2008" s="84">
        <v>43535</v>
      </c>
      <c r="E2008" s="85" t="s">
        <v>4724</v>
      </c>
      <c r="F2008" s="85" t="s">
        <v>15</v>
      </c>
      <c r="G2008" s="85">
        <v>983854</v>
      </c>
      <c r="H2008" s="89"/>
      <c r="I2008" s="270" t="s">
        <v>5524</v>
      </c>
      <c r="J2008" s="89"/>
      <c r="K2008" s="89"/>
      <c r="L2008" s="89"/>
      <c r="M2008" s="89"/>
      <c r="N2008" s="271">
        <v>50</v>
      </c>
      <c r="O2008" s="271">
        <v>0</v>
      </c>
      <c r="P2008" s="89" t="s">
        <v>670</v>
      </c>
    </row>
    <row r="2009" spans="1:16" ht="51" hidden="1">
      <c r="A2009" s="268">
        <v>513</v>
      </c>
      <c r="B2009" s="89"/>
      <c r="C2009" s="269" t="s">
        <v>171</v>
      </c>
      <c r="D2009" s="84">
        <v>43535</v>
      </c>
      <c r="E2009" s="85" t="s">
        <v>4725</v>
      </c>
      <c r="F2009" s="85" t="s">
        <v>15</v>
      </c>
      <c r="G2009" s="85">
        <v>983856</v>
      </c>
      <c r="H2009" s="89"/>
      <c r="I2009" s="270" t="s">
        <v>5525</v>
      </c>
      <c r="J2009" s="89"/>
      <c r="K2009" s="89"/>
      <c r="L2009" s="89"/>
      <c r="M2009" s="89"/>
      <c r="N2009" s="271">
        <v>50</v>
      </c>
      <c r="O2009" s="271">
        <v>0</v>
      </c>
      <c r="P2009" s="89" t="s">
        <v>670</v>
      </c>
    </row>
    <row r="2010" spans="1:16" ht="51" hidden="1">
      <c r="A2010" s="268">
        <v>513</v>
      </c>
      <c r="B2010" s="89"/>
      <c r="C2010" s="269" t="s">
        <v>171</v>
      </c>
      <c r="D2010" s="84">
        <v>43535</v>
      </c>
      <c r="E2010" s="85" t="s">
        <v>4726</v>
      </c>
      <c r="F2010" s="85" t="s">
        <v>15</v>
      </c>
      <c r="G2010" s="85">
        <v>983858</v>
      </c>
      <c r="H2010" s="89"/>
      <c r="I2010" s="270" t="s">
        <v>4069</v>
      </c>
      <c r="J2010" s="89"/>
      <c r="K2010" s="89"/>
      <c r="L2010" s="89"/>
      <c r="M2010" s="89"/>
      <c r="N2010" s="271">
        <v>50</v>
      </c>
      <c r="O2010" s="271">
        <v>0</v>
      </c>
      <c r="P2010" s="89" t="s">
        <v>670</v>
      </c>
    </row>
    <row r="2011" spans="1:16" ht="51" hidden="1">
      <c r="A2011" s="268">
        <v>513</v>
      </c>
      <c r="B2011" s="89"/>
      <c r="C2011" s="269" t="s">
        <v>171</v>
      </c>
      <c r="D2011" s="84">
        <v>43535</v>
      </c>
      <c r="E2011" s="85" t="s">
        <v>4727</v>
      </c>
      <c r="F2011" s="85" t="s">
        <v>15</v>
      </c>
      <c r="G2011" s="85">
        <v>983861</v>
      </c>
      <c r="H2011" s="89"/>
      <c r="I2011" s="270" t="s">
        <v>5526</v>
      </c>
      <c r="J2011" s="89"/>
      <c r="K2011" s="89"/>
      <c r="L2011" s="89"/>
      <c r="M2011" s="89"/>
      <c r="N2011" s="271">
        <v>50</v>
      </c>
      <c r="O2011" s="271">
        <v>0</v>
      </c>
      <c r="P2011" s="89" t="s">
        <v>670</v>
      </c>
    </row>
    <row r="2012" spans="1:16" ht="51" hidden="1">
      <c r="A2012" s="268">
        <v>513</v>
      </c>
      <c r="B2012" s="89"/>
      <c r="C2012" s="269" t="s">
        <v>171</v>
      </c>
      <c r="D2012" s="84">
        <v>43535</v>
      </c>
      <c r="E2012" s="85" t="s">
        <v>4728</v>
      </c>
      <c r="F2012" s="85" t="s">
        <v>15</v>
      </c>
      <c r="G2012" s="85">
        <v>983866</v>
      </c>
      <c r="H2012" s="89"/>
      <c r="I2012" s="270" t="s">
        <v>5526</v>
      </c>
      <c r="J2012" s="89"/>
      <c r="K2012" s="89"/>
      <c r="L2012" s="89"/>
      <c r="M2012" s="89"/>
      <c r="N2012" s="271">
        <v>50</v>
      </c>
      <c r="O2012" s="271">
        <v>0</v>
      </c>
      <c r="P2012" s="89" t="s">
        <v>670</v>
      </c>
    </row>
    <row r="2013" spans="1:16" ht="89.25" hidden="1">
      <c r="A2013" s="268">
        <v>590</v>
      </c>
      <c r="B2013" s="89"/>
      <c r="C2013" s="269" t="s">
        <v>611</v>
      </c>
      <c r="D2013" s="84">
        <v>43535</v>
      </c>
      <c r="E2013" s="85" t="s">
        <v>4729</v>
      </c>
      <c r="F2013" s="85" t="s">
        <v>11</v>
      </c>
      <c r="G2013" s="85">
        <v>948928</v>
      </c>
      <c r="H2013" s="89"/>
      <c r="I2013" s="270" t="s">
        <v>5527</v>
      </c>
      <c r="J2013" s="89"/>
      <c r="K2013" s="89"/>
      <c r="L2013" s="89"/>
      <c r="M2013" s="89"/>
      <c r="N2013" s="271">
        <v>1371.72</v>
      </c>
      <c r="O2013" s="271">
        <v>0</v>
      </c>
      <c r="P2013" s="89" t="s">
        <v>670</v>
      </c>
    </row>
    <row r="2014" spans="1:16" ht="63.75" hidden="1">
      <c r="A2014" s="268" t="s">
        <v>557</v>
      </c>
      <c r="B2014" s="89"/>
      <c r="C2014" s="269" t="s">
        <v>781</v>
      </c>
      <c r="D2014" s="84">
        <v>43535</v>
      </c>
      <c r="E2014" s="85" t="s">
        <v>4730</v>
      </c>
      <c r="F2014" s="85" t="s">
        <v>11</v>
      </c>
      <c r="G2014" s="85">
        <v>983997</v>
      </c>
      <c r="H2014" s="89"/>
      <c r="I2014" s="270" t="s">
        <v>5528</v>
      </c>
      <c r="J2014" s="89"/>
      <c r="K2014" s="89"/>
      <c r="L2014" s="89"/>
      <c r="M2014" s="89"/>
      <c r="N2014" s="271">
        <v>469.21</v>
      </c>
      <c r="O2014" s="271">
        <v>0</v>
      </c>
      <c r="P2014" s="89" t="s">
        <v>670</v>
      </c>
    </row>
    <row r="2015" spans="1:16" ht="51" hidden="1">
      <c r="A2015" s="268">
        <v>513</v>
      </c>
      <c r="B2015" s="89"/>
      <c r="C2015" s="269" t="s">
        <v>171</v>
      </c>
      <c r="D2015" s="84">
        <v>43535</v>
      </c>
      <c r="E2015" s="85" t="s">
        <v>4731</v>
      </c>
      <c r="F2015" s="85" t="s">
        <v>11</v>
      </c>
      <c r="G2015" s="85">
        <v>948957</v>
      </c>
      <c r="H2015" s="89"/>
      <c r="I2015" s="270" t="s">
        <v>5529</v>
      </c>
      <c r="J2015" s="89"/>
      <c r="K2015" s="89"/>
      <c r="L2015" s="89"/>
      <c r="M2015" s="89"/>
      <c r="N2015" s="271">
        <v>50</v>
      </c>
      <c r="O2015" s="271">
        <v>0</v>
      </c>
      <c r="P2015" s="89" t="s">
        <v>670</v>
      </c>
    </row>
    <row r="2016" spans="1:16" ht="63.75">
      <c r="A2016" s="268" t="s">
        <v>565</v>
      </c>
      <c r="B2016" s="89"/>
      <c r="C2016" s="269" t="s">
        <v>615</v>
      </c>
      <c r="D2016" s="84">
        <v>43536</v>
      </c>
      <c r="E2016" s="85" t="s">
        <v>4732</v>
      </c>
      <c r="F2016" s="85" t="s">
        <v>3</v>
      </c>
      <c r="G2016" s="85">
        <v>1718964</v>
      </c>
      <c r="H2016" s="89"/>
      <c r="I2016" s="270" t="s">
        <v>5530</v>
      </c>
      <c r="J2016" s="89"/>
      <c r="K2016" s="89"/>
      <c r="L2016" s="89"/>
      <c r="M2016" s="89"/>
      <c r="N2016" s="271">
        <v>0</v>
      </c>
      <c r="O2016" s="271">
        <v>185.45000000000002</v>
      </c>
      <c r="P2016" s="89" t="s">
        <v>670</v>
      </c>
    </row>
    <row r="2017" spans="1:16" ht="51">
      <c r="A2017" s="268" t="s">
        <v>565</v>
      </c>
      <c r="B2017" s="89"/>
      <c r="C2017" s="269" t="s">
        <v>615</v>
      </c>
      <c r="D2017" s="84">
        <v>43536</v>
      </c>
      <c r="E2017" s="85" t="s">
        <v>4733</v>
      </c>
      <c r="F2017" s="85" t="s">
        <v>3</v>
      </c>
      <c r="G2017" s="85">
        <v>1718966</v>
      </c>
      <c r="H2017" s="89"/>
      <c r="I2017" s="270" t="s">
        <v>5531</v>
      </c>
      <c r="J2017" s="89"/>
      <c r="K2017" s="89"/>
      <c r="L2017" s="89"/>
      <c r="M2017" s="89"/>
      <c r="N2017" s="271">
        <v>0</v>
      </c>
      <c r="O2017" s="271">
        <v>292.01</v>
      </c>
      <c r="P2017" s="89" t="s">
        <v>670</v>
      </c>
    </row>
    <row r="2018" spans="1:16" ht="63.75">
      <c r="A2018" s="268" t="s">
        <v>565</v>
      </c>
      <c r="B2018" s="89"/>
      <c r="C2018" s="269" t="s">
        <v>615</v>
      </c>
      <c r="D2018" s="84">
        <v>43536</v>
      </c>
      <c r="E2018" s="85" t="s">
        <v>4734</v>
      </c>
      <c r="F2018" s="85" t="s">
        <v>3</v>
      </c>
      <c r="G2018" s="85">
        <v>1718968</v>
      </c>
      <c r="H2018" s="89"/>
      <c r="I2018" s="270" t="s">
        <v>5532</v>
      </c>
      <c r="J2018" s="89"/>
      <c r="K2018" s="89"/>
      <c r="L2018" s="89"/>
      <c r="M2018" s="89"/>
      <c r="N2018" s="271">
        <v>0</v>
      </c>
      <c r="O2018" s="271">
        <v>288.31</v>
      </c>
      <c r="P2018" s="89" t="s">
        <v>670</v>
      </c>
    </row>
    <row r="2019" spans="1:16" ht="51">
      <c r="A2019" s="268" t="s">
        <v>565</v>
      </c>
      <c r="B2019" s="89"/>
      <c r="C2019" s="269" t="s">
        <v>615</v>
      </c>
      <c r="D2019" s="84">
        <v>43536</v>
      </c>
      <c r="E2019" s="85" t="s">
        <v>4735</v>
      </c>
      <c r="F2019" s="85" t="s">
        <v>3</v>
      </c>
      <c r="G2019" s="85">
        <v>1718969</v>
      </c>
      <c r="H2019" s="89"/>
      <c r="I2019" s="270" t="s">
        <v>5533</v>
      </c>
      <c r="J2019" s="89"/>
      <c r="K2019" s="89"/>
      <c r="L2019" s="89"/>
      <c r="M2019" s="89"/>
      <c r="N2019" s="271">
        <v>0</v>
      </c>
      <c r="O2019" s="271">
        <v>1742.83</v>
      </c>
      <c r="P2019" s="89" t="s">
        <v>670</v>
      </c>
    </row>
    <row r="2020" spans="1:16" ht="63.75">
      <c r="A2020" s="268">
        <v>86</v>
      </c>
      <c r="B2020" s="89"/>
      <c r="C2020" s="269" t="s">
        <v>56</v>
      </c>
      <c r="D2020" s="84">
        <v>43536</v>
      </c>
      <c r="E2020" s="85" t="s">
        <v>4736</v>
      </c>
      <c r="F2020" s="85" t="s">
        <v>3</v>
      </c>
      <c r="G2020" s="85">
        <v>1718992</v>
      </c>
      <c r="H2020" s="89"/>
      <c r="I2020" s="270" t="s">
        <v>5536</v>
      </c>
      <c r="J2020" s="89"/>
      <c r="K2020" s="89"/>
      <c r="L2020" s="89"/>
      <c r="M2020" s="89"/>
      <c r="N2020" s="271">
        <v>0</v>
      </c>
      <c r="O2020" s="271">
        <v>108982.61</v>
      </c>
      <c r="P2020" s="89" t="s">
        <v>670</v>
      </c>
    </row>
    <row r="2021" spans="1:16" ht="51">
      <c r="A2021" s="268" t="s">
        <v>565</v>
      </c>
      <c r="B2021" s="89"/>
      <c r="C2021" s="269" t="s">
        <v>615</v>
      </c>
      <c r="D2021" s="84">
        <v>43536</v>
      </c>
      <c r="E2021" s="85" t="s">
        <v>4737</v>
      </c>
      <c r="F2021" s="85" t="s">
        <v>3</v>
      </c>
      <c r="G2021" s="85">
        <v>1718913</v>
      </c>
      <c r="H2021" s="89"/>
      <c r="I2021" s="270" t="s">
        <v>5537</v>
      </c>
      <c r="J2021" s="89"/>
      <c r="K2021" s="89"/>
      <c r="L2021" s="89"/>
      <c r="M2021" s="89"/>
      <c r="N2021" s="271">
        <v>0</v>
      </c>
      <c r="O2021" s="271">
        <v>5872</v>
      </c>
      <c r="P2021" s="89" t="s">
        <v>670</v>
      </c>
    </row>
    <row r="2022" spans="1:16" ht="38.25">
      <c r="A2022" s="268">
        <v>254</v>
      </c>
      <c r="B2022" s="89"/>
      <c r="C2022" s="269" t="s">
        <v>115</v>
      </c>
      <c r="D2022" s="84">
        <v>43536</v>
      </c>
      <c r="E2022" s="85" t="s">
        <v>4738</v>
      </c>
      <c r="F2022" s="85" t="s">
        <v>3</v>
      </c>
      <c r="G2022" s="85">
        <v>1718891</v>
      </c>
      <c r="H2022" s="89"/>
      <c r="I2022" s="270" t="s">
        <v>5538</v>
      </c>
      <c r="J2022" s="89"/>
      <c r="K2022" s="89"/>
      <c r="L2022" s="89"/>
      <c r="M2022" s="89"/>
      <c r="N2022" s="271">
        <v>0</v>
      </c>
      <c r="O2022" s="271">
        <v>500</v>
      </c>
      <c r="P2022" s="89" t="s">
        <v>670</v>
      </c>
    </row>
    <row r="2023" spans="1:16" ht="51">
      <c r="A2023" s="268">
        <v>378</v>
      </c>
      <c r="B2023" s="89"/>
      <c r="C2023" s="269" t="s">
        <v>639</v>
      </c>
      <c r="D2023" s="84">
        <v>43536</v>
      </c>
      <c r="E2023" s="85" t="s">
        <v>4739</v>
      </c>
      <c r="F2023" s="85" t="s">
        <v>3</v>
      </c>
      <c r="G2023" s="85">
        <v>1718874</v>
      </c>
      <c r="H2023" s="89"/>
      <c r="I2023" s="270" t="s">
        <v>5539</v>
      </c>
      <c r="J2023" s="89"/>
      <c r="K2023" s="89"/>
      <c r="L2023" s="89"/>
      <c r="M2023" s="89"/>
      <c r="N2023" s="271">
        <v>0</v>
      </c>
      <c r="O2023" s="271">
        <v>51.45</v>
      </c>
      <c r="P2023" s="89" t="s">
        <v>670</v>
      </c>
    </row>
    <row r="2024" spans="1:16" ht="38.25">
      <c r="A2024" s="268" t="s">
        <v>565</v>
      </c>
      <c r="B2024" s="89"/>
      <c r="C2024" s="269" t="s">
        <v>615</v>
      </c>
      <c r="D2024" s="84">
        <v>43536</v>
      </c>
      <c r="E2024" s="85" t="s">
        <v>4740</v>
      </c>
      <c r="F2024" s="85" t="s">
        <v>3</v>
      </c>
      <c r="G2024" s="85">
        <v>1718861</v>
      </c>
      <c r="H2024" s="89"/>
      <c r="I2024" s="270" t="s">
        <v>5540</v>
      </c>
      <c r="J2024" s="89"/>
      <c r="K2024" s="89"/>
      <c r="L2024" s="89"/>
      <c r="M2024" s="89"/>
      <c r="N2024" s="271">
        <v>0</v>
      </c>
      <c r="O2024" s="271">
        <v>474.7</v>
      </c>
      <c r="P2024" s="89" t="s">
        <v>670</v>
      </c>
    </row>
    <row r="2025" spans="1:16" ht="51">
      <c r="A2025" s="268">
        <v>592</v>
      </c>
      <c r="B2025" s="89"/>
      <c r="C2025" s="269" t="s">
        <v>645</v>
      </c>
      <c r="D2025" s="84">
        <v>43536</v>
      </c>
      <c r="E2025" s="85" t="s">
        <v>4741</v>
      </c>
      <c r="F2025" s="85" t="s">
        <v>3</v>
      </c>
      <c r="G2025" s="85">
        <v>1719104</v>
      </c>
      <c r="H2025" s="89"/>
      <c r="I2025" s="270" t="s">
        <v>5541</v>
      </c>
      <c r="J2025" s="89"/>
      <c r="K2025" s="89"/>
      <c r="L2025" s="89"/>
      <c r="M2025" s="89"/>
      <c r="N2025" s="271">
        <v>0</v>
      </c>
      <c r="O2025" s="271">
        <v>607</v>
      </c>
      <c r="P2025" s="89" t="s">
        <v>670</v>
      </c>
    </row>
    <row r="2026" spans="1:16" ht="38.25">
      <c r="A2026" s="268">
        <v>16</v>
      </c>
      <c r="B2026" s="89"/>
      <c r="C2026" s="269" t="s">
        <v>43</v>
      </c>
      <c r="D2026" s="84">
        <v>43536</v>
      </c>
      <c r="E2026" s="85" t="s">
        <v>4742</v>
      </c>
      <c r="F2026" s="85" t="s">
        <v>3</v>
      </c>
      <c r="G2026" s="85">
        <v>1719100</v>
      </c>
      <c r="H2026" s="89"/>
      <c r="I2026" s="270" t="s">
        <v>5542</v>
      </c>
      <c r="J2026" s="89"/>
      <c r="K2026" s="89"/>
      <c r="L2026" s="89"/>
      <c r="M2026" s="89"/>
      <c r="N2026" s="271">
        <v>0</v>
      </c>
      <c r="O2026" s="271">
        <v>623.20000000000005</v>
      </c>
      <c r="P2026" s="89" t="s">
        <v>670</v>
      </c>
    </row>
    <row r="2027" spans="1:16" ht="38.25">
      <c r="A2027" s="268">
        <v>20</v>
      </c>
      <c r="B2027" s="89"/>
      <c r="C2027" s="269" t="s">
        <v>44</v>
      </c>
      <c r="D2027" s="84">
        <v>43536</v>
      </c>
      <c r="E2027" s="85" t="s">
        <v>4743</v>
      </c>
      <c r="F2027" s="85" t="s">
        <v>3</v>
      </c>
      <c r="G2027" s="85">
        <v>1719068</v>
      </c>
      <c r="H2027" s="89"/>
      <c r="I2027" s="270" t="s">
        <v>5543</v>
      </c>
      <c r="J2027" s="89"/>
      <c r="K2027" s="89"/>
      <c r="L2027" s="89"/>
      <c r="M2027" s="89"/>
      <c r="N2027" s="271">
        <v>0</v>
      </c>
      <c r="O2027" s="271">
        <v>7</v>
      </c>
      <c r="P2027" s="89" t="s">
        <v>670</v>
      </c>
    </row>
    <row r="2028" spans="1:16" ht="63.75">
      <c r="A2028" s="268">
        <v>291</v>
      </c>
      <c r="B2028" s="89"/>
      <c r="C2028" s="269" t="s">
        <v>129</v>
      </c>
      <c r="D2028" s="84">
        <v>43536</v>
      </c>
      <c r="E2028" s="85" t="s">
        <v>4744</v>
      </c>
      <c r="F2028" s="85" t="s">
        <v>3</v>
      </c>
      <c r="G2028" s="85">
        <v>1719037</v>
      </c>
      <c r="H2028" s="89"/>
      <c r="I2028" s="270" t="s">
        <v>5544</v>
      </c>
      <c r="J2028" s="89"/>
      <c r="K2028" s="89"/>
      <c r="L2028" s="89"/>
      <c r="M2028" s="89"/>
      <c r="N2028" s="271">
        <v>0</v>
      </c>
      <c r="O2028" s="271">
        <v>0.38</v>
      </c>
      <c r="P2028" s="89" t="s">
        <v>670</v>
      </c>
    </row>
    <row r="2029" spans="1:16" ht="63.75">
      <c r="A2029" s="268">
        <v>291</v>
      </c>
      <c r="B2029" s="89"/>
      <c r="C2029" s="269" t="s">
        <v>129</v>
      </c>
      <c r="D2029" s="84">
        <v>43536</v>
      </c>
      <c r="E2029" s="85" t="s">
        <v>4745</v>
      </c>
      <c r="F2029" s="85" t="s">
        <v>3</v>
      </c>
      <c r="G2029" s="85">
        <v>1719029</v>
      </c>
      <c r="H2029" s="89"/>
      <c r="I2029" s="270" t="s">
        <v>5544</v>
      </c>
      <c r="J2029" s="89"/>
      <c r="K2029" s="89"/>
      <c r="L2029" s="89"/>
      <c r="M2029" s="89"/>
      <c r="N2029" s="271">
        <v>0</v>
      </c>
      <c r="O2029" s="271">
        <v>2848.5</v>
      </c>
      <c r="P2029" s="89" t="s">
        <v>670</v>
      </c>
    </row>
    <row r="2030" spans="1:16" ht="51">
      <c r="A2030" s="268" t="s">
        <v>565</v>
      </c>
      <c r="B2030" s="89"/>
      <c r="C2030" s="269" t="s">
        <v>615</v>
      </c>
      <c r="D2030" s="84">
        <v>43536</v>
      </c>
      <c r="E2030" s="85" t="s">
        <v>4746</v>
      </c>
      <c r="F2030" s="85" t="s">
        <v>3</v>
      </c>
      <c r="G2030" s="85">
        <v>1719021</v>
      </c>
      <c r="H2030" s="89"/>
      <c r="I2030" s="270" t="s">
        <v>5545</v>
      </c>
      <c r="J2030" s="89"/>
      <c r="K2030" s="89"/>
      <c r="L2030" s="89"/>
      <c r="M2030" s="89"/>
      <c r="N2030" s="271">
        <v>0</v>
      </c>
      <c r="O2030" s="271">
        <v>327.60000000000002</v>
      </c>
      <c r="P2030" s="89" t="s">
        <v>670</v>
      </c>
    </row>
    <row r="2031" spans="1:16" ht="51">
      <c r="A2031" s="268">
        <v>580</v>
      </c>
      <c r="B2031" s="89"/>
      <c r="C2031" s="269" t="s">
        <v>180</v>
      </c>
      <c r="D2031" s="84">
        <v>43536</v>
      </c>
      <c r="E2031" s="85" t="s">
        <v>4747</v>
      </c>
      <c r="F2031" s="85" t="s">
        <v>3</v>
      </c>
      <c r="G2031" s="85">
        <v>1718951</v>
      </c>
      <c r="H2031" s="89"/>
      <c r="I2031" s="270" t="s">
        <v>5546</v>
      </c>
      <c r="J2031" s="89"/>
      <c r="K2031" s="89"/>
      <c r="L2031" s="89"/>
      <c r="M2031" s="89"/>
      <c r="N2031" s="271">
        <v>0</v>
      </c>
      <c r="O2031" s="271">
        <v>150</v>
      </c>
      <c r="P2031" s="89" t="s">
        <v>670</v>
      </c>
    </row>
    <row r="2032" spans="1:16" ht="63.75">
      <c r="A2032" s="268">
        <v>580</v>
      </c>
      <c r="B2032" s="89"/>
      <c r="C2032" s="269" t="s">
        <v>180</v>
      </c>
      <c r="D2032" s="84">
        <v>43536</v>
      </c>
      <c r="E2032" s="85" t="s">
        <v>4748</v>
      </c>
      <c r="F2032" s="85" t="s">
        <v>3</v>
      </c>
      <c r="G2032" s="85">
        <v>1718950</v>
      </c>
      <c r="H2032" s="89"/>
      <c r="I2032" s="270" t="s">
        <v>5547</v>
      </c>
      <c r="J2032" s="89"/>
      <c r="K2032" s="89"/>
      <c r="L2032" s="89"/>
      <c r="M2032" s="89"/>
      <c r="N2032" s="271">
        <v>0</v>
      </c>
      <c r="O2032" s="271">
        <v>500</v>
      </c>
      <c r="P2032" s="89" t="s">
        <v>670</v>
      </c>
    </row>
    <row r="2033" spans="1:16" ht="51">
      <c r="A2033" s="268">
        <v>580</v>
      </c>
      <c r="B2033" s="89"/>
      <c r="C2033" s="269" t="s">
        <v>180</v>
      </c>
      <c r="D2033" s="84">
        <v>43536</v>
      </c>
      <c r="E2033" s="85" t="s">
        <v>4749</v>
      </c>
      <c r="F2033" s="85" t="s">
        <v>3</v>
      </c>
      <c r="G2033" s="85">
        <v>1718949</v>
      </c>
      <c r="H2033" s="89"/>
      <c r="I2033" s="270" t="s">
        <v>5548</v>
      </c>
      <c r="J2033" s="89"/>
      <c r="K2033" s="89"/>
      <c r="L2033" s="89"/>
      <c r="M2033" s="89"/>
      <c r="N2033" s="271">
        <v>0</v>
      </c>
      <c r="O2033" s="271">
        <v>750</v>
      </c>
      <c r="P2033" s="89" t="s">
        <v>670</v>
      </c>
    </row>
    <row r="2034" spans="1:16" ht="63.75">
      <c r="A2034" s="268" t="s">
        <v>565</v>
      </c>
      <c r="B2034" s="89"/>
      <c r="C2034" s="269" t="s">
        <v>615</v>
      </c>
      <c r="D2034" s="84">
        <v>43536</v>
      </c>
      <c r="E2034" s="85" t="s">
        <v>4750</v>
      </c>
      <c r="F2034" s="85" t="s">
        <v>3</v>
      </c>
      <c r="G2034" s="85">
        <v>1718943</v>
      </c>
      <c r="H2034" s="89"/>
      <c r="I2034" s="270" t="s">
        <v>5549</v>
      </c>
      <c r="J2034" s="89"/>
      <c r="K2034" s="89"/>
      <c r="L2034" s="89"/>
      <c r="M2034" s="89"/>
      <c r="N2034" s="271">
        <v>0</v>
      </c>
      <c r="O2034" s="271">
        <v>4080.59</v>
      </c>
      <c r="P2034" s="89" t="s">
        <v>670</v>
      </c>
    </row>
    <row r="2035" spans="1:16" ht="63.75">
      <c r="A2035" s="268">
        <v>340</v>
      </c>
      <c r="B2035" s="89"/>
      <c r="C2035" s="269" t="s">
        <v>147</v>
      </c>
      <c r="D2035" s="84">
        <v>43536</v>
      </c>
      <c r="E2035" s="85" t="s">
        <v>4751</v>
      </c>
      <c r="F2035" s="85" t="s">
        <v>3</v>
      </c>
      <c r="G2035" s="85">
        <v>1718911</v>
      </c>
      <c r="H2035" s="89"/>
      <c r="I2035" s="270" t="s">
        <v>5550</v>
      </c>
      <c r="J2035" s="89"/>
      <c r="K2035" s="89"/>
      <c r="L2035" s="89"/>
      <c r="M2035" s="89"/>
      <c r="N2035" s="271">
        <v>0</v>
      </c>
      <c r="O2035" s="271">
        <v>4139.2</v>
      </c>
      <c r="P2035" s="89" t="s">
        <v>670</v>
      </c>
    </row>
    <row r="2036" spans="1:16" ht="63.75">
      <c r="A2036" s="268" t="s">
        <v>556</v>
      </c>
      <c r="B2036" s="89"/>
      <c r="C2036" s="269" t="s">
        <v>616</v>
      </c>
      <c r="D2036" s="84">
        <v>43536</v>
      </c>
      <c r="E2036" s="85" t="s">
        <v>4752</v>
      </c>
      <c r="F2036" s="85" t="s">
        <v>3</v>
      </c>
      <c r="G2036" s="85">
        <v>1718908</v>
      </c>
      <c r="H2036" s="89"/>
      <c r="I2036" s="270" t="s">
        <v>5551</v>
      </c>
      <c r="J2036" s="89"/>
      <c r="K2036" s="89"/>
      <c r="L2036" s="89"/>
      <c r="M2036" s="89"/>
      <c r="N2036" s="271">
        <v>0</v>
      </c>
      <c r="O2036" s="271">
        <v>566</v>
      </c>
      <c r="P2036" s="89" t="s">
        <v>670</v>
      </c>
    </row>
    <row r="2037" spans="1:16" ht="63.75">
      <c r="A2037" s="268">
        <v>291</v>
      </c>
      <c r="B2037" s="89"/>
      <c r="C2037" s="269" t="s">
        <v>129</v>
      </c>
      <c r="D2037" s="84">
        <v>43536</v>
      </c>
      <c r="E2037" s="85" t="s">
        <v>4753</v>
      </c>
      <c r="F2037" s="85" t="s">
        <v>3</v>
      </c>
      <c r="G2037" s="85">
        <v>1718892</v>
      </c>
      <c r="H2037" s="89"/>
      <c r="I2037" s="270" t="s">
        <v>5552</v>
      </c>
      <c r="J2037" s="89"/>
      <c r="K2037" s="89"/>
      <c r="L2037" s="89"/>
      <c r="M2037" s="89"/>
      <c r="N2037" s="271">
        <v>0</v>
      </c>
      <c r="O2037" s="271">
        <v>62201.200000000004</v>
      </c>
      <c r="P2037" s="89" t="s">
        <v>670</v>
      </c>
    </row>
    <row r="2038" spans="1:16" ht="51">
      <c r="A2038" s="268" t="s">
        <v>565</v>
      </c>
      <c r="B2038" s="89"/>
      <c r="C2038" s="269" t="s">
        <v>615</v>
      </c>
      <c r="D2038" s="84">
        <v>43536</v>
      </c>
      <c r="E2038" s="85" t="s">
        <v>4754</v>
      </c>
      <c r="F2038" s="85" t="s">
        <v>3</v>
      </c>
      <c r="G2038" s="85">
        <v>1718884</v>
      </c>
      <c r="H2038" s="89"/>
      <c r="I2038" s="270" t="s">
        <v>5553</v>
      </c>
      <c r="J2038" s="89"/>
      <c r="K2038" s="89"/>
      <c r="L2038" s="89"/>
      <c r="M2038" s="89"/>
      <c r="N2038" s="271">
        <v>0</v>
      </c>
      <c r="O2038" s="271">
        <v>1083.5</v>
      </c>
      <c r="P2038" s="89" t="s">
        <v>670</v>
      </c>
    </row>
    <row r="2039" spans="1:16" ht="63.75">
      <c r="A2039" s="268" t="s">
        <v>565</v>
      </c>
      <c r="B2039" s="89"/>
      <c r="C2039" s="269" t="s">
        <v>615</v>
      </c>
      <c r="D2039" s="84">
        <v>43536</v>
      </c>
      <c r="E2039" s="85" t="s">
        <v>4755</v>
      </c>
      <c r="F2039" s="85" t="s">
        <v>3</v>
      </c>
      <c r="G2039" s="85">
        <v>1718881</v>
      </c>
      <c r="H2039" s="89"/>
      <c r="I2039" s="270" t="s">
        <v>5554</v>
      </c>
      <c r="J2039" s="89"/>
      <c r="K2039" s="89"/>
      <c r="L2039" s="89"/>
      <c r="M2039" s="89"/>
      <c r="N2039" s="271">
        <v>0</v>
      </c>
      <c r="O2039" s="271">
        <v>997</v>
      </c>
      <c r="P2039" s="89" t="s">
        <v>670</v>
      </c>
    </row>
    <row r="2040" spans="1:16" ht="51">
      <c r="A2040" s="268" t="s">
        <v>565</v>
      </c>
      <c r="B2040" s="89"/>
      <c r="C2040" s="269" t="s">
        <v>615</v>
      </c>
      <c r="D2040" s="84">
        <v>43536</v>
      </c>
      <c r="E2040" s="85" t="s">
        <v>4756</v>
      </c>
      <c r="F2040" s="85" t="s">
        <v>3</v>
      </c>
      <c r="G2040" s="85">
        <v>1718851</v>
      </c>
      <c r="H2040" s="89"/>
      <c r="I2040" s="270" t="s">
        <v>5555</v>
      </c>
      <c r="J2040" s="89"/>
      <c r="K2040" s="89"/>
      <c r="L2040" s="89"/>
      <c r="M2040" s="89"/>
      <c r="N2040" s="271">
        <v>0</v>
      </c>
      <c r="O2040" s="271">
        <v>1999.8500000000001</v>
      </c>
      <c r="P2040" s="89" t="s">
        <v>670</v>
      </c>
    </row>
    <row r="2041" spans="1:16" ht="63.75">
      <c r="A2041" s="268">
        <v>16</v>
      </c>
      <c r="B2041" s="89"/>
      <c r="C2041" s="269" t="s">
        <v>43</v>
      </c>
      <c r="D2041" s="84">
        <v>43536</v>
      </c>
      <c r="E2041" s="85" t="s">
        <v>4757</v>
      </c>
      <c r="F2041" s="85" t="s">
        <v>3</v>
      </c>
      <c r="G2041" s="85">
        <v>1718843</v>
      </c>
      <c r="H2041" s="89"/>
      <c r="I2041" s="270" t="s">
        <v>5556</v>
      </c>
      <c r="J2041" s="89"/>
      <c r="K2041" s="89"/>
      <c r="L2041" s="89"/>
      <c r="M2041" s="89"/>
      <c r="N2041" s="271">
        <v>0</v>
      </c>
      <c r="O2041" s="271">
        <v>7672</v>
      </c>
      <c r="P2041" s="89" t="s">
        <v>670</v>
      </c>
    </row>
    <row r="2042" spans="1:16" ht="51">
      <c r="A2042" s="268">
        <v>130</v>
      </c>
      <c r="B2042" s="89"/>
      <c r="C2042" s="269" t="s">
        <v>67</v>
      </c>
      <c r="D2042" s="84">
        <v>43536</v>
      </c>
      <c r="E2042" s="85" t="s">
        <v>4758</v>
      </c>
      <c r="F2042" s="85" t="s">
        <v>3</v>
      </c>
      <c r="G2042" s="85">
        <v>1718841</v>
      </c>
      <c r="H2042" s="89"/>
      <c r="I2042" s="270" t="s">
        <v>5557</v>
      </c>
      <c r="J2042" s="89"/>
      <c r="K2042" s="89"/>
      <c r="L2042" s="89"/>
      <c r="M2042" s="89"/>
      <c r="N2042" s="271">
        <v>0</v>
      </c>
      <c r="O2042" s="271">
        <v>10</v>
      </c>
      <c r="P2042" s="89" t="s">
        <v>670</v>
      </c>
    </row>
    <row r="2043" spans="1:16" ht="51">
      <c r="A2043" s="268" t="s">
        <v>556</v>
      </c>
      <c r="B2043" s="89"/>
      <c r="C2043" s="269" t="s">
        <v>616</v>
      </c>
      <c r="D2043" s="84">
        <v>43536</v>
      </c>
      <c r="E2043" s="85" t="s">
        <v>4759</v>
      </c>
      <c r="F2043" s="85" t="s">
        <v>3</v>
      </c>
      <c r="G2043" s="85">
        <v>1718834</v>
      </c>
      <c r="H2043" s="89"/>
      <c r="I2043" s="270" t="s">
        <v>5558</v>
      </c>
      <c r="J2043" s="89"/>
      <c r="K2043" s="89"/>
      <c r="L2043" s="89"/>
      <c r="M2043" s="89"/>
      <c r="N2043" s="271">
        <v>0</v>
      </c>
      <c r="O2043" s="271">
        <v>400</v>
      </c>
      <c r="P2043" s="89" t="s">
        <v>670</v>
      </c>
    </row>
    <row r="2044" spans="1:16" ht="63.75">
      <c r="A2044" s="268">
        <v>48</v>
      </c>
      <c r="B2044" s="89"/>
      <c r="C2044" s="269" t="s">
        <v>50</v>
      </c>
      <c r="D2044" s="84">
        <v>43536</v>
      </c>
      <c r="E2044" s="85" t="s">
        <v>4760</v>
      </c>
      <c r="F2044" s="85" t="s">
        <v>3</v>
      </c>
      <c r="G2044" s="85">
        <v>1718807</v>
      </c>
      <c r="H2044" s="89"/>
      <c r="I2044" s="270" t="s">
        <v>5559</v>
      </c>
      <c r="J2044" s="89"/>
      <c r="K2044" s="89"/>
      <c r="L2044" s="89"/>
      <c r="M2044" s="89"/>
      <c r="N2044" s="271">
        <v>0</v>
      </c>
      <c r="O2044" s="271">
        <v>510</v>
      </c>
      <c r="P2044" s="89" t="s">
        <v>670</v>
      </c>
    </row>
    <row r="2045" spans="1:16" ht="63.75" hidden="1">
      <c r="A2045" s="268">
        <v>10</v>
      </c>
      <c r="B2045" s="89"/>
      <c r="C2045" s="269" t="s">
        <v>41</v>
      </c>
      <c r="D2045" s="84">
        <v>43536</v>
      </c>
      <c r="E2045" s="85" t="s">
        <v>4761</v>
      </c>
      <c r="F2045" s="85" t="s">
        <v>6</v>
      </c>
      <c r="G2045" s="85">
        <v>985134</v>
      </c>
      <c r="H2045" s="89"/>
      <c r="I2045" s="270" t="s">
        <v>5560</v>
      </c>
      <c r="J2045" s="89"/>
      <c r="K2045" s="89"/>
      <c r="L2045" s="89"/>
      <c r="M2045" s="89"/>
      <c r="N2045" s="271">
        <v>0</v>
      </c>
      <c r="O2045" s="271">
        <v>38823.21</v>
      </c>
      <c r="P2045" s="89" t="s">
        <v>670</v>
      </c>
    </row>
    <row r="2046" spans="1:16" ht="51" hidden="1">
      <c r="A2046" s="268">
        <v>10</v>
      </c>
      <c r="B2046" s="89"/>
      <c r="C2046" s="269" t="s">
        <v>41</v>
      </c>
      <c r="D2046" s="84">
        <v>43536</v>
      </c>
      <c r="E2046" s="85" t="s">
        <v>4762</v>
      </c>
      <c r="F2046" s="85" t="s">
        <v>6</v>
      </c>
      <c r="G2046" s="85">
        <v>985140</v>
      </c>
      <c r="H2046" s="89"/>
      <c r="I2046" s="270" t="s">
        <v>5561</v>
      </c>
      <c r="J2046" s="89"/>
      <c r="K2046" s="89"/>
      <c r="L2046" s="89"/>
      <c r="M2046" s="89"/>
      <c r="N2046" s="271">
        <v>0</v>
      </c>
      <c r="O2046" s="271">
        <v>27278.93</v>
      </c>
      <c r="P2046" s="89" t="s">
        <v>670</v>
      </c>
    </row>
    <row r="2047" spans="1:16" ht="76.5" hidden="1">
      <c r="A2047" s="268" t="s">
        <v>557</v>
      </c>
      <c r="B2047" s="89"/>
      <c r="C2047" s="269" t="s">
        <v>781</v>
      </c>
      <c r="D2047" s="84">
        <v>43536</v>
      </c>
      <c r="E2047" s="85" t="s">
        <v>4763</v>
      </c>
      <c r="F2047" s="85" t="s">
        <v>6</v>
      </c>
      <c r="G2047" s="85">
        <v>1092175</v>
      </c>
      <c r="H2047" s="89"/>
      <c r="I2047" s="270" t="s">
        <v>5562</v>
      </c>
      <c r="J2047" s="89"/>
      <c r="K2047" s="89"/>
      <c r="L2047" s="89"/>
      <c r="M2047" s="89"/>
      <c r="N2047" s="271">
        <v>0</v>
      </c>
      <c r="O2047" s="271">
        <v>260000</v>
      </c>
      <c r="P2047" s="89" t="s">
        <v>670</v>
      </c>
    </row>
    <row r="2048" spans="1:16" ht="38.25" hidden="1">
      <c r="A2048" s="268" t="s">
        <v>565</v>
      </c>
      <c r="B2048" s="89"/>
      <c r="C2048" s="269" t="s">
        <v>615</v>
      </c>
      <c r="D2048" s="84">
        <v>43536</v>
      </c>
      <c r="E2048" s="85" t="s">
        <v>4764</v>
      </c>
      <c r="F2048" s="85" t="s">
        <v>6</v>
      </c>
      <c r="G2048" s="85">
        <v>1092177</v>
      </c>
      <c r="H2048" s="89"/>
      <c r="I2048" s="270" t="s">
        <v>5563</v>
      </c>
      <c r="J2048" s="89"/>
      <c r="K2048" s="89"/>
      <c r="L2048" s="89"/>
      <c r="M2048" s="89"/>
      <c r="N2048" s="271">
        <v>0</v>
      </c>
      <c r="O2048" s="271">
        <v>5556.35</v>
      </c>
      <c r="P2048" s="89" t="s">
        <v>670</v>
      </c>
    </row>
    <row r="2049" spans="1:16" ht="51" hidden="1">
      <c r="A2049" s="268">
        <v>513</v>
      </c>
      <c r="B2049" s="89"/>
      <c r="C2049" s="269" t="s">
        <v>171</v>
      </c>
      <c r="D2049" s="84">
        <v>43536</v>
      </c>
      <c r="E2049" s="85" t="s">
        <v>4765</v>
      </c>
      <c r="F2049" s="85" t="s">
        <v>15</v>
      </c>
      <c r="G2049" s="85">
        <v>985256</v>
      </c>
      <c r="H2049" s="89"/>
      <c r="I2049" s="270" t="s">
        <v>5564</v>
      </c>
      <c r="J2049" s="89"/>
      <c r="K2049" s="89"/>
      <c r="L2049" s="89"/>
      <c r="M2049" s="89"/>
      <c r="N2049" s="271">
        <v>50</v>
      </c>
      <c r="O2049" s="271">
        <v>0</v>
      </c>
      <c r="P2049" s="89" t="s">
        <v>670</v>
      </c>
    </row>
    <row r="2050" spans="1:16" ht="51" hidden="1">
      <c r="A2050" s="268">
        <v>253</v>
      </c>
      <c r="B2050" s="89"/>
      <c r="C2050" s="269" t="s">
        <v>114</v>
      </c>
      <c r="D2050" s="84">
        <v>43536</v>
      </c>
      <c r="E2050" s="85" t="s">
        <v>4766</v>
      </c>
      <c r="F2050" s="85" t="s">
        <v>6</v>
      </c>
      <c r="G2050" s="85">
        <v>79865</v>
      </c>
      <c r="H2050" s="89"/>
      <c r="I2050" s="270" t="s">
        <v>5565</v>
      </c>
      <c r="J2050" s="89"/>
      <c r="K2050" s="89"/>
      <c r="L2050" s="89"/>
      <c r="M2050" s="89"/>
      <c r="N2050" s="271">
        <v>0</v>
      </c>
      <c r="O2050" s="271">
        <v>887191.65</v>
      </c>
      <c r="P2050" s="89" t="s">
        <v>670</v>
      </c>
    </row>
    <row r="2051" spans="1:16" ht="51" hidden="1">
      <c r="A2051" s="268">
        <v>253</v>
      </c>
      <c r="B2051" s="89"/>
      <c r="C2051" s="269" t="s">
        <v>114</v>
      </c>
      <c r="D2051" s="84">
        <v>43536</v>
      </c>
      <c r="E2051" s="85" t="s">
        <v>4767</v>
      </c>
      <c r="F2051" s="85" t="s">
        <v>6</v>
      </c>
      <c r="G2051" s="85">
        <v>79864</v>
      </c>
      <c r="H2051" s="89"/>
      <c r="I2051" s="270" t="s">
        <v>5566</v>
      </c>
      <c r="J2051" s="89"/>
      <c r="K2051" s="89"/>
      <c r="L2051" s="89"/>
      <c r="M2051" s="89"/>
      <c r="N2051" s="271">
        <v>0</v>
      </c>
      <c r="O2051" s="271">
        <v>540029.69999999995</v>
      </c>
      <c r="P2051" s="89" t="s">
        <v>670</v>
      </c>
    </row>
    <row r="2052" spans="1:16" ht="38.25">
      <c r="A2052" s="268" t="s">
        <v>565</v>
      </c>
      <c r="B2052" s="89"/>
      <c r="C2052" s="269" t="s">
        <v>615</v>
      </c>
      <c r="D2052" s="84">
        <v>43537</v>
      </c>
      <c r="E2052" s="85" t="s">
        <v>4768</v>
      </c>
      <c r="F2052" s="85" t="s">
        <v>3</v>
      </c>
      <c r="G2052" s="85">
        <v>1719236</v>
      </c>
      <c r="H2052" s="89"/>
      <c r="I2052" s="270" t="s">
        <v>3984</v>
      </c>
      <c r="J2052" s="89"/>
      <c r="K2052" s="89"/>
      <c r="L2052" s="89"/>
      <c r="M2052" s="89"/>
      <c r="N2052" s="271">
        <v>0</v>
      </c>
      <c r="O2052" s="271">
        <v>571.75</v>
      </c>
      <c r="P2052" s="89" t="s">
        <v>670</v>
      </c>
    </row>
    <row r="2053" spans="1:16" ht="63.75">
      <c r="A2053" s="268" t="s">
        <v>565</v>
      </c>
      <c r="B2053" s="89"/>
      <c r="C2053" s="269" t="s">
        <v>615</v>
      </c>
      <c r="D2053" s="84">
        <v>43537</v>
      </c>
      <c r="E2053" s="85" t="s">
        <v>4769</v>
      </c>
      <c r="F2053" s="85" t="s">
        <v>3</v>
      </c>
      <c r="G2053" s="85">
        <v>1719264</v>
      </c>
      <c r="H2053" s="89"/>
      <c r="I2053" s="270" t="s">
        <v>5567</v>
      </c>
      <c r="J2053" s="89"/>
      <c r="K2053" s="89"/>
      <c r="L2053" s="89"/>
      <c r="M2053" s="89"/>
      <c r="N2053" s="271">
        <v>0</v>
      </c>
      <c r="O2053" s="271">
        <v>13810.12</v>
      </c>
      <c r="P2053" s="89" t="s">
        <v>670</v>
      </c>
    </row>
    <row r="2054" spans="1:16" ht="38.25">
      <c r="A2054" s="268" t="s">
        <v>565</v>
      </c>
      <c r="B2054" s="89"/>
      <c r="C2054" s="269" t="s">
        <v>615</v>
      </c>
      <c r="D2054" s="84">
        <v>43537</v>
      </c>
      <c r="E2054" s="85" t="s">
        <v>4770</v>
      </c>
      <c r="F2054" s="85" t="s">
        <v>3</v>
      </c>
      <c r="G2054" s="85">
        <v>1719294</v>
      </c>
      <c r="H2054" s="89"/>
      <c r="I2054" s="270" t="s">
        <v>5568</v>
      </c>
      <c r="J2054" s="89"/>
      <c r="K2054" s="89"/>
      <c r="L2054" s="89"/>
      <c r="M2054" s="89"/>
      <c r="N2054" s="271">
        <v>0</v>
      </c>
      <c r="O2054" s="271">
        <v>2025.44</v>
      </c>
      <c r="P2054" s="89" t="s">
        <v>670</v>
      </c>
    </row>
    <row r="2055" spans="1:16" ht="51">
      <c r="A2055" s="268">
        <v>16</v>
      </c>
      <c r="B2055" s="89"/>
      <c r="C2055" s="269" t="s">
        <v>43</v>
      </c>
      <c r="D2055" s="84">
        <v>43537</v>
      </c>
      <c r="E2055" s="85" t="s">
        <v>4771</v>
      </c>
      <c r="F2055" s="85" t="s">
        <v>3</v>
      </c>
      <c r="G2055" s="85">
        <v>1719300</v>
      </c>
      <c r="H2055" s="89"/>
      <c r="I2055" s="270" t="s">
        <v>5569</v>
      </c>
      <c r="J2055" s="89"/>
      <c r="K2055" s="89"/>
      <c r="L2055" s="89"/>
      <c r="M2055" s="89"/>
      <c r="N2055" s="271">
        <v>0</v>
      </c>
      <c r="O2055" s="271">
        <v>1543</v>
      </c>
      <c r="P2055" s="89" t="s">
        <v>670</v>
      </c>
    </row>
    <row r="2056" spans="1:16" ht="63.75">
      <c r="A2056" s="268" t="s">
        <v>556</v>
      </c>
      <c r="B2056" s="89"/>
      <c r="C2056" s="269" t="s">
        <v>616</v>
      </c>
      <c r="D2056" s="84">
        <v>43537</v>
      </c>
      <c r="E2056" s="85" t="s">
        <v>4772</v>
      </c>
      <c r="F2056" s="85" t="s">
        <v>3</v>
      </c>
      <c r="G2056" s="85">
        <v>1719429</v>
      </c>
      <c r="H2056" s="89"/>
      <c r="I2056" s="270" t="s">
        <v>5570</v>
      </c>
      <c r="J2056" s="89"/>
      <c r="K2056" s="89"/>
      <c r="L2056" s="89"/>
      <c r="M2056" s="89"/>
      <c r="N2056" s="271">
        <v>0</v>
      </c>
      <c r="O2056" s="271">
        <v>0.5</v>
      </c>
      <c r="P2056" s="89" t="s">
        <v>741</v>
      </c>
    </row>
    <row r="2057" spans="1:16" ht="38.25">
      <c r="A2057" s="268" t="s">
        <v>565</v>
      </c>
      <c r="B2057" s="89"/>
      <c r="C2057" s="269" t="s">
        <v>615</v>
      </c>
      <c r="D2057" s="84">
        <v>43537</v>
      </c>
      <c r="E2057" s="85" t="s">
        <v>4773</v>
      </c>
      <c r="F2057" s="85" t="s">
        <v>3</v>
      </c>
      <c r="G2057" s="85">
        <v>1719430</v>
      </c>
      <c r="H2057" s="89"/>
      <c r="I2057" s="270" t="s">
        <v>5571</v>
      </c>
      <c r="J2057" s="89"/>
      <c r="K2057" s="89"/>
      <c r="L2057" s="89"/>
      <c r="M2057" s="89"/>
      <c r="N2057" s="271">
        <v>0</v>
      </c>
      <c r="O2057" s="271">
        <v>10347.290000000001</v>
      </c>
      <c r="P2057" s="89" t="s">
        <v>670</v>
      </c>
    </row>
    <row r="2058" spans="1:16" ht="51">
      <c r="A2058" s="268">
        <v>526</v>
      </c>
      <c r="B2058" s="89"/>
      <c r="C2058" s="269" t="s">
        <v>610</v>
      </c>
      <c r="D2058" s="84">
        <v>43537</v>
      </c>
      <c r="E2058" s="85" t="s">
        <v>4774</v>
      </c>
      <c r="F2058" s="85" t="s">
        <v>3</v>
      </c>
      <c r="G2058" s="85">
        <v>1719303</v>
      </c>
      <c r="H2058" s="89"/>
      <c r="I2058" s="270" t="s">
        <v>5572</v>
      </c>
      <c r="J2058" s="89"/>
      <c r="K2058" s="89"/>
      <c r="L2058" s="89"/>
      <c r="M2058" s="89"/>
      <c r="N2058" s="271">
        <v>0</v>
      </c>
      <c r="O2058" s="271">
        <v>1</v>
      </c>
      <c r="P2058" s="89" t="s">
        <v>670</v>
      </c>
    </row>
    <row r="2059" spans="1:16" ht="51">
      <c r="A2059" s="268" t="s">
        <v>565</v>
      </c>
      <c r="B2059" s="89"/>
      <c r="C2059" s="269" t="s">
        <v>615</v>
      </c>
      <c r="D2059" s="84">
        <v>43537</v>
      </c>
      <c r="E2059" s="85" t="s">
        <v>4775</v>
      </c>
      <c r="F2059" s="85" t="s">
        <v>3</v>
      </c>
      <c r="G2059" s="85">
        <v>1719322</v>
      </c>
      <c r="H2059" s="89"/>
      <c r="I2059" s="270" t="s">
        <v>5573</v>
      </c>
      <c r="J2059" s="89"/>
      <c r="K2059" s="89"/>
      <c r="L2059" s="89"/>
      <c r="M2059" s="89"/>
      <c r="N2059" s="271">
        <v>0</v>
      </c>
      <c r="O2059" s="271">
        <v>71.900000000000006</v>
      </c>
      <c r="P2059" s="89" t="s">
        <v>670</v>
      </c>
    </row>
    <row r="2060" spans="1:16" ht="63.75">
      <c r="A2060" s="268">
        <v>221</v>
      </c>
      <c r="B2060" s="89"/>
      <c r="C2060" s="269" t="s">
        <v>102</v>
      </c>
      <c r="D2060" s="84">
        <v>43537</v>
      </c>
      <c r="E2060" s="85" t="s">
        <v>4776</v>
      </c>
      <c r="F2060" s="85" t="s">
        <v>3</v>
      </c>
      <c r="G2060" s="85">
        <v>1719357</v>
      </c>
      <c r="H2060" s="89"/>
      <c r="I2060" s="270" t="s">
        <v>5574</v>
      </c>
      <c r="J2060" s="89"/>
      <c r="K2060" s="89"/>
      <c r="L2060" s="89"/>
      <c r="M2060" s="89"/>
      <c r="N2060" s="271">
        <v>0</v>
      </c>
      <c r="O2060" s="271">
        <v>10.4</v>
      </c>
      <c r="P2060" s="89" t="s">
        <v>670</v>
      </c>
    </row>
    <row r="2061" spans="1:16" ht="63.75">
      <c r="A2061" s="268">
        <v>15</v>
      </c>
      <c r="B2061" s="89"/>
      <c r="C2061" s="269" t="s">
        <v>42</v>
      </c>
      <c r="D2061" s="84">
        <v>43537</v>
      </c>
      <c r="E2061" s="85" t="s">
        <v>4777</v>
      </c>
      <c r="F2061" s="85" t="s">
        <v>3</v>
      </c>
      <c r="G2061" s="85">
        <v>1719404</v>
      </c>
      <c r="H2061" s="89"/>
      <c r="I2061" s="270" t="s">
        <v>5575</v>
      </c>
      <c r="J2061" s="89"/>
      <c r="K2061" s="89"/>
      <c r="L2061" s="89"/>
      <c r="M2061" s="89"/>
      <c r="N2061" s="271">
        <v>0</v>
      </c>
      <c r="O2061" s="271">
        <v>52.300000000000004</v>
      </c>
      <c r="P2061" s="89" t="s">
        <v>670</v>
      </c>
    </row>
    <row r="2062" spans="1:16" ht="51">
      <c r="A2062" s="268" t="s">
        <v>565</v>
      </c>
      <c r="B2062" s="89"/>
      <c r="C2062" s="269" t="s">
        <v>615</v>
      </c>
      <c r="D2062" s="84">
        <v>43537</v>
      </c>
      <c r="E2062" s="85" t="s">
        <v>4778</v>
      </c>
      <c r="F2062" s="85" t="s">
        <v>3</v>
      </c>
      <c r="G2062" s="85">
        <v>1719406</v>
      </c>
      <c r="H2062" s="89"/>
      <c r="I2062" s="270" t="s">
        <v>5576</v>
      </c>
      <c r="J2062" s="89"/>
      <c r="K2062" s="89"/>
      <c r="L2062" s="89"/>
      <c r="M2062" s="89"/>
      <c r="N2062" s="271">
        <v>0</v>
      </c>
      <c r="O2062" s="271">
        <v>1812.98</v>
      </c>
      <c r="P2062" s="89" t="s">
        <v>670</v>
      </c>
    </row>
    <row r="2063" spans="1:16" ht="51">
      <c r="A2063" s="268">
        <v>30</v>
      </c>
      <c r="B2063" s="89"/>
      <c r="C2063" s="269" t="s">
        <v>675</v>
      </c>
      <c r="D2063" s="84">
        <v>43537</v>
      </c>
      <c r="E2063" s="85" t="s">
        <v>4779</v>
      </c>
      <c r="F2063" s="85" t="s">
        <v>3</v>
      </c>
      <c r="G2063" s="85">
        <v>1719333</v>
      </c>
      <c r="H2063" s="89"/>
      <c r="I2063" s="270" t="s">
        <v>5577</v>
      </c>
      <c r="J2063" s="89"/>
      <c r="K2063" s="89"/>
      <c r="L2063" s="89"/>
      <c r="M2063" s="89"/>
      <c r="N2063" s="271">
        <v>0</v>
      </c>
      <c r="O2063" s="271">
        <v>269.60000000000002</v>
      </c>
      <c r="P2063" s="89" t="s">
        <v>670</v>
      </c>
    </row>
    <row r="2064" spans="1:16" ht="51">
      <c r="A2064" s="268" t="s">
        <v>565</v>
      </c>
      <c r="B2064" s="89"/>
      <c r="C2064" s="269" t="s">
        <v>615</v>
      </c>
      <c r="D2064" s="84">
        <v>43537</v>
      </c>
      <c r="E2064" s="85" t="s">
        <v>4780</v>
      </c>
      <c r="F2064" s="85" t="s">
        <v>3</v>
      </c>
      <c r="G2064" s="85">
        <v>1719336</v>
      </c>
      <c r="H2064" s="89"/>
      <c r="I2064" s="270" t="s">
        <v>5578</v>
      </c>
      <c r="J2064" s="89"/>
      <c r="K2064" s="89"/>
      <c r="L2064" s="89"/>
      <c r="M2064" s="89"/>
      <c r="N2064" s="271">
        <v>0</v>
      </c>
      <c r="O2064" s="271">
        <v>657.1</v>
      </c>
      <c r="P2064" s="89" t="s">
        <v>670</v>
      </c>
    </row>
    <row r="2065" spans="1:16" ht="63.75">
      <c r="A2065" s="268" t="s">
        <v>556</v>
      </c>
      <c r="B2065" s="89"/>
      <c r="C2065" s="269" t="s">
        <v>616</v>
      </c>
      <c r="D2065" s="84">
        <v>43537</v>
      </c>
      <c r="E2065" s="85" t="s">
        <v>4781</v>
      </c>
      <c r="F2065" s="85" t="s">
        <v>3</v>
      </c>
      <c r="G2065" s="85">
        <v>1719257</v>
      </c>
      <c r="H2065" s="89"/>
      <c r="I2065" s="270" t="s">
        <v>5579</v>
      </c>
      <c r="J2065" s="89"/>
      <c r="K2065" s="89"/>
      <c r="L2065" s="89"/>
      <c r="M2065" s="89"/>
      <c r="N2065" s="271">
        <v>0</v>
      </c>
      <c r="O2065" s="271">
        <v>891</v>
      </c>
      <c r="P2065" s="89" t="s">
        <v>670</v>
      </c>
    </row>
    <row r="2066" spans="1:16" ht="51">
      <c r="A2066" s="268" t="s">
        <v>556</v>
      </c>
      <c r="B2066" s="89"/>
      <c r="C2066" s="269" t="s">
        <v>616</v>
      </c>
      <c r="D2066" s="84">
        <v>43537</v>
      </c>
      <c r="E2066" s="85" t="s">
        <v>4782</v>
      </c>
      <c r="F2066" s="85" t="s">
        <v>3</v>
      </c>
      <c r="G2066" s="85">
        <v>1719261</v>
      </c>
      <c r="H2066" s="89"/>
      <c r="I2066" s="270" t="s">
        <v>5580</v>
      </c>
      <c r="J2066" s="89"/>
      <c r="K2066" s="89"/>
      <c r="L2066" s="89"/>
      <c r="M2066" s="89"/>
      <c r="N2066" s="271">
        <v>0</v>
      </c>
      <c r="O2066" s="271">
        <v>35</v>
      </c>
      <c r="P2066" s="89" t="s">
        <v>670</v>
      </c>
    </row>
    <row r="2067" spans="1:16" ht="51">
      <c r="A2067" s="268" t="s">
        <v>565</v>
      </c>
      <c r="B2067" s="89"/>
      <c r="C2067" s="269" t="s">
        <v>615</v>
      </c>
      <c r="D2067" s="84">
        <v>43537</v>
      </c>
      <c r="E2067" s="85" t="s">
        <v>4783</v>
      </c>
      <c r="F2067" s="85" t="s">
        <v>3</v>
      </c>
      <c r="G2067" s="85">
        <v>1719270</v>
      </c>
      <c r="H2067" s="89"/>
      <c r="I2067" s="270" t="s">
        <v>5581</v>
      </c>
      <c r="J2067" s="89"/>
      <c r="K2067" s="89"/>
      <c r="L2067" s="89"/>
      <c r="M2067" s="89"/>
      <c r="N2067" s="271">
        <v>0</v>
      </c>
      <c r="O2067" s="271">
        <v>16432.849999999999</v>
      </c>
      <c r="P2067" s="89" t="s">
        <v>670</v>
      </c>
    </row>
    <row r="2068" spans="1:16" ht="63.75">
      <c r="A2068" s="268">
        <v>35</v>
      </c>
      <c r="B2068" s="89"/>
      <c r="C2068" s="269" t="s">
        <v>46</v>
      </c>
      <c r="D2068" s="84">
        <v>43537</v>
      </c>
      <c r="E2068" s="85" t="s">
        <v>4784</v>
      </c>
      <c r="F2068" s="85" t="s">
        <v>3</v>
      </c>
      <c r="G2068" s="85">
        <v>1719271</v>
      </c>
      <c r="H2068" s="89"/>
      <c r="I2068" s="270" t="s">
        <v>5582</v>
      </c>
      <c r="J2068" s="89"/>
      <c r="K2068" s="89"/>
      <c r="L2068" s="89"/>
      <c r="M2068" s="89"/>
      <c r="N2068" s="271">
        <v>0</v>
      </c>
      <c r="O2068" s="271">
        <v>640</v>
      </c>
      <c r="P2068" s="89" t="s">
        <v>670</v>
      </c>
    </row>
    <row r="2069" spans="1:16" ht="63.75">
      <c r="A2069" s="268">
        <v>309</v>
      </c>
      <c r="B2069" s="89"/>
      <c r="C2069" s="269" t="s">
        <v>1355</v>
      </c>
      <c r="D2069" s="84">
        <v>43537</v>
      </c>
      <c r="E2069" s="85" t="s">
        <v>4785</v>
      </c>
      <c r="F2069" s="85" t="s">
        <v>3</v>
      </c>
      <c r="G2069" s="85">
        <v>1719295</v>
      </c>
      <c r="H2069" s="89"/>
      <c r="I2069" s="270" t="s">
        <v>5583</v>
      </c>
      <c r="J2069" s="89"/>
      <c r="K2069" s="89"/>
      <c r="L2069" s="89"/>
      <c r="M2069" s="89"/>
      <c r="N2069" s="271">
        <v>0</v>
      </c>
      <c r="O2069" s="271">
        <v>609.16</v>
      </c>
      <c r="P2069" s="89" t="s">
        <v>670</v>
      </c>
    </row>
    <row r="2070" spans="1:16" ht="63.75">
      <c r="A2070" s="268">
        <v>309</v>
      </c>
      <c r="B2070" s="89"/>
      <c r="C2070" s="269" t="s">
        <v>1355</v>
      </c>
      <c r="D2070" s="84">
        <v>43537</v>
      </c>
      <c r="E2070" s="85" t="s">
        <v>4786</v>
      </c>
      <c r="F2070" s="85" t="s">
        <v>3</v>
      </c>
      <c r="G2070" s="85">
        <v>1719298</v>
      </c>
      <c r="H2070" s="89"/>
      <c r="I2070" s="270" t="s">
        <v>5584</v>
      </c>
      <c r="J2070" s="89"/>
      <c r="K2070" s="89"/>
      <c r="L2070" s="89"/>
      <c r="M2070" s="89"/>
      <c r="N2070" s="271">
        <v>0</v>
      </c>
      <c r="O2070" s="271">
        <v>1314</v>
      </c>
      <c r="P2070" s="89" t="s">
        <v>670</v>
      </c>
    </row>
    <row r="2071" spans="1:16" ht="89.25" hidden="1">
      <c r="A2071" s="268">
        <v>132</v>
      </c>
      <c r="B2071" s="89"/>
      <c r="C2071" s="269" t="s">
        <v>68</v>
      </c>
      <c r="D2071" s="84">
        <v>43537</v>
      </c>
      <c r="E2071" s="85" t="s">
        <v>4787</v>
      </c>
      <c r="F2071" s="85" t="s">
        <v>15</v>
      </c>
      <c r="G2071" s="85">
        <v>7402</v>
      </c>
      <c r="H2071" s="89"/>
      <c r="I2071" s="270" t="s">
        <v>5585</v>
      </c>
      <c r="J2071" s="89"/>
      <c r="K2071" s="89"/>
      <c r="L2071" s="89"/>
      <c r="M2071" s="89"/>
      <c r="N2071" s="271">
        <v>308</v>
      </c>
      <c r="O2071" s="271">
        <v>0</v>
      </c>
      <c r="P2071" s="89" t="s">
        <v>670</v>
      </c>
    </row>
    <row r="2072" spans="1:16" ht="102" hidden="1">
      <c r="A2072" s="268">
        <v>660</v>
      </c>
      <c r="B2072" s="89"/>
      <c r="C2072" s="269" t="s">
        <v>188</v>
      </c>
      <c r="D2072" s="84">
        <v>43537</v>
      </c>
      <c r="E2072" s="85" t="s">
        <v>4788</v>
      </c>
      <c r="F2072" s="85" t="s">
        <v>629</v>
      </c>
      <c r="G2072" s="85">
        <v>7333</v>
      </c>
      <c r="H2072" s="89"/>
      <c r="I2072" s="270" t="s">
        <v>5586</v>
      </c>
      <c r="J2072" s="89"/>
      <c r="K2072" s="89"/>
      <c r="L2072" s="89"/>
      <c r="M2072" s="89"/>
      <c r="N2072" s="271">
        <v>5012.43</v>
      </c>
      <c r="O2072" s="271">
        <v>0</v>
      </c>
      <c r="P2072" s="89" t="s">
        <v>670</v>
      </c>
    </row>
    <row r="2073" spans="1:16" ht="89.25" hidden="1">
      <c r="A2073" s="268">
        <v>660</v>
      </c>
      <c r="B2073" s="89"/>
      <c r="C2073" s="269" t="s">
        <v>188</v>
      </c>
      <c r="D2073" s="84">
        <v>43537</v>
      </c>
      <c r="E2073" s="85" t="s">
        <v>4789</v>
      </c>
      <c r="F2073" s="85" t="s">
        <v>15</v>
      </c>
      <c r="G2073" s="85">
        <v>7333</v>
      </c>
      <c r="H2073" s="89"/>
      <c r="I2073" s="270" t="s">
        <v>5587</v>
      </c>
      <c r="J2073" s="89"/>
      <c r="K2073" s="89"/>
      <c r="L2073" s="89"/>
      <c r="M2073" s="89"/>
      <c r="N2073" s="271">
        <v>527.11</v>
      </c>
      <c r="O2073" s="271">
        <v>0</v>
      </c>
      <c r="P2073" s="89" t="s">
        <v>670</v>
      </c>
    </row>
    <row r="2074" spans="1:16" ht="51" hidden="1">
      <c r="A2074" s="268">
        <v>340</v>
      </c>
      <c r="B2074" s="89"/>
      <c r="C2074" s="269" t="s">
        <v>147</v>
      </c>
      <c r="D2074" s="84">
        <v>43537</v>
      </c>
      <c r="E2074" s="85" t="s">
        <v>4790</v>
      </c>
      <c r="F2074" s="85" t="s">
        <v>6</v>
      </c>
      <c r="G2074" s="85">
        <v>985602</v>
      </c>
      <c r="H2074" s="89"/>
      <c r="I2074" s="270" t="s">
        <v>5588</v>
      </c>
      <c r="J2074" s="89"/>
      <c r="K2074" s="89"/>
      <c r="L2074" s="89"/>
      <c r="M2074" s="89"/>
      <c r="N2074" s="271">
        <v>0</v>
      </c>
      <c r="O2074" s="271">
        <v>12739.02</v>
      </c>
      <c r="P2074" s="89" t="s">
        <v>670</v>
      </c>
    </row>
    <row r="2075" spans="1:16" ht="76.5" hidden="1">
      <c r="A2075" s="268">
        <v>35</v>
      </c>
      <c r="B2075" s="89"/>
      <c r="C2075" s="269" t="s">
        <v>46</v>
      </c>
      <c r="D2075" s="84">
        <v>43537</v>
      </c>
      <c r="E2075" s="85" t="s">
        <v>4791</v>
      </c>
      <c r="F2075" s="85" t="s">
        <v>671</v>
      </c>
      <c r="G2075" s="85">
        <v>228858</v>
      </c>
      <c r="H2075" s="89"/>
      <c r="I2075" s="270" t="s">
        <v>5589</v>
      </c>
      <c r="J2075" s="89"/>
      <c r="K2075" s="89"/>
      <c r="L2075" s="89"/>
      <c r="M2075" s="89"/>
      <c r="N2075" s="271">
        <v>0</v>
      </c>
      <c r="O2075" s="271">
        <v>127337.59</v>
      </c>
      <c r="P2075" s="89" t="s">
        <v>670</v>
      </c>
    </row>
    <row r="2076" spans="1:16" ht="38.25" hidden="1">
      <c r="A2076" s="268">
        <v>340</v>
      </c>
      <c r="B2076" s="89"/>
      <c r="C2076" s="269" t="s">
        <v>147</v>
      </c>
      <c r="D2076" s="84">
        <v>43537</v>
      </c>
      <c r="E2076" s="85" t="s">
        <v>4792</v>
      </c>
      <c r="F2076" s="85" t="s">
        <v>15</v>
      </c>
      <c r="G2076" s="85">
        <v>985603</v>
      </c>
      <c r="H2076" s="89"/>
      <c r="I2076" s="270" t="s">
        <v>5590</v>
      </c>
      <c r="J2076" s="89"/>
      <c r="K2076" s="89"/>
      <c r="L2076" s="89"/>
      <c r="M2076" s="89"/>
      <c r="N2076" s="271">
        <v>50</v>
      </c>
      <c r="O2076" s="271">
        <v>0</v>
      </c>
      <c r="P2076" s="89" t="s">
        <v>670</v>
      </c>
    </row>
    <row r="2077" spans="1:16" ht="63.75" hidden="1">
      <c r="A2077" s="268" t="s">
        <v>559</v>
      </c>
      <c r="B2077" s="89"/>
      <c r="C2077" s="269" t="s">
        <v>760</v>
      </c>
      <c r="D2077" s="84">
        <v>43537</v>
      </c>
      <c r="E2077" s="85" t="s">
        <v>4793</v>
      </c>
      <c r="F2077" s="85" t="s">
        <v>6</v>
      </c>
      <c r="G2077" s="85">
        <v>1092415</v>
      </c>
      <c r="H2077" s="89"/>
      <c r="I2077" s="270" t="s">
        <v>5591</v>
      </c>
      <c r="J2077" s="89"/>
      <c r="K2077" s="89"/>
      <c r="L2077" s="89"/>
      <c r="M2077" s="89"/>
      <c r="N2077" s="271">
        <v>0</v>
      </c>
      <c r="O2077" s="271">
        <v>7104.06</v>
      </c>
      <c r="P2077" s="89" t="s">
        <v>670</v>
      </c>
    </row>
    <row r="2078" spans="1:16" ht="102" hidden="1">
      <c r="A2078" s="268">
        <v>119</v>
      </c>
      <c r="B2078" s="89"/>
      <c r="C2078" s="269" t="s">
        <v>63</v>
      </c>
      <c r="D2078" s="84">
        <v>43537</v>
      </c>
      <c r="E2078" s="85" t="s">
        <v>4794</v>
      </c>
      <c r="F2078" s="85" t="s">
        <v>15</v>
      </c>
      <c r="G2078" s="85">
        <v>7422</v>
      </c>
      <c r="H2078" s="89"/>
      <c r="I2078" s="270" t="s">
        <v>5592</v>
      </c>
      <c r="J2078" s="89"/>
      <c r="K2078" s="89"/>
      <c r="L2078" s="89"/>
      <c r="M2078" s="89"/>
      <c r="N2078" s="271">
        <v>290.58</v>
      </c>
      <c r="O2078" s="271">
        <v>0</v>
      </c>
      <c r="P2078" s="89" t="s">
        <v>670</v>
      </c>
    </row>
    <row r="2079" spans="1:16" ht="76.5" hidden="1">
      <c r="A2079" s="268" t="s">
        <v>557</v>
      </c>
      <c r="B2079" s="89"/>
      <c r="C2079" s="269" t="s">
        <v>781</v>
      </c>
      <c r="D2079" s="84">
        <v>43537</v>
      </c>
      <c r="E2079" s="85" t="s">
        <v>4795</v>
      </c>
      <c r="F2079" s="85" t="s">
        <v>6</v>
      </c>
      <c r="G2079" s="85">
        <v>1092620</v>
      </c>
      <c r="H2079" s="89"/>
      <c r="I2079" s="270" t="s">
        <v>5593</v>
      </c>
      <c r="J2079" s="89"/>
      <c r="K2079" s="89"/>
      <c r="L2079" s="89"/>
      <c r="M2079" s="89"/>
      <c r="N2079" s="271">
        <v>0</v>
      </c>
      <c r="O2079" s="271">
        <v>25000</v>
      </c>
      <c r="P2079" s="89" t="s">
        <v>670</v>
      </c>
    </row>
    <row r="2080" spans="1:16" ht="102" hidden="1">
      <c r="A2080" s="268">
        <v>340</v>
      </c>
      <c r="B2080" s="89"/>
      <c r="C2080" s="269" t="s">
        <v>147</v>
      </c>
      <c r="D2080" s="84">
        <v>43537</v>
      </c>
      <c r="E2080" s="85" t="s">
        <v>4796</v>
      </c>
      <c r="F2080" s="85" t="s">
        <v>15</v>
      </c>
      <c r="G2080" s="85">
        <v>7412</v>
      </c>
      <c r="H2080" s="89"/>
      <c r="I2080" s="270" t="s">
        <v>5594</v>
      </c>
      <c r="J2080" s="89"/>
      <c r="K2080" s="89"/>
      <c r="L2080" s="89"/>
      <c r="M2080" s="89"/>
      <c r="N2080" s="271">
        <v>278.44</v>
      </c>
      <c r="O2080" s="271">
        <v>0</v>
      </c>
      <c r="P2080" s="89" t="s">
        <v>670</v>
      </c>
    </row>
    <row r="2081" spans="1:16" ht="102" hidden="1">
      <c r="A2081" s="268">
        <v>340</v>
      </c>
      <c r="B2081" s="89"/>
      <c r="C2081" s="269" t="s">
        <v>147</v>
      </c>
      <c r="D2081" s="84">
        <v>43537</v>
      </c>
      <c r="E2081" s="85" t="s">
        <v>4797</v>
      </c>
      <c r="F2081" s="85" t="s">
        <v>15</v>
      </c>
      <c r="G2081" s="85">
        <v>7411</v>
      </c>
      <c r="H2081" s="89"/>
      <c r="I2081" s="270" t="s">
        <v>5595</v>
      </c>
      <c r="J2081" s="89"/>
      <c r="K2081" s="89"/>
      <c r="L2081" s="89"/>
      <c r="M2081" s="89"/>
      <c r="N2081" s="271">
        <v>279.67</v>
      </c>
      <c r="O2081" s="271">
        <v>0</v>
      </c>
      <c r="P2081" s="89" t="s">
        <v>670</v>
      </c>
    </row>
    <row r="2082" spans="1:16" ht="102" hidden="1">
      <c r="A2082" s="268">
        <v>340</v>
      </c>
      <c r="B2082" s="89"/>
      <c r="C2082" s="269" t="s">
        <v>147</v>
      </c>
      <c r="D2082" s="84">
        <v>43537</v>
      </c>
      <c r="E2082" s="85" t="s">
        <v>4798</v>
      </c>
      <c r="F2082" s="85" t="s">
        <v>15</v>
      </c>
      <c r="G2082" s="85">
        <v>7410</v>
      </c>
      <c r="H2082" s="89"/>
      <c r="I2082" s="270" t="s">
        <v>5596</v>
      </c>
      <c r="J2082" s="89"/>
      <c r="K2082" s="89"/>
      <c r="L2082" s="89"/>
      <c r="M2082" s="89"/>
      <c r="N2082" s="271">
        <v>291.75</v>
      </c>
      <c r="O2082" s="271">
        <v>0</v>
      </c>
      <c r="P2082" s="89" t="s">
        <v>670</v>
      </c>
    </row>
    <row r="2083" spans="1:16" ht="102" hidden="1">
      <c r="A2083" s="268">
        <v>340</v>
      </c>
      <c r="B2083" s="89"/>
      <c r="C2083" s="269" t="s">
        <v>147</v>
      </c>
      <c r="D2083" s="84">
        <v>43537</v>
      </c>
      <c r="E2083" s="85" t="s">
        <v>4799</v>
      </c>
      <c r="F2083" s="85" t="s">
        <v>15</v>
      </c>
      <c r="G2083" s="85">
        <v>7413</v>
      </c>
      <c r="H2083" s="89"/>
      <c r="I2083" s="270" t="s">
        <v>5597</v>
      </c>
      <c r="J2083" s="89"/>
      <c r="K2083" s="89"/>
      <c r="L2083" s="89"/>
      <c r="M2083" s="89"/>
      <c r="N2083" s="271">
        <v>281.18</v>
      </c>
      <c r="O2083" s="271">
        <v>0</v>
      </c>
      <c r="P2083" s="89" t="s">
        <v>670</v>
      </c>
    </row>
    <row r="2084" spans="1:16" ht="89.25" hidden="1">
      <c r="A2084" s="268">
        <v>340</v>
      </c>
      <c r="B2084" s="89"/>
      <c r="C2084" s="269" t="s">
        <v>147</v>
      </c>
      <c r="D2084" s="84">
        <v>43537</v>
      </c>
      <c r="E2084" s="85" t="s">
        <v>4800</v>
      </c>
      <c r="F2084" s="85" t="s">
        <v>15</v>
      </c>
      <c r="G2084" s="85">
        <v>7414</v>
      </c>
      <c r="H2084" s="89"/>
      <c r="I2084" s="270" t="s">
        <v>5598</v>
      </c>
      <c r="J2084" s="89"/>
      <c r="K2084" s="89"/>
      <c r="L2084" s="89"/>
      <c r="M2084" s="89"/>
      <c r="N2084" s="271">
        <v>323.02999999999997</v>
      </c>
      <c r="O2084" s="271">
        <v>0</v>
      </c>
      <c r="P2084" s="89" t="s">
        <v>670</v>
      </c>
    </row>
    <row r="2085" spans="1:16" ht="76.5" hidden="1">
      <c r="A2085" s="268">
        <v>513</v>
      </c>
      <c r="B2085" s="89"/>
      <c r="C2085" s="269" t="s">
        <v>171</v>
      </c>
      <c r="D2085" s="84">
        <v>43537</v>
      </c>
      <c r="E2085" s="85" t="s">
        <v>4801</v>
      </c>
      <c r="F2085" s="85" t="s">
        <v>11</v>
      </c>
      <c r="G2085" s="85">
        <v>949139</v>
      </c>
      <c r="H2085" s="89"/>
      <c r="I2085" s="270" t="s">
        <v>5599</v>
      </c>
      <c r="J2085" s="89"/>
      <c r="K2085" s="89"/>
      <c r="L2085" s="89"/>
      <c r="M2085" s="89"/>
      <c r="N2085" s="271">
        <v>23837.93</v>
      </c>
      <c r="O2085" s="271">
        <v>0</v>
      </c>
      <c r="P2085" s="89" t="s">
        <v>670</v>
      </c>
    </row>
    <row r="2086" spans="1:16" ht="76.5" hidden="1">
      <c r="A2086" s="268">
        <v>513</v>
      </c>
      <c r="B2086" s="89"/>
      <c r="C2086" s="269" t="s">
        <v>171</v>
      </c>
      <c r="D2086" s="84">
        <v>43537</v>
      </c>
      <c r="E2086" s="85" t="s">
        <v>4802</v>
      </c>
      <c r="F2086" s="85" t="s">
        <v>11</v>
      </c>
      <c r="G2086" s="85">
        <v>949141</v>
      </c>
      <c r="H2086" s="89"/>
      <c r="I2086" s="270" t="s">
        <v>5600</v>
      </c>
      <c r="J2086" s="89"/>
      <c r="K2086" s="89"/>
      <c r="L2086" s="89"/>
      <c r="M2086" s="89"/>
      <c r="N2086" s="271">
        <v>12770.85</v>
      </c>
      <c r="O2086" s="271">
        <v>0</v>
      </c>
      <c r="P2086" s="89" t="s">
        <v>670</v>
      </c>
    </row>
    <row r="2087" spans="1:16" ht="51" hidden="1">
      <c r="A2087" s="268">
        <v>513</v>
      </c>
      <c r="B2087" s="89"/>
      <c r="C2087" s="269" t="s">
        <v>171</v>
      </c>
      <c r="D2087" s="84">
        <v>43537</v>
      </c>
      <c r="E2087" s="85" t="s">
        <v>4803</v>
      </c>
      <c r="F2087" s="85" t="s">
        <v>11</v>
      </c>
      <c r="G2087" s="85">
        <v>949148</v>
      </c>
      <c r="H2087" s="89"/>
      <c r="I2087" s="270" t="s">
        <v>5601</v>
      </c>
      <c r="J2087" s="89"/>
      <c r="K2087" s="89"/>
      <c r="L2087" s="89"/>
      <c r="M2087" s="89"/>
      <c r="N2087" s="271">
        <v>50</v>
      </c>
      <c r="O2087" s="271">
        <v>0</v>
      </c>
      <c r="P2087" s="89" t="s">
        <v>670</v>
      </c>
    </row>
    <row r="2088" spans="1:16" ht="51" hidden="1">
      <c r="A2088" s="268">
        <v>513</v>
      </c>
      <c r="B2088" s="89"/>
      <c r="C2088" s="269" t="s">
        <v>171</v>
      </c>
      <c r="D2088" s="84">
        <v>43537</v>
      </c>
      <c r="E2088" s="85" t="s">
        <v>4804</v>
      </c>
      <c r="F2088" s="85" t="s">
        <v>15</v>
      </c>
      <c r="G2088" s="85">
        <v>986111</v>
      </c>
      <c r="H2088" s="89"/>
      <c r="I2088" s="270" t="s">
        <v>1408</v>
      </c>
      <c r="J2088" s="89"/>
      <c r="K2088" s="89"/>
      <c r="L2088" s="89"/>
      <c r="M2088" s="89"/>
      <c r="N2088" s="271">
        <v>50</v>
      </c>
      <c r="O2088" s="271">
        <v>0</v>
      </c>
      <c r="P2088" s="89" t="s">
        <v>670</v>
      </c>
    </row>
    <row r="2089" spans="1:16" ht="51">
      <c r="A2089" s="268" t="s">
        <v>556</v>
      </c>
      <c r="B2089" s="89"/>
      <c r="C2089" s="269" t="s">
        <v>616</v>
      </c>
      <c r="D2089" s="84">
        <v>43538</v>
      </c>
      <c r="E2089" s="85" t="s">
        <v>4805</v>
      </c>
      <c r="F2089" s="85" t="s">
        <v>3</v>
      </c>
      <c r="G2089" s="85">
        <v>1719809</v>
      </c>
      <c r="H2089" s="89"/>
      <c r="I2089" s="270" t="s">
        <v>5602</v>
      </c>
      <c r="J2089" s="89"/>
      <c r="K2089" s="89"/>
      <c r="L2089" s="89"/>
      <c r="M2089" s="89"/>
      <c r="N2089" s="271">
        <v>0</v>
      </c>
      <c r="O2089" s="271">
        <v>100</v>
      </c>
      <c r="P2089" s="89" t="s">
        <v>670</v>
      </c>
    </row>
    <row r="2090" spans="1:16" ht="51">
      <c r="A2090" s="268">
        <v>378</v>
      </c>
      <c r="B2090" s="89"/>
      <c r="C2090" s="269" t="s">
        <v>639</v>
      </c>
      <c r="D2090" s="84">
        <v>43538</v>
      </c>
      <c r="E2090" s="85" t="s">
        <v>4806</v>
      </c>
      <c r="F2090" s="85" t="s">
        <v>3</v>
      </c>
      <c r="G2090" s="85">
        <v>1719810</v>
      </c>
      <c r="H2090" s="89"/>
      <c r="I2090" s="270" t="s">
        <v>5603</v>
      </c>
      <c r="J2090" s="89"/>
      <c r="K2090" s="89"/>
      <c r="L2090" s="89"/>
      <c r="M2090" s="89"/>
      <c r="N2090" s="271">
        <v>0</v>
      </c>
      <c r="O2090" s="271">
        <v>37.020000000000003</v>
      </c>
      <c r="P2090" s="89" t="s">
        <v>670</v>
      </c>
    </row>
    <row r="2091" spans="1:16" ht="51">
      <c r="A2091" s="268">
        <v>46</v>
      </c>
      <c r="B2091" s="89"/>
      <c r="C2091" s="269" t="s">
        <v>48</v>
      </c>
      <c r="D2091" s="84">
        <v>43538</v>
      </c>
      <c r="E2091" s="85" t="s">
        <v>4807</v>
      </c>
      <c r="F2091" s="85" t="s">
        <v>3</v>
      </c>
      <c r="G2091" s="85">
        <v>1719816</v>
      </c>
      <c r="H2091" s="89"/>
      <c r="I2091" s="270" t="s">
        <v>5604</v>
      </c>
      <c r="J2091" s="89"/>
      <c r="K2091" s="89"/>
      <c r="L2091" s="89"/>
      <c r="M2091" s="89"/>
      <c r="N2091" s="271">
        <v>0</v>
      </c>
      <c r="O2091" s="271">
        <v>1308.42</v>
      </c>
      <c r="P2091" s="89" t="s">
        <v>670</v>
      </c>
    </row>
    <row r="2092" spans="1:16" ht="51">
      <c r="A2092" s="268">
        <v>46</v>
      </c>
      <c r="B2092" s="89"/>
      <c r="C2092" s="269" t="s">
        <v>48</v>
      </c>
      <c r="D2092" s="84">
        <v>43538</v>
      </c>
      <c r="E2092" s="85" t="s">
        <v>4808</v>
      </c>
      <c r="F2092" s="85" t="s">
        <v>3</v>
      </c>
      <c r="G2092" s="85">
        <v>1719818</v>
      </c>
      <c r="H2092" s="89"/>
      <c r="I2092" s="270" t="s">
        <v>5604</v>
      </c>
      <c r="J2092" s="89"/>
      <c r="K2092" s="89"/>
      <c r="L2092" s="89"/>
      <c r="M2092" s="89"/>
      <c r="N2092" s="271">
        <v>0</v>
      </c>
      <c r="O2092" s="271">
        <v>2803.75</v>
      </c>
      <c r="P2092" s="89" t="s">
        <v>670</v>
      </c>
    </row>
    <row r="2093" spans="1:16" ht="51">
      <c r="A2093" s="268" t="s">
        <v>565</v>
      </c>
      <c r="B2093" s="89"/>
      <c r="C2093" s="269" t="s">
        <v>615</v>
      </c>
      <c r="D2093" s="84">
        <v>43538</v>
      </c>
      <c r="E2093" s="85" t="s">
        <v>4809</v>
      </c>
      <c r="F2093" s="85" t="s">
        <v>3</v>
      </c>
      <c r="G2093" s="85">
        <v>1719820</v>
      </c>
      <c r="H2093" s="89"/>
      <c r="I2093" s="270" t="s">
        <v>5605</v>
      </c>
      <c r="J2093" s="89"/>
      <c r="K2093" s="89"/>
      <c r="L2093" s="89"/>
      <c r="M2093" s="89"/>
      <c r="N2093" s="271">
        <v>0</v>
      </c>
      <c r="O2093" s="271">
        <v>458.02</v>
      </c>
      <c r="P2093" s="89" t="s">
        <v>670</v>
      </c>
    </row>
    <row r="2094" spans="1:16" ht="51">
      <c r="A2094" s="268">
        <v>35</v>
      </c>
      <c r="B2094" s="89"/>
      <c r="C2094" s="269" t="s">
        <v>46</v>
      </c>
      <c r="D2094" s="84">
        <v>43538</v>
      </c>
      <c r="E2094" s="85" t="s">
        <v>4810</v>
      </c>
      <c r="F2094" s="85" t="s">
        <v>3</v>
      </c>
      <c r="G2094" s="85">
        <v>1719821</v>
      </c>
      <c r="H2094" s="89"/>
      <c r="I2094" s="270" t="s">
        <v>5606</v>
      </c>
      <c r="J2094" s="89"/>
      <c r="K2094" s="89"/>
      <c r="L2094" s="89"/>
      <c r="M2094" s="89"/>
      <c r="N2094" s="271">
        <v>0</v>
      </c>
      <c r="O2094" s="271">
        <v>1200</v>
      </c>
      <c r="P2094" s="89" t="s">
        <v>670</v>
      </c>
    </row>
    <row r="2095" spans="1:16" ht="51">
      <c r="A2095" s="268" t="s">
        <v>565</v>
      </c>
      <c r="B2095" s="89"/>
      <c r="C2095" s="269" t="s">
        <v>615</v>
      </c>
      <c r="D2095" s="84">
        <v>43538</v>
      </c>
      <c r="E2095" s="85" t="s">
        <v>4811</v>
      </c>
      <c r="F2095" s="85" t="s">
        <v>3</v>
      </c>
      <c r="G2095" s="85">
        <v>1719625</v>
      </c>
      <c r="H2095" s="89"/>
      <c r="I2095" s="270" t="s">
        <v>5607</v>
      </c>
      <c r="J2095" s="89"/>
      <c r="K2095" s="89"/>
      <c r="L2095" s="89"/>
      <c r="M2095" s="89"/>
      <c r="N2095" s="271">
        <v>0</v>
      </c>
      <c r="O2095" s="271">
        <v>1430.32</v>
      </c>
      <c r="P2095" s="89" t="s">
        <v>670</v>
      </c>
    </row>
    <row r="2096" spans="1:16" ht="38.25">
      <c r="A2096" s="268" t="s">
        <v>565</v>
      </c>
      <c r="B2096" s="89"/>
      <c r="C2096" s="269" t="s">
        <v>615</v>
      </c>
      <c r="D2096" s="84">
        <v>43538</v>
      </c>
      <c r="E2096" s="85" t="s">
        <v>4812</v>
      </c>
      <c r="F2096" s="85" t="s">
        <v>3</v>
      </c>
      <c r="G2096" s="85">
        <v>1719627</v>
      </c>
      <c r="H2096" s="89"/>
      <c r="I2096" s="270" t="s">
        <v>5608</v>
      </c>
      <c r="J2096" s="89"/>
      <c r="K2096" s="89"/>
      <c r="L2096" s="89"/>
      <c r="M2096" s="89"/>
      <c r="N2096" s="271">
        <v>0</v>
      </c>
      <c r="O2096" s="271">
        <v>1003.0400000000001</v>
      </c>
      <c r="P2096" s="89" t="s">
        <v>670</v>
      </c>
    </row>
    <row r="2097" spans="1:16" ht="51">
      <c r="A2097" s="268" t="s">
        <v>565</v>
      </c>
      <c r="B2097" s="89"/>
      <c r="C2097" s="269" t="s">
        <v>615</v>
      </c>
      <c r="D2097" s="84">
        <v>43538</v>
      </c>
      <c r="E2097" s="85" t="s">
        <v>4813</v>
      </c>
      <c r="F2097" s="85" t="s">
        <v>3</v>
      </c>
      <c r="G2097" s="85">
        <v>1719718</v>
      </c>
      <c r="H2097" s="89"/>
      <c r="I2097" s="270" t="s">
        <v>5609</v>
      </c>
      <c r="J2097" s="89"/>
      <c r="K2097" s="89"/>
      <c r="L2097" s="89"/>
      <c r="M2097" s="89"/>
      <c r="N2097" s="271">
        <v>0</v>
      </c>
      <c r="O2097" s="271">
        <v>1187</v>
      </c>
      <c r="P2097" s="89" t="s">
        <v>670</v>
      </c>
    </row>
    <row r="2098" spans="1:16" ht="38.25">
      <c r="A2098" s="268" t="s">
        <v>565</v>
      </c>
      <c r="B2098" s="89"/>
      <c r="C2098" s="269" t="s">
        <v>615</v>
      </c>
      <c r="D2098" s="84">
        <v>43538</v>
      </c>
      <c r="E2098" s="85" t="s">
        <v>4814</v>
      </c>
      <c r="F2098" s="85" t="s">
        <v>3</v>
      </c>
      <c r="G2098" s="85">
        <v>1719737</v>
      </c>
      <c r="H2098" s="89"/>
      <c r="I2098" s="270" t="s">
        <v>5610</v>
      </c>
      <c r="J2098" s="89"/>
      <c r="K2098" s="89"/>
      <c r="L2098" s="89"/>
      <c r="M2098" s="89"/>
      <c r="N2098" s="271">
        <v>0</v>
      </c>
      <c r="O2098" s="271">
        <v>583</v>
      </c>
      <c r="P2098" s="89" t="s">
        <v>670</v>
      </c>
    </row>
    <row r="2099" spans="1:16" ht="38.25">
      <c r="A2099" s="268" t="s">
        <v>565</v>
      </c>
      <c r="B2099" s="89"/>
      <c r="C2099" s="269" t="s">
        <v>615</v>
      </c>
      <c r="D2099" s="84">
        <v>43538</v>
      </c>
      <c r="E2099" s="85" t="s">
        <v>4815</v>
      </c>
      <c r="F2099" s="85" t="s">
        <v>3</v>
      </c>
      <c r="G2099" s="85">
        <v>1719747</v>
      </c>
      <c r="H2099" s="89"/>
      <c r="I2099" s="270" t="s">
        <v>4323</v>
      </c>
      <c r="J2099" s="89"/>
      <c r="K2099" s="89"/>
      <c r="L2099" s="89"/>
      <c r="M2099" s="89"/>
      <c r="N2099" s="271">
        <v>0</v>
      </c>
      <c r="O2099" s="271">
        <v>552.47</v>
      </c>
      <c r="P2099" s="89" t="s">
        <v>670</v>
      </c>
    </row>
    <row r="2100" spans="1:16" ht="38.25">
      <c r="A2100" s="268" t="s">
        <v>565</v>
      </c>
      <c r="B2100" s="89"/>
      <c r="C2100" s="269" t="s">
        <v>615</v>
      </c>
      <c r="D2100" s="84">
        <v>43538</v>
      </c>
      <c r="E2100" s="85" t="s">
        <v>4816</v>
      </c>
      <c r="F2100" s="85" t="s">
        <v>3</v>
      </c>
      <c r="G2100" s="85">
        <v>1719934</v>
      </c>
      <c r="H2100" s="89"/>
      <c r="I2100" s="270" t="s">
        <v>5611</v>
      </c>
      <c r="J2100" s="89"/>
      <c r="K2100" s="89"/>
      <c r="L2100" s="89"/>
      <c r="M2100" s="89"/>
      <c r="N2100" s="271">
        <v>0</v>
      </c>
      <c r="O2100" s="271">
        <v>1700</v>
      </c>
      <c r="P2100" s="89" t="s">
        <v>670</v>
      </c>
    </row>
    <row r="2101" spans="1:16" ht="51">
      <c r="A2101" s="268">
        <v>592</v>
      </c>
      <c r="B2101" s="89"/>
      <c r="C2101" s="269" t="s">
        <v>645</v>
      </c>
      <c r="D2101" s="84">
        <v>43538</v>
      </c>
      <c r="E2101" s="85" t="s">
        <v>4817</v>
      </c>
      <c r="F2101" s="85" t="s">
        <v>3</v>
      </c>
      <c r="G2101" s="85">
        <v>1719944</v>
      </c>
      <c r="H2101" s="89"/>
      <c r="I2101" s="270" t="s">
        <v>5612</v>
      </c>
      <c r="J2101" s="89"/>
      <c r="K2101" s="89"/>
      <c r="L2101" s="89"/>
      <c r="M2101" s="89"/>
      <c r="N2101" s="271">
        <v>0</v>
      </c>
      <c r="O2101" s="271">
        <v>23873</v>
      </c>
      <c r="P2101" s="89" t="s">
        <v>670</v>
      </c>
    </row>
    <row r="2102" spans="1:16" ht="51">
      <c r="A2102" s="268">
        <v>592</v>
      </c>
      <c r="B2102" s="89"/>
      <c r="C2102" s="269" t="s">
        <v>645</v>
      </c>
      <c r="D2102" s="84">
        <v>43538</v>
      </c>
      <c r="E2102" s="85" t="s">
        <v>4818</v>
      </c>
      <c r="F2102" s="85" t="s">
        <v>3</v>
      </c>
      <c r="G2102" s="85">
        <v>1719946</v>
      </c>
      <c r="H2102" s="89"/>
      <c r="I2102" s="270" t="s">
        <v>5613</v>
      </c>
      <c r="J2102" s="89"/>
      <c r="K2102" s="89"/>
      <c r="L2102" s="89"/>
      <c r="M2102" s="89"/>
      <c r="N2102" s="271">
        <v>0</v>
      </c>
      <c r="O2102" s="271">
        <v>277</v>
      </c>
      <c r="P2102" s="89" t="s">
        <v>670</v>
      </c>
    </row>
    <row r="2103" spans="1:16" ht="51">
      <c r="A2103" s="268">
        <v>592</v>
      </c>
      <c r="B2103" s="89"/>
      <c r="C2103" s="269" t="s">
        <v>645</v>
      </c>
      <c r="D2103" s="84">
        <v>43538</v>
      </c>
      <c r="E2103" s="85" t="s">
        <v>4819</v>
      </c>
      <c r="F2103" s="85" t="s">
        <v>3</v>
      </c>
      <c r="G2103" s="85">
        <v>1719948</v>
      </c>
      <c r="H2103" s="89"/>
      <c r="I2103" s="270" t="s">
        <v>2305</v>
      </c>
      <c r="J2103" s="89"/>
      <c r="K2103" s="89"/>
      <c r="L2103" s="89"/>
      <c r="M2103" s="89"/>
      <c r="N2103" s="271">
        <v>0</v>
      </c>
      <c r="O2103" s="271">
        <v>16428</v>
      </c>
      <c r="P2103" s="89" t="s">
        <v>670</v>
      </c>
    </row>
    <row r="2104" spans="1:16" ht="38.25">
      <c r="A2104" s="268">
        <v>592</v>
      </c>
      <c r="B2104" s="89"/>
      <c r="C2104" s="269" t="s">
        <v>645</v>
      </c>
      <c r="D2104" s="84">
        <v>43538</v>
      </c>
      <c r="E2104" s="85" t="s">
        <v>4820</v>
      </c>
      <c r="F2104" s="85" t="s">
        <v>3</v>
      </c>
      <c r="G2104" s="85">
        <v>1719949</v>
      </c>
      <c r="H2104" s="89"/>
      <c r="I2104" s="270" t="s">
        <v>5614</v>
      </c>
      <c r="J2104" s="89"/>
      <c r="K2104" s="89"/>
      <c r="L2104" s="89"/>
      <c r="M2104" s="89"/>
      <c r="N2104" s="271">
        <v>0</v>
      </c>
      <c r="O2104" s="271">
        <v>788</v>
      </c>
      <c r="P2104" s="89" t="s">
        <v>670</v>
      </c>
    </row>
    <row r="2105" spans="1:16" ht="51">
      <c r="A2105" s="268">
        <v>163</v>
      </c>
      <c r="B2105" s="89"/>
      <c r="C2105" s="269" t="s">
        <v>88</v>
      </c>
      <c r="D2105" s="84">
        <v>43538</v>
      </c>
      <c r="E2105" s="85" t="s">
        <v>4821</v>
      </c>
      <c r="F2105" s="85" t="s">
        <v>3</v>
      </c>
      <c r="G2105" s="85">
        <v>1719964</v>
      </c>
      <c r="H2105" s="89"/>
      <c r="I2105" s="270" t="s">
        <v>5615</v>
      </c>
      <c r="J2105" s="89"/>
      <c r="K2105" s="89"/>
      <c r="L2105" s="89"/>
      <c r="M2105" s="89"/>
      <c r="N2105" s="271">
        <v>0</v>
      </c>
      <c r="O2105" s="271">
        <v>4700</v>
      </c>
      <c r="P2105" s="89" t="s">
        <v>670</v>
      </c>
    </row>
    <row r="2106" spans="1:16" ht="51">
      <c r="A2106" s="268" t="s">
        <v>565</v>
      </c>
      <c r="B2106" s="89"/>
      <c r="C2106" s="269" t="s">
        <v>615</v>
      </c>
      <c r="D2106" s="84">
        <v>43538</v>
      </c>
      <c r="E2106" s="85" t="s">
        <v>4822</v>
      </c>
      <c r="F2106" s="85" t="s">
        <v>3</v>
      </c>
      <c r="G2106" s="85">
        <v>1719858</v>
      </c>
      <c r="H2106" s="89"/>
      <c r="I2106" s="270" t="s">
        <v>5616</v>
      </c>
      <c r="J2106" s="89"/>
      <c r="K2106" s="89"/>
      <c r="L2106" s="89"/>
      <c r="M2106" s="89"/>
      <c r="N2106" s="271">
        <v>0</v>
      </c>
      <c r="O2106" s="271">
        <v>201.9</v>
      </c>
      <c r="P2106" s="89" t="s">
        <v>670</v>
      </c>
    </row>
    <row r="2107" spans="1:16" ht="63.75">
      <c r="A2107" s="268">
        <v>592</v>
      </c>
      <c r="B2107" s="89"/>
      <c r="C2107" s="269" t="s">
        <v>645</v>
      </c>
      <c r="D2107" s="84">
        <v>43538</v>
      </c>
      <c r="E2107" s="85" t="s">
        <v>4823</v>
      </c>
      <c r="F2107" s="85" t="s">
        <v>3</v>
      </c>
      <c r="G2107" s="85">
        <v>1719867</v>
      </c>
      <c r="H2107" s="89"/>
      <c r="I2107" s="270" t="s">
        <v>5617</v>
      </c>
      <c r="J2107" s="89"/>
      <c r="K2107" s="89"/>
      <c r="L2107" s="89"/>
      <c r="M2107" s="89"/>
      <c r="N2107" s="271">
        <v>0</v>
      </c>
      <c r="O2107" s="271">
        <v>429</v>
      </c>
      <c r="P2107" s="89" t="s">
        <v>670</v>
      </c>
    </row>
    <row r="2108" spans="1:16" ht="51">
      <c r="A2108" s="268" t="s">
        <v>565</v>
      </c>
      <c r="B2108" s="89"/>
      <c r="C2108" s="269" t="s">
        <v>615</v>
      </c>
      <c r="D2108" s="84">
        <v>43538</v>
      </c>
      <c r="E2108" s="85" t="s">
        <v>4824</v>
      </c>
      <c r="F2108" s="85" t="s">
        <v>3</v>
      </c>
      <c r="G2108" s="85">
        <v>1719875</v>
      </c>
      <c r="H2108" s="89"/>
      <c r="I2108" s="270" t="s">
        <v>5618</v>
      </c>
      <c r="J2108" s="89"/>
      <c r="K2108" s="89"/>
      <c r="L2108" s="89"/>
      <c r="M2108" s="89"/>
      <c r="N2108" s="271">
        <v>0</v>
      </c>
      <c r="O2108" s="271">
        <v>960.48</v>
      </c>
      <c r="P2108" s="89" t="s">
        <v>670</v>
      </c>
    </row>
    <row r="2109" spans="1:16" ht="51">
      <c r="A2109" s="268">
        <v>599</v>
      </c>
      <c r="B2109" s="89"/>
      <c r="C2109" s="269" t="s">
        <v>1370</v>
      </c>
      <c r="D2109" s="84">
        <v>43538</v>
      </c>
      <c r="E2109" s="85" t="s">
        <v>4825</v>
      </c>
      <c r="F2109" s="85" t="s">
        <v>3</v>
      </c>
      <c r="G2109" s="85">
        <v>1719877</v>
      </c>
      <c r="H2109" s="89"/>
      <c r="I2109" s="270" t="s">
        <v>5619</v>
      </c>
      <c r="J2109" s="89"/>
      <c r="K2109" s="89"/>
      <c r="L2109" s="89"/>
      <c r="M2109" s="89"/>
      <c r="N2109" s="271">
        <v>0</v>
      </c>
      <c r="O2109" s="271">
        <v>179.01</v>
      </c>
      <c r="P2109" s="89" t="s">
        <v>670</v>
      </c>
    </row>
    <row r="2110" spans="1:16" ht="51">
      <c r="A2110" s="268" t="s">
        <v>565</v>
      </c>
      <c r="B2110" s="89"/>
      <c r="C2110" s="269" t="s">
        <v>615</v>
      </c>
      <c r="D2110" s="84">
        <v>43538</v>
      </c>
      <c r="E2110" s="85" t="s">
        <v>4826</v>
      </c>
      <c r="F2110" s="85" t="s">
        <v>3</v>
      </c>
      <c r="G2110" s="85">
        <v>1719892</v>
      </c>
      <c r="H2110" s="89"/>
      <c r="I2110" s="270" t="s">
        <v>724</v>
      </c>
      <c r="J2110" s="89"/>
      <c r="K2110" s="89"/>
      <c r="L2110" s="89"/>
      <c r="M2110" s="89"/>
      <c r="N2110" s="271">
        <v>0</v>
      </c>
      <c r="O2110" s="271">
        <v>674.64</v>
      </c>
      <c r="P2110" s="89" t="s">
        <v>670</v>
      </c>
    </row>
    <row r="2111" spans="1:16" ht="38.25">
      <c r="A2111" s="268">
        <v>85</v>
      </c>
      <c r="B2111" s="89"/>
      <c r="C2111" s="269" t="s">
        <v>735</v>
      </c>
      <c r="D2111" s="84">
        <v>43538</v>
      </c>
      <c r="E2111" s="85" t="s">
        <v>4827</v>
      </c>
      <c r="F2111" s="85" t="s">
        <v>3</v>
      </c>
      <c r="G2111" s="85">
        <v>1719906</v>
      </c>
      <c r="H2111" s="89"/>
      <c r="I2111" s="270" t="s">
        <v>5620</v>
      </c>
      <c r="J2111" s="89"/>
      <c r="K2111" s="89"/>
      <c r="L2111" s="89"/>
      <c r="M2111" s="89"/>
      <c r="N2111" s="271">
        <v>0</v>
      </c>
      <c r="O2111" s="271">
        <v>50</v>
      </c>
      <c r="P2111" s="89" t="s">
        <v>670</v>
      </c>
    </row>
    <row r="2112" spans="1:16" ht="51">
      <c r="A2112" s="268">
        <v>592</v>
      </c>
      <c r="B2112" s="89"/>
      <c r="C2112" s="269" t="s">
        <v>645</v>
      </c>
      <c r="D2112" s="84">
        <v>43538</v>
      </c>
      <c r="E2112" s="85" t="s">
        <v>4828</v>
      </c>
      <c r="F2112" s="85" t="s">
        <v>3</v>
      </c>
      <c r="G2112" s="85">
        <v>1719924</v>
      </c>
      <c r="H2112" s="89"/>
      <c r="I2112" s="270" t="s">
        <v>5621</v>
      </c>
      <c r="J2112" s="89"/>
      <c r="K2112" s="89"/>
      <c r="L2112" s="89"/>
      <c r="M2112" s="89"/>
      <c r="N2112" s="271">
        <v>0</v>
      </c>
      <c r="O2112" s="271">
        <v>257</v>
      </c>
      <c r="P2112" s="89" t="s">
        <v>670</v>
      </c>
    </row>
    <row r="2113" spans="1:16" ht="51">
      <c r="A2113" s="268">
        <v>592</v>
      </c>
      <c r="B2113" s="89"/>
      <c r="C2113" s="269" t="s">
        <v>645</v>
      </c>
      <c r="D2113" s="84">
        <v>43538</v>
      </c>
      <c r="E2113" s="85" t="s">
        <v>4829</v>
      </c>
      <c r="F2113" s="85" t="s">
        <v>3</v>
      </c>
      <c r="G2113" s="85">
        <v>1719926</v>
      </c>
      <c r="H2113" s="89"/>
      <c r="I2113" s="270" t="s">
        <v>5622</v>
      </c>
      <c r="J2113" s="89"/>
      <c r="K2113" s="89"/>
      <c r="L2113" s="89"/>
      <c r="M2113" s="89"/>
      <c r="N2113" s="271">
        <v>0</v>
      </c>
      <c r="O2113" s="271">
        <v>651</v>
      </c>
      <c r="P2113" s="89" t="s">
        <v>670</v>
      </c>
    </row>
    <row r="2114" spans="1:16" ht="51">
      <c r="A2114" s="268">
        <v>592</v>
      </c>
      <c r="B2114" s="89"/>
      <c r="C2114" s="269" t="s">
        <v>645</v>
      </c>
      <c r="D2114" s="84">
        <v>43538</v>
      </c>
      <c r="E2114" s="85" t="s">
        <v>4830</v>
      </c>
      <c r="F2114" s="85" t="s">
        <v>3</v>
      </c>
      <c r="G2114" s="85">
        <v>1719928</v>
      </c>
      <c r="H2114" s="89"/>
      <c r="I2114" s="270" t="s">
        <v>5623</v>
      </c>
      <c r="J2114" s="89"/>
      <c r="K2114" s="89"/>
      <c r="L2114" s="89"/>
      <c r="M2114" s="89"/>
      <c r="N2114" s="271">
        <v>0</v>
      </c>
      <c r="O2114" s="271">
        <v>222</v>
      </c>
      <c r="P2114" s="89" t="s">
        <v>670</v>
      </c>
    </row>
    <row r="2115" spans="1:16" ht="51">
      <c r="A2115" s="268">
        <v>592</v>
      </c>
      <c r="B2115" s="89"/>
      <c r="C2115" s="269" t="s">
        <v>645</v>
      </c>
      <c r="D2115" s="84">
        <v>43538</v>
      </c>
      <c r="E2115" s="85" t="s">
        <v>4831</v>
      </c>
      <c r="F2115" s="85" t="s">
        <v>3</v>
      </c>
      <c r="G2115" s="85">
        <v>1719930</v>
      </c>
      <c r="H2115" s="89"/>
      <c r="I2115" s="270" t="s">
        <v>5624</v>
      </c>
      <c r="J2115" s="89"/>
      <c r="K2115" s="89"/>
      <c r="L2115" s="89"/>
      <c r="M2115" s="89"/>
      <c r="N2115" s="271">
        <v>0</v>
      </c>
      <c r="O2115" s="271">
        <v>102</v>
      </c>
      <c r="P2115" s="89" t="s">
        <v>670</v>
      </c>
    </row>
    <row r="2116" spans="1:16" ht="51">
      <c r="A2116" s="268">
        <v>592</v>
      </c>
      <c r="B2116" s="89"/>
      <c r="C2116" s="269" t="s">
        <v>645</v>
      </c>
      <c r="D2116" s="84">
        <v>43538</v>
      </c>
      <c r="E2116" s="85" t="s">
        <v>4832</v>
      </c>
      <c r="F2116" s="85" t="s">
        <v>3</v>
      </c>
      <c r="G2116" s="85">
        <v>1719932</v>
      </c>
      <c r="H2116" s="89"/>
      <c r="I2116" s="270" t="s">
        <v>5625</v>
      </c>
      <c r="J2116" s="89"/>
      <c r="K2116" s="89"/>
      <c r="L2116" s="89"/>
      <c r="M2116" s="89"/>
      <c r="N2116" s="271">
        <v>0</v>
      </c>
      <c r="O2116" s="271">
        <v>57</v>
      </c>
      <c r="P2116" s="89" t="s">
        <v>670</v>
      </c>
    </row>
    <row r="2117" spans="1:16" ht="63.75">
      <c r="A2117" s="268">
        <v>599</v>
      </c>
      <c r="B2117" s="89"/>
      <c r="C2117" s="269" t="s">
        <v>1370</v>
      </c>
      <c r="D2117" s="84">
        <v>43538</v>
      </c>
      <c r="E2117" s="85" t="s">
        <v>4833</v>
      </c>
      <c r="F2117" s="85" t="s">
        <v>3</v>
      </c>
      <c r="G2117" s="85">
        <v>1719673</v>
      </c>
      <c r="H2117" s="89"/>
      <c r="I2117" s="270" t="s">
        <v>5626</v>
      </c>
      <c r="J2117" s="89"/>
      <c r="K2117" s="89"/>
      <c r="L2117" s="89"/>
      <c r="M2117" s="89"/>
      <c r="N2117" s="271">
        <v>0</v>
      </c>
      <c r="O2117" s="271">
        <v>2500</v>
      </c>
      <c r="P2117" s="89" t="s">
        <v>670</v>
      </c>
    </row>
    <row r="2118" spans="1:16" ht="63.75">
      <c r="A2118" s="268">
        <v>599</v>
      </c>
      <c r="B2118" s="89"/>
      <c r="C2118" s="269" t="s">
        <v>1370</v>
      </c>
      <c r="D2118" s="84">
        <v>43538</v>
      </c>
      <c r="E2118" s="85" t="s">
        <v>4834</v>
      </c>
      <c r="F2118" s="85" t="s">
        <v>3</v>
      </c>
      <c r="G2118" s="85">
        <v>1719676</v>
      </c>
      <c r="H2118" s="89"/>
      <c r="I2118" s="270" t="s">
        <v>5627</v>
      </c>
      <c r="J2118" s="89"/>
      <c r="K2118" s="89"/>
      <c r="L2118" s="89"/>
      <c r="M2118" s="89"/>
      <c r="N2118" s="271">
        <v>0</v>
      </c>
      <c r="O2118" s="271">
        <v>782</v>
      </c>
      <c r="P2118" s="89" t="s">
        <v>670</v>
      </c>
    </row>
    <row r="2119" spans="1:16" ht="51">
      <c r="A2119" s="268">
        <v>70</v>
      </c>
      <c r="B2119" s="89"/>
      <c r="C2119" s="269" t="s">
        <v>53</v>
      </c>
      <c r="D2119" s="84">
        <v>43538</v>
      </c>
      <c r="E2119" s="85" t="s">
        <v>4835</v>
      </c>
      <c r="F2119" s="85" t="s">
        <v>3</v>
      </c>
      <c r="G2119" s="85">
        <v>1719683</v>
      </c>
      <c r="H2119" s="89"/>
      <c r="I2119" s="270" t="s">
        <v>5628</v>
      </c>
      <c r="J2119" s="89"/>
      <c r="K2119" s="89"/>
      <c r="L2119" s="89"/>
      <c r="M2119" s="89"/>
      <c r="N2119" s="271">
        <v>0</v>
      </c>
      <c r="O2119" s="271">
        <v>48.65</v>
      </c>
      <c r="P2119" s="89" t="s">
        <v>670</v>
      </c>
    </row>
    <row r="2120" spans="1:16" ht="51">
      <c r="A2120" s="268">
        <v>70</v>
      </c>
      <c r="B2120" s="89"/>
      <c r="C2120" s="269" t="s">
        <v>53</v>
      </c>
      <c r="D2120" s="84">
        <v>43538</v>
      </c>
      <c r="E2120" s="85" t="s">
        <v>4836</v>
      </c>
      <c r="F2120" s="85" t="s">
        <v>3</v>
      </c>
      <c r="G2120" s="85">
        <v>1719686</v>
      </c>
      <c r="H2120" s="89"/>
      <c r="I2120" s="270" t="s">
        <v>5629</v>
      </c>
      <c r="J2120" s="89"/>
      <c r="K2120" s="89"/>
      <c r="L2120" s="89"/>
      <c r="M2120" s="89"/>
      <c r="N2120" s="271">
        <v>0</v>
      </c>
      <c r="O2120" s="271">
        <v>1020.25</v>
      </c>
      <c r="P2120" s="89" t="s">
        <v>670</v>
      </c>
    </row>
    <row r="2121" spans="1:16" ht="51">
      <c r="A2121" s="268">
        <v>903</v>
      </c>
      <c r="B2121" s="89"/>
      <c r="C2121" s="269" t="s">
        <v>204</v>
      </c>
      <c r="D2121" s="84">
        <v>43538</v>
      </c>
      <c r="E2121" s="85" t="s">
        <v>4837</v>
      </c>
      <c r="F2121" s="85" t="s">
        <v>3</v>
      </c>
      <c r="G2121" s="85">
        <v>1719758</v>
      </c>
      <c r="H2121" s="89"/>
      <c r="I2121" s="270" t="s">
        <v>5631</v>
      </c>
      <c r="J2121" s="89"/>
      <c r="K2121" s="89"/>
      <c r="L2121" s="89"/>
      <c r="M2121" s="89"/>
      <c r="N2121" s="271">
        <v>0</v>
      </c>
      <c r="O2121" s="271">
        <v>14483</v>
      </c>
      <c r="P2121" s="89" t="s">
        <v>670</v>
      </c>
    </row>
    <row r="2122" spans="1:16" ht="51">
      <c r="A2122" s="268">
        <v>903</v>
      </c>
      <c r="B2122" s="89"/>
      <c r="C2122" s="269" t="s">
        <v>204</v>
      </c>
      <c r="D2122" s="84">
        <v>43538</v>
      </c>
      <c r="E2122" s="85" t="s">
        <v>4838</v>
      </c>
      <c r="F2122" s="85" t="s">
        <v>3</v>
      </c>
      <c r="G2122" s="85">
        <v>1719761</v>
      </c>
      <c r="H2122" s="89"/>
      <c r="I2122" s="270" t="s">
        <v>5632</v>
      </c>
      <c r="J2122" s="89"/>
      <c r="K2122" s="89"/>
      <c r="L2122" s="89"/>
      <c r="M2122" s="89"/>
      <c r="N2122" s="271">
        <v>0</v>
      </c>
      <c r="O2122" s="271">
        <v>1179</v>
      </c>
      <c r="P2122" s="89" t="s">
        <v>670</v>
      </c>
    </row>
    <row r="2123" spans="1:16" ht="51">
      <c r="A2123" s="268">
        <v>670</v>
      </c>
      <c r="B2123" s="89"/>
      <c r="C2123" s="269" t="s">
        <v>190</v>
      </c>
      <c r="D2123" s="84">
        <v>43538</v>
      </c>
      <c r="E2123" s="85" t="s">
        <v>4839</v>
      </c>
      <c r="F2123" s="85" t="s">
        <v>3</v>
      </c>
      <c r="G2123" s="85">
        <v>1719762</v>
      </c>
      <c r="H2123" s="89"/>
      <c r="I2123" s="270" t="s">
        <v>5633</v>
      </c>
      <c r="J2123" s="89"/>
      <c r="K2123" s="89"/>
      <c r="L2123" s="89"/>
      <c r="M2123" s="89"/>
      <c r="N2123" s="271">
        <v>0</v>
      </c>
      <c r="O2123" s="271">
        <v>216813</v>
      </c>
      <c r="P2123" s="89" t="s">
        <v>670</v>
      </c>
    </row>
    <row r="2124" spans="1:16" ht="63.75">
      <c r="A2124" s="268">
        <v>670</v>
      </c>
      <c r="B2124" s="89"/>
      <c r="C2124" s="269" t="s">
        <v>190</v>
      </c>
      <c r="D2124" s="84">
        <v>43538</v>
      </c>
      <c r="E2124" s="85" t="s">
        <v>4840</v>
      </c>
      <c r="F2124" s="85" t="s">
        <v>3</v>
      </c>
      <c r="G2124" s="85">
        <v>1719765</v>
      </c>
      <c r="H2124" s="89"/>
      <c r="I2124" s="270" t="s">
        <v>5634</v>
      </c>
      <c r="J2124" s="89"/>
      <c r="K2124" s="89"/>
      <c r="L2124" s="89"/>
      <c r="M2124" s="89"/>
      <c r="N2124" s="271">
        <v>0</v>
      </c>
      <c r="O2124" s="271">
        <v>500000</v>
      </c>
      <c r="P2124" s="89" t="s">
        <v>670</v>
      </c>
    </row>
    <row r="2125" spans="1:16" ht="51">
      <c r="A2125" s="268">
        <v>670</v>
      </c>
      <c r="B2125" s="89"/>
      <c r="C2125" s="269" t="s">
        <v>190</v>
      </c>
      <c r="D2125" s="84">
        <v>43538</v>
      </c>
      <c r="E2125" s="85" t="s">
        <v>4841</v>
      </c>
      <c r="F2125" s="85" t="s">
        <v>3</v>
      </c>
      <c r="G2125" s="85">
        <v>1719766</v>
      </c>
      <c r="H2125" s="89"/>
      <c r="I2125" s="270" t="s">
        <v>5635</v>
      </c>
      <c r="J2125" s="89"/>
      <c r="K2125" s="89"/>
      <c r="L2125" s="89"/>
      <c r="M2125" s="89"/>
      <c r="N2125" s="271">
        <v>0</v>
      </c>
      <c r="O2125" s="271">
        <v>137309.85</v>
      </c>
      <c r="P2125" s="89" t="s">
        <v>670</v>
      </c>
    </row>
    <row r="2126" spans="1:16" ht="51">
      <c r="A2126" s="268">
        <v>670</v>
      </c>
      <c r="B2126" s="89"/>
      <c r="C2126" s="269" t="s">
        <v>190</v>
      </c>
      <c r="D2126" s="84">
        <v>43538</v>
      </c>
      <c r="E2126" s="85" t="s">
        <v>4842</v>
      </c>
      <c r="F2126" s="85" t="s">
        <v>3</v>
      </c>
      <c r="G2126" s="85">
        <v>1719769</v>
      </c>
      <c r="H2126" s="89"/>
      <c r="I2126" s="270" t="s">
        <v>5636</v>
      </c>
      <c r="J2126" s="89"/>
      <c r="K2126" s="89"/>
      <c r="L2126" s="89"/>
      <c r="M2126" s="89"/>
      <c r="N2126" s="271">
        <v>0</v>
      </c>
      <c r="O2126" s="271">
        <v>474445</v>
      </c>
      <c r="P2126" s="89" t="s">
        <v>670</v>
      </c>
    </row>
    <row r="2127" spans="1:16" ht="102" hidden="1">
      <c r="A2127" s="268">
        <v>119</v>
      </c>
      <c r="B2127" s="89"/>
      <c r="C2127" s="269" t="s">
        <v>63</v>
      </c>
      <c r="D2127" s="84">
        <v>43538</v>
      </c>
      <c r="E2127" s="85" t="s">
        <v>4843</v>
      </c>
      <c r="F2127" s="85" t="s">
        <v>15</v>
      </c>
      <c r="G2127" s="85">
        <v>7423</v>
      </c>
      <c r="H2127" s="89"/>
      <c r="I2127" s="270" t="s">
        <v>5637</v>
      </c>
      <c r="J2127" s="89"/>
      <c r="K2127" s="89"/>
      <c r="L2127" s="89"/>
      <c r="M2127" s="89"/>
      <c r="N2127" s="271">
        <v>272.06</v>
      </c>
      <c r="O2127" s="271">
        <v>0</v>
      </c>
      <c r="P2127" s="89" t="s">
        <v>670</v>
      </c>
    </row>
    <row r="2128" spans="1:16" ht="51" hidden="1">
      <c r="A2128" s="268">
        <v>10</v>
      </c>
      <c r="B2128" s="89"/>
      <c r="C2128" s="269" t="s">
        <v>41</v>
      </c>
      <c r="D2128" s="84">
        <v>43538</v>
      </c>
      <c r="E2128" s="85" t="s">
        <v>4844</v>
      </c>
      <c r="F2128" s="85" t="s">
        <v>6</v>
      </c>
      <c r="G2128" s="85">
        <v>987080</v>
      </c>
      <c r="H2128" s="89"/>
      <c r="I2128" s="270" t="s">
        <v>5638</v>
      </c>
      <c r="J2128" s="89"/>
      <c r="K2128" s="89"/>
      <c r="L2128" s="89"/>
      <c r="M2128" s="89"/>
      <c r="N2128" s="271">
        <v>0</v>
      </c>
      <c r="O2128" s="271">
        <v>1770.77</v>
      </c>
      <c r="P2128" s="89" t="s">
        <v>670</v>
      </c>
    </row>
    <row r="2129" spans="1:16" ht="51" hidden="1">
      <c r="A2129" s="268" t="s">
        <v>556</v>
      </c>
      <c r="B2129" s="89"/>
      <c r="C2129" s="269" t="s">
        <v>616</v>
      </c>
      <c r="D2129" s="84">
        <v>43538</v>
      </c>
      <c r="E2129" s="85" t="s">
        <v>4845</v>
      </c>
      <c r="F2129" s="85" t="s">
        <v>15</v>
      </c>
      <c r="G2129" s="85">
        <v>987081</v>
      </c>
      <c r="H2129" s="89"/>
      <c r="I2129" s="270" t="s">
        <v>5639</v>
      </c>
      <c r="J2129" s="89"/>
      <c r="K2129" s="89"/>
      <c r="L2129" s="89"/>
      <c r="M2129" s="89"/>
      <c r="N2129" s="271">
        <v>50</v>
      </c>
      <c r="O2129" s="271">
        <v>0</v>
      </c>
      <c r="P2129" s="89" t="s">
        <v>670</v>
      </c>
    </row>
    <row r="2130" spans="1:16" ht="89.25" hidden="1">
      <c r="A2130" s="268">
        <v>132</v>
      </c>
      <c r="B2130" s="89"/>
      <c r="C2130" s="269" t="s">
        <v>68</v>
      </c>
      <c r="D2130" s="84">
        <v>43538</v>
      </c>
      <c r="E2130" s="85" t="s">
        <v>4846</v>
      </c>
      <c r="F2130" s="85" t="s">
        <v>15</v>
      </c>
      <c r="G2130" s="85">
        <v>7434</v>
      </c>
      <c r="H2130" s="89"/>
      <c r="I2130" s="270" t="s">
        <v>5640</v>
      </c>
      <c r="J2130" s="89"/>
      <c r="K2130" s="89"/>
      <c r="L2130" s="89"/>
      <c r="M2130" s="89"/>
      <c r="N2130" s="271">
        <v>880.68</v>
      </c>
      <c r="O2130" s="271">
        <v>0</v>
      </c>
      <c r="P2130" s="89" t="s">
        <v>670</v>
      </c>
    </row>
    <row r="2131" spans="1:16" ht="89.25" hidden="1">
      <c r="A2131" s="268">
        <v>132</v>
      </c>
      <c r="B2131" s="89"/>
      <c r="C2131" s="269" t="s">
        <v>68</v>
      </c>
      <c r="D2131" s="84">
        <v>43538</v>
      </c>
      <c r="E2131" s="85" t="s">
        <v>4847</v>
      </c>
      <c r="F2131" s="85" t="s">
        <v>15</v>
      </c>
      <c r="G2131" s="85">
        <v>7436</v>
      </c>
      <c r="H2131" s="89"/>
      <c r="I2131" s="270" t="s">
        <v>5641</v>
      </c>
      <c r="J2131" s="89"/>
      <c r="K2131" s="89"/>
      <c r="L2131" s="89"/>
      <c r="M2131" s="89"/>
      <c r="N2131" s="271">
        <v>314.38</v>
      </c>
      <c r="O2131" s="271">
        <v>0</v>
      </c>
      <c r="P2131" s="89" t="s">
        <v>670</v>
      </c>
    </row>
    <row r="2132" spans="1:16" ht="76.5" hidden="1">
      <c r="A2132" s="268">
        <v>41</v>
      </c>
      <c r="B2132" s="89"/>
      <c r="C2132" s="269" t="s">
        <v>47</v>
      </c>
      <c r="D2132" s="84">
        <v>43538</v>
      </c>
      <c r="E2132" s="85" t="s">
        <v>4848</v>
      </c>
      <c r="F2132" s="85" t="s">
        <v>628</v>
      </c>
      <c r="G2132" s="85">
        <v>234593</v>
      </c>
      <c r="H2132" s="89"/>
      <c r="I2132" s="270" t="s">
        <v>5642</v>
      </c>
      <c r="J2132" s="89"/>
      <c r="K2132" s="89"/>
      <c r="L2132" s="89"/>
      <c r="M2132" s="89"/>
      <c r="N2132" s="271">
        <v>0</v>
      </c>
      <c r="O2132" s="271">
        <v>477630</v>
      </c>
      <c r="P2132" s="89" t="s">
        <v>670</v>
      </c>
    </row>
    <row r="2133" spans="1:16" ht="76.5" hidden="1">
      <c r="A2133" s="268">
        <v>41</v>
      </c>
      <c r="B2133" s="89"/>
      <c r="C2133" s="269" t="s">
        <v>47</v>
      </c>
      <c r="D2133" s="84">
        <v>43538</v>
      </c>
      <c r="E2133" s="85" t="s">
        <v>4848</v>
      </c>
      <c r="F2133" s="85" t="s">
        <v>628</v>
      </c>
      <c r="G2133" s="85">
        <v>234592</v>
      </c>
      <c r="H2133" s="89"/>
      <c r="I2133" s="270" t="s">
        <v>5643</v>
      </c>
      <c r="J2133" s="89"/>
      <c r="K2133" s="89"/>
      <c r="L2133" s="89"/>
      <c r="M2133" s="89"/>
      <c r="N2133" s="271">
        <v>0</v>
      </c>
      <c r="O2133" s="271">
        <v>28188</v>
      </c>
      <c r="P2133" s="89" t="s">
        <v>670</v>
      </c>
    </row>
    <row r="2134" spans="1:16" ht="51" hidden="1">
      <c r="A2134" s="268">
        <v>35</v>
      </c>
      <c r="B2134" s="89"/>
      <c r="C2134" s="269" t="s">
        <v>46</v>
      </c>
      <c r="D2134" s="84">
        <v>43538</v>
      </c>
      <c r="E2134" s="85" t="s">
        <v>4849</v>
      </c>
      <c r="F2134" s="85" t="s">
        <v>6</v>
      </c>
      <c r="G2134" s="85">
        <v>1093193</v>
      </c>
      <c r="H2134" s="89"/>
      <c r="I2134" s="270" t="s">
        <v>5644</v>
      </c>
      <c r="J2134" s="89"/>
      <c r="K2134" s="89"/>
      <c r="L2134" s="89"/>
      <c r="M2134" s="89"/>
      <c r="N2134" s="271">
        <v>0</v>
      </c>
      <c r="O2134" s="271">
        <v>8934.06</v>
      </c>
      <c r="P2134" s="89" t="s">
        <v>670</v>
      </c>
    </row>
    <row r="2135" spans="1:16" ht="51" hidden="1">
      <c r="A2135" s="268">
        <v>35</v>
      </c>
      <c r="B2135" s="89"/>
      <c r="C2135" s="269" t="s">
        <v>46</v>
      </c>
      <c r="D2135" s="84">
        <v>43538</v>
      </c>
      <c r="E2135" s="85" t="s">
        <v>4850</v>
      </c>
      <c r="F2135" s="85" t="s">
        <v>6</v>
      </c>
      <c r="G2135" s="85">
        <v>1093196</v>
      </c>
      <c r="H2135" s="89"/>
      <c r="I2135" s="270" t="s">
        <v>5644</v>
      </c>
      <c r="J2135" s="89"/>
      <c r="K2135" s="89"/>
      <c r="L2135" s="89"/>
      <c r="M2135" s="89"/>
      <c r="N2135" s="271">
        <v>0</v>
      </c>
      <c r="O2135" s="271">
        <v>1135.95</v>
      </c>
      <c r="P2135" s="89" t="s">
        <v>670</v>
      </c>
    </row>
    <row r="2136" spans="1:16" ht="63.75" hidden="1">
      <c r="A2136" s="268" t="s">
        <v>557</v>
      </c>
      <c r="B2136" s="89"/>
      <c r="C2136" s="269" t="s">
        <v>781</v>
      </c>
      <c r="D2136" s="84">
        <v>43538</v>
      </c>
      <c r="E2136" s="85" t="s">
        <v>4851</v>
      </c>
      <c r="F2136" s="85" t="s">
        <v>11</v>
      </c>
      <c r="G2136" s="85">
        <v>11954</v>
      </c>
      <c r="H2136" s="89"/>
      <c r="I2136" s="270" t="s">
        <v>5645</v>
      </c>
      <c r="J2136" s="89"/>
      <c r="K2136" s="89"/>
      <c r="L2136" s="89"/>
      <c r="M2136" s="89"/>
      <c r="N2136" s="271">
        <v>1156.17</v>
      </c>
      <c r="O2136" s="271">
        <v>0</v>
      </c>
      <c r="P2136" s="89" t="s">
        <v>670</v>
      </c>
    </row>
    <row r="2137" spans="1:16" ht="51" hidden="1">
      <c r="A2137" s="268" t="s">
        <v>557</v>
      </c>
      <c r="B2137" s="89"/>
      <c r="C2137" s="269" t="s">
        <v>781</v>
      </c>
      <c r="D2137" s="84">
        <v>43538</v>
      </c>
      <c r="E2137" s="85" t="s">
        <v>4852</v>
      </c>
      <c r="F2137" s="85" t="s">
        <v>13</v>
      </c>
      <c r="G2137" s="85">
        <v>949201</v>
      </c>
      <c r="H2137" s="89"/>
      <c r="I2137" s="270" t="s">
        <v>5646</v>
      </c>
      <c r="J2137" s="89"/>
      <c r="K2137" s="89"/>
      <c r="L2137" s="89"/>
      <c r="M2137" s="89"/>
      <c r="N2137" s="271">
        <v>667.05</v>
      </c>
      <c r="O2137" s="271">
        <v>0</v>
      </c>
      <c r="P2137" s="89" t="s">
        <v>670</v>
      </c>
    </row>
    <row r="2138" spans="1:16" ht="76.5" hidden="1">
      <c r="A2138" s="268" t="s">
        <v>557</v>
      </c>
      <c r="B2138" s="89"/>
      <c r="C2138" s="269" t="s">
        <v>781</v>
      </c>
      <c r="D2138" s="84">
        <v>43538</v>
      </c>
      <c r="E2138" s="85" t="s">
        <v>4853</v>
      </c>
      <c r="F2138" s="85" t="s">
        <v>11</v>
      </c>
      <c r="G2138" s="85">
        <v>949201</v>
      </c>
      <c r="H2138" s="89"/>
      <c r="I2138" s="270" t="s">
        <v>5647</v>
      </c>
      <c r="J2138" s="89"/>
      <c r="K2138" s="89"/>
      <c r="L2138" s="89"/>
      <c r="M2138" s="89"/>
      <c r="N2138" s="271">
        <v>270.55</v>
      </c>
      <c r="O2138" s="271">
        <v>0</v>
      </c>
      <c r="P2138" s="89" t="s">
        <v>670</v>
      </c>
    </row>
    <row r="2139" spans="1:16" ht="102" hidden="1">
      <c r="A2139" s="268">
        <v>376</v>
      </c>
      <c r="B2139" s="89"/>
      <c r="C2139" s="269" t="s">
        <v>638</v>
      </c>
      <c r="D2139" s="84">
        <v>43538</v>
      </c>
      <c r="E2139" s="85" t="s">
        <v>4854</v>
      </c>
      <c r="F2139" s="85" t="s">
        <v>11</v>
      </c>
      <c r="G2139" s="85">
        <v>949208</v>
      </c>
      <c r="H2139" s="89"/>
      <c r="I2139" s="270" t="s">
        <v>5648</v>
      </c>
      <c r="J2139" s="89"/>
      <c r="K2139" s="89"/>
      <c r="L2139" s="89"/>
      <c r="M2139" s="89"/>
      <c r="N2139" s="271">
        <v>15386.97</v>
      </c>
      <c r="O2139" s="271">
        <v>0</v>
      </c>
      <c r="P2139" s="89" t="s">
        <v>670</v>
      </c>
    </row>
    <row r="2140" spans="1:16" ht="51" hidden="1">
      <c r="A2140" s="268">
        <v>513</v>
      </c>
      <c r="B2140" s="89"/>
      <c r="C2140" s="269" t="s">
        <v>171</v>
      </c>
      <c r="D2140" s="84">
        <v>43538</v>
      </c>
      <c r="E2140" s="85" t="s">
        <v>4855</v>
      </c>
      <c r="F2140" s="85" t="s">
        <v>11</v>
      </c>
      <c r="G2140" s="85">
        <v>949211</v>
      </c>
      <c r="H2140" s="89"/>
      <c r="I2140" s="270" t="s">
        <v>5649</v>
      </c>
      <c r="J2140" s="89"/>
      <c r="K2140" s="89"/>
      <c r="L2140" s="89"/>
      <c r="M2140" s="89"/>
      <c r="N2140" s="271">
        <v>50</v>
      </c>
      <c r="O2140" s="271">
        <v>0</v>
      </c>
      <c r="P2140" s="89" t="s">
        <v>670</v>
      </c>
    </row>
    <row r="2141" spans="1:16" ht="51" hidden="1">
      <c r="A2141" s="268">
        <v>513</v>
      </c>
      <c r="B2141" s="89"/>
      <c r="C2141" s="269" t="s">
        <v>171</v>
      </c>
      <c r="D2141" s="84">
        <v>43538</v>
      </c>
      <c r="E2141" s="85" t="s">
        <v>4856</v>
      </c>
      <c r="F2141" s="85" t="s">
        <v>11</v>
      </c>
      <c r="G2141" s="85">
        <v>949216</v>
      </c>
      <c r="H2141" s="89"/>
      <c r="I2141" s="270" t="s">
        <v>5650</v>
      </c>
      <c r="J2141" s="89"/>
      <c r="K2141" s="89"/>
      <c r="L2141" s="89"/>
      <c r="M2141" s="89"/>
      <c r="N2141" s="271">
        <v>50</v>
      </c>
      <c r="O2141" s="271">
        <v>0</v>
      </c>
      <c r="P2141" s="89" t="s">
        <v>670</v>
      </c>
    </row>
    <row r="2142" spans="1:16" ht="51">
      <c r="A2142" s="268" t="s">
        <v>565</v>
      </c>
      <c r="B2142" s="89"/>
      <c r="C2142" s="269" t="s">
        <v>615</v>
      </c>
      <c r="D2142" s="84">
        <v>43539</v>
      </c>
      <c r="E2142" s="85" t="s">
        <v>4857</v>
      </c>
      <c r="F2142" s="85" t="s">
        <v>3</v>
      </c>
      <c r="G2142" s="85">
        <v>1720128</v>
      </c>
      <c r="H2142" s="89"/>
      <c r="I2142" s="270" t="s">
        <v>5651</v>
      </c>
      <c r="J2142" s="89"/>
      <c r="K2142" s="89"/>
      <c r="L2142" s="89"/>
      <c r="M2142" s="89"/>
      <c r="N2142" s="271">
        <v>0</v>
      </c>
      <c r="O2142" s="271">
        <v>2894.76</v>
      </c>
      <c r="P2142" s="89" t="s">
        <v>670</v>
      </c>
    </row>
    <row r="2143" spans="1:16" ht="38.25">
      <c r="A2143" s="268" t="s">
        <v>565</v>
      </c>
      <c r="B2143" s="89"/>
      <c r="C2143" s="269" t="s">
        <v>615</v>
      </c>
      <c r="D2143" s="84">
        <v>43539</v>
      </c>
      <c r="E2143" s="85" t="s">
        <v>4858</v>
      </c>
      <c r="F2143" s="85" t="s">
        <v>3</v>
      </c>
      <c r="G2143" s="85">
        <v>1720161</v>
      </c>
      <c r="H2143" s="89"/>
      <c r="I2143" s="270" t="s">
        <v>5652</v>
      </c>
      <c r="J2143" s="89"/>
      <c r="K2143" s="89"/>
      <c r="L2143" s="89"/>
      <c r="M2143" s="89"/>
      <c r="N2143" s="271">
        <v>0</v>
      </c>
      <c r="O2143" s="271">
        <v>1500</v>
      </c>
      <c r="P2143" s="89" t="s">
        <v>670</v>
      </c>
    </row>
    <row r="2144" spans="1:16" ht="51">
      <c r="A2144" s="268" t="s">
        <v>565</v>
      </c>
      <c r="B2144" s="89"/>
      <c r="C2144" s="269" t="s">
        <v>615</v>
      </c>
      <c r="D2144" s="84">
        <v>43539</v>
      </c>
      <c r="E2144" s="85" t="s">
        <v>4859</v>
      </c>
      <c r="F2144" s="85" t="s">
        <v>3</v>
      </c>
      <c r="G2144" s="85">
        <v>1720210</v>
      </c>
      <c r="H2144" s="89"/>
      <c r="I2144" s="270" t="s">
        <v>5653</v>
      </c>
      <c r="J2144" s="89"/>
      <c r="K2144" s="89"/>
      <c r="L2144" s="89"/>
      <c r="M2144" s="89"/>
      <c r="N2144" s="271">
        <v>0</v>
      </c>
      <c r="O2144" s="271">
        <v>12214.79</v>
      </c>
      <c r="P2144" s="89" t="s">
        <v>670</v>
      </c>
    </row>
    <row r="2145" spans="1:16" ht="63.75">
      <c r="A2145" s="268" t="s">
        <v>565</v>
      </c>
      <c r="B2145" s="89"/>
      <c r="C2145" s="269" t="s">
        <v>615</v>
      </c>
      <c r="D2145" s="84">
        <v>43539</v>
      </c>
      <c r="E2145" s="85" t="s">
        <v>4860</v>
      </c>
      <c r="F2145" s="85" t="s">
        <v>3</v>
      </c>
      <c r="G2145" s="85">
        <v>1720264</v>
      </c>
      <c r="H2145" s="89"/>
      <c r="I2145" s="270" t="s">
        <v>5654</v>
      </c>
      <c r="J2145" s="89"/>
      <c r="K2145" s="89"/>
      <c r="L2145" s="89"/>
      <c r="M2145" s="89"/>
      <c r="N2145" s="271">
        <v>0</v>
      </c>
      <c r="O2145" s="271">
        <v>14293.800000000001</v>
      </c>
      <c r="P2145" s="89" t="s">
        <v>670</v>
      </c>
    </row>
    <row r="2146" spans="1:16" ht="51">
      <c r="A2146" s="268" t="s">
        <v>565</v>
      </c>
      <c r="B2146" s="89"/>
      <c r="C2146" s="269" t="s">
        <v>615</v>
      </c>
      <c r="D2146" s="84">
        <v>43539</v>
      </c>
      <c r="E2146" s="85" t="s">
        <v>4861</v>
      </c>
      <c r="F2146" s="85" t="s">
        <v>3</v>
      </c>
      <c r="G2146" s="85">
        <v>1720276</v>
      </c>
      <c r="H2146" s="89"/>
      <c r="I2146" s="270" t="s">
        <v>5655</v>
      </c>
      <c r="J2146" s="89"/>
      <c r="K2146" s="89"/>
      <c r="L2146" s="89"/>
      <c r="M2146" s="89"/>
      <c r="N2146" s="271">
        <v>0</v>
      </c>
      <c r="O2146" s="271">
        <v>5097.2700000000004</v>
      </c>
      <c r="P2146" s="89" t="s">
        <v>670</v>
      </c>
    </row>
    <row r="2147" spans="1:16" ht="51">
      <c r="A2147" s="268">
        <v>378</v>
      </c>
      <c r="B2147" s="89"/>
      <c r="C2147" s="269" t="s">
        <v>639</v>
      </c>
      <c r="D2147" s="84">
        <v>43539</v>
      </c>
      <c r="E2147" s="85" t="s">
        <v>4862</v>
      </c>
      <c r="F2147" s="85" t="s">
        <v>3</v>
      </c>
      <c r="G2147" s="85">
        <v>1720329</v>
      </c>
      <c r="H2147" s="89"/>
      <c r="I2147" s="270" t="s">
        <v>5656</v>
      </c>
      <c r="J2147" s="89"/>
      <c r="K2147" s="89"/>
      <c r="L2147" s="89"/>
      <c r="M2147" s="89"/>
      <c r="N2147" s="271">
        <v>0</v>
      </c>
      <c r="O2147" s="271">
        <v>209.78</v>
      </c>
      <c r="P2147" s="89" t="s">
        <v>670</v>
      </c>
    </row>
    <row r="2148" spans="1:16" ht="38.25">
      <c r="A2148" s="268">
        <v>70</v>
      </c>
      <c r="B2148" s="89"/>
      <c r="C2148" s="269" t="s">
        <v>53</v>
      </c>
      <c r="D2148" s="84">
        <v>43539</v>
      </c>
      <c r="E2148" s="85" t="s">
        <v>4863</v>
      </c>
      <c r="F2148" s="85" t="s">
        <v>3</v>
      </c>
      <c r="G2148" s="85">
        <v>1720308</v>
      </c>
      <c r="H2148" s="89"/>
      <c r="I2148" s="270" t="s">
        <v>5657</v>
      </c>
      <c r="J2148" s="89"/>
      <c r="K2148" s="89"/>
      <c r="L2148" s="89"/>
      <c r="M2148" s="89"/>
      <c r="N2148" s="271">
        <v>0</v>
      </c>
      <c r="O2148" s="271">
        <v>15</v>
      </c>
      <c r="P2148" s="89" t="s">
        <v>670</v>
      </c>
    </row>
    <row r="2149" spans="1:16" ht="51">
      <c r="A2149" s="268">
        <v>590</v>
      </c>
      <c r="B2149" s="89"/>
      <c r="C2149" s="269" t="s">
        <v>611</v>
      </c>
      <c r="D2149" s="84">
        <v>43539</v>
      </c>
      <c r="E2149" s="85" t="s">
        <v>4864</v>
      </c>
      <c r="F2149" s="85" t="s">
        <v>3</v>
      </c>
      <c r="G2149" s="85">
        <v>1720218</v>
      </c>
      <c r="H2149" s="89"/>
      <c r="I2149" s="270" t="s">
        <v>5658</v>
      </c>
      <c r="J2149" s="89"/>
      <c r="K2149" s="89"/>
      <c r="L2149" s="89"/>
      <c r="M2149" s="89"/>
      <c r="N2149" s="271">
        <v>0</v>
      </c>
      <c r="O2149" s="271">
        <v>5162.5</v>
      </c>
      <c r="P2149" s="89" t="s">
        <v>670</v>
      </c>
    </row>
    <row r="2150" spans="1:16" ht="51">
      <c r="A2150" s="268">
        <v>590</v>
      </c>
      <c r="B2150" s="89"/>
      <c r="C2150" s="269" t="s">
        <v>611</v>
      </c>
      <c r="D2150" s="84">
        <v>43539</v>
      </c>
      <c r="E2150" s="85" t="s">
        <v>4865</v>
      </c>
      <c r="F2150" s="85" t="s">
        <v>3</v>
      </c>
      <c r="G2150" s="85">
        <v>1720214</v>
      </c>
      <c r="H2150" s="89"/>
      <c r="I2150" s="270" t="s">
        <v>5659</v>
      </c>
      <c r="J2150" s="89"/>
      <c r="K2150" s="89"/>
      <c r="L2150" s="89"/>
      <c r="M2150" s="89"/>
      <c r="N2150" s="271">
        <v>0</v>
      </c>
      <c r="O2150" s="271">
        <v>4483</v>
      </c>
      <c r="P2150" s="89" t="s">
        <v>670</v>
      </c>
    </row>
    <row r="2151" spans="1:16" ht="63.75">
      <c r="A2151" s="268">
        <v>591</v>
      </c>
      <c r="B2151" s="89"/>
      <c r="C2151" s="269" t="s">
        <v>1368</v>
      </c>
      <c r="D2151" s="84">
        <v>43539</v>
      </c>
      <c r="E2151" s="85" t="s">
        <v>4866</v>
      </c>
      <c r="F2151" s="85" t="s">
        <v>3</v>
      </c>
      <c r="G2151" s="85">
        <v>1720178</v>
      </c>
      <c r="H2151" s="89"/>
      <c r="I2151" s="270" t="s">
        <v>5660</v>
      </c>
      <c r="J2151" s="89"/>
      <c r="K2151" s="89"/>
      <c r="L2151" s="89"/>
      <c r="M2151" s="89"/>
      <c r="N2151" s="271">
        <v>0</v>
      </c>
      <c r="O2151" s="271">
        <v>3394.5</v>
      </c>
      <c r="P2151" s="89" t="s">
        <v>670</v>
      </c>
    </row>
    <row r="2152" spans="1:16" ht="51">
      <c r="A2152" s="268">
        <v>591</v>
      </c>
      <c r="B2152" s="89"/>
      <c r="C2152" s="269" t="s">
        <v>1368</v>
      </c>
      <c r="D2152" s="84">
        <v>43539</v>
      </c>
      <c r="E2152" s="85" t="s">
        <v>4867</v>
      </c>
      <c r="F2152" s="85" t="s">
        <v>3</v>
      </c>
      <c r="G2152" s="85">
        <v>1720177</v>
      </c>
      <c r="H2152" s="89"/>
      <c r="I2152" s="270" t="s">
        <v>5661</v>
      </c>
      <c r="J2152" s="89"/>
      <c r="K2152" s="89"/>
      <c r="L2152" s="89"/>
      <c r="M2152" s="89"/>
      <c r="N2152" s="271">
        <v>0</v>
      </c>
      <c r="O2152" s="271">
        <v>32131.780000000002</v>
      </c>
      <c r="P2152" s="89" t="s">
        <v>670</v>
      </c>
    </row>
    <row r="2153" spans="1:16" ht="51">
      <c r="A2153" s="268">
        <v>41</v>
      </c>
      <c r="B2153" s="89"/>
      <c r="C2153" s="269" t="s">
        <v>47</v>
      </c>
      <c r="D2153" s="84">
        <v>43539</v>
      </c>
      <c r="E2153" s="85" t="s">
        <v>4868</v>
      </c>
      <c r="F2153" s="85" t="s">
        <v>3</v>
      </c>
      <c r="G2153" s="85">
        <v>1720098</v>
      </c>
      <c r="H2153" s="89"/>
      <c r="I2153" s="270" t="s">
        <v>5662</v>
      </c>
      <c r="J2153" s="89"/>
      <c r="K2153" s="89"/>
      <c r="L2153" s="89"/>
      <c r="M2153" s="89"/>
      <c r="N2153" s="271">
        <v>0</v>
      </c>
      <c r="O2153" s="271">
        <v>1103319.05</v>
      </c>
      <c r="P2153" s="89" t="s">
        <v>670</v>
      </c>
    </row>
    <row r="2154" spans="1:16" ht="51">
      <c r="A2154" s="268">
        <v>41</v>
      </c>
      <c r="B2154" s="89"/>
      <c r="C2154" s="269" t="s">
        <v>47</v>
      </c>
      <c r="D2154" s="84">
        <v>43539</v>
      </c>
      <c r="E2154" s="85" t="s">
        <v>4869</v>
      </c>
      <c r="F2154" s="85" t="s">
        <v>3</v>
      </c>
      <c r="G2154" s="85">
        <v>1720095</v>
      </c>
      <c r="H2154" s="89"/>
      <c r="I2154" s="270" t="s">
        <v>5663</v>
      </c>
      <c r="J2154" s="89"/>
      <c r="K2154" s="89"/>
      <c r="L2154" s="89"/>
      <c r="M2154" s="89"/>
      <c r="N2154" s="271">
        <v>0</v>
      </c>
      <c r="O2154" s="271">
        <v>167975.47</v>
      </c>
      <c r="P2154" s="89" t="s">
        <v>670</v>
      </c>
    </row>
    <row r="2155" spans="1:16" ht="63.75">
      <c r="A2155" s="268">
        <v>301</v>
      </c>
      <c r="B2155" s="89"/>
      <c r="C2155" s="269" t="s">
        <v>138</v>
      </c>
      <c r="D2155" s="84">
        <v>43539</v>
      </c>
      <c r="E2155" s="85" t="s">
        <v>4870</v>
      </c>
      <c r="F2155" s="85" t="s">
        <v>3</v>
      </c>
      <c r="G2155" s="85">
        <v>1720258</v>
      </c>
      <c r="H2155" s="89"/>
      <c r="I2155" s="270" t="s">
        <v>5664</v>
      </c>
      <c r="J2155" s="89"/>
      <c r="K2155" s="89"/>
      <c r="L2155" s="89"/>
      <c r="M2155" s="89"/>
      <c r="N2155" s="271">
        <v>0</v>
      </c>
      <c r="O2155" s="271">
        <v>839</v>
      </c>
      <c r="P2155" s="89" t="s">
        <v>670</v>
      </c>
    </row>
    <row r="2156" spans="1:16" ht="51" hidden="1">
      <c r="A2156" s="268" t="s">
        <v>557</v>
      </c>
      <c r="B2156" s="89"/>
      <c r="C2156" s="269" t="s">
        <v>781</v>
      </c>
      <c r="D2156" s="84">
        <v>43539</v>
      </c>
      <c r="E2156" s="85" t="s">
        <v>4871</v>
      </c>
      <c r="F2156" s="85" t="s">
        <v>11</v>
      </c>
      <c r="G2156" s="85">
        <v>11897</v>
      </c>
      <c r="H2156" s="89"/>
      <c r="I2156" s="270" t="s">
        <v>5665</v>
      </c>
      <c r="J2156" s="89"/>
      <c r="K2156" s="89"/>
      <c r="L2156" s="89"/>
      <c r="M2156" s="89"/>
      <c r="N2156" s="271">
        <v>273.43</v>
      </c>
      <c r="O2156" s="271">
        <v>0</v>
      </c>
      <c r="P2156" s="89" t="s">
        <v>670</v>
      </c>
    </row>
    <row r="2157" spans="1:16" ht="51" hidden="1">
      <c r="A2157" s="268" t="s">
        <v>557</v>
      </c>
      <c r="B2157" s="89"/>
      <c r="C2157" s="269" t="s">
        <v>781</v>
      </c>
      <c r="D2157" s="84">
        <v>43539</v>
      </c>
      <c r="E2157" s="85" t="s">
        <v>4872</v>
      </c>
      <c r="F2157" s="85" t="s">
        <v>11</v>
      </c>
      <c r="G2157" s="85">
        <v>11951</v>
      </c>
      <c r="H2157" s="89"/>
      <c r="I2157" s="270" t="s">
        <v>5666</v>
      </c>
      <c r="J2157" s="89"/>
      <c r="K2157" s="89"/>
      <c r="L2157" s="89"/>
      <c r="M2157" s="89"/>
      <c r="N2157" s="271">
        <v>7569.04</v>
      </c>
      <c r="O2157" s="271">
        <v>0</v>
      </c>
      <c r="P2157" s="89" t="s">
        <v>670</v>
      </c>
    </row>
    <row r="2158" spans="1:16" ht="63.75" hidden="1">
      <c r="A2158" s="268" t="s">
        <v>557</v>
      </c>
      <c r="B2158" s="89"/>
      <c r="C2158" s="269" t="s">
        <v>781</v>
      </c>
      <c r="D2158" s="84">
        <v>43539</v>
      </c>
      <c r="E2158" s="85" t="s">
        <v>4873</v>
      </c>
      <c r="F2158" s="85" t="s">
        <v>11</v>
      </c>
      <c r="G2158" s="85">
        <v>11950</v>
      </c>
      <c r="H2158" s="89"/>
      <c r="I2158" s="270" t="s">
        <v>5667</v>
      </c>
      <c r="J2158" s="89"/>
      <c r="K2158" s="89"/>
      <c r="L2158" s="89"/>
      <c r="M2158" s="89"/>
      <c r="N2158" s="271">
        <v>1779.89</v>
      </c>
      <c r="O2158" s="271">
        <v>0</v>
      </c>
      <c r="P2158" s="89" t="s">
        <v>670</v>
      </c>
    </row>
    <row r="2159" spans="1:16" ht="51" hidden="1">
      <c r="A2159" s="268" t="s">
        <v>557</v>
      </c>
      <c r="B2159" s="89"/>
      <c r="C2159" s="269" t="s">
        <v>781</v>
      </c>
      <c r="D2159" s="84">
        <v>43539</v>
      </c>
      <c r="E2159" s="85" t="s">
        <v>4874</v>
      </c>
      <c r="F2159" s="85" t="s">
        <v>11</v>
      </c>
      <c r="G2159" s="85">
        <v>11891</v>
      </c>
      <c r="H2159" s="89"/>
      <c r="I2159" s="270" t="s">
        <v>5668</v>
      </c>
      <c r="J2159" s="89"/>
      <c r="K2159" s="89"/>
      <c r="L2159" s="89"/>
      <c r="M2159" s="89"/>
      <c r="N2159" s="271">
        <v>372.08</v>
      </c>
      <c r="O2159" s="271">
        <v>0</v>
      </c>
      <c r="P2159" s="89" t="s">
        <v>670</v>
      </c>
    </row>
    <row r="2160" spans="1:16" ht="63.75" hidden="1">
      <c r="A2160" s="268">
        <v>513</v>
      </c>
      <c r="B2160" s="89"/>
      <c r="C2160" s="269" t="s">
        <v>171</v>
      </c>
      <c r="D2160" s="84">
        <v>43539</v>
      </c>
      <c r="E2160" s="85" t="s">
        <v>4875</v>
      </c>
      <c r="F2160" s="85" t="s">
        <v>15</v>
      </c>
      <c r="G2160" s="85">
        <v>988615</v>
      </c>
      <c r="H2160" s="89"/>
      <c r="I2160" s="270" t="s">
        <v>5669</v>
      </c>
      <c r="J2160" s="89"/>
      <c r="K2160" s="89"/>
      <c r="L2160" s="89"/>
      <c r="M2160" s="89"/>
      <c r="N2160" s="271">
        <v>50</v>
      </c>
      <c r="O2160" s="271">
        <v>0</v>
      </c>
      <c r="P2160" s="89" t="s">
        <v>670</v>
      </c>
    </row>
    <row r="2161" spans="1:16" ht="51" hidden="1">
      <c r="A2161" s="268">
        <v>513</v>
      </c>
      <c r="B2161" s="89"/>
      <c r="C2161" s="269" t="s">
        <v>171</v>
      </c>
      <c r="D2161" s="84">
        <v>43539</v>
      </c>
      <c r="E2161" s="85" t="s">
        <v>4876</v>
      </c>
      <c r="F2161" s="85" t="s">
        <v>15</v>
      </c>
      <c r="G2161" s="85">
        <v>988625</v>
      </c>
      <c r="H2161" s="89"/>
      <c r="I2161" s="270" t="s">
        <v>746</v>
      </c>
      <c r="J2161" s="89"/>
      <c r="K2161" s="89"/>
      <c r="L2161" s="89"/>
      <c r="M2161" s="89"/>
      <c r="N2161" s="271">
        <v>50</v>
      </c>
      <c r="O2161" s="271">
        <v>0</v>
      </c>
      <c r="P2161" s="89" t="s">
        <v>670</v>
      </c>
    </row>
    <row r="2162" spans="1:16" ht="51" hidden="1">
      <c r="A2162" s="268">
        <v>513</v>
      </c>
      <c r="B2162" s="89"/>
      <c r="C2162" s="269" t="s">
        <v>171</v>
      </c>
      <c r="D2162" s="84">
        <v>43539</v>
      </c>
      <c r="E2162" s="85" t="s">
        <v>4877</v>
      </c>
      <c r="F2162" s="85" t="s">
        <v>15</v>
      </c>
      <c r="G2162" s="85">
        <v>988627</v>
      </c>
      <c r="H2162" s="89"/>
      <c r="I2162" s="270" t="s">
        <v>4401</v>
      </c>
      <c r="J2162" s="89"/>
      <c r="K2162" s="89"/>
      <c r="L2162" s="89"/>
      <c r="M2162" s="89"/>
      <c r="N2162" s="271">
        <v>50</v>
      </c>
      <c r="O2162" s="271">
        <v>0</v>
      </c>
      <c r="P2162" s="89" t="s">
        <v>670</v>
      </c>
    </row>
    <row r="2163" spans="1:16" ht="51" hidden="1">
      <c r="A2163" s="268">
        <v>163</v>
      </c>
      <c r="B2163" s="89"/>
      <c r="C2163" s="269" t="s">
        <v>88</v>
      </c>
      <c r="D2163" s="84">
        <v>43539</v>
      </c>
      <c r="E2163" s="85" t="s">
        <v>4878</v>
      </c>
      <c r="F2163" s="85" t="s">
        <v>671</v>
      </c>
      <c r="G2163" s="85">
        <v>232450</v>
      </c>
      <c r="H2163" s="89"/>
      <c r="I2163" s="270" t="s">
        <v>5670</v>
      </c>
      <c r="J2163" s="89"/>
      <c r="K2163" s="89"/>
      <c r="L2163" s="89"/>
      <c r="M2163" s="89"/>
      <c r="N2163" s="271">
        <v>18719.73</v>
      </c>
      <c r="O2163" s="271">
        <v>0</v>
      </c>
      <c r="P2163" s="89" t="s">
        <v>670</v>
      </c>
    </row>
    <row r="2164" spans="1:16" ht="51" hidden="1">
      <c r="A2164" s="268">
        <v>163</v>
      </c>
      <c r="B2164" s="89"/>
      <c r="C2164" s="269" t="s">
        <v>88</v>
      </c>
      <c r="D2164" s="84">
        <v>43539</v>
      </c>
      <c r="E2164" s="85" t="s">
        <v>4879</v>
      </c>
      <c r="F2164" s="85" t="s">
        <v>671</v>
      </c>
      <c r="G2164" s="85">
        <v>232449</v>
      </c>
      <c r="H2164" s="89"/>
      <c r="I2164" s="270" t="s">
        <v>5671</v>
      </c>
      <c r="J2164" s="89"/>
      <c r="K2164" s="89"/>
      <c r="L2164" s="89"/>
      <c r="M2164" s="89"/>
      <c r="N2164" s="271">
        <v>92010.76</v>
      </c>
      <c r="O2164" s="271">
        <v>0</v>
      </c>
      <c r="P2164" s="89" t="s">
        <v>670</v>
      </c>
    </row>
    <row r="2165" spans="1:16" ht="76.5" hidden="1">
      <c r="A2165" s="268" t="s">
        <v>557</v>
      </c>
      <c r="B2165" s="89"/>
      <c r="C2165" s="269" t="s">
        <v>781</v>
      </c>
      <c r="D2165" s="84">
        <v>43539</v>
      </c>
      <c r="E2165" s="85" t="s">
        <v>4880</v>
      </c>
      <c r="F2165" s="85" t="s">
        <v>6</v>
      </c>
      <c r="G2165" s="85">
        <v>1093635</v>
      </c>
      <c r="H2165" s="89"/>
      <c r="I2165" s="270" t="s">
        <v>5672</v>
      </c>
      <c r="J2165" s="89"/>
      <c r="K2165" s="89"/>
      <c r="L2165" s="89"/>
      <c r="M2165" s="89"/>
      <c r="N2165" s="271">
        <v>0</v>
      </c>
      <c r="O2165" s="271">
        <v>170000</v>
      </c>
      <c r="P2165" s="89" t="s">
        <v>670</v>
      </c>
    </row>
    <row r="2166" spans="1:16" ht="63.75" hidden="1">
      <c r="A2166" s="268" t="s">
        <v>557</v>
      </c>
      <c r="B2166" s="89"/>
      <c r="C2166" s="269" t="s">
        <v>781</v>
      </c>
      <c r="D2166" s="84">
        <v>43539</v>
      </c>
      <c r="E2166" s="85" t="s">
        <v>4881</v>
      </c>
      <c r="F2166" s="85" t="s">
        <v>6</v>
      </c>
      <c r="G2166" s="85">
        <v>949309</v>
      </c>
      <c r="H2166" s="89"/>
      <c r="I2166" s="270" t="s">
        <v>5673</v>
      </c>
      <c r="J2166" s="89"/>
      <c r="K2166" s="89"/>
      <c r="L2166" s="89"/>
      <c r="M2166" s="89"/>
      <c r="N2166" s="271">
        <v>0</v>
      </c>
      <c r="O2166" s="271">
        <v>1408405.63</v>
      </c>
      <c r="P2166" s="89" t="s">
        <v>670</v>
      </c>
    </row>
    <row r="2167" spans="1:16" ht="63.75" hidden="1">
      <c r="A2167" s="268">
        <v>513</v>
      </c>
      <c r="B2167" s="89"/>
      <c r="C2167" s="269" t="s">
        <v>171</v>
      </c>
      <c r="D2167" s="84">
        <v>43539</v>
      </c>
      <c r="E2167" s="85" t="s">
        <v>4882</v>
      </c>
      <c r="F2167" s="85" t="s">
        <v>15</v>
      </c>
      <c r="G2167" s="85">
        <v>989003</v>
      </c>
      <c r="H2167" s="89"/>
      <c r="I2167" s="270" t="s">
        <v>5674</v>
      </c>
      <c r="J2167" s="89"/>
      <c r="K2167" s="89"/>
      <c r="L2167" s="89"/>
      <c r="M2167" s="89"/>
      <c r="N2167" s="271">
        <v>50</v>
      </c>
      <c r="O2167" s="271">
        <v>0</v>
      </c>
      <c r="P2167" s="89" t="s">
        <v>670</v>
      </c>
    </row>
    <row r="2168" spans="1:16" ht="89.25" hidden="1">
      <c r="A2168" s="268" t="s">
        <v>557</v>
      </c>
      <c r="B2168" s="89"/>
      <c r="C2168" s="269" t="s">
        <v>781</v>
      </c>
      <c r="D2168" s="84">
        <v>43539</v>
      </c>
      <c r="E2168" s="85" t="s">
        <v>4883</v>
      </c>
      <c r="F2168" s="85" t="s">
        <v>13</v>
      </c>
      <c r="G2168" s="85">
        <v>949326</v>
      </c>
      <c r="H2168" s="89"/>
      <c r="I2168" s="270" t="s">
        <v>5675</v>
      </c>
      <c r="J2168" s="89"/>
      <c r="K2168" s="89"/>
      <c r="L2168" s="89"/>
      <c r="M2168" s="89"/>
      <c r="N2168" s="271">
        <v>5398486.1799999997</v>
      </c>
      <c r="O2168" s="271">
        <v>0</v>
      </c>
      <c r="P2168" s="89" t="s">
        <v>670</v>
      </c>
    </row>
    <row r="2169" spans="1:16" ht="89.25" hidden="1">
      <c r="A2169" s="268" t="s">
        <v>557</v>
      </c>
      <c r="B2169" s="89"/>
      <c r="C2169" s="269" t="s">
        <v>781</v>
      </c>
      <c r="D2169" s="84">
        <v>43539</v>
      </c>
      <c r="E2169" s="85" t="s">
        <v>4884</v>
      </c>
      <c r="F2169" s="85" t="s">
        <v>11</v>
      </c>
      <c r="G2169" s="85">
        <v>949326</v>
      </c>
      <c r="H2169" s="89"/>
      <c r="I2169" s="270" t="s">
        <v>5676</v>
      </c>
      <c r="J2169" s="89"/>
      <c r="K2169" s="89"/>
      <c r="L2169" s="89"/>
      <c r="M2169" s="89"/>
      <c r="N2169" s="271">
        <v>50</v>
      </c>
      <c r="O2169" s="271">
        <v>0</v>
      </c>
      <c r="P2169" s="89" t="s">
        <v>670</v>
      </c>
    </row>
    <row r="2170" spans="1:16" ht="51">
      <c r="A2170" s="268" t="s">
        <v>565</v>
      </c>
      <c r="B2170" s="89"/>
      <c r="C2170" s="269" t="s">
        <v>615</v>
      </c>
      <c r="D2170" s="84">
        <v>43542</v>
      </c>
      <c r="E2170" s="85" t="s">
        <v>4885</v>
      </c>
      <c r="F2170" s="85" t="s">
        <v>3</v>
      </c>
      <c r="G2170" s="85">
        <v>1720622</v>
      </c>
      <c r="H2170" s="89"/>
      <c r="I2170" s="270" t="s">
        <v>5677</v>
      </c>
      <c r="J2170" s="89"/>
      <c r="K2170" s="89"/>
      <c r="L2170" s="89"/>
      <c r="M2170" s="89"/>
      <c r="N2170" s="271">
        <v>0</v>
      </c>
      <c r="O2170" s="271">
        <v>310.7</v>
      </c>
      <c r="P2170" s="89" t="s">
        <v>670</v>
      </c>
    </row>
    <row r="2171" spans="1:16" ht="51">
      <c r="A2171" s="268" t="s">
        <v>565</v>
      </c>
      <c r="B2171" s="89"/>
      <c r="C2171" s="269" t="s">
        <v>615</v>
      </c>
      <c r="D2171" s="84">
        <v>43542</v>
      </c>
      <c r="E2171" s="85" t="s">
        <v>4886</v>
      </c>
      <c r="F2171" s="85" t="s">
        <v>3</v>
      </c>
      <c r="G2171" s="85">
        <v>1720765</v>
      </c>
      <c r="H2171" s="89"/>
      <c r="I2171" s="270" t="s">
        <v>5678</v>
      </c>
      <c r="J2171" s="89"/>
      <c r="K2171" s="89"/>
      <c r="L2171" s="89"/>
      <c r="M2171" s="89"/>
      <c r="N2171" s="271">
        <v>0</v>
      </c>
      <c r="O2171" s="271">
        <v>1756</v>
      </c>
      <c r="P2171" s="89" t="s">
        <v>670</v>
      </c>
    </row>
    <row r="2172" spans="1:16" ht="51">
      <c r="A2172" s="268">
        <v>378</v>
      </c>
      <c r="B2172" s="89"/>
      <c r="C2172" s="269" t="s">
        <v>639</v>
      </c>
      <c r="D2172" s="84">
        <v>43542</v>
      </c>
      <c r="E2172" s="85" t="s">
        <v>4887</v>
      </c>
      <c r="F2172" s="85" t="s">
        <v>3</v>
      </c>
      <c r="G2172" s="85">
        <v>1720828</v>
      </c>
      <c r="H2172" s="89"/>
      <c r="I2172" s="270" t="s">
        <v>5679</v>
      </c>
      <c r="J2172" s="89"/>
      <c r="K2172" s="89"/>
      <c r="L2172" s="89"/>
      <c r="M2172" s="89"/>
      <c r="N2172" s="271">
        <v>0</v>
      </c>
      <c r="O2172" s="271">
        <v>300</v>
      </c>
      <c r="P2172" s="89" t="s">
        <v>670</v>
      </c>
    </row>
    <row r="2173" spans="1:16" ht="51">
      <c r="A2173" s="268">
        <v>47</v>
      </c>
      <c r="B2173" s="89"/>
      <c r="C2173" s="269" t="s">
        <v>49</v>
      </c>
      <c r="D2173" s="84">
        <v>43542</v>
      </c>
      <c r="E2173" s="85" t="s">
        <v>4888</v>
      </c>
      <c r="F2173" s="85" t="s">
        <v>3</v>
      </c>
      <c r="G2173" s="85">
        <v>1720668</v>
      </c>
      <c r="H2173" s="89"/>
      <c r="I2173" s="270" t="s">
        <v>5680</v>
      </c>
      <c r="J2173" s="89"/>
      <c r="K2173" s="89"/>
      <c r="L2173" s="89"/>
      <c r="M2173" s="89"/>
      <c r="N2173" s="271">
        <v>0</v>
      </c>
      <c r="O2173" s="271">
        <v>1.8</v>
      </c>
      <c r="P2173" s="89" t="s">
        <v>670</v>
      </c>
    </row>
    <row r="2174" spans="1:16" ht="38.25">
      <c r="A2174" s="268" t="s">
        <v>565</v>
      </c>
      <c r="B2174" s="89"/>
      <c r="C2174" s="269" t="s">
        <v>615</v>
      </c>
      <c r="D2174" s="84">
        <v>43542</v>
      </c>
      <c r="E2174" s="85" t="s">
        <v>4889</v>
      </c>
      <c r="F2174" s="85" t="s">
        <v>3</v>
      </c>
      <c r="G2174" s="85">
        <v>1720695</v>
      </c>
      <c r="H2174" s="89"/>
      <c r="I2174" s="270" t="s">
        <v>5681</v>
      </c>
      <c r="J2174" s="89"/>
      <c r="K2174" s="89"/>
      <c r="L2174" s="89"/>
      <c r="M2174" s="89"/>
      <c r="N2174" s="271">
        <v>0</v>
      </c>
      <c r="O2174" s="271">
        <v>3000</v>
      </c>
      <c r="P2174" s="89" t="s">
        <v>670</v>
      </c>
    </row>
    <row r="2175" spans="1:16" ht="51">
      <c r="A2175" s="268" t="s">
        <v>565</v>
      </c>
      <c r="B2175" s="89"/>
      <c r="C2175" s="269" t="s">
        <v>615</v>
      </c>
      <c r="D2175" s="84">
        <v>43542</v>
      </c>
      <c r="E2175" s="85" t="s">
        <v>4890</v>
      </c>
      <c r="F2175" s="85" t="s">
        <v>3</v>
      </c>
      <c r="G2175" s="85">
        <v>1720699</v>
      </c>
      <c r="H2175" s="89"/>
      <c r="I2175" s="270" t="s">
        <v>5682</v>
      </c>
      <c r="J2175" s="89"/>
      <c r="K2175" s="89"/>
      <c r="L2175" s="89"/>
      <c r="M2175" s="89"/>
      <c r="N2175" s="271">
        <v>0</v>
      </c>
      <c r="O2175" s="271">
        <v>16.350000000000001</v>
      </c>
      <c r="P2175" s="89" t="s">
        <v>670</v>
      </c>
    </row>
    <row r="2176" spans="1:16" ht="51">
      <c r="A2176" s="268" t="s">
        <v>565</v>
      </c>
      <c r="B2176" s="89"/>
      <c r="C2176" s="269" t="s">
        <v>615</v>
      </c>
      <c r="D2176" s="84">
        <v>43542</v>
      </c>
      <c r="E2176" s="85" t="s">
        <v>4891</v>
      </c>
      <c r="F2176" s="85" t="s">
        <v>3</v>
      </c>
      <c r="G2176" s="85">
        <v>1720700</v>
      </c>
      <c r="H2176" s="89"/>
      <c r="I2176" s="270" t="s">
        <v>5683</v>
      </c>
      <c r="J2176" s="89"/>
      <c r="K2176" s="89"/>
      <c r="L2176" s="89"/>
      <c r="M2176" s="89"/>
      <c r="N2176" s="271">
        <v>0</v>
      </c>
      <c r="O2176" s="271">
        <v>303</v>
      </c>
      <c r="P2176" s="89" t="s">
        <v>670</v>
      </c>
    </row>
    <row r="2177" spans="1:16" ht="63.75">
      <c r="A2177" s="268" t="s">
        <v>565</v>
      </c>
      <c r="B2177" s="89"/>
      <c r="C2177" s="269" t="s">
        <v>615</v>
      </c>
      <c r="D2177" s="84">
        <v>43542</v>
      </c>
      <c r="E2177" s="85" t="s">
        <v>4892</v>
      </c>
      <c r="F2177" s="85" t="s">
        <v>3</v>
      </c>
      <c r="G2177" s="85">
        <v>1720717</v>
      </c>
      <c r="H2177" s="89"/>
      <c r="I2177" s="270" t="s">
        <v>5684</v>
      </c>
      <c r="J2177" s="89"/>
      <c r="K2177" s="89"/>
      <c r="L2177" s="89"/>
      <c r="M2177" s="89"/>
      <c r="N2177" s="271">
        <v>0</v>
      </c>
      <c r="O2177" s="271">
        <v>0.42</v>
      </c>
      <c r="P2177" s="89" t="s">
        <v>670</v>
      </c>
    </row>
    <row r="2178" spans="1:16" ht="51">
      <c r="A2178" s="268" t="s">
        <v>565</v>
      </c>
      <c r="B2178" s="89"/>
      <c r="C2178" s="269" t="s">
        <v>615</v>
      </c>
      <c r="D2178" s="84">
        <v>43542</v>
      </c>
      <c r="E2178" s="85" t="s">
        <v>4893</v>
      </c>
      <c r="F2178" s="85" t="s">
        <v>3</v>
      </c>
      <c r="G2178" s="85">
        <v>1720718</v>
      </c>
      <c r="H2178" s="89"/>
      <c r="I2178" s="270" t="s">
        <v>5685</v>
      </c>
      <c r="J2178" s="89"/>
      <c r="K2178" s="89"/>
      <c r="L2178" s="89"/>
      <c r="M2178" s="89"/>
      <c r="N2178" s="271">
        <v>0</v>
      </c>
      <c r="O2178" s="271">
        <v>0.42</v>
      </c>
      <c r="P2178" s="89" t="s">
        <v>670</v>
      </c>
    </row>
    <row r="2179" spans="1:16" ht="38.25">
      <c r="A2179" s="268">
        <v>526</v>
      </c>
      <c r="B2179" s="89"/>
      <c r="C2179" s="269" t="s">
        <v>610</v>
      </c>
      <c r="D2179" s="84">
        <v>43542</v>
      </c>
      <c r="E2179" s="85" t="s">
        <v>4894</v>
      </c>
      <c r="F2179" s="85" t="s">
        <v>3</v>
      </c>
      <c r="G2179" s="85">
        <v>1720744</v>
      </c>
      <c r="H2179" s="89"/>
      <c r="I2179" s="270" t="s">
        <v>5686</v>
      </c>
      <c r="J2179" s="89"/>
      <c r="K2179" s="89"/>
      <c r="L2179" s="89"/>
      <c r="M2179" s="89"/>
      <c r="N2179" s="271">
        <v>0</v>
      </c>
      <c r="O2179" s="271">
        <v>80</v>
      </c>
      <c r="P2179" s="89" t="s">
        <v>670</v>
      </c>
    </row>
    <row r="2180" spans="1:16" ht="63.75">
      <c r="A2180" s="268">
        <v>48</v>
      </c>
      <c r="B2180" s="89"/>
      <c r="C2180" s="269" t="s">
        <v>50</v>
      </c>
      <c r="D2180" s="84">
        <v>43542</v>
      </c>
      <c r="E2180" s="85" t="s">
        <v>4895</v>
      </c>
      <c r="F2180" s="85" t="s">
        <v>3</v>
      </c>
      <c r="G2180" s="85">
        <v>1720751</v>
      </c>
      <c r="H2180" s="89"/>
      <c r="I2180" s="270" t="s">
        <v>5687</v>
      </c>
      <c r="J2180" s="89"/>
      <c r="K2180" s="89"/>
      <c r="L2180" s="89"/>
      <c r="M2180" s="89"/>
      <c r="N2180" s="271">
        <v>0</v>
      </c>
      <c r="O2180" s="271">
        <v>4121</v>
      </c>
      <c r="P2180" s="89" t="s">
        <v>670</v>
      </c>
    </row>
    <row r="2181" spans="1:16" ht="51">
      <c r="A2181" s="268">
        <v>70</v>
      </c>
      <c r="B2181" s="89"/>
      <c r="C2181" s="269" t="s">
        <v>53</v>
      </c>
      <c r="D2181" s="84">
        <v>43542</v>
      </c>
      <c r="E2181" s="85" t="s">
        <v>4896</v>
      </c>
      <c r="F2181" s="85" t="s">
        <v>3</v>
      </c>
      <c r="G2181" s="85">
        <v>1720752</v>
      </c>
      <c r="H2181" s="89"/>
      <c r="I2181" s="270" t="s">
        <v>5688</v>
      </c>
      <c r="J2181" s="89"/>
      <c r="K2181" s="89"/>
      <c r="L2181" s="89"/>
      <c r="M2181" s="89"/>
      <c r="N2181" s="271">
        <v>0</v>
      </c>
      <c r="O2181" s="271">
        <v>1100</v>
      </c>
      <c r="P2181" s="89" t="s">
        <v>670</v>
      </c>
    </row>
    <row r="2182" spans="1:16" ht="51">
      <c r="A2182" s="268">
        <v>70</v>
      </c>
      <c r="B2182" s="89"/>
      <c r="C2182" s="269" t="s">
        <v>53</v>
      </c>
      <c r="D2182" s="84">
        <v>43542</v>
      </c>
      <c r="E2182" s="85" t="s">
        <v>4897</v>
      </c>
      <c r="F2182" s="85" t="s">
        <v>3</v>
      </c>
      <c r="G2182" s="85">
        <v>1720753</v>
      </c>
      <c r="H2182" s="89"/>
      <c r="I2182" s="270" t="s">
        <v>5689</v>
      </c>
      <c r="J2182" s="89"/>
      <c r="K2182" s="89"/>
      <c r="L2182" s="89"/>
      <c r="M2182" s="89"/>
      <c r="N2182" s="271">
        <v>0</v>
      </c>
      <c r="O2182" s="271">
        <v>2300</v>
      </c>
      <c r="P2182" s="89" t="s">
        <v>670</v>
      </c>
    </row>
    <row r="2183" spans="1:16" ht="51">
      <c r="A2183" s="268">
        <v>46</v>
      </c>
      <c r="B2183" s="89"/>
      <c r="C2183" s="269" t="s">
        <v>48</v>
      </c>
      <c r="D2183" s="84">
        <v>43542</v>
      </c>
      <c r="E2183" s="85" t="s">
        <v>4898</v>
      </c>
      <c r="F2183" s="85" t="s">
        <v>3</v>
      </c>
      <c r="G2183" s="85">
        <v>1720692</v>
      </c>
      <c r="H2183" s="89"/>
      <c r="I2183" s="270" t="s">
        <v>5690</v>
      </c>
      <c r="J2183" s="89"/>
      <c r="K2183" s="89"/>
      <c r="L2183" s="89"/>
      <c r="M2183" s="89"/>
      <c r="N2183" s="271">
        <v>0</v>
      </c>
      <c r="O2183" s="271">
        <v>3754</v>
      </c>
      <c r="P2183" s="89" t="s">
        <v>670</v>
      </c>
    </row>
    <row r="2184" spans="1:16" ht="51">
      <c r="A2184" s="268">
        <v>253</v>
      </c>
      <c r="B2184" s="89"/>
      <c r="C2184" s="269" t="s">
        <v>114</v>
      </c>
      <c r="D2184" s="84">
        <v>43542</v>
      </c>
      <c r="E2184" s="85" t="s">
        <v>4899</v>
      </c>
      <c r="F2184" s="85" t="s">
        <v>3</v>
      </c>
      <c r="G2184" s="85">
        <v>1720711</v>
      </c>
      <c r="H2184" s="89"/>
      <c r="I2184" s="270" t="s">
        <v>5691</v>
      </c>
      <c r="J2184" s="89"/>
      <c r="K2184" s="89"/>
      <c r="L2184" s="89"/>
      <c r="M2184" s="89"/>
      <c r="N2184" s="271">
        <v>0</v>
      </c>
      <c r="O2184" s="271">
        <v>43.1</v>
      </c>
      <c r="P2184" s="89" t="s">
        <v>741</v>
      </c>
    </row>
    <row r="2185" spans="1:16" ht="51">
      <c r="A2185" s="268" t="s">
        <v>565</v>
      </c>
      <c r="B2185" s="89"/>
      <c r="C2185" s="269" t="s">
        <v>615</v>
      </c>
      <c r="D2185" s="84">
        <v>43542</v>
      </c>
      <c r="E2185" s="85" t="s">
        <v>4900</v>
      </c>
      <c r="F2185" s="85" t="s">
        <v>3</v>
      </c>
      <c r="G2185" s="85">
        <v>1720614</v>
      </c>
      <c r="H2185" s="89"/>
      <c r="I2185" s="270" t="s">
        <v>5692</v>
      </c>
      <c r="J2185" s="89"/>
      <c r="K2185" s="89"/>
      <c r="L2185" s="89"/>
      <c r="M2185" s="89"/>
      <c r="N2185" s="271">
        <v>0</v>
      </c>
      <c r="O2185" s="271">
        <v>18023.38</v>
      </c>
      <c r="P2185" s="89" t="s">
        <v>670</v>
      </c>
    </row>
    <row r="2186" spans="1:16" ht="63.75">
      <c r="A2186" s="268">
        <v>660</v>
      </c>
      <c r="B2186" s="89"/>
      <c r="C2186" s="269" t="s">
        <v>188</v>
      </c>
      <c r="D2186" s="84">
        <v>43542</v>
      </c>
      <c r="E2186" s="85" t="s">
        <v>4901</v>
      </c>
      <c r="F2186" s="85" t="s">
        <v>3</v>
      </c>
      <c r="G2186" s="85">
        <v>1720629</v>
      </c>
      <c r="H2186" s="89"/>
      <c r="I2186" s="270" t="s">
        <v>5693</v>
      </c>
      <c r="J2186" s="89"/>
      <c r="K2186" s="89"/>
      <c r="L2186" s="89"/>
      <c r="M2186" s="89"/>
      <c r="N2186" s="271">
        <v>0</v>
      </c>
      <c r="O2186" s="271">
        <v>434</v>
      </c>
      <c r="P2186" s="89" t="s">
        <v>670</v>
      </c>
    </row>
    <row r="2187" spans="1:16" ht="51">
      <c r="A2187" s="268">
        <v>593</v>
      </c>
      <c r="B2187" s="89"/>
      <c r="C2187" s="269" t="s">
        <v>612</v>
      </c>
      <c r="D2187" s="84">
        <v>43542</v>
      </c>
      <c r="E2187" s="85" t="s">
        <v>4902</v>
      </c>
      <c r="F2187" s="85" t="s">
        <v>3</v>
      </c>
      <c r="G2187" s="85">
        <v>1720664</v>
      </c>
      <c r="H2187" s="89"/>
      <c r="I2187" s="270" t="s">
        <v>5694</v>
      </c>
      <c r="J2187" s="89"/>
      <c r="K2187" s="89"/>
      <c r="L2187" s="89"/>
      <c r="M2187" s="89"/>
      <c r="N2187" s="271">
        <v>0</v>
      </c>
      <c r="O2187" s="271">
        <v>474256.43</v>
      </c>
      <c r="P2187" s="89" t="s">
        <v>670</v>
      </c>
    </row>
    <row r="2188" spans="1:16" ht="51">
      <c r="A2188" s="268" t="s">
        <v>565</v>
      </c>
      <c r="B2188" s="89"/>
      <c r="C2188" s="269" t="s">
        <v>615</v>
      </c>
      <c r="D2188" s="84">
        <v>43542</v>
      </c>
      <c r="E2188" s="85" t="s">
        <v>4903</v>
      </c>
      <c r="F2188" s="85" t="s">
        <v>3</v>
      </c>
      <c r="G2188" s="85">
        <v>1720674</v>
      </c>
      <c r="H2188" s="89"/>
      <c r="I2188" s="270" t="s">
        <v>5695</v>
      </c>
      <c r="J2188" s="89"/>
      <c r="K2188" s="89"/>
      <c r="L2188" s="89"/>
      <c r="M2188" s="89"/>
      <c r="N2188" s="271">
        <v>0</v>
      </c>
      <c r="O2188" s="271">
        <v>707</v>
      </c>
      <c r="P2188" s="89" t="s">
        <v>670</v>
      </c>
    </row>
    <row r="2189" spans="1:16" ht="63.75" hidden="1">
      <c r="A2189" s="268" t="s">
        <v>557</v>
      </c>
      <c r="B2189" s="89"/>
      <c r="C2189" s="269" t="s">
        <v>781</v>
      </c>
      <c r="D2189" s="84">
        <v>43542</v>
      </c>
      <c r="E2189" s="85" t="s">
        <v>4904</v>
      </c>
      <c r="F2189" s="85" t="s">
        <v>6</v>
      </c>
      <c r="G2189" s="85">
        <v>989992</v>
      </c>
      <c r="H2189" s="89"/>
      <c r="I2189" s="270" t="s">
        <v>5696</v>
      </c>
      <c r="J2189" s="89"/>
      <c r="K2189" s="89"/>
      <c r="L2189" s="89"/>
      <c r="M2189" s="89"/>
      <c r="N2189" s="271">
        <v>0</v>
      </c>
      <c r="O2189" s="271">
        <v>6001.81</v>
      </c>
      <c r="P2189" s="89" t="s">
        <v>670</v>
      </c>
    </row>
    <row r="2190" spans="1:16" ht="63.75" hidden="1">
      <c r="A2190" s="268" t="s">
        <v>557</v>
      </c>
      <c r="B2190" s="89"/>
      <c r="C2190" s="269" t="s">
        <v>781</v>
      </c>
      <c r="D2190" s="84">
        <v>43542</v>
      </c>
      <c r="E2190" s="85" t="s">
        <v>4905</v>
      </c>
      <c r="F2190" s="85" t="s">
        <v>6</v>
      </c>
      <c r="G2190" s="85">
        <v>989994</v>
      </c>
      <c r="H2190" s="89"/>
      <c r="I2190" s="270" t="s">
        <v>5697</v>
      </c>
      <c r="J2190" s="89"/>
      <c r="K2190" s="89"/>
      <c r="L2190" s="89"/>
      <c r="M2190" s="89"/>
      <c r="N2190" s="271">
        <v>0</v>
      </c>
      <c r="O2190" s="271">
        <v>5888.14</v>
      </c>
      <c r="P2190" s="89" t="s">
        <v>670</v>
      </c>
    </row>
    <row r="2191" spans="1:16" ht="51" hidden="1">
      <c r="A2191" s="268">
        <v>10</v>
      </c>
      <c r="B2191" s="89"/>
      <c r="C2191" s="269" t="s">
        <v>41</v>
      </c>
      <c r="D2191" s="84">
        <v>43542</v>
      </c>
      <c r="E2191" s="85" t="s">
        <v>4906</v>
      </c>
      <c r="F2191" s="85" t="s">
        <v>6</v>
      </c>
      <c r="G2191" s="85">
        <v>989996</v>
      </c>
      <c r="H2191" s="89"/>
      <c r="I2191" s="270" t="s">
        <v>5698</v>
      </c>
      <c r="J2191" s="89"/>
      <c r="K2191" s="89"/>
      <c r="L2191" s="89"/>
      <c r="M2191" s="89"/>
      <c r="N2191" s="271">
        <v>0</v>
      </c>
      <c r="O2191" s="271">
        <v>4365.57</v>
      </c>
      <c r="P2191" s="89" t="s">
        <v>670</v>
      </c>
    </row>
    <row r="2192" spans="1:16" ht="63.75" hidden="1">
      <c r="A2192" s="268">
        <v>340</v>
      </c>
      <c r="B2192" s="89"/>
      <c r="C2192" s="269" t="s">
        <v>147</v>
      </c>
      <c r="D2192" s="84">
        <v>43542</v>
      </c>
      <c r="E2192" s="85" t="s">
        <v>4907</v>
      </c>
      <c r="F2192" s="85" t="s">
        <v>6</v>
      </c>
      <c r="G2192" s="85">
        <v>990006</v>
      </c>
      <c r="H2192" s="89"/>
      <c r="I2192" s="270" t="s">
        <v>5699</v>
      </c>
      <c r="J2192" s="89"/>
      <c r="K2192" s="89"/>
      <c r="L2192" s="89"/>
      <c r="M2192" s="89"/>
      <c r="N2192" s="271">
        <v>0</v>
      </c>
      <c r="O2192" s="271">
        <v>64305.64</v>
      </c>
      <c r="P2192" s="89" t="s">
        <v>670</v>
      </c>
    </row>
    <row r="2193" spans="1:16" ht="63.75" hidden="1">
      <c r="A2193" s="268">
        <v>340</v>
      </c>
      <c r="B2193" s="89"/>
      <c r="C2193" s="269" t="s">
        <v>147</v>
      </c>
      <c r="D2193" s="84">
        <v>43542</v>
      </c>
      <c r="E2193" s="85" t="s">
        <v>4908</v>
      </c>
      <c r="F2193" s="85" t="s">
        <v>6</v>
      </c>
      <c r="G2193" s="85">
        <v>990010</v>
      </c>
      <c r="H2193" s="89"/>
      <c r="I2193" s="270" t="s">
        <v>5700</v>
      </c>
      <c r="J2193" s="89"/>
      <c r="K2193" s="89"/>
      <c r="L2193" s="89"/>
      <c r="M2193" s="89"/>
      <c r="N2193" s="271">
        <v>0</v>
      </c>
      <c r="O2193" s="271">
        <v>18144.7</v>
      </c>
      <c r="P2193" s="89" t="s">
        <v>670</v>
      </c>
    </row>
    <row r="2194" spans="1:16" ht="63.75" hidden="1">
      <c r="A2194" s="268" t="s">
        <v>557</v>
      </c>
      <c r="B2194" s="89"/>
      <c r="C2194" s="269" t="s">
        <v>781</v>
      </c>
      <c r="D2194" s="84">
        <v>43542</v>
      </c>
      <c r="E2194" s="85" t="s">
        <v>4909</v>
      </c>
      <c r="F2194" s="85" t="s">
        <v>6</v>
      </c>
      <c r="G2194" s="85">
        <v>990013</v>
      </c>
      <c r="H2194" s="89"/>
      <c r="I2194" s="270" t="s">
        <v>5701</v>
      </c>
      <c r="J2194" s="89"/>
      <c r="K2194" s="89"/>
      <c r="L2194" s="89"/>
      <c r="M2194" s="89"/>
      <c r="N2194" s="271">
        <v>0</v>
      </c>
      <c r="O2194" s="271">
        <v>432087.93</v>
      </c>
      <c r="P2194" s="89" t="s">
        <v>670</v>
      </c>
    </row>
    <row r="2195" spans="1:16" ht="76.5" hidden="1">
      <c r="A2195" s="268" t="s">
        <v>557</v>
      </c>
      <c r="B2195" s="89"/>
      <c r="C2195" s="269" t="s">
        <v>781</v>
      </c>
      <c r="D2195" s="84">
        <v>43542</v>
      </c>
      <c r="E2195" s="85" t="s">
        <v>4910</v>
      </c>
      <c r="F2195" s="85" t="s">
        <v>6</v>
      </c>
      <c r="G2195" s="85">
        <v>949388</v>
      </c>
      <c r="H2195" s="89"/>
      <c r="I2195" s="270" t="s">
        <v>5702</v>
      </c>
      <c r="J2195" s="89"/>
      <c r="K2195" s="89"/>
      <c r="L2195" s="89"/>
      <c r="M2195" s="89"/>
      <c r="N2195" s="271">
        <v>0</v>
      </c>
      <c r="O2195" s="271">
        <v>23493.02</v>
      </c>
      <c r="P2195" s="89" t="s">
        <v>670</v>
      </c>
    </row>
    <row r="2196" spans="1:16" ht="76.5" hidden="1">
      <c r="A2196" s="268" t="s">
        <v>557</v>
      </c>
      <c r="B2196" s="89"/>
      <c r="C2196" s="269" t="s">
        <v>781</v>
      </c>
      <c r="D2196" s="84">
        <v>43542</v>
      </c>
      <c r="E2196" s="85" t="s">
        <v>4911</v>
      </c>
      <c r="F2196" s="85" t="s">
        <v>11</v>
      </c>
      <c r="G2196" s="85">
        <v>949389</v>
      </c>
      <c r="H2196" s="89"/>
      <c r="I2196" s="270" t="s">
        <v>5703</v>
      </c>
      <c r="J2196" s="89"/>
      <c r="K2196" s="89"/>
      <c r="L2196" s="89"/>
      <c r="M2196" s="89"/>
      <c r="N2196" s="271">
        <v>50</v>
      </c>
      <c r="O2196" s="271">
        <v>0</v>
      </c>
      <c r="P2196" s="89" t="s">
        <v>670</v>
      </c>
    </row>
    <row r="2197" spans="1:16" ht="89.25" hidden="1">
      <c r="A2197" s="268">
        <v>25</v>
      </c>
      <c r="B2197" s="89"/>
      <c r="C2197" s="269" t="s">
        <v>45</v>
      </c>
      <c r="D2197" s="84">
        <v>43542</v>
      </c>
      <c r="E2197" s="85" t="s">
        <v>4912</v>
      </c>
      <c r="F2197" s="85" t="s">
        <v>15</v>
      </c>
      <c r="G2197" s="85">
        <v>7460</v>
      </c>
      <c r="H2197" s="89"/>
      <c r="I2197" s="270" t="s">
        <v>5704</v>
      </c>
      <c r="J2197" s="89"/>
      <c r="K2197" s="89"/>
      <c r="L2197" s="89"/>
      <c r="M2197" s="89"/>
      <c r="N2197" s="271">
        <v>270.75</v>
      </c>
      <c r="O2197" s="271">
        <v>0</v>
      </c>
      <c r="P2197" s="89" t="s">
        <v>670</v>
      </c>
    </row>
    <row r="2198" spans="1:16" ht="102" hidden="1">
      <c r="A2198" s="268">
        <v>25</v>
      </c>
      <c r="B2198" s="89"/>
      <c r="C2198" s="269" t="s">
        <v>45</v>
      </c>
      <c r="D2198" s="84">
        <v>43542</v>
      </c>
      <c r="E2198" s="85" t="s">
        <v>4913</v>
      </c>
      <c r="F2198" s="85" t="s">
        <v>15</v>
      </c>
      <c r="G2198" s="85">
        <v>7459</v>
      </c>
      <c r="H2198" s="89"/>
      <c r="I2198" s="270" t="s">
        <v>5705</v>
      </c>
      <c r="J2198" s="89"/>
      <c r="K2198" s="89"/>
      <c r="L2198" s="89"/>
      <c r="M2198" s="89"/>
      <c r="N2198" s="271">
        <v>326.25</v>
      </c>
      <c r="O2198" s="271">
        <v>0</v>
      </c>
      <c r="P2198" s="89" t="s">
        <v>670</v>
      </c>
    </row>
    <row r="2199" spans="1:16" ht="89.25" hidden="1">
      <c r="A2199" s="268">
        <v>513</v>
      </c>
      <c r="B2199" s="89"/>
      <c r="C2199" s="269" t="s">
        <v>171</v>
      </c>
      <c r="D2199" s="84">
        <v>43542</v>
      </c>
      <c r="E2199" s="85" t="s">
        <v>4914</v>
      </c>
      <c r="F2199" s="85" t="s">
        <v>15</v>
      </c>
      <c r="G2199" s="85">
        <v>7448</v>
      </c>
      <c r="H2199" s="89"/>
      <c r="I2199" s="270" t="s">
        <v>5706</v>
      </c>
      <c r="J2199" s="89"/>
      <c r="K2199" s="89"/>
      <c r="L2199" s="89"/>
      <c r="M2199" s="89"/>
      <c r="N2199" s="271">
        <v>11731</v>
      </c>
      <c r="O2199" s="271">
        <v>0</v>
      </c>
      <c r="P2199" s="89" t="s">
        <v>670</v>
      </c>
    </row>
    <row r="2200" spans="1:16" ht="102" hidden="1">
      <c r="A2200" s="268">
        <v>513</v>
      </c>
      <c r="B2200" s="89"/>
      <c r="C2200" s="269" t="s">
        <v>171</v>
      </c>
      <c r="D2200" s="84">
        <v>43542</v>
      </c>
      <c r="E2200" s="85" t="s">
        <v>4915</v>
      </c>
      <c r="F2200" s="85" t="s">
        <v>15</v>
      </c>
      <c r="G2200" s="85">
        <v>7449</v>
      </c>
      <c r="H2200" s="89"/>
      <c r="I2200" s="270" t="s">
        <v>5707</v>
      </c>
      <c r="J2200" s="89"/>
      <c r="K2200" s="89"/>
      <c r="L2200" s="89"/>
      <c r="M2200" s="89"/>
      <c r="N2200" s="271">
        <v>39202.49</v>
      </c>
      <c r="O2200" s="271">
        <v>0</v>
      </c>
      <c r="P2200" s="89" t="s">
        <v>670</v>
      </c>
    </row>
    <row r="2201" spans="1:16" ht="63.75" hidden="1">
      <c r="A2201" s="268">
        <v>513</v>
      </c>
      <c r="B2201" s="89"/>
      <c r="C2201" s="269" t="s">
        <v>171</v>
      </c>
      <c r="D2201" s="84">
        <v>43542</v>
      </c>
      <c r="E2201" s="85" t="s">
        <v>4916</v>
      </c>
      <c r="F2201" s="85" t="s">
        <v>15</v>
      </c>
      <c r="G2201" s="85">
        <v>989999</v>
      </c>
      <c r="H2201" s="89"/>
      <c r="I2201" s="270" t="s">
        <v>5708</v>
      </c>
      <c r="J2201" s="89"/>
      <c r="K2201" s="89"/>
      <c r="L2201" s="89"/>
      <c r="M2201" s="89"/>
      <c r="N2201" s="271">
        <v>50</v>
      </c>
      <c r="O2201" s="271">
        <v>0</v>
      </c>
      <c r="P2201" s="89" t="s">
        <v>670</v>
      </c>
    </row>
    <row r="2202" spans="1:16" ht="51" hidden="1">
      <c r="A2202" s="268">
        <v>340</v>
      </c>
      <c r="B2202" s="89"/>
      <c r="C2202" s="269" t="s">
        <v>147</v>
      </c>
      <c r="D2202" s="84">
        <v>43542</v>
      </c>
      <c r="E2202" s="85" t="s">
        <v>4917</v>
      </c>
      <c r="F2202" s="85" t="s">
        <v>15</v>
      </c>
      <c r="G2202" s="85">
        <v>990007</v>
      </c>
      <c r="H2202" s="89"/>
      <c r="I2202" s="270" t="s">
        <v>5709</v>
      </c>
      <c r="J2202" s="89"/>
      <c r="K2202" s="89"/>
      <c r="L2202" s="89"/>
      <c r="M2202" s="89"/>
      <c r="N2202" s="271">
        <v>50</v>
      </c>
      <c r="O2202" s="271">
        <v>0</v>
      </c>
      <c r="P2202" s="89" t="s">
        <v>670</v>
      </c>
    </row>
    <row r="2203" spans="1:16" ht="51" hidden="1">
      <c r="A2203" s="268">
        <v>340</v>
      </c>
      <c r="B2203" s="89"/>
      <c r="C2203" s="269" t="s">
        <v>147</v>
      </c>
      <c r="D2203" s="84">
        <v>43542</v>
      </c>
      <c r="E2203" s="85" t="s">
        <v>4918</v>
      </c>
      <c r="F2203" s="85" t="s">
        <v>15</v>
      </c>
      <c r="G2203" s="85">
        <v>990011</v>
      </c>
      <c r="H2203" s="89"/>
      <c r="I2203" s="270" t="s">
        <v>5710</v>
      </c>
      <c r="J2203" s="89"/>
      <c r="K2203" s="89"/>
      <c r="L2203" s="89"/>
      <c r="M2203" s="89"/>
      <c r="N2203" s="271">
        <v>50</v>
      </c>
      <c r="O2203" s="271">
        <v>0</v>
      </c>
      <c r="P2203" s="89" t="s">
        <v>670</v>
      </c>
    </row>
    <row r="2204" spans="1:16" ht="51" hidden="1">
      <c r="A2204" s="268" t="s">
        <v>557</v>
      </c>
      <c r="B2204" s="89"/>
      <c r="C2204" s="269" t="s">
        <v>781</v>
      </c>
      <c r="D2204" s="84">
        <v>43542</v>
      </c>
      <c r="E2204" s="85" t="s">
        <v>4919</v>
      </c>
      <c r="F2204" s="85" t="s">
        <v>11</v>
      </c>
      <c r="G2204" s="85">
        <v>11982</v>
      </c>
      <c r="H2204" s="89"/>
      <c r="I2204" s="270" t="s">
        <v>5711</v>
      </c>
      <c r="J2204" s="89"/>
      <c r="K2204" s="89"/>
      <c r="L2204" s="89"/>
      <c r="M2204" s="89"/>
      <c r="N2204" s="271">
        <v>2901.98</v>
      </c>
      <c r="O2204" s="271">
        <v>0</v>
      </c>
      <c r="P2204" s="89" t="s">
        <v>670</v>
      </c>
    </row>
    <row r="2205" spans="1:16" ht="51" hidden="1">
      <c r="A2205" s="268" t="s">
        <v>557</v>
      </c>
      <c r="B2205" s="89"/>
      <c r="C2205" s="269" t="s">
        <v>781</v>
      </c>
      <c r="D2205" s="84">
        <v>43542</v>
      </c>
      <c r="E2205" s="85" t="s">
        <v>4920</v>
      </c>
      <c r="F2205" s="85" t="s">
        <v>11</v>
      </c>
      <c r="G2205" s="85">
        <v>11981</v>
      </c>
      <c r="H2205" s="89"/>
      <c r="I2205" s="270" t="s">
        <v>5712</v>
      </c>
      <c r="J2205" s="89"/>
      <c r="K2205" s="89"/>
      <c r="L2205" s="89"/>
      <c r="M2205" s="89"/>
      <c r="N2205" s="271">
        <v>305.74</v>
      </c>
      <c r="O2205" s="271">
        <v>0</v>
      </c>
      <c r="P2205" s="89" t="s">
        <v>670</v>
      </c>
    </row>
    <row r="2206" spans="1:16" ht="63.75" hidden="1">
      <c r="A2206" s="268">
        <v>513</v>
      </c>
      <c r="B2206" s="89"/>
      <c r="C2206" s="269" t="s">
        <v>171</v>
      </c>
      <c r="D2206" s="84">
        <v>43542</v>
      </c>
      <c r="E2206" s="85" t="s">
        <v>4921</v>
      </c>
      <c r="F2206" s="85" t="s">
        <v>15</v>
      </c>
      <c r="G2206" s="85">
        <v>990401</v>
      </c>
      <c r="H2206" s="89"/>
      <c r="I2206" s="270" t="s">
        <v>5713</v>
      </c>
      <c r="J2206" s="89"/>
      <c r="K2206" s="89"/>
      <c r="L2206" s="89"/>
      <c r="M2206" s="89"/>
      <c r="N2206" s="271">
        <v>50</v>
      </c>
      <c r="O2206" s="271">
        <v>0</v>
      </c>
      <c r="P2206" s="89" t="s">
        <v>670</v>
      </c>
    </row>
    <row r="2207" spans="1:16" ht="76.5" hidden="1">
      <c r="A2207" s="268" t="s">
        <v>557</v>
      </c>
      <c r="B2207" s="89"/>
      <c r="C2207" s="269" t="s">
        <v>781</v>
      </c>
      <c r="D2207" s="84">
        <v>43542</v>
      </c>
      <c r="E2207" s="85" t="s">
        <v>4922</v>
      </c>
      <c r="F2207" s="85" t="s">
        <v>13</v>
      </c>
      <c r="G2207" s="85">
        <v>949401</v>
      </c>
      <c r="H2207" s="89"/>
      <c r="I2207" s="270" t="s">
        <v>5714</v>
      </c>
      <c r="J2207" s="89"/>
      <c r="K2207" s="89"/>
      <c r="L2207" s="89"/>
      <c r="M2207" s="89"/>
      <c r="N2207" s="271">
        <v>768</v>
      </c>
      <c r="O2207" s="271">
        <v>0</v>
      </c>
      <c r="P2207" s="89" t="s">
        <v>670</v>
      </c>
    </row>
    <row r="2208" spans="1:16" ht="76.5" hidden="1">
      <c r="A2208" s="268" t="s">
        <v>557</v>
      </c>
      <c r="B2208" s="89"/>
      <c r="C2208" s="269" t="s">
        <v>781</v>
      </c>
      <c r="D2208" s="84">
        <v>43542</v>
      </c>
      <c r="E2208" s="85" t="s">
        <v>4923</v>
      </c>
      <c r="F2208" s="85" t="s">
        <v>11</v>
      </c>
      <c r="G2208" s="85">
        <v>949401</v>
      </c>
      <c r="H2208" s="89"/>
      <c r="I2208" s="270" t="s">
        <v>5715</v>
      </c>
      <c r="J2208" s="89"/>
      <c r="K2208" s="89"/>
      <c r="L2208" s="89"/>
      <c r="M2208" s="89"/>
      <c r="N2208" s="271">
        <v>50</v>
      </c>
      <c r="O2208" s="271">
        <v>0</v>
      </c>
      <c r="P2208" s="89" t="s">
        <v>670</v>
      </c>
    </row>
    <row r="2209" spans="1:16" ht="51">
      <c r="A2209" s="268">
        <v>599</v>
      </c>
      <c r="B2209" s="89"/>
      <c r="C2209" s="269" t="s">
        <v>1370</v>
      </c>
      <c r="D2209" s="84">
        <v>43543</v>
      </c>
      <c r="E2209" s="85" t="s">
        <v>4924</v>
      </c>
      <c r="F2209" s="85" t="s">
        <v>3</v>
      </c>
      <c r="G2209" s="85">
        <v>1721220</v>
      </c>
      <c r="H2209" s="89"/>
      <c r="I2209" s="270" t="s">
        <v>2511</v>
      </c>
      <c r="J2209" s="89"/>
      <c r="K2209" s="89"/>
      <c r="L2209" s="89"/>
      <c r="M2209" s="89"/>
      <c r="N2209" s="271">
        <v>0</v>
      </c>
      <c r="O2209" s="271">
        <v>440.99</v>
      </c>
      <c r="P2209" s="89" t="s">
        <v>670</v>
      </c>
    </row>
    <row r="2210" spans="1:16" ht="38.25">
      <c r="A2210" s="268">
        <v>212</v>
      </c>
      <c r="B2210" s="89"/>
      <c r="C2210" s="269" t="s">
        <v>100</v>
      </c>
      <c r="D2210" s="84">
        <v>43543</v>
      </c>
      <c r="E2210" s="85" t="s">
        <v>4925</v>
      </c>
      <c r="F2210" s="85" t="s">
        <v>3</v>
      </c>
      <c r="G2210" s="85">
        <v>1721117</v>
      </c>
      <c r="H2210" s="89"/>
      <c r="I2210" s="270" t="s">
        <v>5716</v>
      </c>
      <c r="J2210" s="89"/>
      <c r="K2210" s="89"/>
      <c r="L2210" s="89"/>
      <c r="M2210" s="89"/>
      <c r="N2210" s="271">
        <v>0</v>
      </c>
      <c r="O2210" s="271">
        <v>298.74</v>
      </c>
      <c r="P2210" s="89" t="s">
        <v>670</v>
      </c>
    </row>
    <row r="2211" spans="1:16" ht="63.75">
      <c r="A2211" s="268" t="s">
        <v>565</v>
      </c>
      <c r="B2211" s="89"/>
      <c r="C2211" s="269" t="s">
        <v>615</v>
      </c>
      <c r="D2211" s="84">
        <v>43543</v>
      </c>
      <c r="E2211" s="85" t="s">
        <v>4926</v>
      </c>
      <c r="F2211" s="85" t="s">
        <v>3</v>
      </c>
      <c r="G2211" s="85">
        <v>1721116</v>
      </c>
      <c r="H2211" s="89"/>
      <c r="I2211" s="270" t="s">
        <v>5717</v>
      </c>
      <c r="J2211" s="89"/>
      <c r="K2211" s="89"/>
      <c r="L2211" s="89"/>
      <c r="M2211" s="89"/>
      <c r="N2211" s="271">
        <v>0</v>
      </c>
      <c r="O2211" s="271">
        <v>381.73</v>
      </c>
      <c r="P2211" s="89" t="s">
        <v>670</v>
      </c>
    </row>
    <row r="2212" spans="1:16" ht="38.25">
      <c r="A2212" s="268" t="s">
        <v>565</v>
      </c>
      <c r="B2212" s="89"/>
      <c r="C2212" s="269" t="s">
        <v>615</v>
      </c>
      <c r="D2212" s="84">
        <v>43543</v>
      </c>
      <c r="E2212" s="85" t="s">
        <v>4927</v>
      </c>
      <c r="F2212" s="85" t="s">
        <v>3</v>
      </c>
      <c r="G2212" s="85">
        <v>1721072</v>
      </c>
      <c r="H2212" s="89"/>
      <c r="I2212" s="270" t="s">
        <v>4075</v>
      </c>
      <c r="J2212" s="89"/>
      <c r="K2212" s="89"/>
      <c r="L2212" s="89"/>
      <c r="M2212" s="89"/>
      <c r="N2212" s="271">
        <v>0</v>
      </c>
      <c r="O2212" s="271">
        <v>500</v>
      </c>
      <c r="P2212" s="89" t="s">
        <v>670</v>
      </c>
    </row>
    <row r="2213" spans="1:16" ht="63.75">
      <c r="A2213" s="268" t="s">
        <v>556</v>
      </c>
      <c r="B2213" s="89"/>
      <c r="C2213" s="269" t="s">
        <v>616</v>
      </c>
      <c r="D2213" s="84">
        <v>43543</v>
      </c>
      <c r="E2213" s="85" t="s">
        <v>4928</v>
      </c>
      <c r="F2213" s="85" t="s">
        <v>3</v>
      </c>
      <c r="G2213" s="85">
        <v>1721096</v>
      </c>
      <c r="H2213" s="89"/>
      <c r="I2213" s="270" t="s">
        <v>5718</v>
      </c>
      <c r="J2213" s="89"/>
      <c r="K2213" s="89"/>
      <c r="L2213" s="89"/>
      <c r="M2213" s="89"/>
      <c r="N2213" s="271">
        <v>0</v>
      </c>
      <c r="O2213" s="271">
        <v>564.82000000000005</v>
      </c>
      <c r="P2213" s="89" t="s">
        <v>670</v>
      </c>
    </row>
    <row r="2214" spans="1:16" ht="63.75">
      <c r="A2214" s="268">
        <v>670</v>
      </c>
      <c r="B2214" s="89"/>
      <c r="C2214" s="269" t="s">
        <v>190</v>
      </c>
      <c r="D2214" s="84">
        <v>43543</v>
      </c>
      <c r="E2214" s="85" t="s">
        <v>4929</v>
      </c>
      <c r="F2214" s="85" t="s">
        <v>3</v>
      </c>
      <c r="G2214" s="85">
        <v>1721064</v>
      </c>
      <c r="H2214" s="89"/>
      <c r="I2214" s="270" t="s">
        <v>5719</v>
      </c>
      <c r="J2214" s="89"/>
      <c r="K2214" s="89"/>
      <c r="L2214" s="89"/>
      <c r="M2214" s="89"/>
      <c r="N2214" s="271">
        <v>0</v>
      </c>
      <c r="O2214" s="271">
        <v>11361</v>
      </c>
      <c r="P2214" s="89" t="s">
        <v>670</v>
      </c>
    </row>
    <row r="2215" spans="1:16" ht="51">
      <c r="A2215" s="268">
        <v>670</v>
      </c>
      <c r="B2215" s="89"/>
      <c r="C2215" s="269" t="s">
        <v>190</v>
      </c>
      <c r="D2215" s="84">
        <v>43543</v>
      </c>
      <c r="E2215" s="85" t="s">
        <v>4930</v>
      </c>
      <c r="F2215" s="85" t="s">
        <v>3</v>
      </c>
      <c r="G2215" s="85">
        <v>1721061</v>
      </c>
      <c r="H2215" s="89"/>
      <c r="I2215" s="270" t="s">
        <v>5720</v>
      </c>
      <c r="J2215" s="89"/>
      <c r="K2215" s="89"/>
      <c r="L2215" s="89"/>
      <c r="M2215" s="89"/>
      <c r="N2215" s="271">
        <v>0</v>
      </c>
      <c r="O2215" s="271">
        <v>2470</v>
      </c>
      <c r="P2215" s="89" t="s">
        <v>670</v>
      </c>
    </row>
    <row r="2216" spans="1:16" ht="63.75">
      <c r="A2216" s="268">
        <v>590</v>
      </c>
      <c r="B2216" s="89"/>
      <c r="C2216" s="269" t="s">
        <v>611</v>
      </c>
      <c r="D2216" s="84">
        <v>43543</v>
      </c>
      <c r="E2216" s="85" t="s">
        <v>4931</v>
      </c>
      <c r="F2216" s="85" t="s">
        <v>3</v>
      </c>
      <c r="G2216" s="85">
        <v>1721060</v>
      </c>
      <c r="H2216" s="89"/>
      <c r="I2216" s="270" t="s">
        <v>5721</v>
      </c>
      <c r="J2216" s="89"/>
      <c r="K2216" s="89"/>
      <c r="L2216" s="89"/>
      <c r="M2216" s="89"/>
      <c r="N2216" s="271">
        <v>0</v>
      </c>
      <c r="O2216" s="271">
        <v>39118.370000000003</v>
      </c>
      <c r="P2216" s="89" t="s">
        <v>670</v>
      </c>
    </row>
    <row r="2217" spans="1:16" ht="63.75">
      <c r="A2217" s="268" t="s">
        <v>565</v>
      </c>
      <c r="B2217" s="89"/>
      <c r="C2217" s="269" t="s">
        <v>615</v>
      </c>
      <c r="D2217" s="84">
        <v>43543</v>
      </c>
      <c r="E2217" s="85" t="s">
        <v>4932</v>
      </c>
      <c r="F2217" s="85" t="s">
        <v>3</v>
      </c>
      <c r="G2217" s="85">
        <v>1721045</v>
      </c>
      <c r="H2217" s="89"/>
      <c r="I2217" s="270" t="s">
        <v>5722</v>
      </c>
      <c r="J2217" s="89"/>
      <c r="K2217" s="89"/>
      <c r="L2217" s="89"/>
      <c r="M2217" s="89"/>
      <c r="N2217" s="271">
        <v>0</v>
      </c>
      <c r="O2217" s="271">
        <v>8019.8</v>
      </c>
      <c r="P2217" s="89" t="s">
        <v>670</v>
      </c>
    </row>
    <row r="2218" spans="1:16" ht="51">
      <c r="A2218" s="268">
        <v>16</v>
      </c>
      <c r="B2218" s="89"/>
      <c r="C2218" s="269" t="s">
        <v>43</v>
      </c>
      <c r="D2218" s="84">
        <v>43543</v>
      </c>
      <c r="E2218" s="85" t="s">
        <v>4933</v>
      </c>
      <c r="F2218" s="85" t="s">
        <v>3</v>
      </c>
      <c r="G2218" s="85">
        <v>1721037</v>
      </c>
      <c r="H2218" s="89"/>
      <c r="I2218" s="270" t="s">
        <v>5723</v>
      </c>
      <c r="J2218" s="89"/>
      <c r="K2218" s="89"/>
      <c r="L2218" s="89"/>
      <c r="M2218" s="89"/>
      <c r="N2218" s="271">
        <v>0</v>
      </c>
      <c r="O2218" s="271">
        <v>547000</v>
      </c>
      <c r="P2218" s="89" t="s">
        <v>670</v>
      </c>
    </row>
    <row r="2219" spans="1:16" ht="51">
      <c r="A2219" s="268">
        <v>16</v>
      </c>
      <c r="B2219" s="89"/>
      <c r="C2219" s="269" t="s">
        <v>43</v>
      </c>
      <c r="D2219" s="84">
        <v>43543</v>
      </c>
      <c r="E2219" s="85" t="s">
        <v>4934</v>
      </c>
      <c r="F2219" s="85" t="s">
        <v>3</v>
      </c>
      <c r="G2219" s="85">
        <v>1721033</v>
      </c>
      <c r="H2219" s="89"/>
      <c r="I2219" s="270" t="s">
        <v>5724</v>
      </c>
      <c r="J2219" s="89"/>
      <c r="K2219" s="89"/>
      <c r="L2219" s="89"/>
      <c r="M2219" s="89"/>
      <c r="N2219" s="271">
        <v>0</v>
      </c>
      <c r="O2219" s="271">
        <v>788400</v>
      </c>
      <c r="P2219" s="89" t="s">
        <v>670</v>
      </c>
    </row>
    <row r="2220" spans="1:16" ht="63.75">
      <c r="A2220" s="268" t="s">
        <v>565</v>
      </c>
      <c r="B2220" s="89"/>
      <c r="C2220" s="269" t="s">
        <v>615</v>
      </c>
      <c r="D2220" s="84">
        <v>43543</v>
      </c>
      <c r="E2220" s="85" t="s">
        <v>4935</v>
      </c>
      <c r="F2220" s="85" t="s">
        <v>3</v>
      </c>
      <c r="G2220" s="85">
        <v>1721029</v>
      </c>
      <c r="H2220" s="89"/>
      <c r="I2220" s="270" t="s">
        <v>5725</v>
      </c>
      <c r="J2220" s="89"/>
      <c r="K2220" s="89"/>
      <c r="L2220" s="89"/>
      <c r="M2220" s="89"/>
      <c r="N2220" s="271">
        <v>0</v>
      </c>
      <c r="O2220" s="271">
        <v>20076.420000000002</v>
      </c>
      <c r="P2220" s="89" t="s">
        <v>670</v>
      </c>
    </row>
    <row r="2221" spans="1:16" ht="51">
      <c r="A2221" s="268" t="s">
        <v>563</v>
      </c>
      <c r="B2221" s="89"/>
      <c r="C2221" s="269" t="s">
        <v>614</v>
      </c>
      <c r="D2221" s="84">
        <v>43543</v>
      </c>
      <c r="E2221" s="85" t="s">
        <v>4936</v>
      </c>
      <c r="F2221" s="85" t="s">
        <v>3</v>
      </c>
      <c r="G2221" s="85">
        <v>1721007</v>
      </c>
      <c r="H2221" s="89"/>
      <c r="I2221" s="270" t="s">
        <v>5726</v>
      </c>
      <c r="J2221" s="89"/>
      <c r="K2221" s="89"/>
      <c r="L2221" s="89"/>
      <c r="M2221" s="89"/>
      <c r="N2221" s="271">
        <v>0</v>
      </c>
      <c r="O2221" s="271">
        <v>7636.2</v>
      </c>
      <c r="P2221" s="89" t="s">
        <v>670</v>
      </c>
    </row>
    <row r="2222" spans="1:16" ht="51">
      <c r="A2222" s="268" t="s">
        <v>563</v>
      </c>
      <c r="B2222" s="89"/>
      <c r="C2222" s="269" t="s">
        <v>614</v>
      </c>
      <c r="D2222" s="84">
        <v>43543</v>
      </c>
      <c r="E2222" s="85" t="s">
        <v>4937</v>
      </c>
      <c r="F2222" s="85" t="s">
        <v>3</v>
      </c>
      <c r="G2222" s="85">
        <v>1721006</v>
      </c>
      <c r="H2222" s="89"/>
      <c r="I2222" s="270" t="s">
        <v>5727</v>
      </c>
      <c r="J2222" s="89"/>
      <c r="K2222" s="89"/>
      <c r="L2222" s="89"/>
      <c r="M2222" s="89"/>
      <c r="N2222" s="271">
        <v>0</v>
      </c>
      <c r="O2222" s="271">
        <v>355778.05</v>
      </c>
      <c r="P2222" s="89" t="s">
        <v>670</v>
      </c>
    </row>
    <row r="2223" spans="1:16" ht="76.5">
      <c r="A2223" s="268">
        <v>212</v>
      </c>
      <c r="B2223" s="89"/>
      <c r="C2223" s="269" t="s">
        <v>100</v>
      </c>
      <c r="D2223" s="84">
        <v>43543</v>
      </c>
      <c r="E2223" s="85" t="s">
        <v>4938</v>
      </c>
      <c r="F2223" s="85" t="s">
        <v>3</v>
      </c>
      <c r="G2223" s="85">
        <v>1720998</v>
      </c>
      <c r="H2223" s="89"/>
      <c r="I2223" s="270" t="s">
        <v>7127</v>
      </c>
      <c r="J2223" s="89"/>
      <c r="K2223" s="89"/>
      <c r="L2223" s="89"/>
      <c r="M2223" s="89"/>
      <c r="N2223" s="271">
        <v>0</v>
      </c>
      <c r="O2223" s="271">
        <v>2713.62</v>
      </c>
      <c r="P2223" s="89" t="s">
        <v>670</v>
      </c>
    </row>
    <row r="2224" spans="1:16" ht="76.5">
      <c r="A2224" s="268">
        <v>212</v>
      </c>
      <c r="B2224" s="89"/>
      <c r="C2224" s="269" t="s">
        <v>100</v>
      </c>
      <c r="D2224" s="84">
        <v>43543</v>
      </c>
      <c r="E2224" s="85" t="s">
        <v>4938</v>
      </c>
      <c r="F2224" s="85" t="s">
        <v>3</v>
      </c>
      <c r="G2224" s="85">
        <v>1720998</v>
      </c>
      <c r="H2224" s="89"/>
      <c r="I2224" s="270" t="s">
        <v>7127</v>
      </c>
      <c r="J2224" s="89"/>
      <c r="K2224" s="89"/>
      <c r="L2224" s="89"/>
      <c r="M2224" s="89"/>
      <c r="N2224" s="271">
        <v>0</v>
      </c>
      <c r="O2224" s="271">
        <v>4174.8</v>
      </c>
      <c r="P2224" s="89" t="s">
        <v>670</v>
      </c>
    </row>
    <row r="2225" spans="1:16" ht="76.5">
      <c r="A2225" s="268">
        <v>212</v>
      </c>
      <c r="B2225" s="89"/>
      <c r="C2225" s="269" t="s">
        <v>100</v>
      </c>
      <c r="D2225" s="84">
        <v>43543</v>
      </c>
      <c r="E2225" s="85" t="s">
        <v>4938</v>
      </c>
      <c r="F2225" s="85" t="s">
        <v>3</v>
      </c>
      <c r="G2225" s="85">
        <v>1720998</v>
      </c>
      <c r="H2225" s="89"/>
      <c r="I2225" s="270" t="s">
        <v>7127</v>
      </c>
      <c r="J2225" s="89"/>
      <c r="K2225" s="89"/>
      <c r="L2225" s="89"/>
      <c r="M2225" s="89"/>
      <c r="N2225" s="271">
        <v>0</v>
      </c>
      <c r="O2225" s="271">
        <v>3117.44</v>
      </c>
      <c r="P2225" s="89" t="s">
        <v>670</v>
      </c>
    </row>
    <row r="2226" spans="1:16" ht="76.5">
      <c r="A2226" s="268">
        <v>212</v>
      </c>
      <c r="B2226" s="89"/>
      <c r="C2226" s="269" t="s">
        <v>100</v>
      </c>
      <c r="D2226" s="84">
        <v>43543</v>
      </c>
      <c r="E2226" s="85" t="s">
        <v>4938</v>
      </c>
      <c r="F2226" s="85" t="s">
        <v>3</v>
      </c>
      <c r="G2226" s="85">
        <v>1720998</v>
      </c>
      <c r="H2226" s="89"/>
      <c r="I2226" s="270" t="s">
        <v>7127</v>
      </c>
      <c r="J2226" s="89"/>
      <c r="K2226" s="89"/>
      <c r="L2226" s="89"/>
      <c r="M2226" s="89"/>
      <c r="N2226" s="271">
        <v>0</v>
      </c>
      <c r="O2226" s="271">
        <v>2191.77</v>
      </c>
      <c r="P2226" s="89" t="s">
        <v>670</v>
      </c>
    </row>
    <row r="2227" spans="1:16" ht="76.5">
      <c r="A2227" s="268">
        <v>20</v>
      </c>
      <c r="B2227" s="89"/>
      <c r="C2227" s="269" t="s">
        <v>44</v>
      </c>
      <c r="D2227" s="84">
        <v>43543</v>
      </c>
      <c r="E2227" s="85" t="s">
        <v>4938</v>
      </c>
      <c r="F2227" s="85" t="s">
        <v>3</v>
      </c>
      <c r="G2227" s="85">
        <v>1720998</v>
      </c>
      <c r="H2227" s="89"/>
      <c r="I2227" s="270" t="s">
        <v>7127</v>
      </c>
      <c r="J2227" s="89"/>
      <c r="K2227" s="89"/>
      <c r="L2227" s="89"/>
      <c r="M2227" s="89"/>
      <c r="N2227" s="271">
        <v>0</v>
      </c>
      <c r="O2227" s="271">
        <v>1152.8</v>
      </c>
      <c r="P2227" s="89" t="s">
        <v>670</v>
      </c>
    </row>
    <row r="2228" spans="1:16" ht="76.5">
      <c r="A2228" s="268">
        <v>283</v>
      </c>
      <c r="B2228" s="89"/>
      <c r="C2228" s="269" t="s">
        <v>125</v>
      </c>
      <c r="D2228" s="84">
        <v>43543</v>
      </c>
      <c r="E2228" s="85" t="s">
        <v>4938</v>
      </c>
      <c r="F2228" s="85" t="s">
        <v>3</v>
      </c>
      <c r="G2228" s="85">
        <v>1720998</v>
      </c>
      <c r="H2228" s="89"/>
      <c r="I2228" s="270" t="s">
        <v>7127</v>
      </c>
      <c r="J2228" s="89"/>
      <c r="K2228" s="89"/>
      <c r="L2228" s="89"/>
      <c r="M2228" s="89"/>
      <c r="N2228" s="271">
        <v>0</v>
      </c>
      <c r="O2228" s="271">
        <v>8732.44</v>
      </c>
      <c r="P2228" s="89" t="s">
        <v>670</v>
      </c>
    </row>
    <row r="2229" spans="1:16" ht="76.5">
      <c r="A2229" s="268">
        <v>206</v>
      </c>
      <c r="B2229" s="89"/>
      <c r="C2229" s="269" t="s">
        <v>97</v>
      </c>
      <c r="D2229" s="84">
        <v>43543</v>
      </c>
      <c r="E2229" s="85" t="s">
        <v>4938</v>
      </c>
      <c r="F2229" s="85" t="s">
        <v>3</v>
      </c>
      <c r="G2229" s="85">
        <v>1720998</v>
      </c>
      <c r="H2229" s="89"/>
      <c r="I2229" s="270" t="s">
        <v>7127</v>
      </c>
      <c r="J2229" s="89"/>
      <c r="K2229" s="89"/>
      <c r="L2229" s="89"/>
      <c r="M2229" s="89"/>
      <c r="N2229" s="271">
        <v>0</v>
      </c>
      <c r="O2229" s="271">
        <v>4454.08</v>
      </c>
      <c r="P2229" s="89" t="s">
        <v>670</v>
      </c>
    </row>
    <row r="2230" spans="1:16" ht="76.5">
      <c r="A2230" s="268">
        <v>283</v>
      </c>
      <c r="B2230" s="89"/>
      <c r="C2230" s="269" t="s">
        <v>125</v>
      </c>
      <c r="D2230" s="84">
        <v>43543</v>
      </c>
      <c r="E2230" s="85" t="s">
        <v>4938</v>
      </c>
      <c r="F2230" s="85" t="s">
        <v>3</v>
      </c>
      <c r="G2230" s="85">
        <v>1720998</v>
      </c>
      <c r="H2230" s="89"/>
      <c r="I2230" s="270" t="s">
        <v>7127</v>
      </c>
      <c r="J2230" s="89"/>
      <c r="K2230" s="89"/>
      <c r="L2230" s="89"/>
      <c r="M2230" s="89"/>
      <c r="N2230" s="271">
        <v>0</v>
      </c>
      <c r="O2230" s="271">
        <v>9337.9599999999991</v>
      </c>
      <c r="P2230" s="89" t="s">
        <v>670</v>
      </c>
    </row>
    <row r="2231" spans="1:16" ht="76.5">
      <c r="A2231" s="268">
        <v>15</v>
      </c>
      <c r="B2231" s="89"/>
      <c r="C2231" s="269" t="s">
        <v>42</v>
      </c>
      <c r="D2231" s="84">
        <v>43543</v>
      </c>
      <c r="E2231" s="85" t="s">
        <v>4938</v>
      </c>
      <c r="F2231" s="85" t="s">
        <v>3</v>
      </c>
      <c r="G2231" s="85">
        <v>1720998</v>
      </c>
      <c r="H2231" s="89"/>
      <c r="I2231" s="270" t="s">
        <v>7127</v>
      </c>
      <c r="J2231" s="89"/>
      <c r="K2231" s="89"/>
      <c r="L2231" s="89"/>
      <c r="M2231" s="89"/>
      <c r="N2231" s="271">
        <v>0</v>
      </c>
      <c r="O2231" s="271">
        <v>11766.91</v>
      </c>
      <c r="P2231" s="89" t="s">
        <v>670</v>
      </c>
    </row>
    <row r="2232" spans="1:16" ht="76.5">
      <c r="A2232" s="268">
        <v>15</v>
      </c>
      <c r="B2232" s="89"/>
      <c r="C2232" s="269" t="s">
        <v>42</v>
      </c>
      <c r="D2232" s="84">
        <v>43543</v>
      </c>
      <c r="E2232" s="85" t="s">
        <v>4938</v>
      </c>
      <c r="F2232" s="85" t="s">
        <v>3</v>
      </c>
      <c r="G2232" s="85">
        <v>1720998</v>
      </c>
      <c r="H2232" s="89"/>
      <c r="I2232" s="270" t="s">
        <v>7127</v>
      </c>
      <c r="J2232" s="89"/>
      <c r="K2232" s="89"/>
      <c r="L2232" s="89"/>
      <c r="M2232" s="89"/>
      <c r="N2232" s="271">
        <v>0</v>
      </c>
      <c r="O2232" s="271">
        <v>35736.6</v>
      </c>
      <c r="P2232" s="89" t="s">
        <v>670</v>
      </c>
    </row>
    <row r="2233" spans="1:16" ht="76.5">
      <c r="A2233" s="268">
        <v>15</v>
      </c>
      <c r="B2233" s="89"/>
      <c r="C2233" s="269" t="s">
        <v>42</v>
      </c>
      <c r="D2233" s="84">
        <v>43543</v>
      </c>
      <c r="E2233" s="85" t="s">
        <v>4938</v>
      </c>
      <c r="F2233" s="85" t="s">
        <v>3</v>
      </c>
      <c r="G2233" s="85">
        <v>1720998</v>
      </c>
      <c r="H2233" s="89"/>
      <c r="I2233" s="270" t="s">
        <v>7127</v>
      </c>
      <c r="J2233" s="89"/>
      <c r="K2233" s="89"/>
      <c r="L2233" s="89"/>
      <c r="M2233" s="89"/>
      <c r="N2233" s="271">
        <v>0</v>
      </c>
      <c r="O2233" s="271">
        <v>2489.48</v>
      </c>
      <c r="P2233" s="89" t="s">
        <v>670</v>
      </c>
    </row>
    <row r="2234" spans="1:16" ht="76.5">
      <c r="A2234" s="268">
        <v>271</v>
      </c>
      <c r="B2234" s="89"/>
      <c r="C2234" s="269" t="s">
        <v>121</v>
      </c>
      <c r="D2234" s="84">
        <v>43543</v>
      </c>
      <c r="E2234" s="85" t="s">
        <v>4938</v>
      </c>
      <c r="F2234" s="85" t="s">
        <v>3</v>
      </c>
      <c r="G2234" s="85">
        <v>1720998</v>
      </c>
      <c r="H2234" s="89"/>
      <c r="I2234" s="270" t="s">
        <v>7127</v>
      </c>
      <c r="J2234" s="89"/>
      <c r="K2234" s="89"/>
      <c r="L2234" s="89"/>
      <c r="M2234" s="89"/>
      <c r="N2234" s="271">
        <v>0</v>
      </c>
      <c r="O2234" s="271">
        <v>22193.98</v>
      </c>
      <c r="P2234" s="89" t="s">
        <v>670</v>
      </c>
    </row>
    <row r="2235" spans="1:16" ht="76.5">
      <c r="A2235" s="268">
        <v>271</v>
      </c>
      <c r="B2235" s="89"/>
      <c r="C2235" s="269" t="s">
        <v>121</v>
      </c>
      <c r="D2235" s="84">
        <v>43543</v>
      </c>
      <c r="E2235" s="85" t="s">
        <v>4938</v>
      </c>
      <c r="F2235" s="85" t="s">
        <v>3</v>
      </c>
      <c r="G2235" s="85">
        <v>1720998</v>
      </c>
      <c r="H2235" s="89"/>
      <c r="I2235" s="270" t="s">
        <v>7127</v>
      </c>
      <c r="J2235" s="89"/>
      <c r="K2235" s="89"/>
      <c r="L2235" s="89"/>
      <c r="M2235" s="89"/>
      <c r="N2235" s="271">
        <v>0</v>
      </c>
      <c r="O2235" s="271">
        <v>12190.46</v>
      </c>
      <c r="P2235" s="89" t="s">
        <v>670</v>
      </c>
    </row>
    <row r="2236" spans="1:16" ht="76.5">
      <c r="A2236" s="268">
        <v>271</v>
      </c>
      <c r="B2236" s="89"/>
      <c r="C2236" s="269" t="s">
        <v>121</v>
      </c>
      <c r="D2236" s="84">
        <v>43543</v>
      </c>
      <c r="E2236" s="85" t="s">
        <v>4938</v>
      </c>
      <c r="F2236" s="85" t="s">
        <v>3</v>
      </c>
      <c r="G2236" s="85">
        <v>1720998</v>
      </c>
      <c r="H2236" s="89"/>
      <c r="I2236" s="270" t="s">
        <v>7127</v>
      </c>
      <c r="J2236" s="89"/>
      <c r="K2236" s="89"/>
      <c r="L2236" s="89"/>
      <c r="M2236" s="89"/>
      <c r="N2236" s="271">
        <v>0</v>
      </c>
      <c r="O2236" s="271">
        <v>10522.15</v>
      </c>
      <c r="P2236" s="89" t="s">
        <v>670</v>
      </c>
    </row>
    <row r="2237" spans="1:16" ht="76.5">
      <c r="A2237" s="268">
        <v>271</v>
      </c>
      <c r="B2237" s="89"/>
      <c r="C2237" s="269" t="s">
        <v>121</v>
      </c>
      <c r="D2237" s="84">
        <v>43543</v>
      </c>
      <c r="E2237" s="85" t="s">
        <v>4938</v>
      </c>
      <c r="F2237" s="85" t="s">
        <v>3</v>
      </c>
      <c r="G2237" s="85">
        <v>1720998</v>
      </c>
      <c r="H2237" s="89"/>
      <c r="I2237" s="270" t="s">
        <v>7127</v>
      </c>
      <c r="J2237" s="89"/>
      <c r="K2237" s="89"/>
      <c r="L2237" s="89"/>
      <c r="M2237" s="89"/>
      <c r="N2237" s="271">
        <v>0</v>
      </c>
      <c r="O2237" s="271">
        <v>7743.44</v>
      </c>
      <c r="P2237" s="89" t="s">
        <v>670</v>
      </c>
    </row>
    <row r="2238" spans="1:16" ht="76.5">
      <c r="A2238" s="268">
        <v>271</v>
      </c>
      <c r="B2238" s="89"/>
      <c r="C2238" s="269" t="s">
        <v>121</v>
      </c>
      <c r="D2238" s="84">
        <v>43543</v>
      </c>
      <c r="E2238" s="85" t="s">
        <v>4938</v>
      </c>
      <c r="F2238" s="85" t="s">
        <v>3</v>
      </c>
      <c r="G2238" s="85">
        <v>1720998</v>
      </c>
      <c r="H2238" s="89"/>
      <c r="I2238" s="270" t="s">
        <v>7127</v>
      </c>
      <c r="J2238" s="89"/>
      <c r="K2238" s="89"/>
      <c r="L2238" s="89"/>
      <c r="M2238" s="89"/>
      <c r="N2238" s="271">
        <v>0</v>
      </c>
      <c r="O2238" s="271">
        <v>7138.56</v>
      </c>
      <c r="P2238" s="89" t="s">
        <v>670</v>
      </c>
    </row>
    <row r="2239" spans="1:16" ht="76.5">
      <c r="A2239" s="268">
        <v>15</v>
      </c>
      <c r="B2239" s="89"/>
      <c r="C2239" s="269" t="s">
        <v>42</v>
      </c>
      <c r="D2239" s="84">
        <v>43543</v>
      </c>
      <c r="E2239" s="85" t="s">
        <v>4939</v>
      </c>
      <c r="F2239" s="85" t="s">
        <v>3</v>
      </c>
      <c r="G2239" s="85">
        <v>1720994</v>
      </c>
      <c r="H2239" s="89"/>
      <c r="I2239" s="270" t="s">
        <v>7128</v>
      </c>
      <c r="J2239" s="89"/>
      <c r="K2239" s="89"/>
      <c r="L2239" s="89"/>
      <c r="M2239" s="89"/>
      <c r="N2239" s="271">
        <v>0</v>
      </c>
      <c r="O2239" s="271">
        <v>24599.82</v>
      </c>
      <c r="P2239" s="89" t="s">
        <v>741</v>
      </c>
    </row>
    <row r="2240" spans="1:16" ht="76.5">
      <c r="A2240" s="268">
        <v>269</v>
      </c>
      <c r="B2240" s="89"/>
      <c r="C2240" s="269" t="s">
        <v>119</v>
      </c>
      <c r="D2240" s="84">
        <v>43543</v>
      </c>
      <c r="E2240" s="85" t="s">
        <v>4939</v>
      </c>
      <c r="F2240" s="85" t="s">
        <v>3</v>
      </c>
      <c r="G2240" s="85">
        <v>1720994</v>
      </c>
      <c r="H2240" s="89"/>
      <c r="I2240" s="270" t="s">
        <v>7128</v>
      </c>
      <c r="J2240" s="89"/>
      <c r="K2240" s="89"/>
      <c r="L2240" s="89"/>
      <c r="M2240" s="89"/>
      <c r="N2240" s="271">
        <v>0</v>
      </c>
      <c r="O2240" s="271">
        <v>11326.04</v>
      </c>
      <c r="P2240" s="89" t="s">
        <v>741</v>
      </c>
    </row>
    <row r="2241" spans="1:16" ht="76.5">
      <c r="A2241" s="268">
        <v>269</v>
      </c>
      <c r="B2241" s="89"/>
      <c r="C2241" s="269" t="s">
        <v>119</v>
      </c>
      <c r="D2241" s="84">
        <v>43543</v>
      </c>
      <c r="E2241" s="85" t="s">
        <v>4939</v>
      </c>
      <c r="F2241" s="85" t="s">
        <v>3</v>
      </c>
      <c r="G2241" s="85">
        <v>1720994</v>
      </c>
      <c r="H2241" s="89"/>
      <c r="I2241" s="270" t="s">
        <v>7128</v>
      </c>
      <c r="J2241" s="89"/>
      <c r="K2241" s="89"/>
      <c r="L2241" s="89"/>
      <c r="M2241" s="89"/>
      <c r="N2241" s="271">
        <v>0</v>
      </c>
      <c r="O2241" s="271">
        <v>32185.55</v>
      </c>
      <c r="P2241" s="89" t="s">
        <v>741</v>
      </c>
    </row>
    <row r="2242" spans="1:16" ht="76.5">
      <c r="A2242" s="268">
        <v>269</v>
      </c>
      <c r="B2242" s="89"/>
      <c r="C2242" s="269" t="s">
        <v>119</v>
      </c>
      <c r="D2242" s="84">
        <v>43543</v>
      </c>
      <c r="E2242" s="85" t="s">
        <v>4939</v>
      </c>
      <c r="F2242" s="85" t="s">
        <v>3</v>
      </c>
      <c r="G2242" s="85">
        <v>1720994</v>
      </c>
      <c r="H2242" s="89"/>
      <c r="I2242" s="270" t="s">
        <v>7128</v>
      </c>
      <c r="J2242" s="89"/>
      <c r="K2242" s="89"/>
      <c r="L2242" s="89"/>
      <c r="M2242" s="89"/>
      <c r="N2242" s="271">
        <v>0</v>
      </c>
      <c r="O2242" s="271">
        <v>10965.24</v>
      </c>
      <c r="P2242" s="89" t="s">
        <v>741</v>
      </c>
    </row>
    <row r="2243" spans="1:16" ht="76.5">
      <c r="A2243" s="268">
        <v>269</v>
      </c>
      <c r="B2243" s="89"/>
      <c r="C2243" s="269" t="s">
        <v>119</v>
      </c>
      <c r="D2243" s="84">
        <v>43543</v>
      </c>
      <c r="E2243" s="85" t="s">
        <v>4939</v>
      </c>
      <c r="F2243" s="85" t="s">
        <v>3</v>
      </c>
      <c r="G2243" s="85">
        <v>1720994</v>
      </c>
      <c r="H2243" s="89"/>
      <c r="I2243" s="270" t="s">
        <v>7128</v>
      </c>
      <c r="J2243" s="89"/>
      <c r="K2243" s="89"/>
      <c r="L2243" s="89"/>
      <c r="M2243" s="89"/>
      <c r="N2243" s="271">
        <v>0</v>
      </c>
      <c r="O2243" s="271">
        <v>11316.48</v>
      </c>
      <c r="P2243" s="89" t="s">
        <v>741</v>
      </c>
    </row>
    <row r="2244" spans="1:16" ht="76.5">
      <c r="A2244" s="268">
        <v>287</v>
      </c>
      <c r="B2244" s="89"/>
      <c r="C2244" s="269" t="s">
        <v>126</v>
      </c>
      <c r="D2244" s="84">
        <v>43543</v>
      </c>
      <c r="E2244" s="85" t="s">
        <v>4939</v>
      </c>
      <c r="F2244" s="85" t="s">
        <v>3</v>
      </c>
      <c r="G2244" s="85">
        <v>1720994</v>
      </c>
      <c r="H2244" s="89"/>
      <c r="I2244" s="270" t="s">
        <v>7128</v>
      </c>
      <c r="J2244" s="89"/>
      <c r="K2244" s="89"/>
      <c r="L2244" s="89"/>
      <c r="M2244" s="89"/>
      <c r="N2244" s="271">
        <v>0</v>
      </c>
      <c r="O2244" s="271">
        <v>657.25</v>
      </c>
      <c r="P2244" s="89" t="s">
        <v>741</v>
      </c>
    </row>
    <row r="2245" spans="1:16" ht="76.5">
      <c r="A2245" s="268">
        <v>512</v>
      </c>
      <c r="B2245" s="89"/>
      <c r="C2245" s="269" t="s">
        <v>783</v>
      </c>
      <c r="D2245" s="84">
        <v>43543</v>
      </c>
      <c r="E2245" s="85" t="s">
        <v>4940</v>
      </c>
      <c r="F2245" s="85" t="s">
        <v>3</v>
      </c>
      <c r="G2245" s="85">
        <v>1720993</v>
      </c>
      <c r="H2245" s="89"/>
      <c r="I2245" s="270" t="s">
        <v>7129</v>
      </c>
      <c r="J2245" s="89"/>
      <c r="K2245" s="89"/>
      <c r="L2245" s="89"/>
      <c r="M2245" s="89"/>
      <c r="N2245" s="271">
        <v>0</v>
      </c>
      <c r="O2245" s="271">
        <v>1667.97</v>
      </c>
      <c r="P2245" s="89" t="s">
        <v>741</v>
      </c>
    </row>
    <row r="2246" spans="1:16" ht="76.5">
      <c r="A2246" s="268">
        <v>512</v>
      </c>
      <c r="B2246" s="89"/>
      <c r="C2246" s="269" t="s">
        <v>783</v>
      </c>
      <c r="D2246" s="84">
        <v>43543</v>
      </c>
      <c r="E2246" s="85" t="s">
        <v>4940</v>
      </c>
      <c r="F2246" s="85" t="s">
        <v>3</v>
      </c>
      <c r="G2246" s="85">
        <v>1720993</v>
      </c>
      <c r="H2246" s="89"/>
      <c r="I2246" s="270" t="s">
        <v>7129</v>
      </c>
      <c r="J2246" s="89"/>
      <c r="K2246" s="89"/>
      <c r="L2246" s="89"/>
      <c r="M2246" s="89"/>
      <c r="N2246" s="271">
        <v>0</v>
      </c>
      <c r="O2246" s="271">
        <v>6416.2</v>
      </c>
      <c r="P2246" s="89" t="s">
        <v>741</v>
      </c>
    </row>
    <row r="2247" spans="1:16" ht="76.5">
      <c r="A2247" s="268">
        <v>283</v>
      </c>
      <c r="B2247" s="89"/>
      <c r="C2247" s="269" t="s">
        <v>125</v>
      </c>
      <c r="D2247" s="84">
        <v>43543</v>
      </c>
      <c r="E2247" s="85" t="s">
        <v>4940</v>
      </c>
      <c r="F2247" s="85" t="s">
        <v>3</v>
      </c>
      <c r="G2247" s="85">
        <v>1720993</v>
      </c>
      <c r="H2247" s="89"/>
      <c r="I2247" s="270" t="s">
        <v>7129</v>
      </c>
      <c r="J2247" s="89"/>
      <c r="K2247" s="89"/>
      <c r="L2247" s="89"/>
      <c r="M2247" s="89"/>
      <c r="N2247" s="271">
        <v>0</v>
      </c>
      <c r="O2247" s="271">
        <v>59694.36</v>
      </c>
      <c r="P2247" s="89" t="s">
        <v>741</v>
      </c>
    </row>
    <row r="2248" spans="1:16" ht="76.5">
      <c r="A2248" s="268">
        <v>594</v>
      </c>
      <c r="B2248" s="89"/>
      <c r="C2248" s="269" t="s">
        <v>98</v>
      </c>
      <c r="D2248" s="84">
        <v>43543</v>
      </c>
      <c r="E2248" s="85" t="s">
        <v>4940</v>
      </c>
      <c r="F2248" s="85" t="s">
        <v>3</v>
      </c>
      <c r="G2248" s="85">
        <v>1720993</v>
      </c>
      <c r="H2248" s="89"/>
      <c r="I2248" s="270" t="s">
        <v>7129</v>
      </c>
      <c r="J2248" s="89"/>
      <c r="K2248" s="89"/>
      <c r="L2248" s="89"/>
      <c r="M2248" s="89"/>
      <c r="N2248" s="271">
        <v>0</v>
      </c>
      <c r="O2248" s="271">
        <v>406.16</v>
      </c>
      <c r="P2248" s="89" t="s">
        <v>741</v>
      </c>
    </row>
    <row r="2249" spans="1:16" ht="76.5">
      <c r="A2249" s="268">
        <v>650</v>
      </c>
      <c r="B2249" s="89"/>
      <c r="C2249" s="269" t="s">
        <v>187</v>
      </c>
      <c r="D2249" s="84">
        <v>43543</v>
      </c>
      <c r="E2249" s="85" t="s">
        <v>4940</v>
      </c>
      <c r="F2249" s="85" t="s">
        <v>3</v>
      </c>
      <c r="G2249" s="85">
        <v>1720993</v>
      </c>
      <c r="H2249" s="89"/>
      <c r="I2249" s="270" t="s">
        <v>7129</v>
      </c>
      <c r="J2249" s="89"/>
      <c r="K2249" s="89"/>
      <c r="L2249" s="89"/>
      <c r="M2249" s="89"/>
      <c r="N2249" s="271">
        <v>0</v>
      </c>
      <c r="O2249" s="271">
        <v>23985.55</v>
      </c>
      <c r="P2249" s="89" t="s">
        <v>741</v>
      </c>
    </row>
    <row r="2250" spans="1:16" ht="76.5">
      <c r="A2250" s="268">
        <v>580</v>
      </c>
      <c r="B2250" s="89"/>
      <c r="C2250" s="269" t="s">
        <v>180</v>
      </c>
      <c r="D2250" s="84">
        <v>43543</v>
      </c>
      <c r="E2250" s="85" t="s">
        <v>4940</v>
      </c>
      <c r="F2250" s="85" t="s">
        <v>3</v>
      </c>
      <c r="G2250" s="85">
        <v>1720993</v>
      </c>
      <c r="H2250" s="89"/>
      <c r="I2250" s="270" t="s">
        <v>7129</v>
      </c>
      <c r="J2250" s="89"/>
      <c r="K2250" s="89"/>
      <c r="L2250" s="89"/>
      <c r="M2250" s="89"/>
      <c r="N2250" s="271">
        <v>0</v>
      </c>
      <c r="O2250" s="271">
        <v>421.02</v>
      </c>
      <c r="P2250" s="89" t="s">
        <v>741</v>
      </c>
    </row>
    <row r="2251" spans="1:16" ht="76.5">
      <c r="A2251" s="268">
        <v>681</v>
      </c>
      <c r="B2251" s="89"/>
      <c r="C2251" s="269" t="s">
        <v>192</v>
      </c>
      <c r="D2251" s="84">
        <v>43543</v>
      </c>
      <c r="E2251" s="85" t="s">
        <v>4940</v>
      </c>
      <c r="F2251" s="85" t="s">
        <v>3</v>
      </c>
      <c r="G2251" s="85">
        <v>1720993</v>
      </c>
      <c r="H2251" s="89"/>
      <c r="I2251" s="270" t="s">
        <v>7129</v>
      </c>
      <c r="J2251" s="89"/>
      <c r="K2251" s="89"/>
      <c r="L2251" s="89"/>
      <c r="M2251" s="89"/>
      <c r="N2251" s="271">
        <v>0</v>
      </c>
      <c r="O2251" s="271">
        <v>18376.61</v>
      </c>
      <c r="P2251" s="89" t="s">
        <v>741</v>
      </c>
    </row>
    <row r="2252" spans="1:16" ht="76.5">
      <c r="A2252" s="268">
        <v>287</v>
      </c>
      <c r="B2252" s="89"/>
      <c r="C2252" s="269" t="s">
        <v>126</v>
      </c>
      <c r="D2252" s="84">
        <v>43543</v>
      </c>
      <c r="E2252" s="85" t="s">
        <v>4940</v>
      </c>
      <c r="F2252" s="85" t="s">
        <v>3</v>
      </c>
      <c r="G2252" s="85">
        <v>1720993</v>
      </c>
      <c r="H2252" s="89"/>
      <c r="I2252" s="270" t="s">
        <v>7129</v>
      </c>
      <c r="J2252" s="89"/>
      <c r="K2252" s="89"/>
      <c r="L2252" s="89"/>
      <c r="M2252" s="89"/>
      <c r="N2252" s="271">
        <v>0</v>
      </c>
      <c r="O2252" s="271">
        <v>443.6</v>
      </c>
      <c r="P2252" s="89" t="s">
        <v>741</v>
      </c>
    </row>
    <row r="2253" spans="1:16" ht="76.5">
      <c r="A2253" s="268">
        <v>52</v>
      </c>
      <c r="B2253" s="89"/>
      <c r="C2253" s="269" t="s">
        <v>51</v>
      </c>
      <c r="D2253" s="84">
        <v>43543</v>
      </c>
      <c r="E2253" s="85" t="s">
        <v>4940</v>
      </c>
      <c r="F2253" s="85" t="s">
        <v>3</v>
      </c>
      <c r="G2253" s="85">
        <v>1720993</v>
      </c>
      <c r="H2253" s="89"/>
      <c r="I2253" s="270" t="s">
        <v>7129</v>
      </c>
      <c r="J2253" s="89"/>
      <c r="K2253" s="89"/>
      <c r="L2253" s="89"/>
      <c r="M2253" s="89"/>
      <c r="N2253" s="271">
        <v>0</v>
      </c>
      <c r="O2253" s="271">
        <v>5938.65</v>
      </c>
      <c r="P2253" s="89" t="s">
        <v>741</v>
      </c>
    </row>
    <row r="2254" spans="1:16" ht="76.5">
      <c r="A2254" s="268">
        <v>16</v>
      </c>
      <c r="B2254" s="89"/>
      <c r="C2254" s="269" t="s">
        <v>43</v>
      </c>
      <c r="D2254" s="84">
        <v>43543</v>
      </c>
      <c r="E2254" s="85" t="s">
        <v>4940</v>
      </c>
      <c r="F2254" s="85" t="s">
        <v>3</v>
      </c>
      <c r="G2254" s="85">
        <v>1720993</v>
      </c>
      <c r="H2254" s="89"/>
      <c r="I2254" s="270" t="s">
        <v>7129</v>
      </c>
      <c r="J2254" s="89"/>
      <c r="K2254" s="89"/>
      <c r="L2254" s="89"/>
      <c r="M2254" s="89"/>
      <c r="N2254" s="271">
        <v>0</v>
      </c>
      <c r="O2254" s="271">
        <v>5495.39</v>
      </c>
      <c r="P2254" s="89" t="s">
        <v>741</v>
      </c>
    </row>
    <row r="2255" spans="1:16" ht="76.5">
      <c r="A2255" s="268">
        <v>266</v>
      </c>
      <c r="B2255" s="89"/>
      <c r="C2255" s="269" t="s">
        <v>1354</v>
      </c>
      <c r="D2255" s="84">
        <v>43543</v>
      </c>
      <c r="E2255" s="85" t="s">
        <v>4940</v>
      </c>
      <c r="F2255" s="85" t="s">
        <v>3</v>
      </c>
      <c r="G2255" s="85">
        <v>1720993</v>
      </c>
      <c r="H2255" s="89"/>
      <c r="I2255" s="270" t="s">
        <v>7129</v>
      </c>
      <c r="J2255" s="89"/>
      <c r="K2255" s="89"/>
      <c r="L2255" s="89"/>
      <c r="M2255" s="89"/>
      <c r="N2255" s="271">
        <v>0</v>
      </c>
      <c r="O2255" s="271">
        <v>479008.91</v>
      </c>
      <c r="P2255" s="89" t="s">
        <v>741</v>
      </c>
    </row>
    <row r="2256" spans="1:16" ht="76.5">
      <c r="A2256" s="268">
        <v>20</v>
      </c>
      <c r="B2256" s="89"/>
      <c r="C2256" s="269" t="s">
        <v>44</v>
      </c>
      <c r="D2256" s="84">
        <v>43543</v>
      </c>
      <c r="E2256" s="85" t="s">
        <v>4940</v>
      </c>
      <c r="F2256" s="85" t="s">
        <v>3</v>
      </c>
      <c r="G2256" s="85">
        <v>1720993</v>
      </c>
      <c r="H2256" s="89"/>
      <c r="I2256" s="270" t="s">
        <v>7129</v>
      </c>
      <c r="J2256" s="89"/>
      <c r="K2256" s="89"/>
      <c r="L2256" s="89"/>
      <c r="M2256" s="89"/>
      <c r="N2256" s="271">
        <v>0</v>
      </c>
      <c r="O2256" s="271">
        <v>3831.3</v>
      </c>
      <c r="P2256" s="89" t="s">
        <v>741</v>
      </c>
    </row>
    <row r="2257" spans="1:16" ht="76.5">
      <c r="A2257" s="268">
        <v>20</v>
      </c>
      <c r="B2257" s="89"/>
      <c r="C2257" s="269" t="s">
        <v>44</v>
      </c>
      <c r="D2257" s="84">
        <v>43543</v>
      </c>
      <c r="E2257" s="85" t="s">
        <v>4940</v>
      </c>
      <c r="F2257" s="85" t="s">
        <v>3</v>
      </c>
      <c r="G2257" s="85">
        <v>1720993</v>
      </c>
      <c r="H2257" s="89"/>
      <c r="I2257" s="270" t="s">
        <v>7129</v>
      </c>
      <c r="J2257" s="89"/>
      <c r="K2257" s="89"/>
      <c r="L2257" s="89"/>
      <c r="M2257" s="89"/>
      <c r="N2257" s="271">
        <v>0</v>
      </c>
      <c r="O2257" s="271">
        <v>14481.6</v>
      </c>
      <c r="P2257" s="89" t="s">
        <v>741</v>
      </c>
    </row>
    <row r="2258" spans="1:16" ht="76.5">
      <c r="A2258" s="268">
        <v>20</v>
      </c>
      <c r="B2258" s="89"/>
      <c r="C2258" s="269" t="s">
        <v>44</v>
      </c>
      <c r="D2258" s="84">
        <v>43543</v>
      </c>
      <c r="E2258" s="85" t="s">
        <v>4940</v>
      </c>
      <c r="F2258" s="85" t="s">
        <v>3</v>
      </c>
      <c r="G2258" s="85">
        <v>1720993</v>
      </c>
      <c r="H2258" s="89"/>
      <c r="I2258" s="270" t="s">
        <v>7129</v>
      </c>
      <c r="J2258" s="89"/>
      <c r="K2258" s="89"/>
      <c r="L2258" s="89"/>
      <c r="M2258" s="89"/>
      <c r="N2258" s="271">
        <v>0</v>
      </c>
      <c r="O2258" s="271">
        <v>1912.4</v>
      </c>
      <c r="P2258" s="89" t="s">
        <v>741</v>
      </c>
    </row>
    <row r="2259" spans="1:16" ht="76.5">
      <c r="A2259" s="268" t="s">
        <v>556</v>
      </c>
      <c r="B2259" s="89"/>
      <c r="C2259" s="269" t="s">
        <v>616</v>
      </c>
      <c r="D2259" s="84">
        <v>43543</v>
      </c>
      <c r="E2259" s="85" t="s">
        <v>4940</v>
      </c>
      <c r="F2259" s="85" t="s">
        <v>3</v>
      </c>
      <c r="G2259" s="85">
        <v>1720993</v>
      </c>
      <c r="H2259" s="89"/>
      <c r="I2259" s="270" t="s">
        <v>7129</v>
      </c>
      <c r="J2259" s="89"/>
      <c r="K2259" s="89"/>
      <c r="L2259" s="89"/>
      <c r="M2259" s="89"/>
      <c r="N2259" s="271">
        <v>0</v>
      </c>
      <c r="O2259" s="271">
        <v>258.88</v>
      </c>
      <c r="P2259" s="89" t="s">
        <v>741</v>
      </c>
    </row>
    <row r="2260" spans="1:16" ht="76.5">
      <c r="A2260" s="268">
        <v>41</v>
      </c>
      <c r="B2260" s="89"/>
      <c r="C2260" s="269" t="s">
        <v>47</v>
      </c>
      <c r="D2260" s="84">
        <v>43543</v>
      </c>
      <c r="E2260" s="85" t="s">
        <v>4940</v>
      </c>
      <c r="F2260" s="85" t="s">
        <v>3</v>
      </c>
      <c r="G2260" s="85">
        <v>1720993</v>
      </c>
      <c r="H2260" s="89"/>
      <c r="I2260" s="270" t="s">
        <v>7129</v>
      </c>
      <c r="J2260" s="89"/>
      <c r="K2260" s="89"/>
      <c r="L2260" s="89"/>
      <c r="M2260" s="89"/>
      <c r="N2260" s="271">
        <v>0</v>
      </c>
      <c r="O2260" s="271">
        <v>15599.85</v>
      </c>
      <c r="P2260" s="89" t="s">
        <v>741</v>
      </c>
    </row>
    <row r="2261" spans="1:16" ht="76.5">
      <c r="A2261" s="268">
        <v>15</v>
      </c>
      <c r="B2261" s="89"/>
      <c r="C2261" s="269" t="s">
        <v>42</v>
      </c>
      <c r="D2261" s="84">
        <v>43543</v>
      </c>
      <c r="E2261" s="85" t="s">
        <v>4940</v>
      </c>
      <c r="F2261" s="85" t="s">
        <v>3</v>
      </c>
      <c r="G2261" s="85">
        <v>1720993</v>
      </c>
      <c r="H2261" s="89"/>
      <c r="I2261" s="270" t="s">
        <v>7129</v>
      </c>
      <c r="J2261" s="89"/>
      <c r="K2261" s="89"/>
      <c r="L2261" s="89"/>
      <c r="M2261" s="89"/>
      <c r="N2261" s="271">
        <v>0</v>
      </c>
      <c r="O2261" s="271">
        <v>21714.18</v>
      </c>
      <c r="P2261" s="89" t="s">
        <v>741</v>
      </c>
    </row>
    <row r="2262" spans="1:16" ht="76.5">
      <c r="A2262" s="268">
        <v>30</v>
      </c>
      <c r="B2262" s="89"/>
      <c r="C2262" s="269" t="s">
        <v>675</v>
      </c>
      <c r="D2262" s="84">
        <v>43543</v>
      </c>
      <c r="E2262" s="85" t="s">
        <v>4940</v>
      </c>
      <c r="F2262" s="85" t="s">
        <v>3</v>
      </c>
      <c r="G2262" s="85">
        <v>1720993</v>
      </c>
      <c r="H2262" s="89"/>
      <c r="I2262" s="270" t="s">
        <v>7129</v>
      </c>
      <c r="J2262" s="89"/>
      <c r="K2262" s="89"/>
      <c r="L2262" s="89"/>
      <c r="M2262" s="89"/>
      <c r="N2262" s="271">
        <v>0</v>
      </c>
      <c r="O2262" s="271">
        <v>14026.85</v>
      </c>
      <c r="P2262" s="89" t="s">
        <v>741</v>
      </c>
    </row>
    <row r="2263" spans="1:16" ht="76.5">
      <c r="A2263" s="268">
        <v>76</v>
      </c>
      <c r="B2263" s="89"/>
      <c r="C2263" s="269" t="s">
        <v>54</v>
      </c>
      <c r="D2263" s="84">
        <v>43543</v>
      </c>
      <c r="E2263" s="85" t="s">
        <v>4940</v>
      </c>
      <c r="F2263" s="85" t="s">
        <v>3</v>
      </c>
      <c r="G2263" s="85">
        <v>1720993</v>
      </c>
      <c r="H2263" s="89"/>
      <c r="I2263" s="270" t="s">
        <v>7129</v>
      </c>
      <c r="J2263" s="89"/>
      <c r="K2263" s="89"/>
      <c r="L2263" s="89"/>
      <c r="M2263" s="89"/>
      <c r="N2263" s="271">
        <v>0</v>
      </c>
      <c r="O2263" s="271">
        <v>12155.82</v>
      </c>
      <c r="P2263" s="89" t="s">
        <v>741</v>
      </c>
    </row>
    <row r="2264" spans="1:16" ht="76.5">
      <c r="A2264" s="268">
        <v>10</v>
      </c>
      <c r="B2264" s="89"/>
      <c r="C2264" s="269" t="s">
        <v>41</v>
      </c>
      <c r="D2264" s="84">
        <v>43543</v>
      </c>
      <c r="E2264" s="85" t="s">
        <v>4940</v>
      </c>
      <c r="F2264" s="85" t="s">
        <v>3</v>
      </c>
      <c r="G2264" s="85">
        <v>1720993</v>
      </c>
      <c r="H2264" s="89"/>
      <c r="I2264" s="270" t="s">
        <v>7129</v>
      </c>
      <c r="J2264" s="89"/>
      <c r="K2264" s="89"/>
      <c r="L2264" s="89"/>
      <c r="M2264" s="89"/>
      <c r="N2264" s="271">
        <v>0</v>
      </c>
      <c r="O2264" s="271">
        <v>29265</v>
      </c>
      <c r="P2264" s="89" t="s">
        <v>741</v>
      </c>
    </row>
    <row r="2265" spans="1:16" ht="76.5">
      <c r="A2265" s="268">
        <v>70</v>
      </c>
      <c r="B2265" s="89"/>
      <c r="C2265" s="269" t="s">
        <v>53</v>
      </c>
      <c r="D2265" s="84">
        <v>43543</v>
      </c>
      <c r="E2265" s="85" t="s">
        <v>4940</v>
      </c>
      <c r="F2265" s="85" t="s">
        <v>3</v>
      </c>
      <c r="G2265" s="85">
        <v>1720993</v>
      </c>
      <c r="H2265" s="89"/>
      <c r="I2265" s="270" t="s">
        <v>7129</v>
      </c>
      <c r="J2265" s="89"/>
      <c r="K2265" s="89"/>
      <c r="L2265" s="89"/>
      <c r="M2265" s="89"/>
      <c r="N2265" s="271">
        <v>0</v>
      </c>
      <c r="O2265" s="271">
        <v>3150.83</v>
      </c>
      <c r="P2265" s="89" t="s">
        <v>741</v>
      </c>
    </row>
    <row r="2266" spans="1:16" ht="76.5">
      <c r="A2266" s="268">
        <v>670</v>
      </c>
      <c r="B2266" s="89"/>
      <c r="C2266" s="269" t="s">
        <v>190</v>
      </c>
      <c r="D2266" s="84">
        <v>43543</v>
      </c>
      <c r="E2266" s="85" t="s">
        <v>4940</v>
      </c>
      <c r="F2266" s="85" t="s">
        <v>3</v>
      </c>
      <c r="G2266" s="85">
        <v>1720993</v>
      </c>
      <c r="H2266" s="89"/>
      <c r="I2266" s="270" t="s">
        <v>7129</v>
      </c>
      <c r="J2266" s="89"/>
      <c r="K2266" s="89"/>
      <c r="L2266" s="89"/>
      <c r="M2266" s="89"/>
      <c r="N2266" s="271">
        <v>0</v>
      </c>
      <c r="O2266" s="271">
        <v>10909.45</v>
      </c>
      <c r="P2266" s="89" t="s">
        <v>741</v>
      </c>
    </row>
    <row r="2267" spans="1:16" ht="76.5">
      <c r="A2267" s="268">
        <v>15</v>
      </c>
      <c r="B2267" s="89"/>
      <c r="C2267" s="269" t="s">
        <v>42</v>
      </c>
      <c r="D2267" s="84">
        <v>43543</v>
      </c>
      <c r="E2267" s="85" t="s">
        <v>4940</v>
      </c>
      <c r="F2267" s="85" t="s">
        <v>3</v>
      </c>
      <c r="G2267" s="85">
        <v>1720993</v>
      </c>
      <c r="H2267" s="89"/>
      <c r="I2267" s="270" t="s">
        <v>7129</v>
      </c>
      <c r="J2267" s="89"/>
      <c r="K2267" s="89"/>
      <c r="L2267" s="89"/>
      <c r="M2267" s="89"/>
      <c r="N2267" s="271">
        <v>0</v>
      </c>
      <c r="O2267" s="271">
        <v>245845.65</v>
      </c>
      <c r="P2267" s="89" t="s">
        <v>741</v>
      </c>
    </row>
    <row r="2268" spans="1:16" ht="76.5">
      <c r="A2268" s="268">
        <v>902</v>
      </c>
      <c r="B2268" s="89"/>
      <c r="C2268" s="269" t="s">
        <v>203</v>
      </c>
      <c r="D2268" s="84">
        <v>43543</v>
      </c>
      <c r="E2268" s="85" t="s">
        <v>4940</v>
      </c>
      <c r="F2268" s="85" t="s">
        <v>3</v>
      </c>
      <c r="G2268" s="85">
        <v>1720993</v>
      </c>
      <c r="H2268" s="89"/>
      <c r="I2268" s="270" t="s">
        <v>7129</v>
      </c>
      <c r="J2268" s="89"/>
      <c r="K2268" s="89"/>
      <c r="L2268" s="89"/>
      <c r="M2268" s="89"/>
      <c r="N2268" s="271">
        <v>0</v>
      </c>
      <c r="O2268" s="271">
        <v>20197.8</v>
      </c>
      <c r="P2268" s="89" t="s">
        <v>741</v>
      </c>
    </row>
    <row r="2269" spans="1:16" ht="76.5">
      <c r="A2269" s="268">
        <v>902</v>
      </c>
      <c r="B2269" s="89"/>
      <c r="C2269" s="269" t="s">
        <v>203</v>
      </c>
      <c r="D2269" s="84">
        <v>43543</v>
      </c>
      <c r="E2269" s="85" t="s">
        <v>4940</v>
      </c>
      <c r="F2269" s="85" t="s">
        <v>3</v>
      </c>
      <c r="G2269" s="85">
        <v>1720993</v>
      </c>
      <c r="H2269" s="89"/>
      <c r="I2269" s="270" t="s">
        <v>7129</v>
      </c>
      <c r="J2269" s="89"/>
      <c r="K2269" s="89"/>
      <c r="L2269" s="89"/>
      <c r="M2269" s="89"/>
      <c r="N2269" s="271">
        <v>0</v>
      </c>
      <c r="O2269" s="271">
        <v>308177.87</v>
      </c>
      <c r="P2269" s="89" t="s">
        <v>741</v>
      </c>
    </row>
    <row r="2270" spans="1:16" ht="76.5">
      <c r="A2270" s="268">
        <v>35</v>
      </c>
      <c r="B2270" s="89"/>
      <c r="C2270" s="269" t="s">
        <v>46</v>
      </c>
      <c r="D2270" s="84">
        <v>43543</v>
      </c>
      <c r="E2270" s="85" t="s">
        <v>4940</v>
      </c>
      <c r="F2270" s="85" t="s">
        <v>3</v>
      </c>
      <c r="G2270" s="85">
        <v>1720993</v>
      </c>
      <c r="H2270" s="89"/>
      <c r="I2270" s="270" t="s">
        <v>7129</v>
      </c>
      <c r="J2270" s="89"/>
      <c r="K2270" s="89"/>
      <c r="L2270" s="89"/>
      <c r="M2270" s="89"/>
      <c r="N2270" s="271">
        <v>0</v>
      </c>
      <c r="O2270" s="271">
        <v>10513.35</v>
      </c>
      <c r="P2270" s="89" t="s">
        <v>741</v>
      </c>
    </row>
    <row r="2271" spans="1:16" ht="76.5">
      <c r="A2271" s="268">
        <v>35</v>
      </c>
      <c r="B2271" s="89"/>
      <c r="C2271" s="269" t="s">
        <v>46</v>
      </c>
      <c r="D2271" s="84">
        <v>43543</v>
      </c>
      <c r="E2271" s="85" t="s">
        <v>4940</v>
      </c>
      <c r="F2271" s="85" t="s">
        <v>3</v>
      </c>
      <c r="G2271" s="85">
        <v>1720993</v>
      </c>
      <c r="H2271" s="89"/>
      <c r="I2271" s="270" t="s">
        <v>7129</v>
      </c>
      <c r="J2271" s="89"/>
      <c r="K2271" s="89"/>
      <c r="L2271" s="89"/>
      <c r="M2271" s="89"/>
      <c r="N2271" s="271">
        <v>0</v>
      </c>
      <c r="O2271" s="271">
        <v>26210.68</v>
      </c>
      <c r="P2271" s="89" t="s">
        <v>741</v>
      </c>
    </row>
    <row r="2272" spans="1:16" ht="76.5">
      <c r="A2272" s="268">
        <v>660</v>
      </c>
      <c r="B2272" s="89"/>
      <c r="C2272" s="269" t="s">
        <v>188</v>
      </c>
      <c r="D2272" s="84">
        <v>43543</v>
      </c>
      <c r="E2272" s="85" t="s">
        <v>4940</v>
      </c>
      <c r="F2272" s="85" t="s">
        <v>3</v>
      </c>
      <c r="G2272" s="85">
        <v>1720993</v>
      </c>
      <c r="H2272" s="89"/>
      <c r="I2272" s="270" t="s">
        <v>7129</v>
      </c>
      <c r="J2272" s="89"/>
      <c r="K2272" s="89"/>
      <c r="L2272" s="89"/>
      <c r="M2272" s="89"/>
      <c r="N2272" s="271">
        <v>0</v>
      </c>
      <c r="O2272" s="271">
        <v>10770.75</v>
      </c>
      <c r="P2272" s="89" t="s">
        <v>741</v>
      </c>
    </row>
    <row r="2273" spans="1:16" ht="76.5">
      <c r="A2273" s="268">
        <v>15</v>
      </c>
      <c r="B2273" s="89"/>
      <c r="C2273" s="269" t="s">
        <v>42</v>
      </c>
      <c r="D2273" s="84">
        <v>43543</v>
      </c>
      <c r="E2273" s="85" t="s">
        <v>4940</v>
      </c>
      <c r="F2273" s="85" t="s">
        <v>3</v>
      </c>
      <c r="G2273" s="85">
        <v>1720993</v>
      </c>
      <c r="H2273" s="89"/>
      <c r="I2273" s="270" t="s">
        <v>7129</v>
      </c>
      <c r="J2273" s="89"/>
      <c r="K2273" s="89"/>
      <c r="L2273" s="89"/>
      <c r="M2273" s="89"/>
      <c r="N2273" s="271">
        <v>0</v>
      </c>
      <c r="O2273" s="271">
        <v>1170.2</v>
      </c>
      <c r="P2273" s="89" t="s">
        <v>741</v>
      </c>
    </row>
    <row r="2274" spans="1:16" ht="76.5">
      <c r="A2274" s="268">
        <v>15</v>
      </c>
      <c r="B2274" s="89"/>
      <c r="C2274" s="269" t="s">
        <v>42</v>
      </c>
      <c r="D2274" s="84">
        <v>43543</v>
      </c>
      <c r="E2274" s="85" t="s">
        <v>4940</v>
      </c>
      <c r="F2274" s="85" t="s">
        <v>3</v>
      </c>
      <c r="G2274" s="85">
        <v>1720993</v>
      </c>
      <c r="H2274" s="89"/>
      <c r="I2274" s="270" t="s">
        <v>7129</v>
      </c>
      <c r="J2274" s="89"/>
      <c r="K2274" s="89"/>
      <c r="L2274" s="89"/>
      <c r="M2274" s="89"/>
      <c r="N2274" s="271">
        <v>0</v>
      </c>
      <c r="O2274" s="271">
        <v>3130</v>
      </c>
      <c r="P2274" s="89" t="s">
        <v>741</v>
      </c>
    </row>
    <row r="2275" spans="1:16" ht="89.25" hidden="1">
      <c r="A2275" s="268" t="s">
        <v>557</v>
      </c>
      <c r="B2275" s="89"/>
      <c r="C2275" s="269" t="s">
        <v>781</v>
      </c>
      <c r="D2275" s="84">
        <v>43543</v>
      </c>
      <c r="E2275" s="85" t="s">
        <v>4941</v>
      </c>
      <c r="F2275" s="85" t="s">
        <v>15</v>
      </c>
      <c r="G2275" s="85">
        <v>7465</v>
      </c>
      <c r="H2275" s="89"/>
      <c r="I2275" s="270" t="s">
        <v>5728</v>
      </c>
      <c r="J2275" s="89"/>
      <c r="K2275" s="89"/>
      <c r="L2275" s="89"/>
      <c r="M2275" s="89"/>
      <c r="N2275" s="271">
        <v>189833.75</v>
      </c>
      <c r="O2275" s="271">
        <v>0</v>
      </c>
      <c r="P2275" s="89" t="s">
        <v>670</v>
      </c>
    </row>
    <row r="2276" spans="1:16" ht="89.25" hidden="1">
      <c r="A2276" s="268">
        <v>576</v>
      </c>
      <c r="B2276" s="89"/>
      <c r="C2276" s="269" t="s">
        <v>1367</v>
      </c>
      <c r="D2276" s="84">
        <v>43543</v>
      </c>
      <c r="E2276" s="85" t="s">
        <v>4942</v>
      </c>
      <c r="F2276" s="85" t="s">
        <v>15</v>
      </c>
      <c r="G2276" s="85">
        <v>7464</v>
      </c>
      <c r="H2276" s="89"/>
      <c r="I2276" s="270" t="s">
        <v>5729</v>
      </c>
      <c r="J2276" s="89"/>
      <c r="K2276" s="89"/>
      <c r="L2276" s="89"/>
      <c r="M2276" s="89"/>
      <c r="N2276" s="271">
        <v>550.78</v>
      </c>
      <c r="O2276" s="271">
        <v>0</v>
      </c>
      <c r="P2276" s="89" t="s">
        <v>670</v>
      </c>
    </row>
    <row r="2277" spans="1:16" ht="102" hidden="1">
      <c r="A2277" s="268">
        <v>15</v>
      </c>
      <c r="B2277" s="89"/>
      <c r="C2277" s="269" t="s">
        <v>42</v>
      </c>
      <c r="D2277" s="84">
        <v>43543</v>
      </c>
      <c r="E2277" s="85" t="s">
        <v>4943</v>
      </c>
      <c r="F2277" s="85" t="s">
        <v>629</v>
      </c>
      <c r="G2277" s="85">
        <v>7444</v>
      </c>
      <c r="H2277" s="89"/>
      <c r="I2277" s="270" t="s">
        <v>5730</v>
      </c>
      <c r="J2277" s="89"/>
      <c r="K2277" s="89"/>
      <c r="L2277" s="89"/>
      <c r="M2277" s="89"/>
      <c r="N2277" s="271">
        <v>34665.519999999997</v>
      </c>
      <c r="O2277" s="271">
        <v>0</v>
      </c>
      <c r="P2277" s="89" t="s">
        <v>670</v>
      </c>
    </row>
    <row r="2278" spans="1:16" ht="89.25" hidden="1">
      <c r="A2278" s="268">
        <v>15</v>
      </c>
      <c r="B2278" s="89"/>
      <c r="C2278" s="269" t="s">
        <v>42</v>
      </c>
      <c r="D2278" s="84">
        <v>43543</v>
      </c>
      <c r="E2278" s="85" t="s">
        <v>4944</v>
      </c>
      <c r="F2278" s="85" t="s">
        <v>15</v>
      </c>
      <c r="G2278" s="85">
        <v>7444</v>
      </c>
      <c r="H2278" s="89"/>
      <c r="I2278" s="270" t="s">
        <v>5731</v>
      </c>
      <c r="J2278" s="89"/>
      <c r="K2278" s="89"/>
      <c r="L2278" s="89"/>
      <c r="M2278" s="89"/>
      <c r="N2278" s="271">
        <v>2175.4299999999998</v>
      </c>
      <c r="O2278" s="271">
        <v>0</v>
      </c>
      <c r="P2278" s="89" t="s">
        <v>670</v>
      </c>
    </row>
    <row r="2279" spans="1:16" ht="63.75" hidden="1">
      <c r="A2279" s="268">
        <v>340</v>
      </c>
      <c r="B2279" s="89"/>
      <c r="C2279" s="269" t="s">
        <v>147</v>
      </c>
      <c r="D2279" s="84">
        <v>43543</v>
      </c>
      <c r="E2279" s="85" t="s">
        <v>4945</v>
      </c>
      <c r="F2279" s="85" t="s">
        <v>6</v>
      </c>
      <c r="G2279" s="85">
        <v>990970</v>
      </c>
      <c r="H2279" s="89"/>
      <c r="I2279" s="270" t="s">
        <v>5732</v>
      </c>
      <c r="J2279" s="89"/>
      <c r="K2279" s="89"/>
      <c r="L2279" s="89"/>
      <c r="M2279" s="89"/>
      <c r="N2279" s="271">
        <v>0</v>
      </c>
      <c r="O2279" s="271">
        <v>36217.03</v>
      </c>
      <c r="P2279" s="89" t="s">
        <v>670</v>
      </c>
    </row>
    <row r="2280" spans="1:16" ht="51" hidden="1">
      <c r="A2280" s="268">
        <v>340</v>
      </c>
      <c r="B2280" s="89"/>
      <c r="C2280" s="269" t="s">
        <v>147</v>
      </c>
      <c r="D2280" s="84">
        <v>43543</v>
      </c>
      <c r="E2280" s="85" t="s">
        <v>4946</v>
      </c>
      <c r="F2280" s="85" t="s">
        <v>15</v>
      </c>
      <c r="G2280" s="85">
        <v>990971</v>
      </c>
      <c r="H2280" s="89"/>
      <c r="I2280" s="270" t="s">
        <v>5733</v>
      </c>
      <c r="J2280" s="89"/>
      <c r="K2280" s="89"/>
      <c r="L2280" s="89"/>
      <c r="M2280" s="89"/>
      <c r="N2280" s="271">
        <v>50</v>
      </c>
      <c r="O2280" s="271">
        <v>0</v>
      </c>
      <c r="P2280" s="89" t="s">
        <v>670</v>
      </c>
    </row>
    <row r="2281" spans="1:16" ht="89.25" hidden="1">
      <c r="A2281" s="268">
        <v>513</v>
      </c>
      <c r="B2281" s="89"/>
      <c r="C2281" s="269" t="s">
        <v>171</v>
      </c>
      <c r="D2281" s="84">
        <v>43543</v>
      </c>
      <c r="E2281" s="85" t="s">
        <v>4947</v>
      </c>
      <c r="F2281" s="85" t="s">
        <v>15</v>
      </c>
      <c r="G2281" s="85">
        <v>7476</v>
      </c>
      <c r="H2281" s="89"/>
      <c r="I2281" s="270" t="s">
        <v>5734</v>
      </c>
      <c r="J2281" s="89"/>
      <c r="K2281" s="89"/>
      <c r="L2281" s="89"/>
      <c r="M2281" s="89"/>
      <c r="N2281" s="271">
        <v>622557.19999999995</v>
      </c>
      <c r="O2281" s="271">
        <v>0</v>
      </c>
      <c r="P2281" s="89" t="s">
        <v>670</v>
      </c>
    </row>
    <row r="2282" spans="1:16" ht="76.5" hidden="1">
      <c r="A2282" s="268">
        <v>20</v>
      </c>
      <c r="B2282" s="89"/>
      <c r="C2282" s="269" t="s">
        <v>44</v>
      </c>
      <c r="D2282" s="84">
        <v>43543</v>
      </c>
      <c r="E2282" s="85" t="s">
        <v>4948</v>
      </c>
      <c r="F2282" s="85" t="s">
        <v>11</v>
      </c>
      <c r="G2282" s="85">
        <v>949449</v>
      </c>
      <c r="H2282" s="89"/>
      <c r="I2282" s="270" t="s">
        <v>5735</v>
      </c>
      <c r="J2282" s="89"/>
      <c r="K2282" s="89"/>
      <c r="L2282" s="89"/>
      <c r="M2282" s="89"/>
      <c r="N2282" s="271">
        <v>2709.42</v>
      </c>
      <c r="O2282" s="271">
        <v>0</v>
      </c>
      <c r="P2282" s="89" t="s">
        <v>670</v>
      </c>
    </row>
    <row r="2283" spans="1:16" ht="89.25" hidden="1">
      <c r="A2283" s="268">
        <v>41</v>
      </c>
      <c r="B2283" s="89"/>
      <c r="C2283" s="269" t="s">
        <v>47</v>
      </c>
      <c r="D2283" s="84">
        <v>43543</v>
      </c>
      <c r="E2283" s="85" t="s">
        <v>4949</v>
      </c>
      <c r="F2283" s="85" t="s">
        <v>671</v>
      </c>
      <c r="G2283" s="85">
        <v>252111</v>
      </c>
      <c r="H2283" s="89"/>
      <c r="I2283" s="270" t="s">
        <v>5736</v>
      </c>
      <c r="J2283" s="89"/>
      <c r="K2283" s="89"/>
      <c r="L2283" s="89"/>
      <c r="M2283" s="89"/>
      <c r="N2283" s="271">
        <v>0</v>
      </c>
      <c r="O2283" s="271">
        <v>40556.81</v>
      </c>
      <c r="P2283" s="89" t="s">
        <v>670</v>
      </c>
    </row>
    <row r="2284" spans="1:16" ht="76.5" hidden="1">
      <c r="A2284" s="268" t="s">
        <v>557</v>
      </c>
      <c r="B2284" s="89"/>
      <c r="C2284" s="269" t="s">
        <v>781</v>
      </c>
      <c r="D2284" s="84">
        <v>43543</v>
      </c>
      <c r="E2284" s="85" t="s">
        <v>4950</v>
      </c>
      <c r="F2284" s="85" t="s">
        <v>6</v>
      </c>
      <c r="G2284" s="85">
        <v>1094754</v>
      </c>
      <c r="H2284" s="89"/>
      <c r="I2284" s="270" t="s">
        <v>5737</v>
      </c>
      <c r="J2284" s="89"/>
      <c r="K2284" s="89"/>
      <c r="L2284" s="89"/>
      <c r="M2284" s="89"/>
      <c r="N2284" s="271">
        <v>0</v>
      </c>
      <c r="O2284" s="271">
        <v>140000</v>
      </c>
      <c r="P2284" s="89" t="s">
        <v>670</v>
      </c>
    </row>
    <row r="2285" spans="1:16" ht="76.5" hidden="1">
      <c r="A2285" s="268" t="s">
        <v>557</v>
      </c>
      <c r="B2285" s="89"/>
      <c r="C2285" s="269" t="s">
        <v>781</v>
      </c>
      <c r="D2285" s="84">
        <v>43543</v>
      </c>
      <c r="E2285" s="85" t="s">
        <v>4951</v>
      </c>
      <c r="F2285" s="85" t="s">
        <v>11</v>
      </c>
      <c r="G2285" s="85">
        <v>949466</v>
      </c>
      <c r="H2285" s="89"/>
      <c r="I2285" s="270" t="s">
        <v>5738</v>
      </c>
      <c r="J2285" s="89"/>
      <c r="K2285" s="89"/>
      <c r="L2285" s="89"/>
      <c r="M2285" s="89"/>
      <c r="N2285" s="271">
        <v>50</v>
      </c>
      <c r="O2285" s="271">
        <v>0</v>
      </c>
      <c r="P2285" s="89" t="s">
        <v>670</v>
      </c>
    </row>
    <row r="2286" spans="1:16" ht="76.5" hidden="1">
      <c r="A2286" s="268" t="s">
        <v>557</v>
      </c>
      <c r="B2286" s="89"/>
      <c r="C2286" s="269" t="s">
        <v>781</v>
      </c>
      <c r="D2286" s="84">
        <v>43543</v>
      </c>
      <c r="E2286" s="85" t="s">
        <v>4952</v>
      </c>
      <c r="F2286" s="85" t="s">
        <v>13</v>
      </c>
      <c r="G2286" s="85">
        <v>949466</v>
      </c>
      <c r="H2286" s="89"/>
      <c r="I2286" s="270" t="s">
        <v>5739</v>
      </c>
      <c r="J2286" s="89"/>
      <c r="K2286" s="89"/>
      <c r="L2286" s="89"/>
      <c r="M2286" s="89"/>
      <c r="N2286" s="271">
        <v>240</v>
      </c>
      <c r="O2286" s="271">
        <v>0</v>
      </c>
      <c r="P2286" s="89" t="s">
        <v>670</v>
      </c>
    </row>
    <row r="2287" spans="1:16" ht="51">
      <c r="A2287" s="268" t="s">
        <v>556</v>
      </c>
      <c r="B2287" s="89"/>
      <c r="C2287" s="269" t="s">
        <v>616</v>
      </c>
      <c r="D2287" s="84">
        <v>43544</v>
      </c>
      <c r="E2287" s="85" t="s">
        <v>4953</v>
      </c>
      <c r="F2287" s="85" t="s">
        <v>3</v>
      </c>
      <c r="G2287" s="85">
        <v>1721418</v>
      </c>
      <c r="H2287" s="89"/>
      <c r="I2287" s="270" t="s">
        <v>5740</v>
      </c>
      <c r="J2287" s="89"/>
      <c r="K2287" s="89"/>
      <c r="L2287" s="89"/>
      <c r="M2287" s="89"/>
      <c r="N2287" s="271">
        <v>0</v>
      </c>
      <c r="O2287" s="271">
        <v>324</v>
      </c>
      <c r="P2287" s="89" t="s">
        <v>670</v>
      </c>
    </row>
    <row r="2288" spans="1:16" ht="51">
      <c r="A2288" s="268" t="s">
        <v>565</v>
      </c>
      <c r="B2288" s="89"/>
      <c r="C2288" s="269" t="s">
        <v>615</v>
      </c>
      <c r="D2288" s="84">
        <v>43544</v>
      </c>
      <c r="E2288" s="85" t="s">
        <v>4954</v>
      </c>
      <c r="F2288" s="85" t="s">
        <v>3</v>
      </c>
      <c r="G2288" s="85">
        <v>1721424</v>
      </c>
      <c r="H2288" s="89"/>
      <c r="I2288" s="270" t="s">
        <v>738</v>
      </c>
      <c r="J2288" s="89"/>
      <c r="K2288" s="89"/>
      <c r="L2288" s="89"/>
      <c r="M2288" s="89"/>
      <c r="N2288" s="271">
        <v>0</v>
      </c>
      <c r="O2288" s="271">
        <v>700</v>
      </c>
      <c r="P2288" s="89" t="s">
        <v>670</v>
      </c>
    </row>
    <row r="2289" spans="1:16" ht="63.75">
      <c r="A2289" s="268" t="s">
        <v>565</v>
      </c>
      <c r="B2289" s="89"/>
      <c r="C2289" s="269" t="s">
        <v>615</v>
      </c>
      <c r="D2289" s="84">
        <v>43544</v>
      </c>
      <c r="E2289" s="85" t="s">
        <v>4955</v>
      </c>
      <c r="F2289" s="85" t="s">
        <v>3</v>
      </c>
      <c r="G2289" s="85">
        <v>1721445</v>
      </c>
      <c r="H2289" s="89"/>
      <c r="I2289" s="270" t="s">
        <v>5741</v>
      </c>
      <c r="J2289" s="89"/>
      <c r="K2289" s="89"/>
      <c r="L2289" s="89"/>
      <c r="M2289" s="89"/>
      <c r="N2289" s="271">
        <v>0</v>
      </c>
      <c r="O2289" s="271">
        <v>3600.48</v>
      </c>
      <c r="P2289" s="89" t="s">
        <v>670</v>
      </c>
    </row>
    <row r="2290" spans="1:16" ht="63.75">
      <c r="A2290" s="268" t="s">
        <v>565</v>
      </c>
      <c r="B2290" s="89"/>
      <c r="C2290" s="269" t="s">
        <v>615</v>
      </c>
      <c r="D2290" s="84">
        <v>43544</v>
      </c>
      <c r="E2290" s="85" t="s">
        <v>4956</v>
      </c>
      <c r="F2290" s="85" t="s">
        <v>3</v>
      </c>
      <c r="G2290" s="85">
        <v>1721452</v>
      </c>
      <c r="H2290" s="89"/>
      <c r="I2290" s="270" t="s">
        <v>5742</v>
      </c>
      <c r="J2290" s="89"/>
      <c r="K2290" s="89"/>
      <c r="L2290" s="89"/>
      <c r="M2290" s="89"/>
      <c r="N2290" s="271">
        <v>0</v>
      </c>
      <c r="O2290" s="271">
        <v>3600.48</v>
      </c>
      <c r="P2290" s="89" t="s">
        <v>670</v>
      </c>
    </row>
    <row r="2291" spans="1:16" ht="63.75">
      <c r="A2291" s="268" t="s">
        <v>565</v>
      </c>
      <c r="B2291" s="89"/>
      <c r="C2291" s="269" t="s">
        <v>615</v>
      </c>
      <c r="D2291" s="84">
        <v>43544</v>
      </c>
      <c r="E2291" s="85" t="s">
        <v>4957</v>
      </c>
      <c r="F2291" s="85" t="s">
        <v>3</v>
      </c>
      <c r="G2291" s="85">
        <v>1721456</v>
      </c>
      <c r="H2291" s="89"/>
      <c r="I2291" s="270" t="s">
        <v>5743</v>
      </c>
      <c r="J2291" s="89"/>
      <c r="K2291" s="89"/>
      <c r="L2291" s="89"/>
      <c r="M2291" s="89"/>
      <c r="N2291" s="271">
        <v>0</v>
      </c>
      <c r="O2291" s="271">
        <v>3600.48</v>
      </c>
      <c r="P2291" s="89" t="s">
        <v>670</v>
      </c>
    </row>
    <row r="2292" spans="1:16" ht="63.75">
      <c r="A2292" s="268" t="s">
        <v>565</v>
      </c>
      <c r="B2292" s="89"/>
      <c r="C2292" s="269" t="s">
        <v>615</v>
      </c>
      <c r="D2292" s="84">
        <v>43544</v>
      </c>
      <c r="E2292" s="85" t="s">
        <v>4958</v>
      </c>
      <c r="F2292" s="85" t="s">
        <v>3</v>
      </c>
      <c r="G2292" s="85">
        <v>1721460</v>
      </c>
      <c r="H2292" s="89"/>
      <c r="I2292" s="270" t="s">
        <v>5744</v>
      </c>
      <c r="J2292" s="89"/>
      <c r="K2292" s="89"/>
      <c r="L2292" s="89"/>
      <c r="M2292" s="89"/>
      <c r="N2292" s="271">
        <v>0</v>
      </c>
      <c r="O2292" s="271">
        <v>685.56000000000006</v>
      </c>
      <c r="P2292" s="89" t="s">
        <v>670</v>
      </c>
    </row>
    <row r="2293" spans="1:16" ht="51">
      <c r="A2293" s="268">
        <v>20</v>
      </c>
      <c r="B2293" s="89"/>
      <c r="C2293" s="269" t="s">
        <v>44</v>
      </c>
      <c r="D2293" s="84">
        <v>43544</v>
      </c>
      <c r="E2293" s="85" t="s">
        <v>4959</v>
      </c>
      <c r="F2293" s="85" t="s">
        <v>3</v>
      </c>
      <c r="G2293" s="85">
        <v>1721469</v>
      </c>
      <c r="H2293" s="89"/>
      <c r="I2293" s="270" t="s">
        <v>5745</v>
      </c>
      <c r="J2293" s="89"/>
      <c r="K2293" s="89"/>
      <c r="L2293" s="89"/>
      <c r="M2293" s="89"/>
      <c r="N2293" s="271">
        <v>0</v>
      </c>
      <c r="O2293" s="271">
        <v>468.02</v>
      </c>
      <c r="P2293" s="89" t="s">
        <v>670</v>
      </c>
    </row>
    <row r="2294" spans="1:16" ht="51">
      <c r="A2294" s="268">
        <v>20</v>
      </c>
      <c r="B2294" s="89"/>
      <c r="C2294" s="269" t="s">
        <v>44</v>
      </c>
      <c r="D2294" s="84">
        <v>43544</v>
      </c>
      <c r="E2294" s="85" t="s">
        <v>4960</v>
      </c>
      <c r="F2294" s="85" t="s">
        <v>3</v>
      </c>
      <c r="G2294" s="85">
        <v>1721470</v>
      </c>
      <c r="H2294" s="89"/>
      <c r="I2294" s="270" t="s">
        <v>5746</v>
      </c>
      <c r="J2294" s="89"/>
      <c r="K2294" s="89"/>
      <c r="L2294" s="89"/>
      <c r="M2294" s="89"/>
      <c r="N2294" s="271">
        <v>0</v>
      </c>
      <c r="O2294" s="271">
        <v>474.76</v>
      </c>
      <c r="P2294" s="89" t="s">
        <v>670</v>
      </c>
    </row>
    <row r="2295" spans="1:16" ht="38.25">
      <c r="A2295" s="268">
        <v>378</v>
      </c>
      <c r="B2295" s="89"/>
      <c r="C2295" s="269" t="s">
        <v>639</v>
      </c>
      <c r="D2295" s="84">
        <v>43544</v>
      </c>
      <c r="E2295" s="85" t="s">
        <v>4961</v>
      </c>
      <c r="F2295" s="85" t="s">
        <v>3</v>
      </c>
      <c r="G2295" s="85">
        <v>1721590</v>
      </c>
      <c r="H2295" s="89"/>
      <c r="I2295" s="270" t="s">
        <v>5747</v>
      </c>
      <c r="J2295" s="89"/>
      <c r="K2295" s="89"/>
      <c r="L2295" s="89"/>
      <c r="M2295" s="89"/>
      <c r="N2295" s="271">
        <v>0</v>
      </c>
      <c r="O2295" s="271">
        <v>758.85</v>
      </c>
      <c r="P2295" s="89" t="s">
        <v>670</v>
      </c>
    </row>
    <row r="2296" spans="1:16" ht="38.25">
      <c r="A2296" s="268">
        <v>378</v>
      </c>
      <c r="B2296" s="89"/>
      <c r="C2296" s="269" t="s">
        <v>639</v>
      </c>
      <c r="D2296" s="84">
        <v>43544</v>
      </c>
      <c r="E2296" s="85" t="s">
        <v>4962</v>
      </c>
      <c r="F2296" s="85" t="s">
        <v>3</v>
      </c>
      <c r="G2296" s="85">
        <v>1721589</v>
      </c>
      <c r="H2296" s="89"/>
      <c r="I2296" s="270" t="s">
        <v>5748</v>
      </c>
      <c r="J2296" s="89"/>
      <c r="K2296" s="89"/>
      <c r="L2296" s="89"/>
      <c r="M2296" s="89"/>
      <c r="N2296" s="271">
        <v>0</v>
      </c>
      <c r="O2296" s="271">
        <v>350</v>
      </c>
      <c r="P2296" s="89" t="s">
        <v>670</v>
      </c>
    </row>
    <row r="2297" spans="1:16" ht="51">
      <c r="A2297" s="268">
        <v>378</v>
      </c>
      <c r="B2297" s="89"/>
      <c r="C2297" s="269" t="s">
        <v>639</v>
      </c>
      <c r="D2297" s="84">
        <v>43544</v>
      </c>
      <c r="E2297" s="85" t="s">
        <v>4963</v>
      </c>
      <c r="F2297" s="85" t="s">
        <v>3</v>
      </c>
      <c r="G2297" s="85">
        <v>1721588</v>
      </c>
      <c r="H2297" s="89"/>
      <c r="I2297" s="270" t="s">
        <v>5749</v>
      </c>
      <c r="J2297" s="89"/>
      <c r="K2297" s="89"/>
      <c r="L2297" s="89"/>
      <c r="M2297" s="89"/>
      <c r="N2297" s="271">
        <v>0</v>
      </c>
      <c r="O2297" s="271">
        <v>13.15</v>
      </c>
      <c r="P2297" s="89" t="s">
        <v>670</v>
      </c>
    </row>
    <row r="2298" spans="1:16" ht="51">
      <c r="A2298" s="268" t="s">
        <v>565</v>
      </c>
      <c r="B2298" s="89"/>
      <c r="C2298" s="269" t="s">
        <v>615</v>
      </c>
      <c r="D2298" s="84">
        <v>43544</v>
      </c>
      <c r="E2298" s="85" t="s">
        <v>4964</v>
      </c>
      <c r="F2298" s="85" t="s">
        <v>3</v>
      </c>
      <c r="G2298" s="85">
        <v>1721586</v>
      </c>
      <c r="H2298" s="89"/>
      <c r="I2298" s="270" t="s">
        <v>5750</v>
      </c>
      <c r="J2298" s="89"/>
      <c r="K2298" s="89"/>
      <c r="L2298" s="89"/>
      <c r="M2298" s="89"/>
      <c r="N2298" s="271">
        <v>0</v>
      </c>
      <c r="O2298" s="271">
        <v>15</v>
      </c>
      <c r="P2298" s="89" t="s">
        <v>670</v>
      </c>
    </row>
    <row r="2299" spans="1:16" ht="51">
      <c r="A2299" s="268">
        <v>130</v>
      </c>
      <c r="B2299" s="89"/>
      <c r="C2299" s="269" t="s">
        <v>67</v>
      </c>
      <c r="D2299" s="84">
        <v>43544</v>
      </c>
      <c r="E2299" s="85" t="s">
        <v>4965</v>
      </c>
      <c r="F2299" s="85" t="s">
        <v>3</v>
      </c>
      <c r="G2299" s="85">
        <v>1721535</v>
      </c>
      <c r="H2299" s="89"/>
      <c r="I2299" s="270" t="s">
        <v>5752</v>
      </c>
      <c r="J2299" s="89"/>
      <c r="K2299" s="89"/>
      <c r="L2299" s="89"/>
      <c r="M2299" s="89"/>
      <c r="N2299" s="271">
        <v>0</v>
      </c>
      <c r="O2299" s="271">
        <v>82500</v>
      </c>
      <c r="P2299" s="89" t="s">
        <v>741</v>
      </c>
    </row>
    <row r="2300" spans="1:16" ht="51">
      <c r="A2300" s="268">
        <v>660</v>
      </c>
      <c r="B2300" s="89"/>
      <c r="C2300" s="269" t="s">
        <v>188</v>
      </c>
      <c r="D2300" s="84">
        <v>43544</v>
      </c>
      <c r="E2300" s="85" t="s">
        <v>4966</v>
      </c>
      <c r="F2300" s="85" t="s">
        <v>3</v>
      </c>
      <c r="G2300" s="85">
        <v>1721461</v>
      </c>
      <c r="H2300" s="89"/>
      <c r="I2300" s="270" t="s">
        <v>5753</v>
      </c>
      <c r="J2300" s="89"/>
      <c r="K2300" s="89"/>
      <c r="L2300" s="89"/>
      <c r="M2300" s="89"/>
      <c r="N2300" s="271">
        <v>0</v>
      </c>
      <c r="O2300" s="271">
        <v>48</v>
      </c>
      <c r="P2300" s="89" t="s">
        <v>741</v>
      </c>
    </row>
    <row r="2301" spans="1:16" ht="51">
      <c r="A2301" s="268">
        <v>41</v>
      </c>
      <c r="B2301" s="89"/>
      <c r="C2301" s="269" t="s">
        <v>47</v>
      </c>
      <c r="D2301" s="84">
        <v>43544</v>
      </c>
      <c r="E2301" s="85" t="s">
        <v>4967</v>
      </c>
      <c r="F2301" s="85" t="s">
        <v>3</v>
      </c>
      <c r="G2301" s="85">
        <v>1721413</v>
      </c>
      <c r="H2301" s="89"/>
      <c r="I2301" s="270" t="s">
        <v>5754</v>
      </c>
      <c r="J2301" s="89"/>
      <c r="K2301" s="89"/>
      <c r="L2301" s="89"/>
      <c r="M2301" s="89"/>
      <c r="N2301" s="271">
        <v>0</v>
      </c>
      <c r="O2301" s="271">
        <v>400</v>
      </c>
      <c r="P2301" s="89" t="s">
        <v>670</v>
      </c>
    </row>
    <row r="2302" spans="1:16" ht="63.75">
      <c r="A2302" s="268">
        <v>87</v>
      </c>
      <c r="B2302" s="89"/>
      <c r="C2302" s="269" t="s">
        <v>57</v>
      </c>
      <c r="D2302" s="84">
        <v>43544</v>
      </c>
      <c r="E2302" s="85" t="s">
        <v>4968</v>
      </c>
      <c r="F2302" s="85" t="s">
        <v>3</v>
      </c>
      <c r="G2302" s="85">
        <v>1721403</v>
      </c>
      <c r="H2302" s="89"/>
      <c r="I2302" s="270" t="s">
        <v>5755</v>
      </c>
      <c r="J2302" s="89"/>
      <c r="K2302" s="89"/>
      <c r="L2302" s="89"/>
      <c r="M2302" s="89"/>
      <c r="N2302" s="271">
        <v>0</v>
      </c>
      <c r="O2302" s="271">
        <v>2800</v>
      </c>
      <c r="P2302" s="89" t="s">
        <v>670</v>
      </c>
    </row>
    <row r="2303" spans="1:16" ht="102" hidden="1">
      <c r="A2303" s="268">
        <v>25</v>
      </c>
      <c r="B2303" s="89"/>
      <c r="C2303" s="269" t="s">
        <v>45</v>
      </c>
      <c r="D2303" s="84">
        <v>43544</v>
      </c>
      <c r="E2303" s="85" t="s">
        <v>4969</v>
      </c>
      <c r="F2303" s="85" t="s">
        <v>629</v>
      </c>
      <c r="G2303" s="85">
        <v>7475</v>
      </c>
      <c r="H2303" s="89"/>
      <c r="I2303" s="270" t="s">
        <v>5756</v>
      </c>
      <c r="J2303" s="89"/>
      <c r="K2303" s="89"/>
      <c r="L2303" s="89"/>
      <c r="M2303" s="89"/>
      <c r="N2303" s="271">
        <v>11413.97</v>
      </c>
      <c r="O2303" s="271">
        <v>0</v>
      </c>
      <c r="P2303" s="89" t="s">
        <v>670</v>
      </c>
    </row>
    <row r="2304" spans="1:16" ht="89.25" hidden="1">
      <c r="A2304" s="268">
        <v>25</v>
      </c>
      <c r="B2304" s="89"/>
      <c r="C2304" s="269" t="s">
        <v>45</v>
      </c>
      <c r="D2304" s="84">
        <v>43544</v>
      </c>
      <c r="E2304" s="85" t="s">
        <v>4970</v>
      </c>
      <c r="F2304" s="85" t="s">
        <v>15</v>
      </c>
      <c r="G2304" s="85">
        <v>7475</v>
      </c>
      <c r="H2304" s="89"/>
      <c r="I2304" s="270" t="s">
        <v>5757</v>
      </c>
      <c r="J2304" s="89"/>
      <c r="K2304" s="89"/>
      <c r="L2304" s="89"/>
      <c r="M2304" s="89"/>
      <c r="N2304" s="271">
        <v>987.69</v>
      </c>
      <c r="O2304" s="271">
        <v>0</v>
      </c>
      <c r="P2304" s="89" t="s">
        <v>670</v>
      </c>
    </row>
    <row r="2305" spans="1:16" ht="63.75" hidden="1">
      <c r="A2305" s="268" t="s">
        <v>556</v>
      </c>
      <c r="B2305" s="89"/>
      <c r="C2305" s="269" t="s">
        <v>616</v>
      </c>
      <c r="D2305" s="84">
        <v>43544</v>
      </c>
      <c r="E2305" s="85" t="s">
        <v>4971</v>
      </c>
      <c r="F2305" s="85" t="s">
        <v>11</v>
      </c>
      <c r="G2305" s="85">
        <v>949511</v>
      </c>
      <c r="H2305" s="89"/>
      <c r="I2305" s="270" t="s">
        <v>5758</v>
      </c>
      <c r="J2305" s="89"/>
      <c r="K2305" s="89"/>
      <c r="L2305" s="89"/>
      <c r="M2305" s="89"/>
      <c r="N2305" s="271">
        <v>50</v>
      </c>
      <c r="O2305" s="271">
        <v>0</v>
      </c>
      <c r="P2305" s="89" t="s">
        <v>670</v>
      </c>
    </row>
    <row r="2306" spans="1:16" ht="89.25" hidden="1">
      <c r="A2306" s="268" t="s">
        <v>557</v>
      </c>
      <c r="B2306" s="89"/>
      <c r="C2306" s="269" t="s">
        <v>781</v>
      </c>
      <c r="D2306" s="84">
        <v>43544</v>
      </c>
      <c r="E2306" s="85" t="s">
        <v>4972</v>
      </c>
      <c r="F2306" s="85" t="s">
        <v>13</v>
      </c>
      <c r="G2306" s="85">
        <v>949509</v>
      </c>
      <c r="H2306" s="89"/>
      <c r="I2306" s="270" t="s">
        <v>5759</v>
      </c>
      <c r="J2306" s="89"/>
      <c r="K2306" s="89"/>
      <c r="L2306" s="89"/>
      <c r="M2306" s="89"/>
      <c r="N2306" s="271">
        <v>5744625</v>
      </c>
      <c r="O2306" s="271">
        <v>0</v>
      </c>
      <c r="P2306" s="89" t="s">
        <v>670</v>
      </c>
    </row>
    <row r="2307" spans="1:16" ht="89.25" hidden="1">
      <c r="A2307" s="268">
        <v>378</v>
      </c>
      <c r="B2307" s="89"/>
      <c r="C2307" s="269" t="s">
        <v>639</v>
      </c>
      <c r="D2307" s="84">
        <v>43544</v>
      </c>
      <c r="E2307" s="85" t="s">
        <v>4973</v>
      </c>
      <c r="F2307" s="85" t="s">
        <v>15</v>
      </c>
      <c r="G2307" s="85">
        <v>7484</v>
      </c>
      <c r="H2307" s="89"/>
      <c r="I2307" s="270" t="s">
        <v>5760</v>
      </c>
      <c r="J2307" s="89"/>
      <c r="K2307" s="89"/>
      <c r="L2307" s="89"/>
      <c r="M2307" s="89"/>
      <c r="N2307" s="271">
        <v>305.19</v>
      </c>
      <c r="O2307" s="271">
        <v>0</v>
      </c>
      <c r="P2307" s="89" t="s">
        <v>670</v>
      </c>
    </row>
    <row r="2308" spans="1:16" ht="51" hidden="1">
      <c r="A2308" s="268">
        <v>513</v>
      </c>
      <c r="B2308" s="89"/>
      <c r="C2308" s="269" t="s">
        <v>171</v>
      </c>
      <c r="D2308" s="84">
        <v>43544</v>
      </c>
      <c r="E2308" s="85" t="s">
        <v>4974</v>
      </c>
      <c r="F2308" s="85" t="s">
        <v>15</v>
      </c>
      <c r="G2308" s="85">
        <v>992439</v>
      </c>
      <c r="H2308" s="89"/>
      <c r="I2308" s="270" t="s">
        <v>5400</v>
      </c>
      <c r="J2308" s="89"/>
      <c r="K2308" s="89"/>
      <c r="L2308" s="89"/>
      <c r="M2308" s="89"/>
      <c r="N2308" s="271">
        <v>50</v>
      </c>
      <c r="O2308" s="271">
        <v>0</v>
      </c>
      <c r="P2308" s="89" t="s">
        <v>670</v>
      </c>
    </row>
    <row r="2309" spans="1:16" ht="51" hidden="1">
      <c r="A2309" s="268">
        <v>513</v>
      </c>
      <c r="B2309" s="89"/>
      <c r="C2309" s="269" t="s">
        <v>171</v>
      </c>
      <c r="D2309" s="84">
        <v>43544</v>
      </c>
      <c r="E2309" s="85" t="s">
        <v>4975</v>
      </c>
      <c r="F2309" s="85" t="s">
        <v>15</v>
      </c>
      <c r="G2309" s="85">
        <v>992443</v>
      </c>
      <c r="H2309" s="89"/>
      <c r="I2309" s="270" t="s">
        <v>5761</v>
      </c>
      <c r="J2309" s="89"/>
      <c r="K2309" s="89"/>
      <c r="L2309" s="89"/>
      <c r="M2309" s="89"/>
      <c r="N2309" s="271">
        <v>50</v>
      </c>
      <c r="O2309" s="271">
        <v>0</v>
      </c>
      <c r="P2309" s="89" t="s">
        <v>670</v>
      </c>
    </row>
    <row r="2310" spans="1:16" ht="76.5" hidden="1">
      <c r="A2310" s="268" t="s">
        <v>557</v>
      </c>
      <c r="B2310" s="89"/>
      <c r="C2310" s="269" t="s">
        <v>781</v>
      </c>
      <c r="D2310" s="84">
        <v>43544</v>
      </c>
      <c r="E2310" s="85" t="s">
        <v>4976</v>
      </c>
      <c r="F2310" s="85" t="s">
        <v>6</v>
      </c>
      <c r="G2310" s="85">
        <v>1095262</v>
      </c>
      <c r="H2310" s="89"/>
      <c r="I2310" s="270" t="s">
        <v>5762</v>
      </c>
      <c r="J2310" s="89"/>
      <c r="K2310" s="89"/>
      <c r="L2310" s="89"/>
      <c r="M2310" s="89"/>
      <c r="N2310" s="271">
        <v>0</v>
      </c>
      <c r="O2310" s="271">
        <v>485000</v>
      </c>
      <c r="P2310" s="89" t="s">
        <v>670</v>
      </c>
    </row>
    <row r="2311" spans="1:16" ht="63.75" hidden="1">
      <c r="A2311" s="268">
        <v>20</v>
      </c>
      <c r="B2311" s="89"/>
      <c r="C2311" s="269" t="s">
        <v>44</v>
      </c>
      <c r="D2311" s="84">
        <v>43544</v>
      </c>
      <c r="E2311" s="85" t="s">
        <v>4977</v>
      </c>
      <c r="F2311" s="85" t="s">
        <v>6</v>
      </c>
      <c r="G2311" s="85">
        <v>1095310</v>
      </c>
      <c r="H2311" s="89"/>
      <c r="I2311" s="270" t="s">
        <v>5763</v>
      </c>
      <c r="J2311" s="89"/>
      <c r="K2311" s="89"/>
      <c r="L2311" s="89"/>
      <c r="M2311" s="89"/>
      <c r="N2311" s="271">
        <v>0</v>
      </c>
      <c r="O2311" s="271">
        <v>649525.73</v>
      </c>
      <c r="P2311" s="89" t="s">
        <v>670</v>
      </c>
    </row>
    <row r="2312" spans="1:16" ht="76.5" hidden="1">
      <c r="A2312" s="268" t="s">
        <v>557</v>
      </c>
      <c r="B2312" s="89"/>
      <c r="C2312" s="269" t="s">
        <v>781</v>
      </c>
      <c r="D2312" s="84">
        <v>43544</v>
      </c>
      <c r="E2312" s="85" t="s">
        <v>4978</v>
      </c>
      <c r="F2312" s="85" t="s">
        <v>13</v>
      </c>
      <c r="G2312" s="85">
        <v>949519</v>
      </c>
      <c r="H2312" s="89"/>
      <c r="I2312" s="270" t="s">
        <v>5764</v>
      </c>
      <c r="J2312" s="89"/>
      <c r="K2312" s="89"/>
      <c r="L2312" s="89"/>
      <c r="M2312" s="89"/>
      <c r="N2312" s="271">
        <v>32640</v>
      </c>
      <c r="O2312" s="271">
        <v>0</v>
      </c>
      <c r="P2312" s="89" t="s">
        <v>670</v>
      </c>
    </row>
    <row r="2313" spans="1:16" ht="76.5" hidden="1">
      <c r="A2313" s="268" t="s">
        <v>557</v>
      </c>
      <c r="B2313" s="89"/>
      <c r="C2313" s="269" t="s">
        <v>781</v>
      </c>
      <c r="D2313" s="84">
        <v>43544</v>
      </c>
      <c r="E2313" s="85" t="s">
        <v>4979</v>
      </c>
      <c r="F2313" s="85" t="s">
        <v>11</v>
      </c>
      <c r="G2313" s="85">
        <v>949519</v>
      </c>
      <c r="H2313" s="89"/>
      <c r="I2313" s="270" t="s">
        <v>5765</v>
      </c>
      <c r="J2313" s="89"/>
      <c r="K2313" s="89"/>
      <c r="L2313" s="89"/>
      <c r="M2313" s="89"/>
      <c r="N2313" s="271">
        <v>50</v>
      </c>
      <c r="O2313" s="271">
        <v>0</v>
      </c>
      <c r="P2313" s="89" t="s">
        <v>670</v>
      </c>
    </row>
    <row r="2314" spans="1:16" ht="89.25" hidden="1">
      <c r="A2314" s="268" t="s">
        <v>557</v>
      </c>
      <c r="B2314" s="89"/>
      <c r="C2314" s="269" t="s">
        <v>781</v>
      </c>
      <c r="D2314" s="84">
        <v>43544</v>
      </c>
      <c r="E2314" s="85" t="s">
        <v>4980</v>
      </c>
      <c r="F2314" s="85" t="s">
        <v>11</v>
      </c>
      <c r="G2314" s="85">
        <v>949522</v>
      </c>
      <c r="H2314" s="89"/>
      <c r="I2314" s="270" t="s">
        <v>5766</v>
      </c>
      <c r="J2314" s="89"/>
      <c r="K2314" s="89"/>
      <c r="L2314" s="89"/>
      <c r="M2314" s="89"/>
      <c r="N2314" s="271">
        <v>50</v>
      </c>
      <c r="O2314" s="271">
        <v>0</v>
      </c>
      <c r="P2314" s="89" t="s">
        <v>670</v>
      </c>
    </row>
    <row r="2315" spans="1:16" ht="89.25" hidden="1">
      <c r="A2315" s="268">
        <v>599</v>
      </c>
      <c r="B2315" s="89"/>
      <c r="C2315" s="269" t="s">
        <v>1370</v>
      </c>
      <c r="D2315" s="84">
        <v>43544</v>
      </c>
      <c r="E2315" s="85" t="s">
        <v>4981</v>
      </c>
      <c r="F2315" s="85" t="s">
        <v>13</v>
      </c>
      <c r="G2315" s="85">
        <v>949538</v>
      </c>
      <c r="H2315" s="89"/>
      <c r="I2315" s="270" t="s">
        <v>5767</v>
      </c>
      <c r="J2315" s="89"/>
      <c r="K2315" s="89"/>
      <c r="L2315" s="89"/>
      <c r="M2315" s="89"/>
      <c r="N2315" s="271">
        <v>274698.06</v>
      </c>
      <c r="O2315" s="271">
        <v>0</v>
      </c>
      <c r="P2315" s="89" t="s">
        <v>670</v>
      </c>
    </row>
    <row r="2316" spans="1:16" ht="63.75" hidden="1">
      <c r="A2316" s="268" t="s">
        <v>557</v>
      </c>
      <c r="B2316" s="89"/>
      <c r="C2316" s="269" t="s">
        <v>781</v>
      </c>
      <c r="D2316" s="84">
        <v>43544</v>
      </c>
      <c r="E2316" s="85" t="s">
        <v>4982</v>
      </c>
      <c r="F2316" s="85" t="s">
        <v>11</v>
      </c>
      <c r="G2316" s="85">
        <v>11900</v>
      </c>
      <c r="H2316" s="89"/>
      <c r="I2316" s="270" t="s">
        <v>5768</v>
      </c>
      <c r="J2316" s="89"/>
      <c r="K2316" s="89"/>
      <c r="L2316" s="89"/>
      <c r="M2316" s="89"/>
      <c r="N2316" s="271">
        <v>12283.85</v>
      </c>
      <c r="O2316" s="271">
        <v>0</v>
      </c>
      <c r="P2316" s="89" t="s">
        <v>670</v>
      </c>
    </row>
    <row r="2317" spans="1:16" ht="63.75" hidden="1">
      <c r="A2317" s="268" t="s">
        <v>557</v>
      </c>
      <c r="B2317" s="89"/>
      <c r="C2317" s="269" t="s">
        <v>781</v>
      </c>
      <c r="D2317" s="84">
        <v>43544</v>
      </c>
      <c r="E2317" s="85" t="s">
        <v>4983</v>
      </c>
      <c r="F2317" s="85" t="s">
        <v>11</v>
      </c>
      <c r="G2317" s="85">
        <v>11901</v>
      </c>
      <c r="H2317" s="89"/>
      <c r="I2317" s="270" t="s">
        <v>5769</v>
      </c>
      <c r="J2317" s="89"/>
      <c r="K2317" s="89"/>
      <c r="L2317" s="89"/>
      <c r="M2317" s="89"/>
      <c r="N2317" s="271">
        <v>362.88</v>
      </c>
      <c r="O2317" s="271">
        <v>0</v>
      </c>
      <c r="P2317" s="89" t="s">
        <v>670</v>
      </c>
    </row>
    <row r="2318" spans="1:16" ht="76.5" hidden="1">
      <c r="A2318" s="268" t="s">
        <v>557</v>
      </c>
      <c r="B2318" s="89"/>
      <c r="C2318" s="269" t="s">
        <v>781</v>
      </c>
      <c r="D2318" s="84">
        <v>43544</v>
      </c>
      <c r="E2318" s="85" t="s">
        <v>4984</v>
      </c>
      <c r="F2318" s="85" t="s">
        <v>11</v>
      </c>
      <c r="G2318" s="85">
        <v>12002</v>
      </c>
      <c r="H2318" s="89"/>
      <c r="I2318" s="270" t="s">
        <v>5770</v>
      </c>
      <c r="J2318" s="89"/>
      <c r="K2318" s="89"/>
      <c r="L2318" s="89"/>
      <c r="M2318" s="89"/>
      <c r="N2318" s="271">
        <v>3611.51</v>
      </c>
      <c r="O2318" s="271">
        <v>0</v>
      </c>
      <c r="P2318" s="89" t="s">
        <v>670</v>
      </c>
    </row>
    <row r="2319" spans="1:16" ht="51">
      <c r="A2319" s="268">
        <v>16</v>
      </c>
      <c r="B2319" s="89"/>
      <c r="C2319" s="269" t="s">
        <v>43</v>
      </c>
      <c r="D2319" s="84">
        <v>43545</v>
      </c>
      <c r="E2319" s="85" t="s">
        <v>4985</v>
      </c>
      <c r="F2319" s="85" t="s">
        <v>3</v>
      </c>
      <c r="G2319" s="85">
        <v>1721883</v>
      </c>
      <c r="H2319" s="89"/>
      <c r="I2319" s="270" t="s">
        <v>5771</v>
      </c>
      <c r="J2319" s="89"/>
      <c r="K2319" s="89"/>
      <c r="L2319" s="89"/>
      <c r="M2319" s="89"/>
      <c r="N2319" s="271">
        <v>0</v>
      </c>
      <c r="O2319" s="271">
        <v>4</v>
      </c>
      <c r="P2319" s="89" t="s">
        <v>670</v>
      </c>
    </row>
    <row r="2320" spans="1:16" ht="51">
      <c r="A2320" s="268">
        <v>590</v>
      </c>
      <c r="B2320" s="89"/>
      <c r="C2320" s="269" t="s">
        <v>611</v>
      </c>
      <c r="D2320" s="84">
        <v>43545</v>
      </c>
      <c r="E2320" s="85" t="s">
        <v>4986</v>
      </c>
      <c r="F2320" s="85" t="s">
        <v>3</v>
      </c>
      <c r="G2320" s="85">
        <v>1721888</v>
      </c>
      <c r="H2320" s="89"/>
      <c r="I2320" s="270" t="s">
        <v>5772</v>
      </c>
      <c r="J2320" s="89"/>
      <c r="K2320" s="89"/>
      <c r="L2320" s="89"/>
      <c r="M2320" s="89"/>
      <c r="N2320" s="271">
        <v>0</v>
      </c>
      <c r="O2320" s="271">
        <v>160</v>
      </c>
      <c r="P2320" s="89" t="s">
        <v>670</v>
      </c>
    </row>
    <row r="2321" spans="1:16" ht="51">
      <c r="A2321" s="268" t="s">
        <v>565</v>
      </c>
      <c r="B2321" s="89"/>
      <c r="C2321" s="269" t="s">
        <v>615</v>
      </c>
      <c r="D2321" s="84">
        <v>43545</v>
      </c>
      <c r="E2321" s="85" t="s">
        <v>4987</v>
      </c>
      <c r="F2321" s="85" t="s">
        <v>3</v>
      </c>
      <c r="G2321" s="85">
        <v>1721890</v>
      </c>
      <c r="H2321" s="89"/>
      <c r="I2321" s="270" t="s">
        <v>5773</v>
      </c>
      <c r="J2321" s="89"/>
      <c r="K2321" s="89"/>
      <c r="L2321" s="89"/>
      <c r="M2321" s="89"/>
      <c r="N2321" s="271">
        <v>0</v>
      </c>
      <c r="O2321" s="271">
        <v>44</v>
      </c>
      <c r="P2321" s="89" t="s">
        <v>670</v>
      </c>
    </row>
    <row r="2322" spans="1:16" ht="38.25">
      <c r="A2322" s="268" t="s">
        <v>565</v>
      </c>
      <c r="B2322" s="89"/>
      <c r="C2322" s="269" t="s">
        <v>615</v>
      </c>
      <c r="D2322" s="84">
        <v>43545</v>
      </c>
      <c r="E2322" s="85" t="s">
        <v>4988</v>
      </c>
      <c r="F2322" s="85" t="s">
        <v>3</v>
      </c>
      <c r="G2322" s="85">
        <v>1721907</v>
      </c>
      <c r="H2322" s="89"/>
      <c r="I2322" s="270" t="s">
        <v>5774</v>
      </c>
      <c r="J2322" s="89"/>
      <c r="K2322" s="89"/>
      <c r="L2322" s="89"/>
      <c r="M2322" s="89"/>
      <c r="N2322" s="271">
        <v>0</v>
      </c>
      <c r="O2322" s="271">
        <v>500</v>
      </c>
      <c r="P2322" s="89" t="s">
        <v>670</v>
      </c>
    </row>
    <row r="2323" spans="1:16" ht="51">
      <c r="A2323" s="268" t="s">
        <v>565</v>
      </c>
      <c r="B2323" s="89"/>
      <c r="C2323" s="269" t="s">
        <v>615</v>
      </c>
      <c r="D2323" s="84">
        <v>43545</v>
      </c>
      <c r="E2323" s="85" t="s">
        <v>4989</v>
      </c>
      <c r="F2323" s="85" t="s">
        <v>3</v>
      </c>
      <c r="G2323" s="85">
        <v>1721910</v>
      </c>
      <c r="H2323" s="89"/>
      <c r="I2323" s="270" t="s">
        <v>5775</v>
      </c>
      <c r="J2323" s="89"/>
      <c r="K2323" s="89"/>
      <c r="L2323" s="89"/>
      <c r="M2323" s="89"/>
      <c r="N2323" s="271">
        <v>0</v>
      </c>
      <c r="O2323" s="271">
        <v>35000</v>
      </c>
      <c r="P2323" s="89" t="s">
        <v>670</v>
      </c>
    </row>
    <row r="2324" spans="1:16" ht="38.25">
      <c r="A2324" s="268" t="s">
        <v>565</v>
      </c>
      <c r="B2324" s="89"/>
      <c r="C2324" s="269" t="s">
        <v>615</v>
      </c>
      <c r="D2324" s="84">
        <v>43545</v>
      </c>
      <c r="E2324" s="85" t="s">
        <v>4990</v>
      </c>
      <c r="F2324" s="85" t="s">
        <v>3</v>
      </c>
      <c r="G2324" s="85">
        <v>1721916</v>
      </c>
      <c r="H2324" s="89"/>
      <c r="I2324" s="270" t="s">
        <v>5776</v>
      </c>
      <c r="J2324" s="89"/>
      <c r="K2324" s="89"/>
      <c r="L2324" s="89"/>
      <c r="M2324" s="89"/>
      <c r="N2324" s="271">
        <v>0</v>
      </c>
      <c r="O2324" s="271">
        <v>62</v>
      </c>
      <c r="P2324" s="89" t="s">
        <v>670</v>
      </c>
    </row>
    <row r="2325" spans="1:16" ht="38.25">
      <c r="A2325" s="268" t="s">
        <v>565</v>
      </c>
      <c r="B2325" s="89"/>
      <c r="C2325" s="269" t="s">
        <v>615</v>
      </c>
      <c r="D2325" s="84">
        <v>43545</v>
      </c>
      <c r="E2325" s="85" t="s">
        <v>4991</v>
      </c>
      <c r="F2325" s="85" t="s">
        <v>3</v>
      </c>
      <c r="G2325" s="85">
        <v>1721920</v>
      </c>
      <c r="H2325" s="89"/>
      <c r="I2325" s="270" t="s">
        <v>5777</v>
      </c>
      <c r="J2325" s="89"/>
      <c r="K2325" s="89"/>
      <c r="L2325" s="89"/>
      <c r="M2325" s="89"/>
      <c r="N2325" s="271">
        <v>0</v>
      </c>
      <c r="O2325" s="271">
        <v>36.28</v>
      </c>
      <c r="P2325" s="89" t="s">
        <v>670</v>
      </c>
    </row>
    <row r="2326" spans="1:16" ht="51">
      <c r="A2326" s="268">
        <v>78</v>
      </c>
      <c r="B2326" s="89"/>
      <c r="C2326" s="269" t="s">
        <v>674</v>
      </c>
      <c r="D2326" s="84">
        <v>43545</v>
      </c>
      <c r="E2326" s="85" t="s">
        <v>4992</v>
      </c>
      <c r="F2326" s="85" t="s">
        <v>3</v>
      </c>
      <c r="G2326" s="85">
        <v>1721922</v>
      </c>
      <c r="H2326" s="89"/>
      <c r="I2326" s="270" t="s">
        <v>5778</v>
      </c>
      <c r="J2326" s="89"/>
      <c r="K2326" s="89"/>
      <c r="L2326" s="89"/>
      <c r="M2326" s="89"/>
      <c r="N2326" s="271">
        <v>0</v>
      </c>
      <c r="O2326" s="271">
        <v>1076.8800000000001</v>
      </c>
      <c r="P2326" s="89" t="s">
        <v>670</v>
      </c>
    </row>
    <row r="2327" spans="1:16" ht="51">
      <c r="A2327" s="268">
        <v>78</v>
      </c>
      <c r="B2327" s="89"/>
      <c r="C2327" s="269" t="s">
        <v>674</v>
      </c>
      <c r="D2327" s="84">
        <v>43545</v>
      </c>
      <c r="E2327" s="85" t="s">
        <v>4993</v>
      </c>
      <c r="F2327" s="85" t="s">
        <v>3</v>
      </c>
      <c r="G2327" s="85">
        <v>1721923</v>
      </c>
      <c r="H2327" s="89"/>
      <c r="I2327" s="270" t="s">
        <v>5779</v>
      </c>
      <c r="J2327" s="89"/>
      <c r="K2327" s="89"/>
      <c r="L2327" s="89"/>
      <c r="M2327" s="89"/>
      <c r="N2327" s="271">
        <v>0</v>
      </c>
      <c r="O2327" s="271">
        <v>300</v>
      </c>
      <c r="P2327" s="89" t="s">
        <v>670</v>
      </c>
    </row>
    <row r="2328" spans="1:16" ht="51">
      <c r="A2328" s="268" t="s">
        <v>565</v>
      </c>
      <c r="B2328" s="89"/>
      <c r="C2328" s="269" t="s">
        <v>615</v>
      </c>
      <c r="D2328" s="84">
        <v>43545</v>
      </c>
      <c r="E2328" s="85" t="s">
        <v>4994</v>
      </c>
      <c r="F2328" s="85" t="s">
        <v>3</v>
      </c>
      <c r="G2328" s="85">
        <v>1721824</v>
      </c>
      <c r="H2328" s="89"/>
      <c r="I2328" s="270" t="s">
        <v>5780</v>
      </c>
      <c r="J2328" s="89"/>
      <c r="K2328" s="89"/>
      <c r="L2328" s="89"/>
      <c r="M2328" s="89"/>
      <c r="N2328" s="271">
        <v>0</v>
      </c>
      <c r="O2328" s="271">
        <v>7022.4000000000005</v>
      </c>
      <c r="P2328" s="89" t="s">
        <v>670</v>
      </c>
    </row>
    <row r="2329" spans="1:16" ht="51">
      <c r="A2329" s="268" t="s">
        <v>565</v>
      </c>
      <c r="B2329" s="89"/>
      <c r="C2329" s="269" t="s">
        <v>615</v>
      </c>
      <c r="D2329" s="84">
        <v>43545</v>
      </c>
      <c r="E2329" s="85" t="s">
        <v>4995</v>
      </c>
      <c r="F2329" s="85" t="s">
        <v>3</v>
      </c>
      <c r="G2329" s="85">
        <v>1721837</v>
      </c>
      <c r="H2329" s="89"/>
      <c r="I2329" s="270" t="s">
        <v>5781</v>
      </c>
      <c r="J2329" s="89"/>
      <c r="K2329" s="89"/>
      <c r="L2329" s="89"/>
      <c r="M2329" s="89"/>
      <c r="N2329" s="271">
        <v>0</v>
      </c>
      <c r="O2329" s="271">
        <v>525.25</v>
      </c>
      <c r="P2329" s="89" t="s">
        <v>670</v>
      </c>
    </row>
    <row r="2330" spans="1:16" ht="51">
      <c r="A2330" s="268" t="s">
        <v>565</v>
      </c>
      <c r="B2330" s="89"/>
      <c r="C2330" s="269" t="s">
        <v>615</v>
      </c>
      <c r="D2330" s="84">
        <v>43545</v>
      </c>
      <c r="E2330" s="85" t="s">
        <v>4996</v>
      </c>
      <c r="F2330" s="85" t="s">
        <v>3</v>
      </c>
      <c r="G2330" s="85">
        <v>1721863</v>
      </c>
      <c r="H2330" s="89"/>
      <c r="I2330" s="270" t="s">
        <v>5782</v>
      </c>
      <c r="J2330" s="89"/>
      <c r="K2330" s="89"/>
      <c r="L2330" s="89"/>
      <c r="M2330" s="89"/>
      <c r="N2330" s="271">
        <v>0</v>
      </c>
      <c r="O2330" s="271">
        <v>0.2</v>
      </c>
      <c r="P2330" s="89" t="s">
        <v>670</v>
      </c>
    </row>
    <row r="2331" spans="1:16" ht="63.75">
      <c r="A2331" s="268">
        <v>35</v>
      </c>
      <c r="B2331" s="89"/>
      <c r="C2331" s="269" t="s">
        <v>46</v>
      </c>
      <c r="D2331" s="84">
        <v>43545</v>
      </c>
      <c r="E2331" s="85" t="s">
        <v>4997</v>
      </c>
      <c r="F2331" s="85" t="s">
        <v>3</v>
      </c>
      <c r="G2331" s="85">
        <v>1721931</v>
      </c>
      <c r="H2331" s="89"/>
      <c r="I2331" s="270" t="s">
        <v>5783</v>
      </c>
      <c r="J2331" s="89"/>
      <c r="K2331" s="89"/>
      <c r="L2331" s="89"/>
      <c r="M2331" s="89"/>
      <c r="N2331" s="271">
        <v>0</v>
      </c>
      <c r="O2331" s="271">
        <v>150.4</v>
      </c>
      <c r="P2331" s="89" t="s">
        <v>670</v>
      </c>
    </row>
    <row r="2332" spans="1:16" ht="51">
      <c r="A2332" s="268">
        <v>592</v>
      </c>
      <c r="B2332" s="89"/>
      <c r="C2332" s="269" t="s">
        <v>645</v>
      </c>
      <c r="D2332" s="84">
        <v>43545</v>
      </c>
      <c r="E2332" s="85" t="s">
        <v>4998</v>
      </c>
      <c r="F2332" s="85" t="s">
        <v>3</v>
      </c>
      <c r="G2332" s="85">
        <v>1721967</v>
      </c>
      <c r="H2332" s="89"/>
      <c r="I2332" s="270" t="s">
        <v>5785</v>
      </c>
      <c r="J2332" s="89"/>
      <c r="K2332" s="89"/>
      <c r="L2332" s="89"/>
      <c r="M2332" s="89"/>
      <c r="N2332" s="271">
        <v>0</v>
      </c>
      <c r="O2332" s="271">
        <v>81</v>
      </c>
      <c r="P2332" s="89" t="s">
        <v>670</v>
      </c>
    </row>
    <row r="2333" spans="1:16" ht="63.75">
      <c r="A2333" s="268">
        <v>592</v>
      </c>
      <c r="B2333" s="89"/>
      <c r="C2333" s="269" t="s">
        <v>645</v>
      </c>
      <c r="D2333" s="84">
        <v>43545</v>
      </c>
      <c r="E2333" s="85" t="s">
        <v>4999</v>
      </c>
      <c r="F2333" s="85" t="s">
        <v>3</v>
      </c>
      <c r="G2333" s="85">
        <v>1721968</v>
      </c>
      <c r="H2333" s="89"/>
      <c r="I2333" s="270" t="s">
        <v>5786</v>
      </c>
      <c r="J2333" s="89"/>
      <c r="K2333" s="89"/>
      <c r="L2333" s="89"/>
      <c r="M2333" s="89"/>
      <c r="N2333" s="271">
        <v>0</v>
      </c>
      <c r="O2333" s="271">
        <v>30</v>
      </c>
      <c r="P2333" s="89" t="s">
        <v>670</v>
      </c>
    </row>
    <row r="2334" spans="1:16" ht="51">
      <c r="A2334" s="268">
        <v>592</v>
      </c>
      <c r="B2334" s="89"/>
      <c r="C2334" s="269" t="s">
        <v>645</v>
      </c>
      <c r="D2334" s="84">
        <v>43545</v>
      </c>
      <c r="E2334" s="85" t="s">
        <v>5000</v>
      </c>
      <c r="F2334" s="85" t="s">
        <v>3</v>
      </c>
      <c r="G2334" s="85">
        <v>1721969</v>
      </c>
      <c r="H2334" s="89"/>
      <c r="I2334" s="270" t="s">
        <v>5787</v>
      </c>
      <c r="J2334" s="89"/>
      <c r="K2334" s="89"/>
      <c r="L2334" s="89"/>
      <c r="M2334" s="89"/>
      <c r="N2334" s="271">
        <v>0</v>
      </c>
      <c r="O2334" s="271">
        <v>644</v>
      </c>
      <c r="P2334" s="89" t="s">
        <v>670</v>
      </c>
    </row>
    <row r="2335" spans="1:16" ht="51">
      <c r="A2335" s="268">
        <v>592</v>
      </c>
      <c r="B2335" s="89"/>
      <c r="C2335" s="269" t="s">
        <v>645</v>
      </c>
      <c r="D2335" s="84">
        <v>43545</v>
      </c>
      <c r="E2335" s="85" t="s">
        <v>5001</v>
      </c>
      <c r="F2335" s="85" t="s">
        <v>3</v>
      </c>
      <c r="G2335" s="85">
        <v>1721971</v>
      </c>
      <c r="H2335" s="89"/>
      <c r="I2335" s="270" t="s">
        <v>5788</v>
      </c>
      <c r="J2335" s="89"/>
      <c r="K2335" s="89"/>
      <c r="L2335" s="89"/>
      <c r="M2335" s="89"/>
      <c r="N2335" s="271">
        <v>0</v>
      </c>
      <c r="O2335" s="271">
        <v>160</v>
      </c>
      <c r="P2335" s="89" t="s">
        <v>670</v>
      </c>
    </row>
    <row r="2336" spans="1:16" ht="51">
      <c r="A2336" s="268">
        <v>592</v>
      </c>
      <c r="B2336" s="89"/>
      <c r="C2336" s="269" t="s">
        <v>645</v>
      </c>
      <c r="D2336" s="84">
        <v>43545</v>
      </c>
      <c r="E2336" s="85" t="s">
        <v>5002</v>
      </c>
      <c r="F2336" s="85" t="s">
        <v>3</v>
      </c>
      <c r="G2336" s="85">
        <v>1721973</v>
      </c>
      <c r="H2336" s="89"/>
      <c r="I2336" s="270" t="s">
        <v>5789</v>
      </c>
      <c r="J2336" s="89"/>
      <c r="K2336" s="89"/>
      <c r="L2336" s="89"/>
      <c r="M2336" s="89"/>
      <c r="N2336" s="271">
        <v>0</v>
      </c>
      <c r="O2336" s="271">
        <v>513</v>
      </c>
      <c r="P2336" s="89" t="s">
        <v>670</v>
      </c>
    </row>
    <row r="2337" spans="1:16" ht="51">
      <c r="A2337" s="268">
        <v>592</v>
      </c>
      <c r="B2337" s="89"/>
      <c r="C2337" s="269" t="s">
        <v>645</v>
      </c>
      <c r="D2337" s="84">
        <v>43545</v>
      </c>
      <c r="E2337" s="85" t="s">
        <v>5003</v>
      </c>
      <c r="F2337" s="85" t="s">
        <v>3</v>
      </c>
      <c r="G2337" s="85">
        <v>1721977</v>
      </c>
      <c r="H2337" s="89"/>
      <c r="I2337" s="270" t="s">
        <v>5790</v>
      </c>
      <c r="J2337" s="89"/>
      <c r="K2337" s="89"/>
      <c r="L2337" s="89"/>
      <c r="M2337" s="89"/>
      <c r="N2337" s="271">
        <v>0</v>
      </c>
      <c r="O2337" s="271">
        <v>34521.800000000003</v>
      </c>
      <c r="P2337" s="89" t="s">
        <v>670</v>
      </c>
    </row>
    <row r="2338" spans="1:16" ht="51">
      <c r="A2338" s="268">
        <v>592</v>
      </c>
      <c r="B2338" s="89"/>
      <c r="C2338" s="269" t="s">
        <v>645</v>
      </c>
      <c r="D2338" s="84">
        <v>43545</v>
      </c>
      <c r="E2338" s="85" t="s">
        <v>5004</v>
      </c>
      <c r="F2338" s="85" t="s">
        <v>3</v>
      </c>
      <c r="G2338" s="85">
        <v>1721980</v>
      </c>
      <c r="H2338" s="89"/>
      <c r="I2338" s="270" t="s">
        <v>2204</v>
      </c>
      <c r="J2338" s="89"/>
      <c r="K2338" s="89"/>
      <c r="L2338" s="89"/>
      <c r="M2338" s="89"/>
      <c r="N2338" s="271">
        <v>0</v>
      </c>
      <c r="O2338" s="271">
        <v>4240</v>
      </c>
      <c r="P2338" s="89" t="s">
        <v>670</v>
      </c>
    </row>
    <row r="2339" spans="1:16" ht="51">
      <c r="A2339" s="268">
        <v>592</v>
      </c>
      <c r="B2339" s="89"/>
      <c r="C2339" s="269" t="s">
        <v>645</v>
      </c>
      <c r="D2339" s="84">
        <v>43545</v>
      </c>
      <c r="E2339" s="85" t="s">
        <v>5005</v>
      </c>
      <c r="F2339" s="85" t="s">
        <v>3</v>
      </c>
      <c r="G2339" s="85">
        <v>1721981</v>
      </c>
      <c r="H2339" s="89"/>
      <c r="I2339" s="270" t="s">
        <v>2306</v>
      </c>
      <c r="J2339" s="89"/>
      <c r="K2339" s="89"/>
      <c r="L2339" s="89"/>
      <c r="M2339" s="89"/>
      <c r="N2339" s="271">
        <v>0</v>
      </c>
      <c r="O2339" s="271">
        <v>2816</v>
      </c>
      <c r="P2339" s="89" t="s">
        <v>670</v>
      </c>
    </row>
    <row r="2340" spans="1:16" ht="51">
      <c r="A2340" s="268">
        <v>291</v>
      </c>
      <c r="B2340" s="89"/>
      <c r="C2340" s="269" t="s">
        <v>129</v>
      </c>
      <c r="D2340" s="84">
        <v>43545</v>
      </c>
      <c r="E2340" s="85" t="s">
        <v>5006</v>
      </c>
      <c r="F2340" s="85" t="s">
        <v>3</v>
      </c>
      <c r="G2340" s="85">
        <v>1721836</v>
      </c>
      <c r="H2340" s="89"/>
      <c r="I2340" s="270" t="s">
        <v>5791</v>
      </c>
      <c r="J2340" s="89"/>
      <c r="K2340" s="89"/>
      <c r="L2340" s="89"/>
      <c r="M2340" s="89"/>
      <c r="N2340" s="271">
        <v>0</v>
      </c>
      <c r="O2340" s="271">
        <v>276868.8</v>
      </c>
      <c r="P2340" s="89" t="s">
        <v>670</v>
      </c>
    </row>
    <row r="2341" spans="1:16" ht="51">
      <c r="A2341" s="268">
        <v>212</v>
      </c>
      <c r="B2341" s="89"/>
      <c r="C2341" s="269" t="s">
        <v>100</v>
      </c>
      <c r="D2341" s="84">
        <v>43545</v>
      </c>
      <c r="E2341" s="85" t="s">
        <v>5007</v>
      </c>
      <c r="F2341" s="85" t="s">
        <v>3</v>
      </c>
      <c r="G2341" s="85">
        <v>1721750</v>
      </c>
      <c r="H2341" s="89"/>
      <c r="I2341" s="270" t="s">
        <v>5792</v>
      </c>
      <c r="J2341" s="89"/>
      <c r="K2341" s="89"/>
      <c r="L2341" s="89"/>
      <c r="M2341" s="89"/>
      <c r="N2341" s="271">
        <v>0</v>
      </c>
      <c r="O2341" s="271">
        <v>315350</v>
      </c>
      <c r="P2341" s="89" t="s">
        <v>670</v>
      </c>
    </row>
    <row r="2342" spans="1:16" ht="51">
      <c r="A2342" s="268">
        <v>212</v>
      </c>
      <c r="B2342" s="89"/>
      <c r="C2342" s="269" t="s">
        <v>100</v>
      </c>
      <c r="D2342" s="84">
        <v>43545</v>
      </c>
      <c r="E2342" s="85" t="s">
        <v>5008</v>
      </c>
      <c r="F2342" s="85" t="s">
        <v>3</v>
      </c>
      <c r="G2342" s="85">
        <v>1721752</v>
      </c>
      <c r="H2342" s="89"/>
      <c r="I2342" s="270" t="s">
        <v>5793</v>
      </c>
      <c r="J2342" s="89"/>
      <c r="K2342" s="89"/>
      <c r="L2342" s="89"/>
      <c r="M2342" s="89"/>
      <c r="N2342" s="271">
        <v>0</v>
      </c>
      <c r="O2342" s="271">
        <v>176650</v>
      </c>
      <c r="P2342" s="89" t="s">
        <v>670</v>
      </c>
    </row>
    <row r="2343" spans="1:16" ht="51">
      <c r="A2343" s="268">
        <v>212</v>
      </c>
      <c r="B2343" s="89"/>
      <c r="C2343" s="269" t="s">
        <v>100</v>
      </c>
      <c r="D2343" s="84">
        <v>43545</v>
      </c>
      <c r="E2343" s="85" t="s">
        <v>5009</v>
      </c>
      <c r="F2343" s="85" t="s">
        <v>3</v>
      </c>
      <c r="G2343" s="85">
        <v>1721753</v>
      </c>
      <c r="H2343" s="89"/>
      <c r="I2343" s="270" t="s">
        <v>5794</v>
      </c>
      <c r="J2343" s="89"/>
      <c r="K2343" s="89"/>
      <c r="L2343" s="89"/>
      <c r="M2343" s="89"/>
      <c r="N2343" s="271">
        <v>0</v>
      </c>
      <c r="O2343" s="271">
        <v>313300</v>
      </c>
      <c r="P2343" s="89" t="s">
        <v>670</v>
      </c>
    </row>
    <row r="2344" spans="1:16" ht="51">
      <c r="A2344" s="268">
        <v>212</v>
      </c>
      <c r="B2344" s="89"/>
      <c r="C2344" s="269" t="s">
        <v>100</v>
      </c>
      <c r="D2344" s="84">
        <v>43545</v>
      </c>
      <c r="E2344" s="85" t="s">
        <v>5010</v>
      </c>
      <c r="F2344" s="85" t="s">
        <v>3</v>
      </c>
      <c r="G2344" s="85">
        <v>1721754</v>
      </c>
      <c r="H2344" s="89"/>
      <c r="I2344" s="270" t="s">
        <v>5795</v>
      </c>
      <c r="J2344" s="89"/>
      <c r="K2344" s="89"/>
      <c r="L2344" s="89"/>
      <c r="M2344" s="89"/>
      <c r="N2344" s="271">
        <v>0</v>
      </c>
      <c r="O2344" s="271">
        <v>191100</v>
      </c>
      <c r="P2344" s="89" t="s">
        <v>670</v>
      </c>
    </row>
    <row r="2345" spans="1:16" ht="51">
      <c r="A2345" s="268">
        <v>212</v>
      </c>
      <c r="B2345" s="89"/>
      <c r="C2345" s="269" t="s">
        <v>100</v>
      </c>
      <c r="D2345" s="84">
        <v>43545</v>
      </c>
      <c r="E2345" s="85" t="s">
        <v>5011</v>
      </c>
      <c r="F2345" s="85" t="s">
        <v>3</v>
      </c>
      <c r="G2345" s="85">
        <v>1721755</v>
      </c>
      <c r="H2345" s="89"/>
      <c r="I2345" s="270" t="s">
        <v>5796</v>
      </c>
      <c r="J2345" s="89"/>
      <c r="K2345" s="89"/>
      <c r="L2345" s="89"/>
      <c r="M2345" s="89"/>
      <c r="N2345" s="271">
        <v>0</v>
      </c>
      <c r="O2345" s="271">
        <v>107540</v>
      </c>
      <c r="P2345" s="89" t="s">
        <v>670</v>
      </c>
    </row>
    <row r="2346" spans="1:16" ht="51">
      <c r="A2346" s="268">
        <v>35</v>
      </c>
      <c r="B2346" s="89"/>
      <c r="C2346" s="269" t="s">
        <v>46</v>
      </c>
      <c r="D2346" s="84">
        <v>43545</v>
      </c>
      <c r="E2346" s="85" t="s">
        <v>5012</v>
      </c>
      <c r="F2346" s="85" t="s">
        <v>3</v>
      </c>
      <c r="G2346" s="85">
        <v>1721771</v>
      </c>
      <c r="H2346" s="89"/>
      <c r="I2346" s="270" t="s">
        <v>5797</v>
      </c>
      <c r="J2346" s="89"/>
      <c r="K2346" s="89"/>
      <c r="L2346" s="89"/>
      <c r="M2346" s="89"/>
      <c r="N2346" s="271">
        <v>0</v>
      </c>
      <c r="O2346" s="271">
        <v>1027.3499999999999</v>
      </c>
      <c r="P2346" s="89" t="s">
        <v>670</v>
      </c>
    </row>
    <row r="2347" spans="1:16" ht="63.75" hidden="1">
      <c r="A2347" s="268">
        <v>287</v>
      </c>
      <c r="B2347" s="89"/>
      <c r="C2347" s="269" t="s">
        <v>126</v>
      </c>
      <c r="D2347" s="84">
        <v>43545</v>
      </c>
      <c r="E2347" s="85" t="s">
        <v>5013</v>
      </c>
      <c r="F2347" s="85" t="s">
        <v>11</v>
      </c>
      <c r="G2347" s="85">
        <v>992892</v>
      </c>
      <c r="H2347" s="89"/>
      <c r="I2347" s="270" t="s">
        <v>5798</v>
      </c>
      <c r="J2347" s="89"/>
      <c r="K2347" s="89"/>
      <c r="L2347" s="89"/>
      <c r="M2347" s="89"/>
      <c r="N2347" s="271">
        <v>50</v>
      </c>
      <c r="O2347" s="271">
        <v>0</v>
      </c>
      <c r="P2347" s="89" t="s">
        <v>670</v>
      </c>
    </row>
    <row r="2348" spans="1:16" ht="63.75" hidden="1">
      <c r="A2348" s="268">
        <v>81</v>
      </c>
      <c r="B2348" s="89"/>
      <c r="C2348" s="269" t="s">
        <v>55</v>
      </c>
      <c r="D2348" s="84">
        <v>43545</v>
      </c>
      <c r="E2348" s="85" t="s">
        <v>5014</v>
      </c>
      <c r="F2348" s="85" t="s">
        <v>6</v>
      </c>
      <c r="G2348" s="85">
        <v>1095477</v>
      </c>
      <c r="H2348" s="89"/>
      <c r="I2348" s="270" t="s">
        <v>5799</v>
      </c>
      <c r="J2348" s="89"/>
      <c r="K2348" s="89"/>
      <c r="L2348" s="89"/>
      <c r="M2348" s="89"/>
      <c r="N2348" s="271">
        <v>0</v>
      </c>
      <c r="O2348" s="271">
        <v>33510194.210000001</v>
      </c>
      <c r="P2348" s="89" t="s">
        <v>670</v>
      </c>
    </row>
    <row r="2349" spans="1:16" ht="63.75" hidden="1">
      <c r="A2349" s="268">
        <v>660</v>
      </c>
      <c r="B2349" s="89"/>
      <c r="C2349" s="269" t="s">
        <v>188</v>
      </c>
      <c r="D2349" s="84">
        <v>43545</v>
      </c>
      <c r="E2349" s="85" t="s">
        <v>5015</v>
      </c>
      <c r="F2349" s="85" t="s">
        <v>671</v>
      </c>
      <c r="G2349" s="85">
        <v>254037</v>
      </c>
      <c r="H2349" s="89"/>
      <c r="I2349" s="270" t="s">
        <v>5800</v>
      </c>
      <c r="J2349" s="89"/>
      <c r="K2349" s="89"/>
      <c r="L2349" s="89"/>
      <c r="M2349" s="89"/>
      <c r="N2349" s="271">
        <v>1785.93</v>
      </c>
      <c r="O2349" s="271">
        <v>0</v>
      </c>
      <c r="P2349" s="89" t="s">
        <v>670</v>
      </c>
    </row>
    <row r="2350" spans="1:16" ht="63.75" hidden="1">
      <c r="A2350" s="268">
        <v>660</v>
      </c>
      <c r="B2350" s="89"/>
      <c r="C2350" s="269" t="s">
        <v>188</v>
      </c>
      <c r="D2350" s="84">
        <v>43545</v>
      </c>
      <c r="E2350" s="85" t="s">
        <v>5015</v>
      </c>
      <c r="F2350" s="85" t="s">
        <v>671</v>
      </c>
      <c r="G2350" s="85">
        <v>254038</v>
      </c>
      <c r="H2350" s="89"/>
      <c r="I2350" s="270" t="s">
        <v>5801</v>
      </c>
      <c r="J2350" s="89"/>
      <c r="K2350" s="89"/>
      <c r="L2350" s="89"/>
      <c r="M2350" s="89"/>
      <c r="N2350" s="271">
        <v>38.96</v>
      </c>
      <c r="O2350" s="271">
        <v>0</v>
      </c>
      <c r="P2350" s="89" t="s">
        <v>670</v>
      </c>
    </row>
    <row r="2351" spans="1:16" ht="51" hidden="1">
      <c r="A2351" s="268">
        <v>513</v>
      </c>
      <c r="B2351" s="89"/>
      <c r="C2351" s="269" t="s">
        <v>171</v>
      </c>
      <c r="D2351" s="84">
        <v>43545</v>
      </c>
      <c r="E2351" s="85" t="s">
        <v>5016</v>
      </c>
      <c r="F2351" s="85" t="s">
        <v>15</v>
      </c>
      <c r="G2351" s="85">
        <v>993025</v>
      </c>
      <c r="H2351" s="89"/>
      <c r="I2351" s="270" t="s">
        <v>719</v>
      </c>
      <c r="J2351" s="89"/>
      <c r="K2351" s="89"/>
      <c r="L2351" s="89"/>
      <c r="M2351" s="89"/>
      <c r="N2351" s="271">
        <v>50</v>
      </c>
      <c r="O2351" s="271">
        <v>0</v>
      </c>
      <c r="P2351" s="89" t="s">
        <v>670</v>
      </c>
    </row>
    <row r="2352" spans="1:16" ht="63.75" hidden="1">
      <c r="A2352" s="268" t="s">
        <v>559</v>
      </c>
      <c r="B2352" s="89"/>
      <c r="C2352" s="269" t="s">
        <v>760</v>
      </c>
      <c r="D2352" s="84">
        <v>43545</v>
      </c>
      <c r="E2352" s="85" t="s">
        <v>5017</v>
      </c>
      <c r="F2352" s="85" t="s">
        <v>6</v>
      </c>
      <c r="G2352" s="85">
        <v>1095518</v>
      </c>
      <c r="H2352" s="89"/>
      <c r="I2352" s="270" t="s">
        <v>5802</v>
      </c>
      <c r="J2352" s="89"/>
      <c r="K2352" s="89"/>
      <c r="L2352" s="89"/>
      <c r="M2352" s="89"/>
      <c r="N2352" s="271">
        <v>0</v>
      </c>
      <c r="O2352" s="271">
        <v>3726.6</v>
      </c>
      <c r="P2352" s="89" t="s">
        <v>670</v>
      </c>
    </row>
    <row r="2353" spans="1:16" ht="76.5" hidden="1">
      <c r="A2353" s="268">
        <v>599</v>
      </c>
      <c r="B2353" s="89"/>
      <c r="C2353" s="269" t="s">
        <v>1370</v>
      </c>
      <c r="D2353" s="84">
        <v>43545</v>
      </c>
      <c r="E2353" s="85" t="s">
        <v>5018</v>
      </c>
      <c r="F2353" s="85" t="s">
        <v>6</v>
      </c>
      <c r="G2353" s="85">
        <v>993781</v>
      </c>
      <c r="H2353" s="89"/>
      <c r="I2353" s="270" t="s">
        <v>5803</v>
      </c>
      <c r="J2353" s="89"/>
      <c r="K2353" s="89"/>
      <c r="L2353" s="89"/>
      <c r="M2353" s="89"/>
      <c r="N2353" s="271">
        <v>0</v>
      </c>
      <c r="O2353" s="271">
        <v>840.97</v>
      </c>
      <c r="P2353" s="89" t="s">
        <v>670</v>
      </c>
    </row>
    <row r="2354" spans="1:16" ht="76.5" hidden="1">
      <c r="A2354" s="268" t="s">
        <v>557</v>
      </c>
      <c r="B2354" s="89"/>
      <c r="C2354" s="269" t="s">
        <v>781</v>
      </c>
      <c r="D2354" s="84">
        <v>43545</v>
      </c>
      <c r="E2354" s="85" t="s">
        <v>5019</v>
      </c>
      <c r="F2354" s="85" t="s">
        <v>6</v>
      </c>
      <c r="G2354" s="85">
        <v>1095742</v>
      </c>
      <c r="H2354" s="89"/>
      <c r="I2354" s="270" t="s">
        <v>5804</v>
      </c>
      <c r="J2354" s="89"/>
      <c r="K2354" s="89"/>
      <c r="L2354" s="89"/>
      <c r="M2354" s="89"/>
      <c r="N2354" s="271">
        <v>0</v>
      </c>
      <c r="O2354" s="271">
        <v>140000</v>
      </c>
      <c r="P2354" s="89" t="s">
        <v>670</v>
      </c>
    </row>
    <row r="2355" spans="1:16" ht="102" hidden="1">
      <c r="A2355" s="268">
        <v>599</v>
      </c>
      <c r="B2355" s="89"/>
      <c r="C2355" s="269" t="s">
        <v>1370</v>
      </c>
      <c r="D2355" s="84">
        <v>43545</v>
      </c>
      <c r="E2355" s="85" t="s">
        <v>5020</v>
      </c>
      <c r="F2355" s="85" t="s">
        <v>6</v>
      </c>
      <c r="G2355" s="85">
        <v>949577</v>
      </c>
      <c r="H2355" s="89"/>
      <c r="I2355" s="270" t="s">
        <v>5805</v>
      </c>
      <c r="J2355" s="89"/>
      <c r="K2355" s="89"/>
      <c r="L2355" s="89"/>
      <c r="M2355" s="89"/>
      <c r="N2355" s="271">
        <v>0</v>
      </c>
      <c r="O2355" s="271">
        <v>3885651</v>
      </c>
      <c r="P2355" s="89" t="s">
        <v>670</v>
      </c>
    </row>
    <row r="2356" spans="1:16" ht="89.25" hidden="1">
      <c r="A2356" s="268" t="s">
        <v>559</v>
      </c>
      <c r="B2356" s="89"/>
      <c r="C2356" s="269" t="s">
        <v>760</v>
      </c>
      <c r="D2356" s="84">
        <v>43545</v>
      </c>
      <c r="E2356" s="85" t="s">
        <v>5021</v>
      </c>
      <c r="F2356" s="85" t="s">
        <v>6</v>
      </c>
      <c r="G2356" s="85">
        <v>949611</v>
      </c>
      <c r="H2356" s="89"/>
      <c r="I2356" s="270" t="s">
        <v>5806</v>
      </c>
      <c r="J2356" s="89"/>
      <c r="K2356" s="89"/>
      <c r="L2356" s="89"/>
      <c r="M2356" s="89"/>
      <c r="N2356" s="271">
        <v>0</v>
      </c>
      <c r="O2356" s="271">
        <v>34091.68</v>
      </c>
      <c r="P2356" s="89" t="s">
        <v>670</v>
      </c>
    </row>
    <row r="2357" spans="1:16" ht="76.5" hidden="1">
      <c r="A2357" s="268" t="s">
        <v>557</v>
      </c>
      <c r="B2357" s="89"/>
      <c r="C2357" s="269" t="s">
        <v>781</v>
      </c>
      <c r="D2357" s="84">
        <v>43545</v>
      </c>
      <c r="E2357" s="85" t="s">
        <v>5022</v>
      </c>
      <c r="F2357" s="85" t="s">
        <v>11</v>
      </c>
      <c r="G2357" s="85">
        <v>11910</v>
      </c>
      <c r="H2357" s="89"/>
      <c r="I2357" s="270" t="s">
        <v>5807</v>
      </c>
      <c r="J2357" s="89"/>
      <c r="K2357" s="89"/>
      <c r="L2357" s="89"/>
      <c r="M2357" s="89"/>
      <c r="N2357" s="271">
        <v>8432.0300000000007</v>
      </c>
      <c r="O2357" s="271">
        <v>0</v>
      </c>
      <c r="P2357" s="89" t="s">
        <v>670</v>
      </c>
    </row>
    <row r="2358" spans="1:16" ht="76.5" hidden="1">
      <c r="A2358" s="268" t="s">
        <v>557</v>
      </c>
      <c r="B2358" s="89"/>
      <c r="C2358" s="269" t="s">
        <v>781</v>
      </c>
      <c r="D2358" s="84">
        <v>43545</v>
      </c>
      <c r="E2358" s="85" t="s">
        <v>5023</v>
      </c>
      <c r="F2358" s="85" t="s">
        <v>11</v>
      </c>
      <c r="G2358" s="85">
        <v>11914</v>
      </c>
      <c r="H2358" s="89"/>
      <c r="I2358" s="270" t="s">
        <v>5808</v>
      </c>
      <c r="J2358" s="89"/>
      <c r="K2358" s="89"/>
      <c r="L2358" s="89"/>
      <c r="M2358" s="89"/>
      <c r="N2358" s="271">
        <v>2617.84</v>
      </c>
      <c r="O2358" s="271">
        <v>0</v>
      </c>
      <c r="P2358" s="89" t="s">
        <v>670</v>
      </c>
    </row>
    <row r="2359" spans="1:16" ht="76.5" hidden="1">
      <c r="A2359" s="268" t="s">
        <v>557</v>
      </c>
      <c r="B2359" s="89"/>
      <c r="C2359" s="269" t="s">
        <v>781</v>
      </c>
      <c r="D2359" s="84">
        <v>43545</v>
      </c>
      <c r="E2359" s="85" t="s">
        <v>5024</v>
      </c>
      <c r="F2359" s="85" t="s">
        <v>11</v>
      </c>
      <c r="G2359" s="85">
        <v>11913</v>
      </c>
      <c r="H2359" s="89"/>
      <c r="I2359" s="270" t="s">
        <v>5809</v>
      </c>
      <c r="J2359" s="89"/>
      <c r="K2359" s="89"/>
      <c r="L2359" s="89"/>
      <c r="M2359" s="89"/>
      <c r="N2359" s="271">
        <v>21630.05</v>
      </c>
      <c r="O2359" s="271">
        <v>0</v>
      </c>
      <c r="P2359" s="89" t="s">
        <v>670</v>
      </c>
    </row>
    <row r="2360" spans="1:16" ht="76.5" hidden="1">
      <c r="A2360" s="268" t="s">
        <v>557</v>
      </c>
      <c r="B2360" s="89"/>
      <c r="C2360" s="269" t="s">
        <v>781</v>
      </c>
      <c r="D2360" s="84">
        <v>43545</v>
      </c>
      <c r="E2360" s="85" t="s">
        <v>5025</v>
      </c>
      <c r="F2360" s="85" t="s">
        <v>11</v>
      </c>
      <c r="G2360" s="85">
        <v>11915</v>
      </c>
      <c r="H2360" s="89"/>
      <c r="I2360" s="270" t="s">
        <v>5810</v>
      </c>
      <c r="J2360" s="89"/>
      <c r="K2360" s="89"/>
      <c r="L2360" s="89"/>
      <c r="M2360" s="89"/>
      <c r="N2360" s="271">
        <v>1021.31</v>
      </c>
      <c r="O2360" s="271">
        <v>0</v>
      </c>
      <c r="P2360" s="89" t="s">
        <v>670</v>
      </c>
    </row>
    <row r="2361" spans="1:16" ht="76.5" hidden="1">
      <c r="A2361" s="268" t="s">
        <v>557</v>
      </c>
      <c r="B2361" s="89"/>
      <c r="C2361" s="269" t="s">
        <v>781</v>
      </c>
      <c r="D2361" s="84">
        <v>43545</v>
      </c>
      <c r="E2361" s="85" t="s">
        <v>5026</v>
      </c>
      <c r="F2361" s="85" t="s">
        <v>13</v>
      </c>
      <c r="G2361" s="85">
        <v>949597</v>
      </c>
      <c r="H2361" s="89"/>
      <c r="I2361" s="270" t="s">
        <v>5811</v>
      </c>
      <c r="J2361" s="89"/>
      <c r="K2361" s="89"/>
      <c r="L2361" s="89"/>
      <c r="M2361" s="89"/>
      <c r="N2361" s="271">
        <v>2169</v>
      </c>
      <c r="O2361" s="271">
        <v>0</v>
      </c>
      <c r="P2361" s="89" t="s">
        <v>670</v>
      </c>
    </row>
    <row r="2362" spans="1:16" ht="76.5" hidden="1">
      <c r="A2362" s="268" t="s">
        <v>557</v>
      </c>
      <c r="B2362" s="89"/>
      <c r="C2362" s="269" t="s">
        <v>781</v>
      </c>
      <c r="D2362" s="84">
        <v>43545</v>
      </c>
      <c r="E2362" s="85" t="s">
        <v>5027</v>
      </c>
      <c r="F2362" s="85" t="s">
        <v>11</v>
      </c>
      <c r="G2362" s="85">
        <v>949597</v>
      </c>
      <c r="H2362" s="89"/>
      <c r="I2362" s="270" t="s">
        <v>5812</v>
      </c>
      <c r="J2362" s="89"/>
      <c r="K2362" s="89"/>
      <c r="L2362" s="89"/>
      <c r="M2362" s="89"/>
      <c r="N2362" s="271">
        <v>50</v>
      </c>
      <c r="O2362" s="271">
        <v>0</v>
      </c>
      <c r="P2362" s="89" t="s">
        <v>670</v>
      </c>
    </row>
    <row r="2363" spans="1:16" ht="102" hidden="1">
      <c r="A2363" s="268" t="s">
        <v>563</v>
      </c>
      <c r="B2363" s="89"/>
      <c r="C2363" s="269" t="s">
        <v>614</v>
      </c>
      <c r="D2363" s="84">
        <v>43545</v>
      </c>
      <c r="E2363" s="85" t="s">
        <v>5028</v>
      </c>
      <c r="F2363" s="85" t="s">
        <v>13</v>
      </c>
      <c r="G2363" s="85">
        <v>949614</v>
      </c>
      <c r="H2363" s="89"/>
      <c r="I2363" s="270" t="s">
        <v>5813</v>
      </c>
      <c r="J2363" s="89"/>
      <c r="K2363" s="89"/>
      <c r="L2363" s="89"/>
      <c r="M2363" s="89"/>
      <c r="N2363" s="271">
        <v>257726.24</v>
      </c>
      <c r="O2363" s="271">
        <v>0</v>
      </c>
      <c r="P2363" s="89" t="s">
        <v>670</v>
      </c>
    </row>
    <row r="2364" spans="1:16" ht="76.5" hidden="1">
      <c r="A2364" s="268">
        <v>513</v>
      </c>
      <c r="B2364" s="89"/>
      <c r="C2364" s="269" t="s">
        <v>171</v>
      </c>
      <c r="D2364" s="84">
        <v>43545</v>
      </c>
      <c r="E2364" s="85" t="s">
        <v>5029</v>
      </c>
      <c r="F2364" s="85" t="s">
        <v>11</v>
      </c>
      <c r="G2364" s="85">
        <v>949624</v>
      </c>
      <c r="H2364" s="89"/>
      <c r="I2364" s="270" t="s">
        <v>5814</v>
      </c>
      <c r="J2364" s="89"/>
      <c r="K2364" s="89"/>
      <c r="L2364" s="89"/>
      <c r="M2364" s="89"/>
      <c r="N2364" s="271">
        <v>47900.84</v>
      </c>
      <c r="O2364" s="271">
        <v>0</v>
      </c>
      <c r="P2364" s="89" t="s">
        <v>670</v>
      </c>
    </row>
    <row r="2365" spans="1:16" ht="63.75" hidden="1">
      <c r="A2365" s="268">
        <v>513</v>
      </c>
      <c r="B2365" s="89"/>
      <c r="C2365" s="269" t="s">
        <v>171</v>
      </c>
      <c r="D2365" s="84">
        <v>43545</v>
      </c>
      <c r="E2365" s="85" t="s">
        <v>5030</v>
      </c>
      <c r="F2365" s="85" t="s">
        <v>13</v>
      </c>
      <c r="G2365" s="85">
        <v>949629</v>
      </c>
      <c r="H2365" s="89"/>
      <c r="I2365" s="270" t="s">
        <v>5815</v>
      </c>
      <c r="J2365" s="89"/>
      <c r="K2365" s="89"/>
      <c r="L2365" s="89"/>
      <c r="M2365" s="89"/>
      <c r="N2365" s="271">
        <v>69.599999999999994</v>
      </c>
      <c r="O2365" s="271">
        <v>0</v>
      </c>
      <c r="P2365" s="89" t="s">
        <v>670</v>
      </c>
    </row>
    <row r="2366" spans="1:16" ht="63.75" hidden="1">
      <c r="A2366" s="268">
        <v>513</v>
      </c>
      <c r="B2366" s="89"/>
      <c r="C2366" s="269" t="s">
        <v>171</v>
      </c>
      <c r="D2366" s="84">
        <v>43545</v>
      </c>
      <c r="E2366" s="85" t="s">
        <v>5031</v>
      </c>
      <c r="F2366" s="85" t="s">
        <v>13</v>
      </c>
      <c r="G2366" s="85">
        <v>949630</v>
      </c>
      <c r="H2366" s="89"/>
      <c r="I2366" s="270" t="s">
        <v>5816</v>
      </c>
      <c r="J2366" s="89"/>
      <c r="K2366" s="89"/>
      <c r="L2366" s="89"/>
      <c r="M2366" s="89"/>
      <c r="N2366" s="271">
        <v>69.599999999999994</v>
      </c>
      <c r="O2366" s="271">
        <v>0</v>
      </c>
      <c r="P2366" s="89" t="s">
        <v>670</v>
      </c>
    </row>
    <row r="2367" spans="1:16" ht="89.25" hidden="1">
      <c r="A2367" s="268">
        <v>594</v>
      </c>
      <c r="B2367" s="89"/>
      <c r="C2367" s="269" t="s">
        <v>98</v>
      </c>
      <c r="D2367" s="84">
        <v>43545</v>
      </c>
      <c r="E2367" s="85" t="s">
        <v>5032</v>
      </c>
      <c r="F2367" s="85" t="s">
        <v>15</v>
      </c>
      <c r="G2367" s="85">
        <v>7488</v>
      </c>
      <c r="H2367" s="89"/>
      <c r="I2367" s="270" t="s">
        <v>5817</v>
      </c>
      <c r="J2367" s="89"/>
      <c r="K2367" s="89"/>
      <c r="L2367" s="89"/>
      <c r="M2367" s="89"/>
      <c r="N2367" s="271">
        <v>1371.03</v>
      </c>
      <c r="O2367" s="271">
        <v>0</v>
      </c>
      <c r="P2367" s="89" t="s">
        <v>670</v>
      </c>
    </row>
    <row r="2368" spans="1:16" ht="89.25" hidden="1">
      <c r="A2368" s="268">
        <v>594</v>
      </c>
      <c r="B2368" s="89"/>
      <c r="C2368" s="269" t="s">
        <v>98</v>
      </c>
      <c r="D2368" s="84">
        <v>43545</v>
      </c>
      <c r="E2368" s="85" t="s">
        <v>5033</v>
      </c>
      <c r="F2368" s="85" t="s">
        <v>15</v>
      </c>
      <c r="G2368" s="85">
        <v>7492</v>
      </c>
      <c r="H2368" s="89"/>
      <c r="I2368" s="270" t="s">
        <v>5818</v>
      </c>
      <c r="J2368" s="89"/>
      <c r="K2368" s="89"/>
      <c r="L2368" s="89"/>
      <c r="M2368" s="89"/>
      <c r="N2368" s="271">
        <v>271.02999999999997</v>
      </c>
      <c r="O2368" s="271">
        <v>0</v>
      </c>
      <c r="P2368" s="89" t="s">
        <v>670</v>
      </c>
    </row>
    <row r="2369" spans="1:16" ht="102" hidden="1">
      <c r="A2369" s="268">
        <v>594</v>
      </c>
      <c r="B2369" s="89"/>
      <c r="C2369" s="269" t="s">
        <v>98</v>
      </c>
      <c r="D2369" s="84">
        <v>43545</v>
      </c>
      <c r="E2369" s="85" t="s">
        <v>5034</v>
      </c>
      <c r="F2369" s="85" t="s">
        <v>15</v>
      </c>
      <c r="G2369" s="85">
        <v>7491</v>
      </c>
      <c r="H2369" s="89"/>
      <c r="I2369" s="270" t="s">
        <v>5819</v>
      </c>
      <c r="J2369" s="89"/>
      <c r="K2369" s="89"/>
      <c r="L2369" s="89"/>
      <c r="M2369" s="89"/>
      <c r="N2369" s="271">
        <v>293.87</v>
      </c>
      <c r="O2369" s="271">
        <v>0</v>
      </c>
      <c r="P2369" s="89" t="s">
        <v>670</v>
      </c>
    </row>
    <row r="2370" spans="1:16" ht="89.25" hidden="1">
      <c r="A2370" s="268">
        <v>594</v>
      </c>
      <c r="B2370" s="89"/>
      <c r="C2370" s="269" t="s">
        <v>98</v>
      </c>
      <c r="D2370" s="84">
        <v>43545</v>
      </c>
      <c r="E2370" s="85" t="s">
        <v>5035</v>
      </c>
      <c r="F2370" s="85" t="s">
        <v>15</v>
      </c>
      <c r="G2370" s="85">
        <v>7489</v>
      </c>
      <c r="H2370" s="89"/>
      <c r="I2370" s="270" t="s">
        <v>5820</v>
      </c>
      <c r="J2370" s="89"/>
      <c r="K2370" s="89"/>
      <c r="L2370" s="89"/>
      <c r="M2370" s="89"/>
      <c r="N2370" s="271">
        <v>280.08</v>
      </c>
      <c r="O2370" s="271">
        <v>0</v>
      </c>
      <c r="P2370" s="89" t="s">
        <v>670</v>
      </c>
    </row>
    <row r="2371" spans="1:16" ht="89.25" hidden="1">
      <c r="A2371" s="268">
        <v>594</v>
      </c>
      <c r="B2371" s="89"/>
      <c r="C2371" s="269" t="s">
        <v>98</v>
      </c>
      <c r="D2371" s="84">
        <v>43545</v>
      </c>
      <c r="E2371" s="85" t="s">
        <v>5036</v>
      </c>
      <c r="F2371" s="85" t="s">
        <v>15</v>
      </c>
      <c r="G2371" s="85">
        <v>7490</v>
      </c>
      <c r="H2371" s="89"/>
      <c r="I2371" s="270" t="s">
        <v>5821</v>
      </c>
      <c r="J2371" s="89"/>
      <c r="K2371" s="89"/>
      <c r="L2371" s="89"/>
      <c r="M2371" s="89"/>
      <c r="N2371" s="271">
        <v>272.2</v>
      </c>
      <c r="O2371" s="271">
        <v>0</v>
      </c>
      <c r="P2371" s="89" t="s">
        <v>670</v>
      </c>
    </row>
    <row r="2372" spans="1:16" ht="63.75" hidden="1">
      <c r="A2372" s="268">
        <v>513</v>
      </c>
      <c r="B2372" s="89"/>
      <c r="C2372" s="269" t="s">
        <v>171</v>
      </c>
      <c r="D2372" s="84">
        <v>43545</v>
      </c>
      <c r="E2372" s="85" t="s">
        <v>5037</v>
      </c>
      <c r="F2372" s="85" t="s">
        <v>13</v>
      </c>
      <c r="G2372" s="85">
        <v>11907</v>
      </c>
      <c r="H2372" s="89"/>
      <c r="I2372" s="270" t="s">
        <v>5822</v>
      </c>
      <c r="J2372" s="89"/>
      <c r="K2372" s="89"/>
      <c r="L2372" s="89"/>
      <c r="M2372" s="89"/>
      <c r="N2372" s="271">
        <v>7894765.6500000004</v>
      </c>
      <c r="O2372" s="271">
        <v>0</v>
      </c>
      <c r="P2372" s="89" t="s">
        <v>670</v>
      </c>
    </row>
    <row r="2373" spans="1:16" ht="76.5" hidden="1">
      <c r="A2373" s="268">
        <v>513</v>
      </c>
      <c r="B2373" s="89"/>
      <c r="C2373" s="269" t="s">
        <v>171</v>
      </c>
      <c r="D2373" s="84">
        <v>43545</v>
      </c>
      <c r="E2373" s="85" t="s">
        <v>5038</v>
      </c>
      <c r="F2373" s="85" t="s">
        <v>11</v>
      </c>
      <c r="G2373" s="85">
        <v>11907</v>
      </c>
      <c r="H2373" s="89"/>
      <c r="I2373" s="270" t="s">
        <v>5823</v>
      </c>
      <c r="J2373" s="89"/>
      <c r="K2373" s="89"/>
      <c r="L2373" s="89"/>
      <c r="M2373" s="89"/>
      <c r="N2373" s="271">
        <v>5716.91</v>
      </c>
      <c r="O2373" s="271">
        <v>0</v>
      </c>
      <c r="P2373" s="89" t="s">
        <v>670</v>
      </c>
    </row>
    <row r="2374" spans="1:16" ht="63.75" hidden="1">
      <c r="A2374" s="268">
        <v>513</v>
      </c>
      <c r="B2374" s="89"/>
      <c r="C2374" s="269" t="s">
        <v>171</v>
      </c>
      <c r="D2374" s="84">
        <v>43545</v>
      </c>
      <c r="E2374" s="85" t="s">
        <v>5039</v>
      </c>
      <c r="F2374" s="85" t="s">
        <v>13</v>
      </c>
      <c r="G2374" s="85">
        <v>11912</v>
      </c>
      <c r="H2374" s="89"/>
      <c r="I2374" s="270" t="s">
        <v>5824</v>
      </c>
      <c r="J2374" s="89"/>
      <c r="K2374" s="89"/>
      <c r="L2374" s="89"/>
      <c r="M2374" s="89"/>
      <c r="N2374" s="271">
        <v>16543535.529999999</v>
      </c>
      <c r="O2374" s="271">
        <v>0</v>
      </c>
      <c r="P2374" s="89" t="s">
        <v>670</v>
      </c>
    </row>
    <row r="2375" spans="1:16" ht="63.75" hidden="1">
      <c r="A2375" s="268">
        <v>513</v>
      </c>
      <c r="B2375" s="89"/>
      <c r="C2375" s="269" t="s">
        <v>171</v>
      </c>
      <c r="D2375" s="84">
        <v>43545</v>
      </c>
      <c r="E2375" s="85" t="s">
        <v>5040</v>
      </c>
      <c r="F2375" s="85" t="s">
        <v>11</v>
      </c>
      <c r="G2375" s="85">
        <v>11912</v>
      </c>
      <c r="H2375" s="89"/>
      <c r="I2375" s="270" t="s">
        <v>5825</v>
      </c>
      <c r="J2375" s="89"/>
      <c r="K2375" s="89"/>
      <c r="L2375" s="89"/>
      <c r="M2375" s="89"/>
      <c r="N2375" s="271">
        <v>11684.08</v>
      </c>
      <c r="O2375" s="271">
        <v>0</v>
      </c>
      <c r="P2375" s="89" t="s">
        <v>670</v>
      </c>
    </row>
    <row r="2376" spans="1:16" ht="63.75" hidden="1">
      <c r="A2376" s="268" t="s">
        <v>557</v>
      </c>
      <c r="B2376" s="89"/>
      <c r="C2376" s="269" t="s">
        <v>781</v>
      </c>
      <c r="D2376" s="84">
        <v>43545</v>
      </c>
      <c r="E2376" s="85" t="s">
        <v>5041</v>
      </c>
      <c r="F2376" s="85" t="s">
        <v>11</v>
      </c>
      <c r="G2376" s="85">
        <v>11952</v>
      </c>
      <c r="H2376" s="89"/>
      <c r="I2376" s="270" t="s">
        <v>5826</v>
      </c>
      <c r="J2376" s="89"/>
      <c r="K2376" s="89"/>
      <c r="L2376" s="89"/>
      <c r="M2376" s="89"/>
      <c r="N2376" s="271">
        <v>4803.16</v>
      </c>
      <c r="O2376" s="271">
        <v>0</v>
      </c>
      <c r="P2376" s="89" t="s">
        <v>670</v>
      </c>
    </row>
    <row r="2377" spans="1:16" ht="76.5" hidden="1">
      <c r="A2377" s="268" t="s">
        <v>557</v>
      </c>
      <c r="B2377" s="89"/>
      <c r="C2377" s="269" t="s">
        <v>781</v>
      </c>
      <c r="D2377" s="84">
        <v>43545</v>
      </c>
      <c r="E2377" s="85" t="s">
        <v>5042</v>
      </c>
      <c r="F2377" s="85" t="s">
        <v>11</v>
      </c>
      <c r="G2377" s="85">
        <v>11953</v>
      </c>
      <c r="H2377" s="89"/>
      <c r="I2377" s="270" t="s">
        <v>5827</v>
      </c>
      <c r="J2377" s="89"/>
      <c r="K2377" s="89"/>
      <c r="L2377" s="89"/>
      <c r="M2377" s="89"/>
      <c r="N2377" s="271">
        <v>13160.35</v>
      </c>
      <c r="O2377" s="271">
        <v>0</v>
      </c>
      <c r="P2377" s="89" t="s">
        <v>670</v>
      </c>
    </row>
    <row r="2378" spans="1:16" ht="63.75" hidden="1">
      <c r="A2378" s="268" t="s">
        <v>557</v>
      </c>
      <c r="B2378" s="89"/>
      <c r="C2378" s="269" t="s">
        <v>781</v>
      </c>
      <c r="D2378" s="84">
        <v>43545</v>
      </c>
      <c r="E2378" s="85" t="s">
        <v>5043</v>
      </c>
      <c r="F2378" s="85" t="s">
        <v>11</v>
      </c>
      <c r="G2378" s="85">
        <v>11955</v>
      </c>
      <c r="H2378" s="89"/>
      <c r="I2378" s="270" t="s">
        <v>5828</v>
      </c>
      <c r="J2378" s="89"/>
      <c r="K2378" s="89"/>
      <c r="L2378" s="89"/>
      <c r="M2378" s="89"/>
      <c r="N2378" s="271">
        <v>15575.35</v>
      </c>
      <c r="O2378" s="271">
        <v>0</v>
      </c>
      <c r="P2378" s="89" t="s">
        <v>670</v>
      </c>
    </row>
    <row r="2379" spans="1:16" ht="51" hidden="1">
      <c r="A2379" s="268" t="s">
        <v>557</v>
      </c>
      <c r="B2379" s="89"/>
      <c r="C2379" s="269" t="s">
        <v>781</v>
      </c>
      <c r="D2379" s="84">
        <v>43545</v>
      </c>
      <c r="E2379" s="85" t="s">
        <v>5044</v>
      </c>
      <c r="F2379" s="85" t="s">
        <v>11</v>
      </c>
      <c r="G2379" s="85">
        <v>11902</v>
      </c>
      <c r="H2379" s="89"/>
      <c r="I2379" s="270" t="s">
        <v>5829</v>
      </c>
      <c r="J2379" s="89"/>
      <c r="K2379" s="89"/>
      <c r="L2379" s="89"/>
      <c r="M2379" s="89"/>
      <c r="N2379" s="271">
        <v>293.05</v>
      </c>
      <c r="O2379" s="271">
        <v>0</v>
      </c>
      <c r="P2379" s="89" t="s">
        <v>670</v>
      </c>
    </row>
    <row r="2380" spans="1:16" ht="63.75" hidden="1">
      <c r="A2380" s="268" t="s">
        <v>557</v>
      </c>
      <c r="B2380" s="89"/>
      <c r="C2380" s="269" t="s">
        <v>781</v>
      </c>
      <c r="D2380" s="84">
        <v>43545</v>
      </c>
      <c r="E2380" s="85" t="s">
        <v>5045</v>
      </c>
      <c r="F2380" s="85" t="s">
        <v>11</v>
      </c>
      <c r="G2380" s="85">
        <v>11911</v>
      </c>
      <c r="H2380" s="89"/>
      <c r="I2380" s="270" t="s">
        <v>5830</v>
      </c>
      <c r="J2380" s="89"/>
      <c r="K2380" s="89"/>
      <c r="L2380" s="89"/>
      <c r="M2380" s="89"/>
      <c r="N2380" s="271">
        <v>3117.72</v>
      </c>
      <c r="O2380" s="271">
        <v>0</v>
      </c>
      <c r="P2380" s="89" t="s">
        <v>670</v>
      </c>
    </row>
    <row r="2381" spans="1:16" ht="51" hidden="1">
      <c r="A2381" s="268">
        <v>513</v>
      </c>
      <c r="B2381" s="89"/>
      <c r="C2381" s="269" t="s">
        <v>171</v>
      </c>
      <c r="D2381" s="84">
        <v>43545</v>
      </c>
      <c r="E2381" s="85" t="s">
        <v>5046</v>
      </c>
      <c r="F2381" s="85" t="s">
        <v>15</v>
      </c>
      <c r="G2381" s="85">
        <v>993784</v>
      </c>
      <c r="H2381" s="89"/>
      <c r="I2381" s="270" t="s">
        <v>5831</v>
      </c>
      <c r="J2381" s="89"/>
      <c r="K2381" s="89"/>
      <c r="L2381" s="89"/>
      <c r="M2381" s="89"/>
      <c r="N2381" s="271">
        <v>50</v>
      </c>
      <c r="O2381" s="271">
        <v>0</v>
      </c>
      <c r="P2381" s="89" t="s">
        <v>670</v>
      </c>
    </row>
    <row r="2382" spans="1:16" ht="51" hidden="1">
      <c r="A2382" s="268">
        <v>513</v>
      </c>
      <c r="B2382" s="89"/>
      <c r="C2382" s="269" t="s">
        <v>171</v>
      </c>
      <c r="D2382" s="84">
        <v>43545</v>
      </c>
      <c r="E2382" s="85" t="s">
        <v>5047</v>
      </c>
      <c r="F2382" s="85" t="s">
        <v>15</v>
      </c>
      <c r="G2382" s="85">
        <v>993786</v>
      </c>
      <c r="H2382" s="89"/>
      <c r="I2382" s="270" t="s">
        <v>5832</v>
      </c>
      <c r="J2382" s="89"/>
      <c r="K2382" s="89"/>
      <c r="L2382" s="89"/>
      <c r="M2382" s="89"/>
      <c r="N2382" s="271">
        <v>50</v>
      </c>
      <c r="O2382" s="271">
        <v>0</v>
      </c>
      <c r="P2382" s="89" t="s">
        <v>670</v>
      </c>
    </row>
    <row r="2383" spans="1:16" ht="76.5" hidden="1">
      <c r="A2383" s="268" t="s">
        <v>557</v>
      </c>
      <c r="B2383" s="89"/>
      <c r="C2383" s="269" t="s">
        <v>781</v>
      </c>
      <c r="D2383" s="84">
        <v>43545</v>
      </c>
      <c r="E2383" s="85" t="s">
        <v>5048</v>
      </c>
      <c r="F2383" s="85" t="s">
        <v>11</v>
      </c>
      <c r="G2383" s="85">
        <v>11903</v>
      </c>
      <c r="H2383" s="89"/>
      <c r="I2383" s="270" t="s">
        <v>5833</v>
      </c>
      <c r="J2383" s="89"/>
      <c r="K2383" s="89"/>
      <c r="L2383" s="89"/>
      <c r="M2383" s="89"/>
      <c r="N2383" s="271">
        <v>7438.97</v>
      </c>
      <c r="O2383" s="271">
        <v>0</v>
      </c>
      <c r="P2383" s="89" t="s">
        <v>670</v>
      </c>
    </row>
    <row r="2384" spans="1:16" ht="51" hidden="1">
      <c r="A2384" s="268" t="s">
        <v>557</v>
      </c>
      <c r="B2384" s="89"/>
      <c r="C2384" s="269" t="s">
        <v>781</v>
      </c>
      <c r="D2384" s="84">
        <v>43545</v>
      </c>
      <c r="E2384" s="85" t="s">
        <v>5049</v>
      </c>
      <c r="F2384" s="85" t="s">
        <v>11</v>
      </c>
      <c r="G2384" s="85">
        <v>11904</v>
      </c>
      <c r="H2384" s="89"/>
      <c r="I2384" s="270" t="s">
        <v>5834</v>
      </c>
      <c r="J2384" s="89"/>
      <c r="K2384" s="89"/>
      <c r="L2384" s="89"/>
      <c r="M2384" s="89"/>
      <c r="N2384" s="271">
        <v>319.19</v>
      </c>
      <c r="O2384" s="271">
        <v>0</v>
      </c>
      <c r="P2384" s="89" t="s">
        <v>670</v>
      </c>
    </row>
    <row r="2385" spans="1:16" ht="76.5" hidden="1">
      <c r="A2385" s="268" t="s">
        <v>557</v>
      </c>
      <c r="B2385" s="89"/>
      <c r="C2385" s="269" t="s">
        <v>781</v>
      </c>
      <c r="D2385" s="84">
        <v>43545</v>
      </c>
      <c r="E2385" s="85" t="s">
        <v>5050</v>
      </c>
      <c r="F2385" s="85" t="s">
        <v>11</v>
      </c>
      <c r="G2385" s="85">
        <v>11906</v>
      </c>
      <c r="H2385" s="89"/>
      <c r="I2385" s="270" t="s">
        <v>5835</v>
      </c>
      <c r="J2385" s="89"/>
      <c r="K2385" s="89"/>
      <c r="L2385" s="89"/>
      <c r="M2385" s="89"/>
      <c r="N2385" s="271">
        <v>1828.11</v>
      </c>
      <c r="O2385" s="271">
        <v>0</v>
      </c>
      <c r="P2385" s="89" t="s">
        <v>670</v>
      </c>
    </row>
    <row r="2386" spans="1:16" ht="76.5" hidden="1">
      <c r="A2386" s="268" t="s">
        <v>557</v>
      </c>
      <c r="B2386" s="89"/>
      <c r="C2386" s="269" t="s">
        <v>781</v>
      </c>
      <c r="D2386" s="84">
        <v>43545</v>
      </c>
      <c r="E2386" s="85" t="s">
        <v>5051</v>
      </c>
      <c r="F2386" s="85" t="s">
        <v>11</v>
      </c>
      <c r="G2386" s="85">
        <v>11909</v>
      </c>
      <c r="H2386" s="89"/>
      <c r="I2386" s="270" t="s">
        <v>5836</v>
      </c>
      <c r="J2386" s="89"/>
      <c r="K2386" s="89"/>
      <c r="L2386" s="89"/>
      <c r="M2386" s="89"/>
      <c r="N2386" s="271">
        <v>10722.58</v>
      </c>
      <c r="O2386" s="271">
        <v>0</v>
      </c>
      <c r="P2386" s="89" t="s">
        <v>670</v>
      </c>
    </row>
    <row r="2387" spans="1:16" ht="38.25">
      <c r="A2387" s="268" t="s">
        <v>565</v>
      </c>
      <c r="B2387" s="89"/>
      <c r="C2387" s="269" t="s">
        <v>615</v>
      </c>
      <c r="D2387" s="84">
        <v>43546</v>
      </c>
      <c r="E2387" s="85" t="s">
        <v>5052</v>
      </c>
      <c r="F2387" s="85" t="s">
        <v>3</v>
      </c>
      <c r="G2387" s="85">
        <v>1722247</v>
      </c>
      <c r="H2387" s="89"/>
      <c r="I2387" s="270" t="s">
        <v>5837</v>
      </c>
      <c r="J2387" s="89"/>
      <c r="K2387" s="89"/>
      <c r="L2387" s="89"/>
      <c r="M2387" s="89"/>
      <c r="N2387" s="271">
        <v>0</v>
      </c>
      <c r="O2387" s="271">
        <v>400</v>
      </c>
      <c r="P2387" s="89" t="s">
        <v>670</v>
      </c>
    </row>
    <row r="2388" spans="1:16" ht="51">
      <c r="A2388" s="268" t="s">
        <v>565</v>
      </c>
      <c r="B2388" s="89"/>
      <c r="C2388" s="269" t="s">
        <v>615</v>
      </c>
      <c r="D2388" s="84">
        <v>43546</v>
      </c>
      <c r="E2388" s="85" t="s">
        <v>5053</v>
      </c>
      <c r="F2388" s="85" t="s">
        <v>3</v>
      </c>
      <c r="G2388" s="85">
        <v>1722282</v>
      </c>
      <c r="H2388" s="89"/>
      <c r="I2388" s="270" t="s">
        <v>5838</v>
      </c>
      <c r="J2388" s="89"/>
      <c r="K2388" s="89"/>
      <c r="L2388" s="89"/>
      <c r="M2388" s="89"/>
      <c r="N2388" s="271">
        <v>0</v>
      </c>
      <c r="O2388" s="271">
        <v>1754</v>
      </c>
      <c r="P2388" s="89" t="s">
        <v>670</v>
      </c>
    </row>
    <row r="2389" spans="1:16" ht="51">
      <c r="A2389" s="268" t="s">
        <v>565</v>
      </c>
      <c r="B2389" s="89"/>
      <c r="C2389" s="269" t="s">
        <v>615</v>
      </c>
      <c r="D2389" s="84">
        <v>43546</v>
      </c>
      <c r="E2389" s="85" t="s">
        <v>5054</v>
      </c>
      <c r="F2389" s="85" t="s">
        <v>3</v>
      </c>
      <c r="G2389" s="85">
        <v>1722291</v>
      </c>
      <c r="H2389" s="89"/>
      <c r="I2389" s="270" t="s">
        <v>5839</v>
      </c>
      <c r="J2389" s="89"/>
      <c r="K2389" s="89"/>
      <c r="L2389" s="89"/>
      <c r="M2389" s="89"/>
      <c r="N2389" s="271">
        <v>0</v>
      </c>
      <c r="O2389" s="271">
        <v>2</v>
      </c>
      <c r="P2389" s="89" t="s">
        <v>670</v>
      </c>
    </row>
    <row r="2390" spans="1:16" ht="51">
      <c r="A2390" s="268">
        <v>513</v>
      </c>
      <c r="B2390" s="89"/>
      <c r="C2390" s="269" t="s">
        <v>171</v>
      </c>
      <c r="D2390" s="84">
        <v>43546</v>
      </c>
      <c r="E2390" s="85" t="s">
        <v>5055</v>
      </c>
      <c r="F2390" s="85" t="s">
        <v>3</v>
      </c>
      <c r="G2390" s="85">
        <v>1722296</v>
      </c>
      <c r="H2390" s="89"/>
      <c r="I2390" s="270" t="s">
        <v>5840</v>
      </c>
      <c r="J2390" s="89"/>
      <c r="K2390" s="89"/>
      <c r="L2390" s="89"/>
      <c r="M2390" s="89"/>
      <c r="N2390" s="271">
        <v>0</v>
      </c>
      <c r="O2390" s="271">
        <v>15330.51</v>
      </c>
      <c r="P2390" s="89" t="s">
        <v>670</v>
      </c>
    </row>
    <row r="2391" spans="1:16" ht="51">
      <c r="A2391" s="268">
        <v>591</v>
      </c>
      <c r="B2391" s="89"/>
      <c r="C2391" s="269" t="s">
        <v>1368</v>
      </c>
      <c r="D2391" s="84">
        <v>43546</v>
      </c>
      <c r="E2391" s="85" t="s">
        <v>5056</v>
      </c>
      <c r="F2391" s="85" t="s">
        <v>3</v>
      </c>
      <c r="G2391" s="85">
        <v>1722223</v>
      </c>
      <c r="H2391" s="89"/>
      <c r="I2391" s="270" t="s">
        <v>5841</v>
      </c>
      <c r="J2391" s="89"/>
      <c r="K2391" s="89"/>
      <c r="L2391" s="89"/>
      <c r="M2391" s="89"/>
      <c r="N2391" s="271">
        <v>0</v>
      </c>
      <c r="O2391" s="271">
        <v>36.910000000000004</v>
      </c>
      <c r="P2391" s="89" t="s">
        <v>670</v>
      </c>
    </row>
    <row r="2392" spans="1:16" ht="51">
      <c r="A2392" s="268">
        <v>591</v>
      </c>
      <c r="B2392" s="89"/>
      <c r="C2392" s="269" t="s">
        <v>1368</v>
      </c>
      <c r="D2392" s="84">
        <v>43546</v>
      </c>
      <c r="E2392" s="85" t="s">
        <v>5057</v>
      </c>
      <c r="F2392" s="85" t="s">
        <v>3</v>
      </c>
      <c r="G2392" s="85">
        <v>1722222</v>
      </c>
      <c r="H2392" s="89"/>
      <c r="I2392" s="270" t="s">
        <v>5842</v>
      </c>
      <c r="J2392" s="89"/>
      <c r="K2392" s="89"/>
      <c r="L2392" s="89"/>
      <c r="M2392" s="89"/>
      <c r="N2392" s="271">
        <v>0</v>
      </c>
      <c r="O2392" s="271">
        <v>36.910000000000004</v>
      </c>
      <c r="P2392" s="89" t="s">
        <v>670</v>
      </c>
    </row>
    <row r="2393" spans="1:16" ht="38.25">
      <c r="A2393" s="268">
        <v>35</v>
      </c>
      <c r="B2393" s="89"/>
      <c r="C2393" s="269" t="s">
        <v>46</v>
      </c>
      <c r="D2393" s="84">
        <v>43546</v>
      </c>
      <c r="E2393" s="85" t="s">
        <v>5058</v>
      </c>
      <c r="F2393" s="85" t="s">
        <v>3</v>
      </c>
      <c r="G2393" s="85">
        <v>1722341</v>
      </c>
      <c r="H2393" s="89"/>
      <c r="I2393" s="270" t="s">
        <v>2504</v>
      </c>
      <c r="J2393" s="89"/>
      <c r="K2393" s="89"/>
      <c r="L2393" s="89"/>
      <c r="M2393" s="89"/>
      <c r="N2393" s="271">
        <v>0</v>
      </c>
      <c r="O2393" s="271">
        <v>355</v>
      </c>
      <c r="P2393" s="89" t="s">
        <v>670</v>
      </c>
    </row>
    <row r="2394" spans="1:16" ht="38.25">
      <c r="A2394" s="268">
        <v>526</v>
      </c>
      <c r="B2394" s="89"/>
      <c r="C2394" s="269" t="s">
        <v>610</v>
      </c>
      <c r="D2394" s="84">
        <v>43546</v>
      </c>
      <c r="E2394" s="85" t="s">
        <v>5059</v>
      </c>
      <c r="F2394" s="85" t="s">
        <v>3</v>
      </c>
      <c r="G2394" s="85">
        <v>1722338</v>
      </c>
      <c r="H2394" s="89"/>
      <c r="I2394" s="270" t="s">
        <v>5843</v>
      </c>
      <c r="J2394" s="89"/>
      <c r="K2394" s="89"/>
      <c r="L2394" s="89"/>
      <c r="M2394" s="89"/>
      <c r="N2394" s="271">
        <v>0</v>
      </c>
      <c r="O2394" s="271">
        <v>20</v>
      </c>
      <c r="P2394" s="89" t="s">
        <v>670</v>
      </c>
    </row>
    <row r="2395" spans="1:16" ht="51">
      <c r="A2395" s="268">
        <v>283</v>
      </c>
      <c r="B2395" s="89"/>
      <c r="C2395" s="269" t="s">
        <v>125</v>
      </c>
      <c r="D2395" s="84">
        <v>43546</v>
      </c>
      <c r="E2395" s="85" t="s">
        <v>5060</v>
      </c>
      <c r="F2395" s="85" t="s">
        <v>3</v>
      </c>
      <c r="G2395" s="85">
        <v>1722323</v>
      </c>
      <c r="H2395" s="89"/>
      <c r="I2395" s="270" t="s">
        <v>5844</v>
      </c>
      <c r="J2395" s="89"/>
      <c r="K2395" s="89"/>
      <c r="L2395" s="89"/>
      <c r="M2395" s="89"/>
      <c r="N2395" s="271">
        <v>0</v>
      </c>
      <c r="O2395" s="271">
        <v>30</v>
      </c>
      <c r="P2395" s="89" t="s">
        <v>670</v>
      </c>
    </row>
    <row r="2396" spans="1:16" ht="63.75">
      <c r="A2396" s="268">
        <v>35</v>
      </c>
      <c r="B2396" s="89"/>
      <c r="C2396" s="269" t="s">
        <v>46</v>
      </c>
      <c r="D2396" s="84">
        <v>43546</v>
      </c>
      <c r="E2396" s="85" t="s">
        <v>5061</v>
      </c>
      <c r="F2396" s="85" t="s">
        <v>3</v>
      </c>
      <c r="G2396" s="85">
        <v>1722244</v>
      </c>
      <c r="H2396" s="89"/>
      <c r="I2396" s="270" t="s">
        <v>5845</v>
      </c>
      <c r="J2396" s="89"/>
      <c r="K2396" s="89"/>
      <c r="L2396" s="89"/>
      <c r="M2396" s="89"/>
      <c r="N2396" s="271">
        <v>0</v>
      </c>
      <c r="O2396" s="271">
        <v>13681.82</v>
      </c>
      <c r="P2396" s="89" t="s">
        <v>670</v>
      </c>
    </row>
    <row r="2397" spans="1:16" ht="51">
      <c r="A2397" s="268" t="s">
        <v>563</v>
      </c>
      <c r="B2397" s="89"/>
      <c r="C2397" s="269" t="s">
        <v>614</v>
      </c>
      <c r="D2397" s="84">
        <v>43546</v>
      </c>
      <c r="E2397" s="85" t="s">
        <v>5062</v>
      </c>
      <c r="F2397" s="85" t="s">
        <v>3</v>
      </c>
      <c r="G2397" s="85">
        <v>1722209</v>
      </c>
      <c r="H2397" s="89"/>
      <c r="I2397" s="270" t="s">
        <v>5846</v>
      </c>
      <c r="J2397" s="89"/>
      <c r="K2397" s="89"/>
      <c r="L2397" s="89"/>
      <c r="M2397" s="89"/>
      <c r="N2397" s="271">
        <v>0</v>
      </c>
      <c r="O2397" s="271">
        <v>3917.21</v>
      </c>
      <c r="P2397" s="89" t="s">
        <v>670</v>
      </c>
    </row>
    <row r="2398" spans="1:16" ht="51">
      <c r="A2398" s="268" t="s">
        <v>565</v>
      </c>
      <c r="B2398" s="89"/>
      <c r="C2398" s="269" t="s">
        <v>615</v>
      </c>
      <c r="D2398" s="84">
        <v>43546</v>
      </c>
      <c r="E2398" s="85" t="s">
        <v>5063</v>
      </c>
      <c r="F2398" s="85" t="s">
        <v>3</v>
      </c>
      <c r="G2398" s="85">
        <v>1722130</v>
      </c>
      <c r="H2398" s="89"/>
      <c r="I2398" s="270" t="s">
        <v>5847</v>
      </c>
      <c r="J2398" s="89"/>
      <c r="K2398" s="89"/>
      <c r="L2398" s="89"/>
      <c r="M2398" s="89"/>
      <c r="N2398" s="271">
        <v>0</v>
      </c>
      <c r="O2398" s="271">
        <v>7187</v>
      </c>
      <c r="P2398" s="89" t="s">
        <v>670</v>
      </c>
    </row>
    <row r="2399" spans="1:16" ht="63.75">
      <c r="A2399" s="268">
        <v>25</v>
      </c>
      <c r="B2399" s="89"/>
      <c r="C2399" s="269" t="s">
        <v>45</v>
      </c>
      <c r="D2399" s="84">
        <v>43546</v>
      </c>
      <c r="E2399" s="85" t="s">
        <v>5064</v>
      </c>
      <c r="F2399" s="85" t="s">
        <v>3</v>
      </c>
      <c r="G2399" s="85">
        <v>1722111</v>
      </c>
      <c r="H2399" s="89"/>
      <c r="I2399" s="270" t="s">
        <v>5848</v>
      </c>
      <c r="J2399" s="89"/>
      <c r="K2399" s="89"/>
      <c r="L2399" s="89"/>
      <c r="M2399" s="89"/>
      <c r="N2399" s="271">
        <v>0</v>
      </c>
      <c r="O2399" s="271">
        <v>75590.89</v>
      </c>
      <c r="P2399" s="89" t="s">
        <v>670</v>
      </c>
    </row>
    <row r="2400" spans="1:16" ht="38.25">
      <c r="A2400" s="268" t="s">
        <v>565</v>
      </c>
      <c r="B2400" s="89"/>
      <c r="C2400" s="269" t="s">
        <v>615</v>
      </c>
      <c r="D2400" s="84">
        <v>43546</v>
      </c>
      <c r="E2400" s="85" t="s">
        <v>5065</v>
      </c>
      <c r="F2400" s="85" t="s">
        <v>3</v>
      </c>
      <c r="G2400" s="85">
        <v>1722160</v>
      </c>
      <c r="H2400" s="89"/>
      <c r="I2400" s="270" t="s">
        <v>5849</v>
      </c>
      <c r="J2400" s="89"/>
      <c r="K2400" s="89"/>
      <c r="L2400" s="89"/>
      <c r="M2400" s="89"/>
      <c r="N2400" s="271">
        <v>0</v>
      </c>
      <c r="O2400" s="271">
        <v>362.28000000000003</v>
      </c>
      <c r="P2400" s="89" t="s">
        <v>670</v>
      </c>
    </row>
    <row r="2401" spans="1:16" ht="102" hidden="1">
      <c r="A2401" s="268">
        <v>222</v>
      </c>
      <c r="B2401" s="89"/>
      <c r="C2401" s="269" t="s">
        <v>103</v>
      </c>
      <c r="D2401" s="84">
        <v>43546</v>
      </c>
      <c r="E2401" s="85" t="s">
        <v>5066</v>
      </c>
      <c r="F2401" s="85" t="s">
        <v>629</v>
      </c>
      <c r="G2401" s="85">
        <v>7472</v>
      </c>
      <c r="H2401" s="89"/>
      <c r="I2401" s="270" t="s">
        <v>5850</v>
      </c>
      <c r="J2401" s="89"/>
      <c r="K2401" s="89"/>
      <c r="L2401" s="89"/>
      <c r="M2401" s="89"/>
      <c r="N2401" s="271">
        <v>3143.41</v>
      </c>
      <c r="O2401" s="271">
        <v>0</v>
      </c>
      <c r="P2401" s="89" t="s">
        <v>670</v>
      </c>
    </row>
    <row r="2402" spans="1:16" ht="89.25" hidden="1">
      <c r="A2402" s="268">
        <v>222</v>
      </c>
      <c r="B2402" s="89"/>
      <c r="C2402" s="269" t="s">
        <v>103</v>
      </c>
      <c r="D2402" s="84">
        <v>43546</v>
      </c>
      <c r="E2402" s="85" t="s">
        <v>5067</v>
      </c>
      <c r="F2402" s="85" t="s">
        <v>15</v>
      </c>
      <c r="G2402" s="85">
        <v>7472</v>
      </c>
      <c r="H2402" s="89"/>
      <c r="I2402" s="270" t="s">
        <v>5851</v>
      </c>
      <c r="J2402" s="89"/>
      <c r="K2402" s="89"/>
      <c r="L2402" s="89"/>
      <c r="M2402" s="89"/>
      <c r="N2402" s="271">
        <v>360.76</v>
      </c>
      <c r="O2402" s="271">
        <v>0</v>
      </c>
      <c r="P2402" s="89" t="s">
        <v>670</v>
      </c>
    </row>
    <row r="2403" spans="1:16" ht="51" hidden="1">
      <c r="A2403" s="268">
        <v>513</v>
      </c>
      <c r="B2403" s="89"/>
      <c r="C2403" s="269" t="s">
        <v>171</v>
      </c>
      <c r="D2403" s="84">
        <v>43546</v>
      </c>
      <c r="E2403" s="85" t="s">
        <v>5068</v>
      </c>
      <c r="F2403" s="85" t="s">
        <v>15</v>
      </c>
      <c r="G2403" s="85">
        <v>994062</v>
      </c>
      <c r="H2403" s="89"/>
      <c r="I2403" s="270" t="s">
        <v>743</v>
      </c>
      <c r="J2403" s="89"/>
      <c r="K2403" s="89"/>
      <c r="L2403" s="89"/>
      <c r="M2403" s="89"/>
      <c r="N2403" s="271">
        <v>50</v>
      </c>
      <c r="O2403" s="271">
        <v>0</v>
      </c>
      <c r="P2403" s="89" t="s">
        <v>670</v>
      </c>
    </row>
    <row r="2404" spans="1:16" ht="63.75" hidden="1">
      <c r="A2404" s="268" t="s">
        <v>557</v>
      </c>
      <c r="B2404" s="89"/>
      <c r="C2404" s="269" t="s">
        <v>781</v>
      </c>
      <c r="D2404" s="84">
        <v>43546</v>
      </c>
      <c r="E2404" s="85" t="s">
        <v>5069</v>
      </c>
      <c r="F2404" s="85" t="s">
        <v>21</v>
      </c>
      <c r="G2404" s="85">
        <v>949704</v>
      </c>
      <c r="H2404" s="89"/>
      <c r="I2404" s="270" t="s">
        <v>5852</v>
      </c>
      <c r="J2404" s="89"/>
      <c r="K2404" s="89"/>
      <c r="L2404" s="89"/>
      <c r="M2404" s="89"/>
      <c r="N2404" s="271">
        <v>22304200</v>
      </c>
      <c r="O2404" s="271">
        <v>0</v>
      </c>
      <c r="P2404" s="89" t="s">
        <v>670</v>
      </c>
    </row>
    <row r="2405" spans="1:16" ht="76.5" hidden="1">
      <c r="A2405" s="268" t="s">
        <v>557</v>
      </c>
      <c r="B2405" s="89"/>
      <c r="C2405" s="269" t="s">
        <v>781</v>
      </c>
      <c r="D2405" s="84">
        <v>43546</v>
      </c>
      <c r="E2405" s="85" t="s">
        <v>5070</v>
      </c>
      <c r="F2405" s="85" t="s">
        <v>6</v>
      </c>
      <c r="G2405" s="85">
        <v>1096272</v>
      </c>
      <c r="H2405" s="89"/>
      <c r="I2405" s="270" t="s">
        <v>5853</v>
      </c>
      <c r="J2405" s="89"/>
      <c r="K2405" s="89"/>
      <c r="L2405" s="89"/>
      <c r="M2405" s="89"/>
      <c r="N2405" s="271">
        <v>0</v>
      </c>
      <c r="O2405" s="271">
        <v>50000</v>
      </c>
      <c r="P2405" s="89" t="s">
        <v>670</v>
      </c>
    </row>
    <row r="2406" spans="1:16" ht="51" hidden="1">
      <c r="A2406" s="268">
        <v>222</v>
      </c>
      <c r="B2406" s="89"/>
      <c r="C2406" s="269" t="s">
        <v>103</v>
      </c>
      <c r="D2406" s="84">
        <v>43546</v>
      </c>
      <c r="E2406" s="85" t="s">
        <v>5071</v>
      </c>
      <c r="F2406" s="85" t="s">
        <v>6</v>
      </c>
      <c r="G2406" s="85">
        <v>949701</v>
      </c>
      <c r="H2406" s="89"/>
      <c r="I2406" s="270" t="s">
        <v>5854</v>
      </c>
      <c r="J2406" s="89"/>
      <c r="K2406" s="89"/>
      <c r="L2406" s="89"/>
      <c r="M2406" s="89"/>
      <c r="N2406" s="271">
        <v>0</v>
      </c>
      <c r="O2406" s="271">
        <v>25382</v>
      </c>
      <c r="P2406" s="89" t="s">
        <v>670</v>
      </c>
    </row>
    <row r="2407" spans="1:16" ht="102" hidden="1">
      <c r="A2407" s="268">
        <v>513</v>
      </c>
      <c r="B2407" s="89"/>
      <c r="C2407" s="269" t="s">
        <v>171</v>
      </c>
      <c r="D2407" s="84">
        <v>43546</v>
      </c>
      <c r="E2407" s="85" t="s">
        <v>5072</v>
      </c>
      <c r="F2407" s="85" t="s">
        <v>15</v>
      </c>
      <c r="G2407" s="85">
        <v>7526</v>
      </c>
      <c r="H2407" s="89"/>
      <c r="I2407" s="270" t="s">
        <v>5855</v>
      </c>
      <c r="J2407" s="89"/>
      <c r="K2407" s="89"/>
      <c r="L2407" s="89"/>
      <c r="M2407" s="89"/>
      <c r="N2407" s="271">
        <v>55599.67</v>
      </c>
      <c r="O2407" s="271">
        <v>0</v>
      </c>
      <c r="P2407" s="89" t="s">
        <v>670</v>
      </c>
    </row>
    <row r="2408" spans="1:16" ht="51" hidden="1">
      <c r="A2408" s="268">
        <v>513</v>
      </c>
      <c r="B2408" s="89"/>
      <c r="C2408" s="269" t="s">
        <v>171</v>
      </c>
      <c r="D2408" s="84">
        <v>43546</v>
      </c>
      <c r="E2408" s="85" t="s">
        <v>5073</v>
      </c>
      <c r="F2408" s="85" t="s">
        <v>11</v>
      </c>
      <c r="G2408" s="85">
        <v>949666</v>
      </c>
      <c r="H2408" s="89"/>
      <c r="I2408" s="270" t="s">
        <v>5856</v>
      </c>
      <c r="J2408" s="89"/>
      <c r="K2408" s="89"/>
      <c r="L2408" s="89"/>
      <c r="M2408" s="89"/>
      <c r="N2408" s="271">
        <v>50</v>
      </c>
      <c r="O2408" s="271">
        <v>0</v>
      </c>
      <c r="P2408" s="89" t="s">
        <v>670</v>
      </c>
    </row>
    <row r="2409" spans="1:16" ht="51" hidden="1">
      <c r="A2409" s="268">
        <v>222</v>
      </c>
      <c r="B2409" s="89"/>
      <c r="C2409" s="269" t="s">
        <v>103</v>
      </c>
      <c r="D2409" s="84">
        <v>43546</v>
      </c>
      <c r="E2409" s="85" t="s">
        <v>5074</v>
      </c>
      <c r="F2409" s="85" t="s">
        <v>11</v>
      </c>
      <c r="G2409" s="85">
        <v>949701</v>
      </c>
      <c r="H2409" s="89"/>
      <c r="I2409" s="270" t="s">
        <v>5857</v>
      </c>
      <c r="J2409" s="89"/>
      <c r="K2409" s="89"/>
      <c r="L2409" s="89"/>
      <c r="M2409" s="89"/>
      <c r="N2409" s="271">
        <v>50</v>
      </c>
      <c r="O2409" s="271">
        <v>0</v>
      </c>
      <c r="P2409" s="89" t="s">
        <v>670</v>
      </c>
    </row>
    <row r="2410" spans="1:16" ht="76.5" hidden="1">
      <c r="A2410" s="268" t="s">
        <v>557</v>
      </c>
      <c r="B2410" s="89"/>
      <c r="C2410" s="269" t="s">
        <v>781</v>
      </c>
      <c r="D2410" s="84">
        <v>43546</v>
      </c>
      <c r="E2410" s="85" t="s">
        <v>5075</v>
      </c>
      <c r="F2410" s="85" t="s">
        <v>11</v>
      </c>
      <c r="G2410" s="85">
        <v>12093</v>
      </c>
      <c r="H2410" s="89"/>
      <c r="I2410" s="270" t="s">
        <v>5858</v>
      </c>
      <c r="J2410" s="89"/>
      <c r="K2410" s="89"/>
      <c r="L2410" s="89"/>
      <c r="M2410" s="89"/>
      <c r="N2410" s="271">
        <v>15286.06</v>
      </c>
      <c r="O2410" s="271">
        <v>0</v>
      </c>
      <c r="P2410" s="89" t="s">
        <v>670</v>
      </c>
    </row>
    <row r="2411" spans="1:16" ht="63.75" hidden="1">
      <c r="A2411" s="268" t="s">
        <v>557</v>
      </c>
      <c r="B2411" s="89"/>
      <c r="C2411" s="269" t="s">
        <v>781</v>
      </c>
      <c r="D2411" s="84">
        <v>43546</v>
      </c>
      <c r="E2411" s="85" t="s">
        <v>5076</v>
      </c>
      <c r="F2411" s="85" t="s">
        <v>11</v>
      </c>
      <c r="G2411" s="85">
        <v>12092</v>
      </c>
      <c r="H2411" s="89"/>
      <c r="I2411" s="270" t="s">
        <v>5859</v>
      </c>
      <c r="J2411" s="89"/>
      <c r="K2411" s="89"/>
      <c r="L2411" s="89"/>
      <c r="M2411" s="89"/>
      <c r="N2411" s="271">
        <v>374.55</v>
      </c>
      <c r="O2411" s="271">
        <v>0</v>
      </c>
      <c r="P2411" s="89" t="s">
        <v>670</v>
      </c>
    </row>
    <row r="2412" spans="1:16" ht="76.5" hidden="1">
      <c r="A2412" s="268" t="s">
        <v>557</v>
      </c>
      <c r="B2412" s="89"/>
      <c r="C2412" s="269" t="s">
        <v>781</v>
      </c>
      <c r="D2412" s="84">
        <v>43546</v>
      </c>
      <c r="E2412" s="85" t="s">
        <v>5077</v>
      </c>
      <c r="F2412" s="85" t="s">
        <v>13</v>
      </c>
      <c r="G2412" s="85">
        <v>949710</v>
      </c>
      <c r="H2412" s="89"/>
      <c r="I2412" s="270" t="s">
        <v>5860</v>
      </c>
      <c r="J2412" s="89"/>
      <c r="K2412" s="89"/>
      <c r="L2412" s="89"/>
      <c r="M2412" s="89"/>
      <c r="N2412" s="271">
        <v>159050</v>
      </c>
      <c r="O2412" s="271">
        <v>0</v>
      </c>
      <c r="P2412" s="89" t="s">
        <v>670</v>
      </c>
    </row>
    <row r="2413" spans="1:16" ht="76.5" hidden="1">
      <c r="A2413" s="268" t="s">
        <v>557</v>
      </c>
      <c r="B2413" s="89"/>
      <c r="C2413" s="269" t="s">
        <v>781</v>
      </c>
      <c r="D2413" s="84">
        <v>43546</v>
      </c>
      <c r="E2413" s="85" t="s">
        <v>5078</v>
      </c>
      <c r="F2413" s="85" t="s">
        <v>11</v>
      </c>
      <c r="G2413" s="85">
        <v>949710</v>
      </c>
      <c r="H2413" s="89"/>
      <c r="I2413" s="270" t="s">
        <v>5861</v>
      </c>
      <c r="J2413" s="89"/>
      <c r="K2413" s="89"/>
      <c r="L2413" s="89"/>
      <c r="M2413" s="89"/>
      <c r="N2413" s="271">
        <v>50</v>
      </c>
      <c r="O2413" s="271">
        <v>0</v>
      </c>
      <c r="P2413" s="89" t="s">
        <v>670</v>
      </c>
    </row>
    <row r="2414" spans="1:16" ht="63.75" hidden="1">
      <c r="A2414" s="268" t="s">
        <v>559</v>
      </c>
      <c r="B2414" s="89"/>
      <c r="C2414" s="269" t="s">
        <v>760</v>
      </c>
      <c r="D2414" s="84">
        <v>43546</v>
      </c>
      <c r="E2414" s="85" t="s">
        <v>5079</v>
      </c>
      <c r="F2414" s="85" t="s">
        <v>6</v>
      </c>
      <c r="G2414" s="85">
        <v>1096351</v>
      </c>
      <c r="H2414" s="89"/>
      <c r="I2414" s="270" t="s">
        <v>5862</v>
      </c>
      <c r="J2414" s="89"/>
      <c r="K2414" s="89"/>
      <c r="L2414" s="89"/>
      <c r="M2414" s="89"/>
      <c r="N2414" s="271">
        <v>0</v>
      </c>
      <c r="O2414" s="271">
        <v>495490.18</v>
      </c>
      <c r="P2414" s="89" t="s">
        <v>670</v>
      </c>
    </row>
    <row r="2415" spans="1:16" ht="89.25" hidden="1">
      <c r="A2415" s="268">
        <v>86</v>
      </c>
      <c r="B2415" s="89"/>
      <c r="C2415" s="269" t="s">
        <v>56</v>
      </c>
      <c r="D2415" s="84">
        <v>43546</v>
      </c>
      <c r="E2415" s="85" t="s">
        <v>5080</v>
      </c>
      <c r="F2415" s="85" t="s">
        <v>6</v>
      </c>
      <c r="G2415" s="85">
        <v>949749</v>
      </c>
      <c r="H2415" s="89"/>
      <c r="I2415" s="270" t="s">
        <v>5863</v>
      </c>
      <c r="J2415" s="89"/>
      <c r="K2415" s="89"/>
      <c r="L2415" s="89"/>
      <c r="M2415" s="89"/>
      <c r="N2415" s="271">
        <v>0</v>
      </c>
      <c r="O2415" s="271">
        <v>17470.98</v>
      </c>
      <c r="P2415" s="89" t="s">
        <v>670</v>
      </c>
    </row>
    <row r="2416" spans="1:16" ht="63.75">
      <c r="A2416" s="268">
        <v>245</v>
      </c>
      <c r="B2416" s="89"/>
      <c r="C2416" s="269" t="s">
        <v>111</v>
      </c>
      <c r="D2416" s="84">
        <v>43549</v>
      </c>
      <c r="E2416" s="85" t="s">
        <v>5081</v>
      </c>
      <c r="F2416" s="85" t="s">
        <v>3</v>
      </c>
      <c r="G2416" s="85">
        <v>1722549</v>
      </c>
      <c r="H2416" s="89"/>
      <c r="I2416" s="270" t="s">
        <v>5864</v>
      </c>
      <c r="J2416" s="89"/>
      <c r="K2416" s="89"/>
      <c r="L2416" s="89"/>
      <c r="M2416" s="89"/>
      <c r="N2416" s="271">
        <v>0</v>
      </c>
      <c r="O2416" s="271">
        <v>3135</v>
      </c>
      <c r="P2416" s="89" t="s">
        <v>670</v>
      </c>
    </row>
    <row r="2417" spans="1:16" ht="51">
      <c r="A2417" s="268" t="s">
        <v>556</v>
      </c>
      <c r="B2417" s="89"/>
      <c r="C2417" s="269" t="s">
        <v>616</v>
      </c>
      <c r="D2417" s="84">
        <v>43549</v>
      </c>
      <c r="E2417" s="85" t="s">
        <v>5082</v>
      </c>
      <c r="F2417" s="85" t="s">
        <v>3</v>
      </c>
      <c r="G2417" s="85">
        <v>1722551</v>
      </c>
      <c r="H2417" s="89"/>
      <c r="I2417" s="270" t="s">
        <v>5865</v>
      </c>
      <c r="J2417" s="89"/>
      <c r="K2417" s="89"/>
      <c r="L2417" s="89"/>
      <c r="M2417" s="89"/>
      <c r="N2417" s="271">
        <v>0</v>
      </c>
      <c r="O2417" s="271">
        <v>100</v>
      </c>
      <c r="P2417" s="89" t="s">
        <v>670</v>
      </c>
    </row>
    <row r="2418" spans="1:16" ht="38.25">
      <c r="A2418" s="268" t="s">
        <v>565</v>
      </c>
      <c r="B2418" s="89"/>
      <c r="C2418" s="269" t="s">
        <v>615</v>
      </c>
      <c r="D2418" s="84">
        <v>43549</v>
      </c>
      <c r="E2418" s="85" t="s">
        <v>5083</v>
      </c>
      <c r="F2418" s="85" t="s">
        <v>3</v>
      </c>
      <c r="G2418" s="85">
        <v>1722558</v>
      </c>
      <c r="H2418" s="89"/>
      <c r="I2418" s="270" t="s">
        <v>5866</v>
      </c>
      <c r="J2418" s="89"/>
      <c r="K2418" s="89"/>
      <c r="L2418" s="89"/>
      <c r="M2418" s="89"/>
      <c r="N2418" s="271">
        <v>0</v>
      </c>
      <c r="O2418" s="271">
        <v>8108</v>
      </c>
      <c r="P2418" s="89" t="s">
        <v>670</v>
      </c>
    </row>
    <row r="2419" spans="1:16" ht="38.25">
      <c r="A2419" s="268" t="s">
        <v>565</v>
      </c>
      <c r="B2419" s="89"/>
      <c r="C2419" s="269" t="s">
        <v>615</v>
      </c>
      <c r="D2419" s="84">
        <v>43549</v>
      </c>
      <c r="E2419" s="85" t="s">
        <v>5084</v>
      </c>
      <c r="F2419" s="85" t="s">
        <v>3</v>
      </c>
      <c r="G2419" s="85">
        <v>1722594</v>
      </c>
      <c r="H2419" s="89"/>
      <c r="I2419" s="270" t="s">
        <v>5867</v>
      </c>
      <c r="J2419" s="89"/>
      <c r="K2419" s="89"/>
      <c r="L2419" s="89"/>
      <c r="M2419" s="89"/>
      <c r="N2419" s="271">
        <v>0</v>
      </c>
      <c r="O2419" s="271">
        <v>968.31000000000006</v>
      </c>
      <c r="P2419" s="89" t="s">
        <v>670</v>
      </c>
    </row>
    <row r="2420" spans="1:16" ht="51">
      <c r="A2420" s="268">
        <v>35</v>
      </c>
      <c r="B2420" s="89"/>
      <c r="C2420" s="269" t="s">
        <v>46</v>
      </c>
      <c r="D2420" s="84">
        <v>43549</v>
      </c>
      <c r="E2420" s="85" t="s">
        <v>5085</v>
      </c>
      <c r="F2420" s="85" t="s">
        <v>3</v>
      </c>
      <c r="G2420" s="85">
        <v>1722595</v>
      </c>
      <c r="H2420" s="89"/>
      <c r="I2420" s="270" t="s">
        <v>5868</v>
      </c>
      <c r="J2420" s="89"/>
      <c r="K2420" s="89"/>
      <c r="L2420" s="89"/>
      <c r="M2420" s="89"/>
      <c r="N2420" s="271">
        <v>0</v>
      </c>
      <c r="O2420" s="271">
        <v>2000</v>
      </c>
      <c r="P2420" s="89" t="s">
        <v>670</v>
      </c>
    </row>
    <row r="2421" spans="1:16" ht="51">
      <c r="A2421" s="268" t="s">
        <v>565</v>
      </c>
      <c r="B2421" s="89"/>
      <c r="C2421" s="269" t="s">
        <v>615</v>
      </c>
      <c r="D2421" s="84">
        <v>43549</v>
      </c>
      <c r="E2421" s="85" t="s">
        <v>5086</v>
      </c>
      <c r="F2421" s="85" t="s">
        <v>3</v>
      </c>
      <c r="G2421" s="85">
        <v>1722679</v>
      </c>
      <c r="H2421" s="89"/>
      <c r="I2421" s="270" t="s">
        <v>5869</v>
      </c>
      <c r="J2421" s="89"/>
      <c r="K2421" s="89"/>
      <c r="L2421" s="89"/>
      <c r="M2421" s="89"/>
      <c r="N2421" s="271">
        <v>0</v>
      </c>
      <c r="O2421" s="271">
        <v>0.5</v>
      </c>
      <c r="P2421" s="89" t="s">
        <v>670</v>
      </c>
    </row>
    <row r="2422" spans="1:16" ht="63.75">
      <c r="A2422" s="268">
        <v>48</v>
      </c>
      <c r="B2422" s="89"/>
      <c r="C2422" s="269" t="s">
        <v>50</v>
      </c>
      <c r="D2422" s="84">
        <v>43549</v>
      </c>
      <c r="E2422" s="85" t="s">
        <v>5087</v>
      </c>
      <c r="F2422" s="85" t="s">
        <v>3</v>
      </c>
      <c r="G2422" s="85">
        <v>1722721</v>
      </c>
      <c r="H2422" s="89"/>
      <c r="I2422" s="270" t="s">
        <v>5870</v>
      </c>
      <c r="J2422" s="89"/>
      <c r="K2422" s="89"/>
      <c r="L2422" s="89"/>
      <c r="M2422" s="89"/>
      <c r="N2422" s="271">
        <v>0</v>
      </c>
      <c r="O2422" s="271">
        <v>15014.4</v>
      </c>
      <c r="P2422" s="89" t="s">
        <v>670</v>
      </c>
    </row>
    <row r="2423" spans="1:16" ht="63.75">
      <c r="A2423" s="268" t="s">
        <v>565</v>
      </c>
      <c r="B2423" s="89"/>
      <c r="C2423" s="269" t="s">
        <v>615</v>
      </c>
      <c r="D2423" s="84">
        <v>43549</v>
      </c>
      <c r="E2423" s="85" t="s">
        <v>5088</v>
      </c>
      <c r="F2423" s="85" t="s">
        <v>3</v>
      </c>
      <c r="G2423" s="85">
        <v>1722735</v>
      </c>
      <c r="H2423" s="89"/>
      <c r="I2423" s="270" t="s">
        <v>5871</v>
      </c>
      <c r="J2423" s="89"/>
      <c r="K2423" s="89"/>
      <c r="L2423" s="89"/>
      <c r="M2423" s="89"/>
      <c r="N2423" s="271">
        <v>0</v>
      </c>
      <c r="O2423" s="271">
        <v>50</v>
      </c>
      <c r="P2423" s="89" t="s">
        <v>670</v>
      </c>
    </row>
    <row r="2424" spans="1:16" ht="51">
      <c r="A2424" s="268">
        <v>16</v>
      </c>
      <c r="B2424" s="89"/>
      <c r="C2424" s="269" t="s">
        <v>43</v>
      </c>
      <c r="D2424" s="84">
        <v>43549</v>
      </c>
      <c r="E2424" s="85" t="s">
        <v>5089</v>
      </c>
      <c r="F2424" s="85" t="s">
        <v>3</v>
      </c>
      <c r="G2424" s="85">
        <v>1722781</v>
      </c>
      <c r="H2424" s="89"/>
      <c r="I2424" s="270" t="s">
        <v>5872</v>
      </c>
      <c r="J2424" s="89"/>
      <c r="K2424" s="89"/>
      <c r="L2424" s="89"/>
      <c r="M2424" s="89"/>
      <c r="N2424" s="271">
        <v>0</v>
      </c>
      <c r="O2424" s="271">
        <v>5780</v>
      </c>
      <c r="P2424" s="89" t="s">
        <v>670</v>
      </c>
    </row>
    <row r="2425" spans="1:16" ht="51">
      <c r="A2425" s="268">
        <v>291</v>
      </c>
      <c r="B2425" s="89"/>
      <c r="C2425" s="269" t="s">
        <v>129</v>
      </c>
      <c r="D2425" s="84">
        <v>43549</v>
      </c>
      <c r="E2425" s="85" t="s">
        <v>5090</v>
      </c>
      <c r="F2425" s="85" t="s">
        <v>3</v>
      </c>
      <c r="G2425" s="85">
        <v>1722597</v>
      </c>
      <c r="H2425" s="89"/>
      <c r="I2425" s="270" t="s">
        <v>5873</v>
      </c>
      <c r="J2425" s="89"/>
      <c r="K2425" s="89"/>
      <c r="L2425" s="89"/>
      <c r="M2425" s="89"/>
      <c r="N2425" s="271">
        <v>0</v>
      </c>
      <c r="O2425" s="271">
        <v>3800.84</v>
      </c>
      <c r="P2425" s="89" t="s">
        <v>670</v>
      </c>
    </row>
    <row r="2426" spans="1:16" ht="63.75">
      <c r="A2426" s="268">
        <v>212</v>
      </c>
      <c r="B2426" s="89"/>
      <c r="C2426" s="269" t="s">
        <v>100</v>
      </c>
      <c r="D2426" s="84">
        <v>43549</v>
      </c>
      <c r="E2426" s="85" t="s">
        <v>5091</v>
      </c>
      <c r="F2426" s="85" t="s">
        <v>3</v>
      </c>
      <c r="G2426" s="85">
        <v>1722603</v>
      </c>
      <c r="H2426" s="89"/>
      <c r="I2426" s="270" t="s">
        <v>5874</v>
      </c>
      <c r="J2426" s="89"/>
      <c r="K2426" s="89"/>
      <c r="L2426" s="89"/>
      <c r="M2426" s="89"/>
      <c r="N2426" s="271">
        <v>0</v>
      </c>
      <c r="O2426" s="271">
        <v>76167</v>
      </c>
      <c r="P2426" s="89" t="s">
        <v>670</v>
      </c>
    </row>
    <row r="2427" spans="1:16" ht="89.25" hidden="1">
      <c r="A2427" s="268" t="s">
        <v>557</v>
      </c>
      <c r="B2427" s="89"/>
      <c r="C2427" s="269" t="s">
        <v>781</v>
      </c>
      <c r="D2427" s="84">
        <v>43549</v>
      </c>
      <c r="E2427" s="85" t="s">
        <v>5092</v>
      </c>
      <c r="F2427" s="85" t="s">
        <v>13</v>
      </c>
      <c r="G2427" s="85">
        <v>949785</v>
      </c>
      <c r="H2427" s="89"/>
      <c r="I2427" s="270" t="s">
        <v>5875</v>
      </c>
      <c r="J2427" s="89"/>
      <c r="K2427" s="89"/>
      <c r="L2427" s="89"/>
      <c r="M2427" s="89"/>
      <c r="N2427" s="271">
        <v>5745375</v>
      </c>
      <c r="O2427" s="271">
        <v>0</v>
      </c>
      <c r="P2427" s="89" t="s">
        <v>670</v>
      </c>
    </row>
    <row r="2428" spans="1:16" ht="63.75" hidden="1">
      <c r="A2428" s="268" t="s">
        <v>556</v>
      </c>
      <c r="B2428" s="89"/>
      <c r="C2428" s="269" t="s">
        <v>616</v>
      </c>
      <c r="D2428" s="84">
        <v>43549</v>
      </c>
      <c r="E2428" s="85" t="s">
        <v>5093</v>
      </c>
      <c r="F2428" s="85" t="s">
        <v>11</v>
      </c>
      <c r="G2428" s="85">
        <v>949787</v>
      </c>
      <c r="H2428" s="89"/>
      <c r="I2428" s="270" t="s">
        <v>5876</v>
      </c>
      <c r="J2428" s="89"/>
      <c r="K2428" s="89"/>
      <c r="L2428" s="89"/>
      <c r="M2428" s="89"/>
      <c r="N2428" s="271">
        <v>50</v>
      </c>
      <c r="O2428" s="271">
        <v>0</v>
      </c>
      <c r="P2428" s="89" t="s">
        <v>670</v>
      </c>
    </row>
    <row r="2429" spans="1:16" ht="51" hidden="1">
      <c r="A2429" s="268">
        <v>163</v>
      </c>
      <c r="B2429" s="89"/>
      <c r="C2429" s="269" t="s">
        <v>88</v>
      </c>
      <c r="D2429" s="84">
        <v>43549</v>
      </c>
      <c r="E2429" s="85" t="s">
        <v>5094</v>
      </c>
      <c r="F2429" s="85" t="s">
        <v>671</v>
      </c>
      <c r="G2429" s="85">
        <v>264629</v>
      </c>
      <c r="H2429" s="89"/>
      <c r="I2429" s="270" t="s">
        <v>5670</v>
      </c>
      <c r="J2429" s="89"/>
      <c r="K2429" s="89"/>
      <c r="L2429" s="89"/>
      <c r="M2429" s="89"/>
      <c r="N2429" s="271">
        <v>252444.02</v>
      </c>
      <c r="O2429" s="271">
        <v>0</v>
      </c>
      <c r="P2429" s="89" t="s">
        <v>670</v>
      </c>
    </row>
    <row r="2430" spans="1:16" ht="76.5" hidden="1">
      <c r="A2430" s="268" t="s">
        <v>557</v>
      </c>
      <c r="B2430" s="89"/>
      <c r="C2430" s="269" t="s">
        <v>781</v>
      </c>
      <c r="D2430" s="84">
        <v>43549</v>
      </c>
      <c r="E2430" s="85" t="s">
        <v>5095</v>
      </c>
      <c r="F2430" s="85" t="s">
        <v>6</v>
      </c>
      <c r="G2430" s="85">
        <v>995817</v>
      </c>
      <c r="H2430" s="89"/>
      <c r="I2430" s="270" t="s">
        <v>5877</v>
      </c>
      <c r="J2430" s="89"/>
      <c r="K2430" s="89"/>
      <c r="L2430" s="89"/>
      <c r="M2430" s="89"/>
      <c r="N2430" s="271">
        <v>0</v>
      </c>
      <c r="O2430" s="271">
        <v>77897.02</v>
      </c>
      <c r="P2430" s="89" t="s">
        <v>670</v>
      </c>
    </row>
    <row r="2431" spans="1:16" ht="76.5" hidden="1">
      <c r="A2431" s="268" t="s">
        <v>557</v>
      </c>
      <c r="B2431" s="89"/>
      <c r="C2431" s="269" t="s">
        <v>781</v>
      </c>
      <c r="D2431" s="84">
        <v>43549</v>
      </c>
      <c r="E2431" s="85" t="s">
        <v>5096</v>
      </c>
      <c r="F2431" s="85" t="s">
        <v>6</v>
      </c>
      <c r="G2431" s="85">
        <v>1096955</v>
      </c>
      <c r="H2431" s="89"/>
      <c r="I2431" s="270" t="s">
        <v>5878</v>
      </c>
      <c r="J2431" s="89"/>
      <c r="K2431" s="89"/>
      <c r="L2431" s="89"/>
      <c r="M2431" s="89"/>
      <c r="N2431" s="271">
        <v>0</v>
      </c>
      <c r="O2431" s="271">
        <v>98000</v>
      </c>
      <c r="P2431" s="89" t="s">
        <v>670</v>
      </c>
    </row>
    <row r="2432" spans="1:16" ht="51" hidden="1">
      <c r="A2432" s="268">
        <v>86</v>
      </c>
      <c r="B2432" s="89"/>
      <c r="C2432" s="269" t="s">
        <v>56</v>
      </c>
      <c r="D2432" s="84">
        <v>43549</v>
      </c>
      <c r="E2432" s="85" t="s">
        <v>5097</v>
      </c>
      <c r="F2432" s="85" t="s">
        <v>6</v>
      </c>
      <c r="G2432" s="85">
        <v>949844</v>
      </c>
      <c r="H2432" s="89"/>
      <c r="I2432" s="270" t="s">
        <v>5879</v>
      </c>
      <c r="J2432" s="89"/>
      <c r="K2432" s="89"/>
      <c r="L2432" s="89"/>
      <c r="M2432" s="89"/>
      <c r="N2432" s="271">
        <v>0</v>
      </c>
      <c r="O2432" s="271">
        <v>2204.54</v>
      </c>
      <c r="P2432" s="89" t="s">
        <v>670</v>
      </c>
    </row>
    <row r="2433" spans="1:16" ht="89.25" hidden="1">
      <c r="A2433" s="268">
        <v>20</v>
      </c>
      <c r="B2433" s="89"/>
      <c r="C2433" s="269" t="s">
        <v>44</v>
      </c>
      <c r="D2433" s="84">
        <v>43549</v>
      </c>
      <c r="E2433" s="85" t="s">
        <v>5098</v>
      </c>
      <c r="F2433" s="85" t="s">
        <v>11</v>
      </c>
      <c r="G2433" s="85">
        <v>949806</v>
      </c>
      <c r="H2433" s="89"/>
      <c r="I2433" s="270" t="s">
        <v>5880</v>
      </c>
      <c r="J2433" s="89"/>
      <c r="K2433" s="89"/>
      <c r="L2433" s="89"/>
      <c r="M2433" s="89"/>
      <c r="N2433" s="271">
        <v>332.84</v>
      </c>
      <c r="O2433" s="271">
        <v>0</v>
      </c>
      <c r="P2433" s="89" t="s">
        <v>670</v>
      </c>
    </row>
    <row r="2434" spans="1:16" ht="76.5" hidden="1">
      <c r="A2434" s="268" t="s">
        <v>557</v>
      </c>
      <c r="B2434" s="89"/>
      <c r="C2434" s="269" t="s">
        <v>781</v>
      </c>
      <c r="D2434" s="84">
        <v>43549</v>
      </c>
      <c r="E2434" s="85" t="s">
        <v>5099</v>
      </c>
      <c r="F2434" s="85" t="s">
        <v>13</v>
      </c>
      <c r="G2434" s="85">
        <v>949843</v>
      </c>
      <c r="H2434" s="89"/>
      <c r="I2434" s="270" t="s">
        <v>5881</v>
      </c>
      <c r="J2434" s="89"/>
      <c r="K2434" s="89"/>
      <c r="L2434" s="89"/>
      <c r="M2434" s="89"/>
      <c r="N2434" s="271">
        <v>800</v>
      </c>
      <c r="O2434" s="271">
        <v>0</v>
      </c>
      <c r="P2434" s="89" t="s">
        <v>670</v>
      </c>
    </row>
    <row r="2435" spans="1:16" ht="76.5" hidden="1">
      <c r="A2435" s="268" t="s">
        <v>557</v>
      </c>
      <c r="B2435" s="89"/>
      <c r="C2435" s="269" t="s">
        <v>781</v>
      </c>
      <c r="D2435" s="84">
        <v>43549</v>
      </c>
      <c r="E2435" s="85" t="s">
        <v>5100</v>
      </c>
      <c r="F2435" s="85" t="s">
        <v>11</v>
      </c>
      <c r="G2435" s="85">
        <v>949843</v>
      </c>
      <c r="H2435" s="89"/>
      <c r="I2435" s="270" t="s">
        <v>5882</v>
      </c>
      <c r="J2435" s="89"/>
      <c r="K2435" s="89"/>
      <c r="L2435" s="89"/>
      <c r="M2435" s="89"/>
      <c r="N2435" s="271">
        <v>50</v>
      </c>
      <c r="O2435" s="271">
        <v>0</v>
      </c>
      <c r="P2435" s="89" t="s">
        <v>670</v>
      </c>
    </row>
    <row r="2436" spans="1:16" ht="51" hidden="1">
      <c r="A2436" s="268">
        <v>513</v>
      </c>
      <c r="B2436" s="89"/>
      <c r="C2436" s="269" t="s">
        <v>171</v>
      </c>
      <c r="D2436" s="84">
        <v>43549</v>
      </c>
      <c r="E2436" s="85" t="s">
        <v>5101</v>
      </c>
      <c r="F2436" s="85" t="s">
        <v>11</v>
      </c>
      <c r="G2436" s="85">
        <v>949856</v>
      </c>
      <c r="H2436" s="89"/>
      <c r="I2436" s="270" t="s">
        <v>5883</v>
      </c>
      <c r="J2436" s="89"/>
      <c r="K2436" s="89"/>
      <c r="L2436" s="89"/>
      <c r="M2436" s="89"/>
      <c r="N2436" s="271">
        <v>50</v>
      </c>
      <c r="O2436" s="271">
        <v>0</v>
      </c>
      <c r="P2436" s="89" t="s">
        <v>670</v>
      </c>
    </row>
    <row r="2437" spans="1:16" ht="76.5" hidden="1">
      <c r="A2437" s="268" t="s">
        <v>557</v>
      </c>
      <c r="B2437" s="89"/>
      <c r="C2437" s="269" t="s">
        <v>781</v>
      </c>
      <c r="D2437" s="84">
        <v>43549</v>
      </c>
      <c r="E2437" s="85" t="s">
        <v>5102</v>
      </c>
      <c r="F2437" s="85" t="s">
        <v>11</v>
      </c>
      <c r="G2437" s="85">
        <v>949860</v>
      </c>
      <c r="H2437" s="89"/>
      <c r="I2437" s="270" t="s">
        <v>5884</v>
      </c>
      <c r="J2437" s="89"/>
      <c r="K2437" s="89"/>
      <c r="L2437" s="89"/>
      <c r="M2437" s="89"/>
      <c r="N2437" s="271">
        <v>50</v>
      </c>
      <c r="O2437" s="271">
        <v>0</v>
      </c>
      <c r="P2437" s="89" t="s">
        <v>670</v>
      </c>
    </row>
    <row r="2438" spans="1:16" ht="51" hidden="1">
      <c r="A2438" s="268">
        <v>513</v>
      </c>
      <c r="B2438" s="89"/>
      <c r="C2438" s="269" t="s">
        <v>171</v>
      </c>
      <c r="D2438" s="84">
        <v>43549</v>
      </c>
      <c r="E2438" s="85" t="s">
        <v>5103</v>
      </c>
      <c r="F2438" s="85" t="s">
        <v>11</v>
      </c>
      <c r="G2438" s="85">
        <v>949862</v>
      </c>
      <c r="H2438" s="89"/>
      <c r="I2438" s="270" t="s">
        <v>5885</v>
      </c>
      <c r="J2438" s="89"/>
      <c r="K2438" s="89"/>
      <c r="L2438" s="89"/>
      <c r="M2438" s="89"/>
      <c r="N2438" s="271">
        <v>50</v>
      </c>
      <c r="O2438" s="271">
        <v>0</v>
      </c>
      <c r="P2438" s="89" t="s">
        <v>670</v>
      </c>
    </row>
    <row r="2439" spans="1:16" ht="51" hidden="1">
      <c r="A2439" s="268">
        <v>513</v>
      </c>
      <c r="B2439" s="89"/>
      <c r="C2439" s="269" t="s">
        <v>171</v>
      </c>
      <c r="D2439" s="84">
        <v>43549</v>
      </c>
      <c r="E2439" s="85" t="s">
        <v>5104</v>
      </c>
      <c r="F2439" s="85" t="s">
        <v>15</v>
      </c>
      <c r="G2439" s="85">
        <v>996129</v>
      </c>
      <c r="H2439" s="89"/>
      <c r="I2439" s="270" t="s">
        <v>719</v>
      </c>
      <c r="J2439" s="89"/>
      <c r="K2439" s="89"/>
      <c r="L2439" s="89"/>
      <c r="M2439" s="89"/>
      <c r="N2439" s="271">
        <v>50</v>
      </c>
      <c r="O2439" s="271">
        <v>0</v>
      </c>
      <c r="P2439" s="89" t="s">
        <v>670</v>
      </c>
    </row>
    <row r="2440" spans="1:16" ht="51" hidden="1">
      <c r="A2440" s="268">
        <v>513</v>
      </c>
      <c r="B2440" s="89"/>
      <c r="C2440" s="269" t="s">
        <v>171</v>
      </c>
      <c r="D2440" s="84">
        <v>43549</v>
      </c>
      <c r="E2440" s="85" t="s">
        <v>5105</v>
      </c>
      <c r="F2440" s="85" t="s">
        <v>15</v>
      </c>
      <c r="G2440" s="85">
        <v>996131</v>
      </c>
      <c r="H2440" s="89"/>
      <c r="I2440" s="270" t="s">
        <v>5886</v>
      </c>
      <c r="J2440" s="89"/>
      <c r="K2440" s="89"/>
      <c r="L2440" s="89"/>
      <c r="M2440" s="89"/>
      <c r="N2440" s="271">
        <v>50</v>
      </c>
      <c r="O2440" s="271">
        <v>0</v>
      </c>
      <c r="P2440" s="89" t="s">
        <v>670</v>
      </c>
    </row>
    <row r="2441" spans="1:16" ht="51" hidden="1">
      <c r="A2441" s="268">
        <v>513</v>
      </c>
      <c r="B2441" s="89"/>
      <c r="C2441" s="269" t="s">
        <v>171</v>
      </c>
      <c r="D2441" s="84">
        <v>43549</v>
      </c>
      <c r="E2441" s="85" t="s">
        <v>5106</v>
      </c>
      <c r="F2441" s="85" t="s">
        <v>15</v>
      </c>
      <c r="G2441" s="85">
        <v>996133</v>
      </c>
      <c r="H2441" s="89"/>
      <c r="I2441" s="270" t="s">
        <v>743</v>
      </c>
      <c r="J2441" s="89"/>
      <c r="K2441" s="89"/>
      <c r="L2441" s="89"/>
      <c r="M2441" s="89"/>
      <c r="N2441" s="271">
        <v>50</v>
      </c>
      <c r="O2441" s="271">
        <v>0</v>
      </c>
      <c r="P2441" s="89" t="s">
        <v>670</v>
      </c>
    </row>
    <row r="2442" spans="1:16" ht="51" hidden="1">
      <c r="A2442" s="268">
        <v>513</v>
      </c>
      <c r="B2442" s="89"/>
      <c r="C2442" s="269" t="s">
        <v>171</v>
      </c>
      <c r="D2442" s="84">
        <v>43549</v>
      </c>
      <c r="E2442" s="85" t="s">
        <v>5107</v>
      </c>
      <c r="F2442" s="85" t="s">
        <v>15</v>
      </c>
      <c r="G2442" s="85">
        <v>996135</v>
      </c>
      <c r="H2442" s="89"/>
      <c r="I2442" s="270" t="s">
        <v>744</v>
      </c>
      <c r="J2442" s="89"/>
      <c r="K2442" s="89"/>
      <c r="L2442" s="89"/>
      <c r="M2442" s="89"/>
      <c r="N2442" s="271">
        <v>50</v>
      </c>
      <c r="O2442" s="271">
        <v>0</v>
      </c>
      <c r="P2442" s="89" t="s">
        <v>670</v>
      </c>
    </row>
    <row r="2443" spans="1:16" ht="63.75" hidden="1">
      <c r="A2443" s="268" t="s">
        <v>557</v>
      </c>
      <c r="B2443" s="89"/>
      <c r="C2443" s="269" t="s">
        <v>781</v>
      </c>
      <c r="D2443" s="84">
        <v>43549</v>
      </c>
      <c r="E2443" s="85" t="s">
        <v>5108</v>
      </c>
      <c r="F2443" s="85" t="s">
        <v>11</v>
      </c>
      <c r="G2443" s="85">
        <v>11986</v>
      </c>
      <c r="H2443" s="89"/>
      <c r="I2443" s="270" t="s">
        <v>5887</v>
      </c>
      <c r="J2443" s="89"/>
      <c r="K2443" s="89"/>
      <c r="L2443" s="89"/>
      <c r="M2443" s="89"/>
      <c r="N2443" s="271">
        <v>570.13</v>
      </c>
      <c r="O2443" s="271">
        <v>0</v>
      </c>
      <c r="P2443" s="89" t="s">
        <v>670</v>
      </c>
    </row>
    <row r="2444" spans="1:16" ht="63.75" hidden="1">
      <c r="A2444" s="268" t="s">
        <v>557</v>
      </c>
      <c r="B2444" s="89"/>
      <c r="C2444" s="269" t="s">
        <v>781</v>
      </c>
      <c r="D2444" s="84">
        <v>43549</v>
      </c>
      <c r="E2444" s="85" t="s">
        <v>5109</v>
      </c>
      <c r="F2444" s="85" t="s">
        <v>11</v>
      </c>
      <c r="G2444" s="85">
        <v>11990</v>
      </c>
      <c r="H2444" s="89"/>
      <c r="I2444" s="270" t="s">
        <v>5888</v>
      </c>
      <c r="J2444" s="89"/>
      <c r="K2444" s="89"/>
      <c r="L2444" s="89"/>
      <c r="M2444" s="89"/>
      <c r="N2444" s="271">
        <v>385.52</v>
      </c>
      <c r="O2444" s="271">
        <v>0</v>
      </c>
      <c r="P2444" s="89" t="s">
        <v>670</v>
      </c>
    </row>
    <row r="2445" spans="1:16" ht="63.75" hidden="1">
      <c r="A2445" s="268" t="s">
        <v>557</v>
      </c>
      <c r="B2445" s="89"/>
      <c r="C2445" s="269" t="s">
        <v>781</v>
      </c>
      <c r="D2445" s="84">
        <v>43549</v>
      </c>
      <c r="E2445" s="85" t="s">
        <v>5110</v>
      </c>
      <c r="F2445" s="85" t="s">
        <v>11</v>
      </c>
      <c r="G2445" s="85">
        <v>11989</v>
      </c>
      <c r="H2445" s="89"/>
      <c r="I2445" s="270" t="s">
        <v>5889</v>
      </c>
      <c r="J2445" s="89"/>
      <c r="K2445" s="89"/>
      <c r="L2445" s="89"/>
      <c r="M2445" s="89"/>
      <c r="N2445" s="271">
        <v>364.81</v>
      </c>
      <c r="O2445" s="271">
        <v>0</v>
      </c>
      <c r="P2445" s="89" t="s">
        <v>670</v>
      </c>
    </row>
    <row r="2446" spans="1:16" ht="89.25" hidden="1">
      <c r="A2446" s="268">
        <v>35</v>
      </c>
      <c r="B2446" s="89"/>
      <c r="C2446" s="269" t="s">
        <v>46</v>
      </c>
      <c r="D2446" s="84">
        <v>43549</v>
      </c>
      <c r="E2446" s="85" t="s">
        <v>5111</v>
      </c>
      <c r="F2446" s="85" t="s">
        <v>15</v>
      </c>
      <c r="G2446" s="85">
        <v>7531</v>
      </c>
      <c r="H2446" s="89"/>
      <c r="I2446" s="270" t="s">
        <v>5890</v>
      </c>
      <c r="J2446" s="89"/>
      <c r="K2446" s="89"/>
      <c r="L2446" s="89"/>
      <c r="M2446" s="89"/>
      <c r="N2446" s="271">
        <v>295.73</v>
      </c>
      <c r="O2446" s="271">
        <v>0</v>
      </c>
      <c r="P2446" s="89" t="s">
        <v>670</v>
      </c>
    </row>
    <row r="2447" spans="1:16" ht="89.25" hidden="1">
      <c r="A2447" s="268">
        <v>340</v>
      </c>
      <c r="B2447" s="89"/>
      <c r="C2447" s="269" t="s">
        <v>147</v>
      </c>
      <c r="D2447" s="84">
        <v>43549</v>
      </c>
      <c r="E2447" s="85" t="s">
        <v>5112</v>
      </c>
      <c r="F2447" s="85" t="s">
        <v>15</v>
      </c>
      <c r="G2447" s="85">
        <v>7541</v>
      </c>
      <c r="H2447" s="89"/>
      <c r="I2447" s="270" t="s">
        <v>5891</v>
      </c>
      <c r="J2447" s="89"/>
      <c r="K2447" s="89"/>
      <c r="L2447" s="89"/>
      <c r="M2447" s="89"/>
      <c r="N2447" s="271">
        <v>271.51</v>
      </c>
      <c r="O2447" s="271">
        <v>0</v>
      </c>
      <c r="P2447" s="89" t="s">
        <v>670</v>
      </c>
    </row>
    <row r="2448" spans="1:16" ht="63.75" hidden="1">
      <c r="A2448" s="268" t="s">
        <v>557</v>
      </c>
      <c r="B2448" s="89"/>
      <c r="C2448" s="269" t="s">
        <v>781</v>
      </c>
      <c r="D2448" s="84">
        <v>43549</v>
      </c>
      <c r="E2448" s="85" t="s">
        <v>5113</v>
      </c>
      <c r="F2448" s="85" t="s">
        <v>11</v>
      </c>
      <c r="G2448" s="85">
        <v>11998</v>
      </c>
      <c r="H2448" s="89"/>
      <c r="I2448" s="270" t="s">
        <v>5892</v>
      </c>
      <c r="J2448" s="89"/>
      <c r="K2448" s="89"/>
      <c r="L2448" s="89"/>
      <c r="M2448" s="89"/>
      <c r="N2448" s="271">
        <v>7684.63</v>
      </c>
      <c r="O2448" s="271">
        <v>0</v>
      </c>
      <c r="P2448" s="89" t="s">
        <v>670</v>
      </c>
    </row>
    <row r="2449" spans="1:16" ht="89.25" hidden="1">
      <c r="A2449" s="268">
        <v>340</v>
      </c>
      <c r="B2449" s="89"/>
      <c r="C2449" s="269" t="s">
        <v>147</v>
      </c>
      <c r="D2449" s="84">
        <v>43549</v>
      </c>
      <c r="E2449" s="85" t="s">
        <v>5114</v>
      </c>
      <c r="F2449" s="85" t="s">
        <v>15</v>
      </c>
      <c r="G2449" s="85">
        <v>7542</v>
      </c>
      <c r="H2449" s="89"/>
      <c r="I2449" s="270" t="s">
        <v>5893</v>
      </c>
      <c r="J2449" s="89"/>
      <c r="K2449" s="89"/>
      <c r="L2449" s="89"/>
      <c r="M2449" s="89"/>
      <c r="N2449" s="271">
        <v>297.10000000000002</v>
      </c>
      <c r="O2449" s="271">
        <v>0</v>
      </c>
      <c r="P2449" s="89" t="s">
        <v>670</v>
      </c>
    </row>
    <row r="2450" spans="1:16" ht="89.25" hidden="1">
      <c r="A2450" s="268">
        <v>513</v>
      </c>
      <c r="B2450" s="89"/>
      <c r="C2450" s="269" t="s">
        <v>171</v>
      </c>
      <c r="D2450" s="84">
        <v>43549</v>
      </c>
      <c r="E2450" s="85" t="s">
        <v>5115</v>
      </c>
      <c r="F2450" s="85" t="s">
        <v>629</v>
      </c>
      <c r="G2450" s="85">
        <v>7523</v>
      </c>
      <c r="H2450" s="89"/>
      <c r="I2450" s="270" t="s">
        <v>5894</v>
      </c>
      <c r="J2450" s="89"/>
      <c r="K2450" s="89"/>
      <c r="L2450" s="89"/>
      <c r="M2450" s="89"/>
      <c r="N2450" s="271">
        <v>821.05</v>
      </c>
      <c r="O2450" s="271">
        <v>0</v>
      </c>
      <c r="P2450" s="89" t="s">
        <v>670</v>
      </c>
    </row>
    <row r="2451" spans="1:16" ht="89.25" hidden="1">
      <c r="A2451" s="268">
        <v>513</v>
      </c>
      <c r="B2451" s="89"/>
      <c r="C2451" s="269" t="s">
        <v>171</v>
      </c>
      <c r="D2451" s="84">
        <v>43549</v>
      </c>
      <c r="E2451" s="85" t="s">
        <v>5116</v>
      </c>
      <c r="F2451" s="85" t="s">
        <v>15</v>
      </c>
      <c r="G2451" s="85">
        <v>7523</v>
      </c>
      <c r="H2451" s="89"/>
      <c r="I2451" s="270" t="s">
        <v>5895</v>
      </c>
      <c r="J2451" s="89"/>
      <c r="K2451" s="89"/>
      <c r="L2451" s="89"/>
      <c r="M2451" s="89"/>
      <c r="N2451" s="271">
        <v>363.02</v>
      </c>
      <c r="O2451" s="271">
        <v>0</v>
      </c>
      <c r="P2451" s="89" t="s">
        <v>670</v>
      </c>
    </row>
    <row r="2452" spans="1:16" ht="51">
      <c r="A2452" s="268" t="s">
        <v>565</v>
      </c>
      <c r="B2452" s="89"/>
      <c r="C2452" s="269" t="s">
        <v>615</v>
      </c>
      <c r="D2452" s="84">
        <v>43550</v>
      </c>
      <c r="E2452" s="85" t="s">
        <v>5117</v>
      </c>
      <c r="F2452" s="85" t="s">
        <v>3</v>
      </c>
      <c r="G2452" s="85">
        <v>1723025</v>
      </c>
      <c r="H2452" s="89"/>
      <c r="I2452" s="270" t="s">
        <v>5896</v>
      </c>
      <c r="J2452" s="89"/>
      <c r="K2452" s="89"/>
      <c r="L2452" s="89"/>
      <c r="M2452" s="89"/>
      <c r="N2452" s="271">
        <v>0</v>
      </c>
      <c r="O2452" s="271">
        <v>3207.06</v>
      </c>
      <c r="P2452" s="89" t="s">
        <v>670</v>
      </c>
    </row>
    <row r="2453" spans="1:16" ht="38.25">
      <c r="A2453" s="268">
        <v>86</v>
      </c>
      <c r="B2453" s="89"/>
      <c r="C2453" s="269" t="s">
        <v>56</v>
      </c>
      <c r="D2453" s="84">
        <v>43550</v>
      </c>
      <c r="E2453" s="85" t="s">
        <v>5118</v>
      </c>
      <c r="F2453" s="85" t="s">
        <v>3</v>
      </c>
      <c r="G2453" s="85">
        <v>1723058</v>
      </c>
      <c r="H2453" s="89"/>
      <c r="I2453" s="270" t="s">
        <v>5897</v>
      </c>
      <c r="J2453" s="89"/>
      <c r="K2453" s="89"/>
      <c r="L2453" s="89"/>
      <c r="M2453" s="89"/>
      <c r="N2453" s="271">
        <v>0</v>
      </c>
      <c r="O2453" s="271">
        <v>1.53</v>
      </c>
      <c r="P2453" s="89" t="s">
        <v>670</v>
      </c>
    </row>
    <row r="2454" spans="1:16" ht="38.25">
      <c r="A2454" s="268" t="s">
        <v>565</v>
      </c>
      <c r="B2454" s="89"/>
      <c r="C2454" s="269" t="s">
        <v>615</v>
      </c>
      <c r="D2454" s="84">
        <v>43550</v>
      </c>
      <c r="E2454" s="85" t="s">
        <v>5119</v>
      </c>
      <c r="F2454" s="85" t="s">
        <v>3</v>
      </c>
      <c r="G2454" s="85">
        <v>1723059</v>
      </c>
      <c r="H2454" s="89"/>
      <c r="I2454" s="270" t="s">
        <v>5898</v>
      </c>
      <c r="J2454" s="89"/>
      <c r="K2454" s="89"/>
      <c r="L2454" s="89"/>
      <c r="M2454" s="89"/>
      <c r="N2454" s="271">
        <v>0</v>
      </c>
      <c r="O2454" s="271">
        <v>8.15</v>
      </c>
      <c r="P2454" s="89" t="s">
        <v>670</v>
      </c>
    </row>
    <row r="2455" spans="1:16" ht="38.25">
      <c r="A2455" s="268" t="s">
        <v>565</v>
      </c>
      <c r="B2455" s="89"/>
      <c r="C2455" s="269" t="s">
        <v>615</v>
      </c>
      <c r="D2455" s="84">
        <v>43550</v>
      </c>
      <c r="E2455" s="85" t="s">
        <v>5120</v>
      </c>
      <c r="F2455" s="85" t="s">
        <v>3</v>
      </c>
      <c r="G2455" s="85">
        <v>1723061</v>
      </c>
      <c r="H2455" s="89"/>
      <c r="I2455" s="270" t="s">
        <v>5899</v>
      </c>
      <c r="J2455" s="89"/>
      <c r="K2455" s="89"/>
      <c r="L2455" s="89"/>
      <c r="M2455" s="89"/>
      <c r="N2455" s="271">
        <v>0</v>
      </c>
      <c r="O2455" s="271">
        <v>50</v>
      </c>
      <c r="P2455" s="89" t="s">
        <v>670</v>
      </c>
    </row>
    <row r="2456" spans="1:16" ht="63.75">
      <c r="A2456" s="268">
        <v>86</v>
      </c>
      <c r="B2456" s="89"/>
      <c r="C2456" s="269" t="s">
        <v>56</v>
      </c>
      <c r="D2456" s="84">
        <v>43550</v>
      </c>
      <c r="E2456" s="85" t="s">
        <v>5121</v>
      </c>
      <c r="F2456" s="85" t="s">
        <v>3</v>
      </c>
      <c r="G2456" s="85">
        <v>1722965</v>
      </c>
      <c r="H2456" s="89"/>
      <c r="I2456" s="270" t="s">
        <v>5900</v>
      </c>
      <c r="J2456" s="89"/>
      <c r="K2456" s="89"/>
      <c r="L2456" s="89"/>
      <c r="M2456" s="89"/>
      <c r="N2456" s="271">
        <v>0</v>
      </c>
      <c r="O2456" s="271">
        <v>500</v>
      </c>
      <c r="P2456" s="89" t="s">
        <v>670</v>
      </c>
    </row>
    <row r="2457" spans="1:16" ht="51">
      <c r="A2457" s="268" t="s">
        <v>565</v>
      </c>
      <c r="B2457" s="89"/>
      <c r="C2457" s="269" t="s">
        <v>615</v>
      </c>
      <c r="D2457" s="84">
        <v>43550</v>
      </c>
      <c r="E2457" s="85" t="s">
        <v>5122</v>
      </c>
      <c r="F2457" s="85" t="s">
        <v>3</v>
      </c>
      <c r="G2457" s="85">
        <v>1722961</v>
      </c>
      <c r="H2457" s="89"/>
      <c r="I2457" s="270" t="s">
        <v>5901</v>
      </c>
      <c r="J2457" s="89"/>
      <c r="K2457" s="89"/>
      <c r="L2457" s="89"/>
      <c r="M2457" s="89"/>
      <c r="N2457" s="271">
        <v>0</v>
      </c>
      <c r="O2457" s="271">
        <v>968.31000000000006</v>
      </c>
      <c r="P2457" s="89" t="s">
        <v>670</v>
      </c>
    </row>
    <row r="2458" spans="1:16" ht="51">
      <c r="A2458" s="268">
        <v>526</v>
      </c>
      <c r="B2458" s="89"/>
      <c r="C2458" s="269" t="s">
        <v>610</v>
      </c>
      <c r="D2458" s="84">
        <v>43550</v>
      </c>
      <c r="E2458" s="85" t="s">
        <v>5123</v>
      </c>
      <c r="F2458" s="85" t="s">
        <v>3</v>
      </c>
      <c r="G2458" s="85">
        <v>1722953</v>
      </c>
      <c r="H2458" s="89"/>
      <c r="I2458" s="270" t="s">
        <v>4230</v>
      </c>
      <c r="J2458" s="89"/>
      <c r="K2458" s="89"/>
      <c r="L2458" s="89"/>
      <c r="M2458" s="89"/>
      <c r="N2458" s="271">
        <v>0</v>
      </c>
      <c r="O2458" s="271">
        <v>1.75</v>
      </c>
      <c r="P2458" s="89" t="s">
        <v>670</v>
      </c>
    </row>
    <row r="2459" spans="1:16" ht="51">
      <c r="A2459" s="268" t="s">
        <v>565</v>
      </c>
      <c r="B2459" s="89"/>
      <c r="C2459" s="269" t="s">
        <v>615</v>
      </c>
      <c r="D2459" s="84">
        <v>43550</v>
      </c>
      <c r="E2459" s="85" t="s">
        <v>5124</v>
      </c>
      <c r="F2459" s="85" t="s">
        <v>3</v>
      </c>
      <c r="G2459" s="85">
        <v>1722951</v>
      </c>
      <c r="H2459" s="89"/>
      <c r="I2459" s="270" t="s">
        <v>5902</v>
      </c>
      <c r="J2459" s="89"/>
      <c r="K2459" s="89"/>
      <c r="L2459" s="89"/>
      <c r="M2459" s="89"/>
      <c r="N2459" s="271">
        <v>0</v>
      </c>
      <c r="O2459" s="271">
        <v>1496.3</v>
      </c>
      <c r="P2459" s="89" t="s">
        <v>670</v>
      </c>
    </row>
    <row r="2460" spans="1:16" ht="51">
      <c r="A2460" s="268">
        <v>591</v>
      </c>
      <c r="B2460" s="89"/>
      <c r="C2460" s="269" t="s">
        <v>1368</v>
      </c>
      <c r="D2460" s="84">
        <v>43550</v>
      </c>
      <c r="E2460" s="85" t="s">
        <v>5125</v>
      </c>
      <c r="F2460" s="85" t="s">
        <v>3</v>
      </c>
      <c r="G2460" s="85">
        <v>1722941</v>
      </c>
      <c r="H2460" s="89"/>
      <c r="I2460" s="270" t="s">
        <v>2392</v>
      </c>
      <c r="J2460" s="89"/>
      <c r="K2460" s="89"/>
      <c r="L2460" s="89"/>
      <c r="M2460" s="89"/>
      <c r="N2460" s="271">
        <v>0</v>
      </c>
      <c r="O2460" s="271">
        <v>171.64000000000001</v>
      </c>
      <c r="P2460" s="89" t="s">
        <v>670</v>
      </c>
    </row>
    <row r="2461" spans="1:16" ht="63.75">
      <c r="A2461" s="268">
        <v>660</v>
      </c>
      <c r="B2461" s="89"/>
      <c r="C2461" s="269" t="s">
        <v>188</v>
      </c>
      <c r="D2461" s="84">
        <v>43550</v>
      </c>
      <c r="E2461" s="85" t="s">
        <v>5126</v>
      </c>
      <c r="F2461" s="85" t="s">
        <v>3</v>
      </c>
      <c r="G2461" s="85">
        <v>1723165</v>
      </c>
      <c r="H2461" s="89"/>
      <c r="I2461" s="270" t="s">
        <v>5903</v>
      </c>
      <c r="J2461" s="89"/>
      <c r="K2461" s="89"/>
      <c r="L2461" s="89"/>
      <c r="M2461" s="89"/>
      <c r="N2461" s="271">
        <v>0</v>
      </c>
      <c r="O2461" s="271">
        <v>1130.73</v>
      </c>
      <c r="P2461" s="89" t="s">
        <v>670</v>
      </c>
    </row>
    <row r="2462" spans="1:16" ht="51">
      <c r="A2462" s="268" t="s">
        <v>565</v>
      </c>
      <c r="B2462" s="89"/>
      <c r="C2462" s="269" t="s">
        <v>615</v>
      </c>
      <c r="D2462" s="84">
        <v>43550</v>
      </c>
      <c r="E2462" s="85" t="s">
        <v>5127</v>
      </c>
      <c r="F2462" s="85" t="s">
        <v>3</v>
      </c>
      <c r="G2462" s="85">
        <v>1723085</v>
      </c>
      <c r="H2462" s="89"/>
      <c r="I2462" s="270" t="s">
        <v>5904</v>
      </c>
      <c r="J2462" s="89"/>
      <c r="K2462" s="89"/>
      <c r="L2462" s="89"/>
      <c r="M2462" s="89"/>
      <c r="N2462" s="271">
        <v>0</v>
      </c>
      <c r="O2462" s="271">
        <v>114.62</v>
      </c>
      <c r="P2462" s="89" t="s">
        <v>670</v>
      </c>
    </row>
    <row r="2463" spans="1:16" ht="51">
      <c r="A2463" s="268" t="s">
        <v>556</v>
      </c>
      <c r="B2463" s="89"/>
      <c r="C2463" s="269" t="s">
        <v>616</v>
      </c>
      <c r="D2463" s="84">
        <v>43550</v>
      </c>
      <c r="E2463" s="85" t="s">
        <v>5128</v>
      </c>
      <c r="F2463" s="85" t="s">
        <v>3</v>
      </c>
      <c r="G2463" s="85">
        <v>1723069</v>
      </c>
      <c r="H2463" s="89"/>
      <c r="I2463" s="270" t="s">
        <v>5905</v>
      </c>
      <c r="J2463" s="89"/>
      <c r="K2463" s="89"/>
      <c r="L2463" s="89"/>
      <c r="M2463" s="89"/>
      <c r="N2463" s="271">
        <v>0</v>
      </c>
      <c r="O2463" s="271">
        <v>238.54</v>
      </c>
      <c r="P2463" s="89" t="s">
        <v>670</v>
      </c>
    </row>
    <row r="2464" spans="1:16" ht="38.25">
      <c r="A2464" s="268" t="s">
        <v>565</v>
      </c>
      <c r="B2464" s="89"/>
      <c r="C2464" s="269" t="s">
        <v>615</v>
      </c>
      <c r="D2464" s="84">
        <v>43550</v>
      </c>
      <c r="E2464" s="85" t="s">
        <v>5129</v>
      </c>
      <c r="F2464" s="85" t="s">
        <v>3</v>
      </c>
      <c r="G2464" s="85">
        <v>1723065</v>
      </c>
      <c r="H2464" s="89"/>
      <c r="I2464" s="270" t="s">
        <v>5906</v>
      </c>
      <c r="J2464" s="89"/>
      <c r="K2464" s="89"/>
      <c r="L2464" s="89"/>
      <c r="M2464" s="89"/>
      <c r="N2464" s="271">
        <v>0</v>
      </c>
      <c r="O2464" s="271">
        <v>5711.12</v>
      </c>
      <c r="P2464" s="89" t="s">
        <v>670</v>
      </c>
    </row>
    <row r="2465" spans="1:16" ht="51">
      <c r="A2465" s="268">
        <v>293</v>
      </c>
      <c r="B2465" s="89"/>
      <c r="C2465" s="269" t="s">
        <v>131</v>
      </c>
      <c r="D2465" s="84">
        <v>43550</v>
      </c>
      <c r="E2465" s="85" t="s">
        <v>5130</v>
      </c>
      <c r="F2465" s="85" t="s">
        <v>3</v>
      </c>
      <c r="G2465" s="85">
        <v>1723021</v>
      </c>
      <c r="H2465" s="89"/>
      <c r="I2465" s="270" t="s">
        <v>5907</v>
      </c>
      <c r="J2465" s="89"/>
      <c r="K2465" s="89"/>
      <c r="L2465" s="89"/>
      <c r="M2465" s="89"/>
      <c r="N2465" s="271">
        <v>0</v>
      </c>
      <c r="O2465" s="271">
        <v>847.09</v>
      </c>
      <c r="P2465" s="89" t="s">
        <v>670</v>
      </c>
    </row>
    <row r="2466" spans="1:16" ht="51">
      <c r="A2466" s="268" t="s">
        <v>565</v>
      </c>
      <c r="B2466" s="89"/>
      <c r="C2466" s="269" t="s">
        <v>615</v>
      </c>
      <c r="D2466" s="84">
        <v>43550</v>
      </c>
      <c r="E2466" s="85" t="s">
        <v>5131</v>
      </c>
      <c r="F2466" s="85" t="s">
        <v>3</v>
      </c>
      <c r="G2466" s="85">
        <v>1722980</v>
      </c>
      <c r="H2466" s="89"/>
      <c r="I2466" s="270" t="s">
        <v>5908</v>
      </c>
      <c r="J2466" s="89"/>
      <c r="K2466" s="89"/>
      <c r="L2466" s="89"/>
      <c r="M2466" s="89"/>
      <c r="N2466" s="271">
        <v>0</v>
      </c>
      <c r="O2466" s="271">
        <v>3435.73</v>
      </c>
      <c r="P2466" s="89" t="s">
        <v>670</v>
      </c>
    </row>
    <row r="2467" spans="1:16" ht="51">
      <c r="A2467" s="268">
        <v>41</v>
      </c>
      <c r="B2467" s="89"/>
      <c r="C2467" s="269" t="s">
        <v>47</v>
      </c>
      <c r="D2467" s="84">
        <v>43550</v>
      </c>
      <c r="E2467" s="85" t="s">
        <v>5132</v>
      </c>
      <c r="F2467" s="85" t="s">
        <v>3</v>
      </c>
      <c r="G2467" s="85">
        <v>1722925</v>
      </c>
      <c r="H2467" s="89"/>
      <c r="I2467" s="270" t="s">
        <v>5909</v>
      </c>
      <c r="J2467" s="89"/>
      <c r="K2467" s="89"/>
      <c r="L2467" s="89"/>
      <c r="M2467" s="89"/>
      <c r="N2467" s="271">
        <v>0</v>
      </c>
      <c r="O2467" s="271">
        <v>57942</v>
      </c>
      <c r="P2467" s="89" t="s">
        <v>670</v>
      </c>
    </row>
    <row r="2468" spans="1:16" ht="63.75" hidden="1">
      <c r="A2468" s="268">
        <v>513</v>
      </c>
      <c r="B2468" s="89"/>
      <c r="C2468" s="269" t="s">
        <v>171</v>
      </c>
      <c r="D2468" s="84">
        <v>43550</v>
      </c>
      <c r="E2468" s="85" t="s">
        <v>5133</v>
      </c>
      <c r="F2468" s="85" t="s">
        <v>15</v>
      </c>
      <c r="G2468" s="85">
        <v>996439</v>
      </c>
      <c r="H2468" s="89"/>
      <c r="I2468" s="270" t="s">
        <v>5910</v>
      </c>
      <c r="J2468" s="89"/>
      <c r="K2468" s="89"/>
      <c r="L2468" s="89"/>
      <c r="M2468" s="89"/>
      <c r="N2468" s="271">
        <v>50</v>
      </c>
      <c r="O2468" s="271">
        <v>0</v>
      </c>
      <c r="P2468" s="89" t="s">
        <v>670</v>
      </c>
    </row>
    <row r="2469" spans="1:16" ht="76.5" hidden="1">
      <c r="A2469" s="268">
        <v>513</v>
      </c>
      <c r="B2469" s="89"/>
      <c r="C2469" s="269" t="s">
        <v>171</v>
      </c>
      <c r="D2469" s="84">
        <v>43550</v>
      </c>
      <c r="E2469" s="85" t="s">
        <v>5134</v>
      </c>
      <c r="F2469" s="85" t="s">
        <v>15</v>
      </c>
      <c r="G2469" s="85">
        <v>997046</v>
      </c>
      <c r="H2469" s="89"/>
      <c r="I2469" s="270" t="s">
        <v>5911</v>
      </c>
      <c r="J2469" s="89"/>
      <c r="K2469" s="89"/>
      <c r="L2469" s="89"/>
      <c r="M2469" s="89"/>
      <c r="N2469" s="271">
        <v>50</v>
      </c>
      <c r="O2469" s="271">
        <v>0</v>
      </c>
      <c r="P2469" s="89" t="s">
        <v>670</v>
      </c>
    </row>
    <row r="2470" spans="1:16" ht="76.5" hidden="1">
      <c r="A2470" s="268" t="s">
        <v>557</v>
      </c>
      <c r="B2470" s="89"/>
      <c r="C2470" s="269" t="s">
        <v>781</v>
      </c>
      <c r="D2470" s="84">
        <v>43550</v>
      </c>
      <c r="E2470" s="85" t="s">
        <v>5135</v>
      </c>
      <c r="F2470" s="85" t="s">
        <v>6</v>
      </c>
      <c r="G2470" s="85">
        <v>1097389</v>
      </c>
      <c r="H2470" s="89"/>
      <c r="I2470" s="270" t="s">
        <v>5912</v>
      </c>
      <c r="J2470" s="89"/>
      <c r="K2470" s="89"/>
      <c r="L2470" s="89"/>
      <c r="M2470" s="89"/>
      <c r="N2470" s="271">
        <v>0</v>
      </c>
      <c r="O2470" s="271">
        <v>190000</v>
      </c>
      <c r="P2470" s="89" t="s">
        <v>670</v>
      </c>
    </row>
    <row r="2471" spans="1:16" ht="76.5" hidden="1">
      <c r="A2471" s="268">
        <v>10</v>
      </c>
      <c r="B2471" s="89"/>
      <c r="C2471" s="269" t="s">
        <v>41</v>
      </c>
      <c r="D2471" s="84">
        <v>43550</v>
      </c>
      <c r="E2471" s="85" t="s">
        <v>5136</v>
      </c>
      <c r="F2471" s="85" t="s">
        <v>6</v>
      </c>
      <c r="G2471" s="85">
        <v>997056</v>
      </c>
      <c r="H2471" s="89"/>
      <c r="I2471" s="270" t="s">
        <v>5913</v>
      </c>
      <c r="J2471" s="89"/>
      <c r="K2471" s="89"/>
      <c r="L2471" s="89"/>
      <c r="M2471" s="89"/>
      <c r="N2471" s="271">
        <v>0</v>
      </c>
      <c r="O2471" s="271">
        <v>24808.71</v>
      </c>
      <c r="P2471" s="89" t="s">
        <v>670</v>
      </c>
    </row>
    <row r="2472" spans="1:16" ht="76.5" hidden="1">
      <c r="A2472" s="268">
        <v>513</v>
      </c>
      <c r="B2472" s="89"/>
      <c r="C2472" s="269" t="s">
        <v>171</v>
      </c>
      <c r="D2472" s="84">
        <v>43550</v>
      </c>
      <c r="E2472" s="85" t="s">
        <v>5137</v>
      </c>
      <c r="F2472" s="85" t="s">
        <v>15</v>
      </c>
      <c r="G2472" s="85">
        <v>997051</v>
      </c>
      <c r="H2472" s="89"/>
      <c r="I2472" s="270" t="s">
        <v>5914</v>
      </c>
      <c r="J2472" s="89"/>
      <c r="K2472" s="89"/>
      <c r="L2472" s="89"/>
      <c r="M2472" s="89"/>
      <c r="N2472" s="271">
        <v>50</v>
      </c>
      <c r="O2472" s="271">
        <v>0</v>
      </c>
      <c r="P2472" s="89" t="s">
        <v>670</v>
      </c>
    </row>
    <row r="2473" spans="1:16" ht="102" hidden="1">
      <c r="A2473" s="268">
        <v>513</v>
      </c>
      <c r="B2473" s="89"/>
      <c r="C2473" s="269" t="s">
        <v>171</v>
      </c>
      <c r="D2473" s="84">
        <v>43550</v>
      </c>
      <c r="E2473" s="85" t="s">
        <v>5138</v>
      </c>
      <c r="F2473" s="85" t="s">
        <v>15</v>
      </c>
      <c r="G2473" s="85">
        <v>7560</v>
      </c>
      <c r="H2473" s="89"/>
      <c r="I2473" s="270" t="s">
        <v>5915</v>
      </c>
      <c r="J2473" s="89"/>
      <c r="K2473" s="89"/>
      <c r="L2473" s="89"/>
      <c r="M2473" s="89"/>
      <c r="N2473" s="271">
        <v>184773.75</v>
      </c>
      <c r="O2473" s="271">
        <v>0</v>
      </c>
      <c r="P2473" s="89" t="s">
        <v>670</v>
      </c>
    </row>
    <row r="2474" spans="1:16" ht="89.25" hidden="1">
      <c r="A2474" s="268">
        <v>576</v>
      </c>
      <c r="B2474" s="89"/>
      <c r="C2474" s="269" t="s">
        <v>1367</v>
      </c>
      <c r="D2474" s="84">
        <v>43550</v>
      </c>
      <c r="E2474" s="85" t="s">
        <v>5139</v>
      </c>
      <c r="F2474" s="85" t="s">
        <v>15</v>
      </c>
      <c r="G2474" s="85">
        <v>7544</v>
      </c>
      <c r="H2474" s="89"/>
      <c r="I2474" s="270" t="s">
        <v>5916</v>
      </c>
      <c r="J2474" s="89"/>
      <c r="K2474" s="89"/>
      <c r="L2474" s="89"/>
      <c r="M2474" s="89"/>
      <c r="N2474" s="271">
        <v>997.23</v>
      </c>
      <c r="O2474" s="271">
        <v>0</v>
      </c>
      <c r="P2474" s="89" t="s">
        <v>670</v>
      </c>
    </row>
    <row r="2475" spans="1:16" ht="89.25" hidden="1">
      <c r="A2475" s="268">
        <v>340</v>
      </c>
      <c r="B2475" s="89"/>
      <c r="C2475" s="269" t="s">
        <v>147</v>
      </c>
      <c r="D2475" s="84">
        <v>43550</v>
      </c>
      <c r="E2475" s="85" t="s">
        <v>5140</v>
      </c>
      <c r="F2475" s="85" t="s">
        <v>15</v>
      </c>
      <c r="G2475" s="85">
        <v>7543</v>
      </c>
      <c r="H2475" s="89"/>
      <c r="I2475" s="270" t="s">
        <v>5917</v>
      </c>
      <c r="J2475" s="89"/>
      <c r="K2475" s="89"/>
      <c r="L2475" s="89"/>
      <c r="M2475" s="89"/>
      <c r="N2475" s="271">
        <v>281.45999999999998</v>
      </c>
      <c r="O2475" s="271">
        <v>0</v>
      </c>
      <c r="P2475" s="89" t="s">
        <v>670</v>
      </c>
    </row>
    <row r="2476" spans="1:16" ht="63.75" hidden="1">
      <c r="A2476" s="268" t="s">
        <v>557</v>
      </c>
      <c r="B2476" s="89"/>
      <c r="C2476" s="269" t="s">
        <v>781</v>
      </c>
      <c r="D2476" s="84">
        <v>43550</v>
      </c>
      <c r="E2476" s="85" t="s">
        <v>5141</v>
      </c>
      <c r="F2476" s="85" t="s">
        <v>11</v>
      </c>
      <c r="G2476" s="85">
        <v>11960</v>
      </c>
      <c r="H2476" s="89"/>
      <c r="I2476" s="270" t="s">
        <v>5918</v>
      </c>
      <c r="J2476" s="89"/>
      <c r="K2476" s="89"/>
      <c r="L2476" s="89"/>
      <c r="M2476" s="89"/>
      <c r="N2476" s="271">
        <v>298.13</v>
      </c>
      <c r="O2476" s="271">
        <v>0</v>
      </c>
      <c r="P2476" s="89" t="s">
        <v>670</v>
      </c>
    </row>
    <row r="2477" spans="1:16" ht="63.75" hidden="1">
      <c r="A2477" s="268" t="s">
        <v>557</v>
      </c>
      <c r="B2477" s="89"/>
      <c r="C2477" s="269" t="s">
        <v>781</v>
      </c>
      <c r="D2477" s="84">
        <v>43550</v>
      </c>
      <c r="E2477" s="85" t="s">
        <v>5142</v>
      </c>
      <c r="F2477" s="85" t="s">
        <v>11</v>
      </c>
      <c r="G2477" s="85">
        <v>12097</v>
      </c>
      <c r="H2477" s="89"/>
      <c r="I2477" s="270" t="s">
        <v>5919</v>
      </c>
      <c r="J2477" s="89"/>
      <c r="K2477" s="89"/>
      <c r="L2477" s="89"/>
      <c r="M2477" s="89"/>
      <c r="N2477" s="271">
        <v>2298.98</v>
      </c>
      <c r="O2477" s="271">
        <v>0</v>
      </c>
      <c r="P2477" s="89" t="s">
        <v>670</v>
      </c>
    </row>
    <row r="2478" spans="1:16" ht="76.5" hidden="1">
      <c r="A2478" s="268">
        <v>590</v>
      </c>
      <c r="B2478" s="89"/>
      <c r="C2478" s="269" t="s">
        <v>611</v>
      </c>
      <c r="D2478" s="84">
        <v>43550</v>
      </c>
      <c r="E2478" s="85" t="s">
        <v>5143</v>
      </c>
      <c r="F2478" s="85" t="s">
        <v>11</v>
      </c>
      <c r="G2478" s="85">
        <v>950011</v>
      </c>
      <c r="H2478" s="89"/>
      <c r="I2478" s="270" t="s">
        <v>5920</v>
      </c>
      <c r="J2478" s="89"/>
      <c r="K2478" s="89"/>
      <c r="L2478" s="89"/>
      <c r="M2478" s="89"/>
      <c r="N2478" s="271">
        <v>2245.6799999999998</v>
      </c>
      <c r="O2478" s="271">
        <v>0</v>
      </c>
      <c r="P2478" s="89" t="s">
        <v>670</v>
      </c>
    </row>
    <row r="2479" spans="1:16" ht="51" hidden="1">
      <c r="A2479" s="268" t="s">
        <v>559</v>
      </c>
      <c r="B2479" s="89"/>
      <c r="C2479" s="269" t="s">
        <v>760</v>
      </c>
      <c r="D2479" s="84">
        <v>43550</v>
      </c>
      <c r="E2479" s="85" t="s">
        <v>5144</v>
      </c>
      <c r="F2479" s="85" t="s">
        <v>6</v>
      </c>
      <c r="G2479" s="85">
        <v>1097470</v>
      </c>
      <c r="H2479" s="89"/>
      <c r="I2479" s="270" t="s">
        <v>5921</v>
      </c>
      <c r="J2479" s="89"/>
      <c r="K2479" s="89"/>
      <c r="L2479" s="89"/>
      <c r="M2479" s="89"/>
      <c r="N2479" s="271">
        <v>0</v>
      </c>
      <c r="O2479" s="271">
        <v>946.38</v>
      </c>
      <c r="P2479" s="89" t="s">
        <v>670</v>
      </c>
    </row>
    <row r="2480" spans="1:16" ht="51" hidden="1">
      <c r="A2480" s="268">
        <v>513</v>
      </c>
      <c r="B2480" s="89"/>
      <c r="C2480" s="269" t="s">
        <v>171</v>
      </c>
      <c r="D2480" s="84">
        <v>43550</v>
      </c>
      <c r="E2480" s="85" t="s">
        <v>5145</v>
      </c>
      <c r="F2480" s="85" t="s">
        <v>15</v>
      </c>
      <c r="G2480" s="85">
        <v>997396</v>
      </c>
      <c r="H2480" s="89"/>
      <c r="I2480" s="270" t="s">
        <v>719</v>
      </c>
      <c r="J2480" s="89"/>
      <c r="K2480" s="89"/>
      <c r="L2480" s="89"/>
      <c r="M2480" s="89"/>
      <c r="N2480" s="271">
        <v>50</v>
      </c>
      <c r="O2480" s="271">
        <v>0</v>
      </c>
      <c r="P2480" s="89" t="s">
        <v>670</v>
      </c>
    </row>
    <row r="2481" spans="1:16" ht="76.5" hidden="1">
      <c r="A2481" s="268" t="s">
        <v>557</v>
      </c>
      <c r="B2481" s="89"/>
      <c r="C2481" s="269" t="s">
        <v>781</v>
      </c>
      <c r="D2481" s="84">
        <v>43550</v>
      </c>
      <c r="E2481" s="85" t="s">
        <v>5146</v>
      </c>
      <c r="F2481" s="85" t="s">
        <v>13</v>
      </c>
      <c r="G2481" s="85">
        <v>950072</v>
      </c>
      <c r="H2481" s="89"/>
      <c r="I2481" s="270" t="s">
        <v>5922</v>
      </c>
      <c r="J2481" s="89"/>
      <c r="K2481" s="89"/>
      <c r="L2481" s="89"/>
      <c r="M2481" s="89"/>
      <c r="N2481" s="271">
        <v>17918</v>
      </c>
      <c r="O2481" s="271">
        <v>0</v>
      </c>
      <c r="P2481" s="89" t="s">
        <v>670</v>
      </c>
    </row>
    <row r="2482" spans="1:16" ht="76.5" hidden="1">
      <c r="A2482" s="268" t="s">
        <v>557</v>
      </c>
      <c r="B2482" s="89"/>
      <c r="C2482" s="269" t="s">
        <v>781</v>
      </c>
      <c r="D2482" s="84">
        <v>43550</v>
      </c>
      <c r="E2482" s="85" t="s">
        <v>5147</v>
      </c>
      <c r="F2482" s="85" t="s">
        <v>11</v>
      </c>
      <c r="G2482" s="85">
        <v>950072</v>
      </c>
      <c r="H2482" s="89"/>
      <c r="I2482" s="270" t="s">
        <v>5923</v>
      </c>
      <c r="J2482" s="89"/>
      <c r="K2482" s="89"/>
      <c r="L2482" s="89"/>
      <c r="M2482" s="89"/>
      <c r="N2482" s="271">
        <v>50</v>
      </c>
      <c r="O2482" s="271">
        <v>0</v>
      </c>
      <c r="P2482" s="89" t="s">
        <v>670</v>
      </c>
    </row>
    <row r="2483" spans="1:16" ht="51">
      <c r="A2483" s="268">
        <v>590</v>
      </c>
      <c r="B2483" s="89"/>
      <c r="C2483" s="269" t="s">
        <v>611</v>
      </c>
      <c r="D2483" s="84">
        <v>43551</v>
      </c>
      <c r="E2483" s="85" t="s">
        <v>5148</v>
      </c>
      <c r="F2483" s="85" t="s">
        <v>3</v>
      </c>
      <c r="G2483" s="85">
        <v>1723322</v>
      </c>
      <c r="H2483" s="89"/>
      <c r="I2483" s="270" t="s">
        <v>5924</v>
      </c>
      <c r="J2483" s="89"/>
      <c r="K2483" s="89"/>
      <c r="L2483" s="89"/>
      <c r="M2483" s="89"/>
      <c r="N2483" s="271">
        <v>0</v>
      </c>
      <c r="O2483" s="271">
        <v>564.98</v>
      </c>
      <c r="P2483" s="89" t="s">
        <v>670</v>
      </c>
    </row>
    <row r="2484" spans="1:16" ht="51">
      <c r="A2484" s="268" t="s">
        <v>565</v>
      </c>
      <c r="B2484" s="89"/>
      <c r="C2484" s="269" t="s">
        <v>615</v>
      </c>
      <c r="D2484" s="84">
        <v>43551</v>
      </c>
      <c r="E2484" s="85" t="s">
        <v>5149</v>
      </c>
      <c r="F2484" s="85" t="s">
        <v>3</v>
      </c>
      <c r="G2484" s="85">
        <v>1723397</v>
      </c>
      <c r="H2484" s="89"/>
      <c r="I2484" s="270" t="s">
        <v>5925</v>
      </c>
      <c r="J2484" s="89"/>
      <c r="K2484" s="89"/>
      <c r="L2484" s="89"/>
      <c r="M2484" s="89"/>
      <c r="N2484" s="271">
        <v>0</v>
      </c>
      <c r="O2484" s="271">
        <v>742</v>
      </c>
      <c r="P2484" s="89" t="s">
        <v>670</v>
      </c>
    </row>
    <row r="2485" spans="1:16" ht="51">
      <c r="A2485" s="268">
        <v>86</v>
      </c>
      <c r="B2485" s="89"/>
      <c r="C2485" s="269" t="s">
        <v>56</v>
      </c>
      <c r="D2485" s="84">
        <v>43551</v>
      </c>
      <c r="E2485" s="85" t="s">
        <v>5150</v>
      </c>
      <c r="F2485" s="85" t="s">
        <v>3</v>
      </c>
      <c r="G2485" s="85">
        <v>1723410</v>
      </c>
      <c r="H2485" s="89"/>
      <c r="I2485" s="270" t="s">
        <v>5926</v>
      </c>
      <c r="J2485" s="89"/>
      <c r="K2485" s="89"/>
      <c r="L2485" s="89"/>
      <c r="M2485" s="89"/>
      <c r="N2485" s="271">
        <v>0</v>
      </c>
      <c r="O2485" s="271">
        <v>308</v>
      </c>
      <c r="P2485" s="89" t="s">
        <v>670</v>
      </c>
    </row>
    <row r="2486" spans="1:16" ht="63.75">
      <c r="A2486" s="268">
        <v>86</v>
      </c>
      <c r="B2486" s="89"/>
      <c r="C2486" s="269" t="s">
        <v>56</v>
      </c>
      <c r="D2486" s="84">
        <v>43551</v>
      </c>
      <c r="E2486" s="85" t="s">
        <v>5151</v>
      </c>
      <c r="F2486" s="85" t="s">
        <v>3</v>
      </c>
      <c r="G2486" s="85">
        <v>1723413</v>
      </c>
      <c r="H2486" s="89"/>
      <c r="I2486" s="270" t="s">
        <v>5927</v>
      </c>
      <c r="J2486" s="89"/>
      <c r="K2486" s="89"/>
      <c r="L2486" s="89"/>
      <c r="M2486" s="89"/>
      <c r="N2486" s="271">
        <v>0</v>
      </c>
      <c r="O2486" s="271">
        <v>198</v>
      </c>
      <c r="P2486" s="89" t="s">
        <v>670</v>
      </c>
    </row>
    <row r="2487" spans="1:16" ht="63.75">
      <c r="A2487" s="268">
        <v>86</v>
      </c>
      <c r="B2487" s="89"/>
      <c r="C2487" s="269" t="s">
        <v>56</v>
      </c>
      <c r="D2487" s="84">
        <v>43551</v>
      </c>
      <c r="E2487" s="85" t="s">
        <v>5152</v>
      </c>
      <c r="F2487" s="85" t="s">
        <v>3</v>
      </c>
      <c r="G2487" s="85">
        <v>1723423</v>
      </c>
      <c r="H2487" s="89"/>
      <c r="I2487" s="270" t="s">
        <v>5928</v>
      </c>
      <c r="J2487" s="89"/>
      <c r="K2487" s="89"/>
      <c r="L2487" s="89"/>
      <c r="M2487" s="89"/>
      <c r="N2487" s="271">
        <v>0</v>
      </c>
      <c r="O2487" s="271">
        <v>5100</v>
      </c>
      <c r="P2487" s="89" t="s">
        <v>670</v>
      </c>
    </row>
    <row r="2488" spans="1:16" ht="51">
      <c r="A2488" s="268" t="s">
        <v>565</v>
      </c>
      <c r="B2488" s="89"/>
      <c r="C2488" s="269" t="s">
        <v>615</v>
      </c>
      <c r="D2488" s="84">
        <v>43551</v>
      </c>
      <c r="E2488" s="85" t="s">
        <v>5153</v>
      </c>
      <c r="F2488" s="85" t="s">
        <v>3</v>
      </c>
      <c r="G2488" s="85">
        <v>1723437</v>
      </c>
      <c r="H2488" s="89"/>
      <c r="I2488" s="270" t="s">
        <v>5929</v>
      </c>
      <c r="J2488" s="89"/>
      <c r="K2488" s="89"/>
      <c r="L2488" s="89"/>
      <c r="M2488" s="89"/>
      <c r="N2488" s="271">
        <v>0</v>
      </c>
      <c r="O2488" s="271">
        <v>601.62</v>
      </c>
      <c r="P2488" s="89" t="s">
        <v>670</v>
      </c>
    </row>
    <row r="2489" spans="1:16" ht="38.25">
      <c r="A2489" s="268" t="s">
        <v>565</v>
      </c>
      <c r="B2489" s="89"/>
      <c r="C2489" s="269" t="s">
        <v>615</v>
      </c>
      <c r="D2489" s="84">
        <v>43551</v>
      </c>
      <c r="E2489" s="85" t="s">
        <v>5154</v>
      </c>
      <c r="F2489" s="85" t="s">
        <v>3</v>
      </c>
      <c r="G2489" s="85">
        <v>1723438</v>
      </c>
      <c r="H2489" s="89"/>
      <c r="I2489" s="270" t="s">
        <v>5930</v>
      </c>
      <c r="J2489" s="89"/>
      <c r="K2489" s="89"/>
      <c r="L2489" s="89"/>
      <c r="M2489" s="89"/>
      <c r="N2489" s="271">
        <v>0</v>
      </c>
      <c r="O2489" s="271">
        <v>2155</v>
      </c>
      <c r="P2489" s="89" t="s">
        <v>670</v>
      </c>
    </row>
    <row r="2490" spans="1:16" ht="38.25">
      <c r="A2490" s="268" t="s">
        <v>565</v>
      </c>
      <c r="B2490" s="89"/>
      <c r="C2490" s="269" t="s">
        <v>615</v>
      </c>
      <c r="D2490" s="84">
        <v>43551</v>
      </c>
      <c r="E2490" s="85" t="s">
        <v>5155</v>
      </c>
      <c r="F2490" s="85" t="s">
        <v>3</v>
      </c>
      <c r="G2490" s="85">
        <v>1723439</v>
      </c>
      <c r="H2490" s="89"/>
      <c r="I2490" s="270" t="s">
        <v>5931</v>
      </c>
      <c r="J2490" s="89"/>
      <c r="K2490" s="89"/>
      <c r="L2490" s="89"/>
      <c r="M2490" s="89"/>
      <c r="N2490" s="271">
        <v>0</v>
      </c>
      <c r="O2490" s="271">
        <v>934.44</v>
      </c>
      <c r="P2490" s="89" t="s">
        <v>670</v>
      </c>
    </row>
    <row r="2491" spans="1:16" ht="38.25">
      <c r="A2491" s="268">
        <v>130</v>
      </c>
      <c r="B2491" s="89"/>
      <c r="C2491" s="269" t="s">
        <v>67</v>
      </c>
      <c r="D2491" s="84">
        <v>43551</v>
      </c>
      <c r="E2491" s="85" t="s">
        <v>5156</v>
      </c>
      <c r="F2491" s="85" t="s">
        <v>3</v>
      </c>
      <c r="G2491" s="85">
        <v>1723462</v>
      </c>
      <c r="H2491" s="89"/>
      <c r="I2491" s="270" t="s">
        <v>5932</v>
      </c>
      <c r="J2491" s="89"/>
      <c r="K2491" s="89"/>
      <c r="L2491" s="89"/>
      <c r="M2491" s="89"/>
      <c r="N2491" s="271">
        <v>0</v>
      </c>
      <c r="O2491" s="271">
        <v>9</v>
      </c>
      <c r="P2491" s="89" t="s">
        <v>670</v>
      </c>
    </row>
    <row r="2492" spans="1:16" ht="38.25">
      <c r="A2492" s="268" t="s">
        <v>565</v>
      </c>
      <c r="B2492" s="89"/>
      <c r="C2492" s="269" t="s">
        <v>615</v>
      </c>
      <c r="D2492" s="84">
        <v>43551</v>
      </c>
      <c r="E2492" s="85" t="s">
        <v>5157</v>
      </c>
      <c r="F2492" s="85" t="s">
        <v>3</v>
      </c>
      <c r="G2492" s="85">
        <v>1723477</v>
      </c>
      <c r="H2492" s="89"/>
      <c r="I2492" s="270" t="s">
        <v>5933</v>
      </c>
      <c r="J2492" s="89"/>
      <c r="K2492" s="89"/>
      <c r="L2492" s="89"/>
      <c r="M2492" s="89"/>
      <c r="N2492" s="271">
        <v>0</v>
      </c>
      <c r="O2492" s="271">
        <v>2926.12</v>
      </c>
      <c r="P2492" s="89" t="s">
        <v>670</v>
      </c>
    </row>
    <row r="2493" spans="1:16" ht="51">
      <c r="A2493" s="268">
        <v>15</v>
      </c>
      <c r="B2493" s="89"/>
      <c r="C2493" s="269" t="s">
        <v>42</v>
      </c>
      <c r="D2493" s="84">
        <v>43551</v>
      </c>
      <c r="E2493" s="85" t="s">
        <v>5158</v>
      </c>
      <c r="F2493" s="85" t="s">
        <v>3</v>
      </c>
      <c r="G2493" s="85">
        <v>1723485</v>
      </c>
      <c r="H2493" s="89"/>
      <c r="I2493" s="270" t="s">
        <v>5934</v>
      </c>
      <c r="J2493" s="89"/>
      <c r="K2493" s="89"/>
      <c r="L2493" s="89"/>
      <c r="M2493" s="89"/>
      <c r="N2493" s="271">
        <v>0</v>
      </c>
      <c r="O2493" s="271">
        <v>443</v>
      </c>
      <c r="P2493" s="89" t="s">
        <v>670</v>
      </c>
    </row>
    <row r="2494" spans="1:16" ht="63.75">
      <c r="A2494" s="268" t="s">
        <v>565</v>
      </c>
      <c r="B2494" s="89"/>
      <c r="C2494" s="269" t="s">
        <v>615</v>
      </c>
      <c r="D2494" s="84">
        <v>43551</v>
      </c>
      <c r="E2494" s="85" t="s">
        <v>5159</v>
      </c>
      <c r="F2494" s="85" t="s">
        <v>3</v>
      </c>
      <c r="G2494" s="85">
        <v>1723509</v>
      </c>
      <c r="H2494" s="89"/>
      <c r="I2494" s="270" t="s">
        <v>5935</v>
      </c>
      <c r="J2494" s="89"/>
      <c r="K2494" s="89"/>
      <c r="L2494" s="89"/>
      <c r="M2494" s="89"/>
      <c r="N2494" s="271">
        <v>0</v>
      </c>
      <c r="O2494" s="271">
        <v>10.65</v>
      </c>
      <c r="P2494" s="89" t="s">
        <v>670</v>
      </c>
    </row>
    <row r="2495" spans="1:16" ht="51">
      <c r="A2495" s="268" t="s">
        <v>565</v>
      </c>
      <c r="B2495" s="89"/>
      <c r="C2495" s="269" t="s">
        <v>615</v>
      </c>
      <c r="D2495" s="84">
        <v>43551</v>
      </c>
      <c r="E2495" s="85" t="s">
        <v>5160</v>
      </c>
      <c r="F2495" s="85" t="s">
        <v>3</v>
      </c>
      <c r="G2495" s="85">
        <v>1723535</v>
      </c>
      <c r="H2495" s="89"/>
      <c r="I2495" s="270" t="s">
        <v>5936</v>
      </c>
      <c r="J2495" s="89"/>
      <c r="K2495" s="89"/>
      <c r="L2495" s="89"/>
      <c r="M2495" s="89"/>
      <c r="N2495" s="271">
        <v>0</v>
      </c>
      <c r="O2495" s="271">
        <v>775.62</v>
      </c>
      <c r="P2495" s="89" t="s">
        <v>670</v>
      </c>
    </row>
    <row r="2496" spans="1:16" ht="63.75">
      <c r="A2496" s="268">
        <v>512</v>
      </c>
      <c r="B2496" s="89"/>
      <c r="C2496" s="269" t="s">
        <v>783</v>
      </c>
      <c r="D2496" s="84">
        <v>43551</v>
      </c>
      <c r="E2496" s="85" t="s">
        <v>5161</v>
      </c>
      <c r="F2496" s="85" t="s">
        <v>3</v>
      </c>
      <c r="G2496" s="85">
        <v>1723539</v>
      </c>
      <c r="H2496" s="89"/>
      <c r="I2496" s="270" t="s">
        <v>5937</v>
      </c>
      <c r="J2496" s="89"/>
      <c r="K2496" s="89"/>
      <c r="L2496" s="89"/>
      <c r="M2496" s="89"/>
      <c r="N2496" s="271">
        <v>0</v>
      </c>
      <c r="O2496" s="271">
        <v>216</v>
      </c>
      <c r="P2496" s="89" t="s">
        <v>670</v>
      </c>
    </row>
    <row r="2497" spans="1:16" ht="51">
      <c r="A2497" s="268">
        <v>20</v>
      </c>
      <c r="B2497" s="89"/>
      <c r="C2497" s="269" t="s">
        <v>44</v>
      </c>
      <c r="D2497" s="84">
        <v>43551</v>
      </c>
      <c r="E2497" s="85" t="s">
        <v>5162</v>
      </c>
      <c r="F2497" s="85" t="s">
        <v>3</v>
      </c>
      <c r="G2497" s="85">
        <v>1723377</v>
      </c>
      <c r="H2497" s="89"/>
      <c r="I2497" s="270" t="s">
        <v>5938</v>
      </c>
      <c r="J2497" s="89"/>
      <c r="K2497" s="89"/>
      <c r="L2497" s="89"/>
      <c r="M2497" s="89"/>
      <c r="N2497" s="271">
        <v>0</v>
      </c>
      <c r="O2497" s="271">
        <v>400</v>
      </c>
      <c r="P2497" s="89" t="s">
        <v>670</v>
      </c>
    </row>
    <row r="2498" spans="1:16" ht="51">
      <c r="A2498" s="268">
        <v>585</v>
      </c>
      <c r="B2498" s="89"/>
      <c r="C2498" s="269" t="s">
        <v>183</v>
      </c>
      <c r="D2498" s="84">
        <v>43551</v>
      </c>
      <c r="E2498" s="85" t="s">
        <v>5163</v>
      </c>
      <c r="F2498" s="85" t="s">
        <v>3</v>
      </c>
      <c r="G2498" s="85">
        <v>1723412</v>
      </c>
      <c r="H2498" s="89"/>
      <c r="I2498" s="270" t="s">
        <v>5939</v>
      </c>
      <c r="J2498" s="89"/>
      <c r="K2498" s="89"/>
      <c r="L2498" s="89"/>
      <c r="M2498" s="89"/>
      <c r="N2498" s="271">
        <v>0</v>
      </c>
      <c r="O2498" s="271">
        <v>21883.72</v>
      </c>
      <c r="P2498" s="89" t="s">
        <v>670</v>
      </c>
    </row>
    <row r="2499" spans="1:16" ht="51">
      <c r="A2499" s="268">
        <v>15</v>
      </c>
      <c r="B2499" s="89"/>
      <c r="C2499" s="269" t="s">
        <v>42</v>
      </c>
      <c r="D2499" s="84">
        <v>43551</v>
      </c>
      <c r="E2499" s="85" t="s">
        <v>5164</v>
      </c>
      <c r="F2499" s="85" t="s">
        <v>3</v>
      </c>
      <c r="G2499" s="85">
        <v>1723359</v>
      </c>
      <c r="H2499" s="89"/>
      <c r="I2499" s="270" t="s">
        <v>5940</v>
      </c>
      <c r="J2499" s="89"/>
      <c r="K2499" s="89"/>
      <c r="L2499" s="89"/>
      <c r="M2499" s="89"/>
      <c r="N2499" s="271">
        <v>0</v>
      </c>
      <c r="O2499" s="271">
        <v>756</v>
      </c>
      <c r="P2499" s="89" t="s">
        <v>670</v>
      </c>
    </row>
    <row r="2500" spans="1:16" ht="51">
      <c r="A2500" s="268" t="s">
        <v>565</v>
      </c>
      <c r="B2500" s="89"/>
      <c r="C2500" s="269" t="s">
        <v>615</v>
      </c>
      <c r="D2500" s="84">
        <v>43551</v>
      </c>
      <c r="E2500" s="85" t="s">
        <v>5165</v>
      </c>
      <c r="F2500" s="85" t="s">
        <v>3</v>
      </c>
      <c r="G2500" s="85">
        <v>1723360</v>
      </c>
      <c r="H2500" s="89"/>
      <c r="I2500" s="270" t="s">
        <v>5941</v>
      </c>
      <c r="J2500" s="89"/>
      <c r="K2500" s="89"/>
      <c r="L2500" s="89"/>
      <c r="M2500" s="89"/>
      <c r="N2500" s="271">
        <v>0</v>
      </c>
      <c r="O2500" s="271">
        <v>5580</v>
      </c>
      <c r="P2500" s="89" t="s">
        <v>670</v>
      </c>
    </row>
    <row r="2501" spans="1:16" ht="51">
      <c r="A2501" s="268" t="s">
        <v>565</v>
      </c>
      <c r="B2501" s="89"/>
      <c r="C2501" s="269" t="s">
        <v>615</v>
      </c>
      <c r="D2501" s="84">
        <v>43551</v>
      </c>
      <c r="E2501" s="85" t="s">
        <v>5166</v>
      </c>
      <c r="F2501" s="85" t="s">
        <v>3</v>
      </c>
      <c r="G2501" s="85">
        <v>1723362</v>
      </c>
      <c r="H2501" s="89"/>
      <c r="I2501" s="270" t="s">
        <v>5942</v>
      </c>
      <c r="J2501" s="89"/>
      <c r="K2501" s="89"/>
      <c r="L2501" s="89"/>
      <c r="M2501" s="89"/>
      <c r="N2501" s="271">
        <v>0</v>
      </c>
      <c r="O2501" s="271">
        <v>4655</v>
      </c>
      <c r="P2501" s="89" t="s">
        <v>670</v>
      </c>
    </row>
    <row r="2502" spans="1:16" ht="51">
      <c r="A2502" s="268" t="s">
        <v>565</v>
      </c>
      <c r="B2502" s="89"/>
      <c r="C2502" s="269" t="s">
        <v>615</v>
      </c>
      <c r="D2502" s="84">
        <v>43551</v>
      </c>
      <c r="E2502" s="85" t="s">
        <v>5167</v>
      </c>
      <c r="F2502" s="85" t="s">
        <v>3</v>
      </c>
      <c r="G2502" s="85">
        <v>1723366</v>
      </c>
      <c r="H2502" s="89"/>
      <c r="I2502" s="270" t="s">
        <v>5943</v>
      </c>
      <c r="J2502" s="89"/>
      <c r="K2502" s="89"/>
      <c r="L2502" s="89"/>
      <c r="M2502" s="89"/>
      <c r="N2502" s="271">
        <v>0</v>
      </c>
      <c r="O2502" s="271">
        <v>6101.61</v>
      </c>
      <c r="P2502" s="89" t="s">
        <v>670</v>
      </c>
    </row>
    <row r="2503" spans="1:16" ht="51">
      <c r="A2503" s="268" t="s">
        <v>565</v>
      </c>
      <c r="B2503" s="89"/>
      <c r="C2503" s="269" t="s">
        <v>615</v>
      </c>
      <c r="D2503" s="84">
        <v>43551</v>
      </c>
      <c r="E2503" s="85" t="s">
        <v>5168</v>
      </c>
      <c r="F2503" s="85" t="s">
        <v>3</v>
      </c>
      <c r="G2503" s="85">
        <v>1723369</v>
      </c>
      <c r="H2503" s="89"/>
      <c r="I2503" s="270" t="s">
        <v>5944</v>
      </c>
      <c r="J2503" s="89"/>
      <c r="K2503" s="89"/>
      <c r="L2503" s="89"/>
      <c r="M2503" s="89"/>
      <c r="N2503" s="271">
        <v>0</v>
      </c>
      <c r="O2503" s="271">
        <v>10615.37</v>
      </c>
      <c r="P2503" s="89" t="s">
        <v>670</v>
      </c>
    </row>
    <row r="2504" spans="1:16" ht="51">
      <c r="A2504" s="268" t="s">
        <v>565</v>
      </c>
      <c r="B2504" s="89"/>
      <c r="C2504" s="269" t="s">
        <v>615</v>
      </c>
      <c r="D2504" s="84">
        <v>43551</v>
      </c>
      <c r="E2504" s="85" t="s">
        <v>5169</v>
      </c>
      <c r="F2504" s="85" t="s">
        <v>3</v>
      </c>
      <c r="G2504" s="85">
        <v>1723372</v>
      </c>
      <c r="H2504" s="89"/>
      <c r="I2504" s="270" t="s">
        <v>5945</v>
      </c>
      <c r="J2504" s="89"/>
      <c r="K2504" s="89"/>
      <c r="L2504" s="89"/>
      <c r="M2504" s="89"/>
      <c r="N2504" s="271">
        <v>0</v>
      </c>
      <c r="O2504" s="271">
        <v>5283.52</v>
      </c>
      <c r="P2504" s="89" t="s">
        <v>670</v>
      </c>
    </row>
    <row r="2505" spans="1:16" ht="51">
      <c r="A2505" s="268" t="s">
        <v>565</v>
      </c>
      <c r="B2505" s="89"/>
      <c r="C2505" s="269" t="s">
        <v>615</v>
      </c>
      <c r="D2505" s="84">
        <v>43551</v>
      </c>
      <c r="E2505" s="85" t="s">
        <v>5170</v>
      </c>
      <c r="F2505" s="85" t="s">
        <v>3</v>
      </c>
      <c r="G2505" s="85">
        <v>1723375</v>
      </c>
      <c r="H2505" s="89"/>
      <c r="I2505" s="270" t="s">
        <v>5946</v>
      </c>
      <c r="J2505" s="89"/>
      <c r="K2505" s="89"/>
      <c r="L2505" s="89"/>
      <c r="M2505" s="89"/>
      <c r="N2505" s="271">
        <v>0</v>
      </c>
      <c r="O2505" s="271">
        <v>29720.74</v>
      </c>
      <c r="P2505" s="89" t="s">
        <v>670</v>
      </c>
    </row>
    <row r="2506" spans="1:16" ht="63.75" hidden="1">
      <c r="A2506" s="268" t="s">
        <v>557</v>
      </c>
      <c r="B2506" s="89"/>
      <c r="C2506" s="269" t="s">
        <v>781</v>
      </c>
      <c r="D2506" s="84">
        <v>43551</v>
      </c>
      <c r="E2506" s="85" t="s">
        <v>5171</v>
      </c>
      <c r="F2506" s="85" t="s">
        <v>11</v>
      </c>
      <c r="G2506" s="85">
        <v>11956</v>
      </c>
      <c r="H2506" s="89"/>
      <c r="I2506" s="270" t="s">
        <v>5947</v>
      </c>
      <c r="J2506" s="89"/>
      <c r="K2506" s="89"/>
      <c r="L2506" s="89"/>
      <c r="M2506" s="89"/>
      <c r="N2506" s="271">
        <v>16569.77</v>
      </c>
      <c r="O2506" s="271">
        <v>0</v>
      </c>
      <c r="P2506" s="89" t="s">
        <v>670</v>
      </c>
    </row>
    <row r="2507" spans="1:16" ht="63.75" hidden="1">
      <c r="A2507" s="268" t="s">
        <v>557</v>
      </c>
      <c r="B2507" s="89"/>
      <c r="C2507" s="269" t="s">
        <v>781</v>
      </c>
      <c r="D2507" s="84">
        <v>43551</v>
      </c>
      <c r="E2507" s="85" t="s">
        <v>5172</v>
      </c>
      <c r="F2507" s="85" t="s">
        <v>11</v>
      </c>
      <c r="G2507" s="85">
        <v>11974</v>
      </c>
      <c r="H2507" s="89"/>
      <c r="I2507" s="270" t="s">
        <v>5948</v>
      </c>
      <c r="J2507" s="89"/>
      <c r="K2507" s="89"/>
      <c r="L2507" s="89"/>
      <c r="M2507" s="89"/>
      <c r="N2507" s="271">
        <v>26839.74</v>
      </c>
      <c r="O2507" s="271">
        <v>0</v>
      </c>
      <c r="P2507" s="89" t="s">
        <v>670</v>
      </c>
    </row>
    <row r="2508" spans="1:16" ht="63.75" hidden="1">
      <c r="A2508" s="268" t="s">
        <v>557</v>
      </c>
      <c r="B2508" s="89"/>
      <c r="C2508" s="269" t="s">
        <v>781</v>
      </c>
      <c r="D2508" s="84">
        <v>43551</v>
      </c>
      <c r="E2508" s="85" t="s">
        <v>5173</v>
      </c>
      <c r="F2508" s="85" t="s">
        <v>11</v>
      </c>
      <c r="G2508" s="85">
        <v>11984</v>
      </c>
      <c r="H2508" s="89"/>
      <c r="I2508" s="270" t="s">
        <v>5949</v>
      </c>
      <c r="J2508" s="89"/>
      <c r="K2508" s="89"/>
      <c r="L2508" s="89"/>
      <c r="M2508" s="89"/>
      <c r="N2508" s="271">
        <v>5703.94</v>
      </c>
      <c r="O2508" s="271">
        <v>0</v>
      </c>
      <c r="P2508" s="89" t="s">
        <v>670</v>
      </c>
    </row>
    <row r="2509" spans="1:16" ht="102" hidden="1">
      <c r="A2509" s="268">
        <v>310</v>
      </c>
      <c r="B2509" s="89"/>
      <c r="C2509" s="269" t="s">
        <v>141</v>
      </c>
      <c r="D2509" s="84">
        <v>43551</v>
      </c>
      <c r="E2509" s="85" t="s">
        <v>5174</v>
      </c>
      <c r="F2509" s="85" t="s">
        <v>629</v>
      </c>
      <c r="G2509" s="85">
        <v>7532</v>
      </c>
      <c r="H2509" s="89"/>
      <c r="I2509" s="270" t="s">
        <v>5950</v>
      </c>
      <c r="J2509" s="89"/>
      <c r="K2509" s="89"/>
      <c r="L2509" s="89"/>
      <c r="M2509" s="89"/>
      <c r="N2509" s="271">
        <v>10963.26</v>
      </c>
      <c r="O2509" s="271">
        <v>0</v>
      </c>
      <c r="P2509" s="89" t="s">
        <v>670</v>
      </c>
    </row>
    <row r="2510" spans="1:16" ht="102" hidden="1">
      <c r="A2510" s="268">
        <v>310</v>
      </c>
      <c r="B2510" s="89"/>
      <c r="C2510" s="269" t="s">
        <v>141</v>
      </c>
      <c r="D2510" s="84">
        <v>43551</v>
      </c>
      <c r="E2510" s="85" t="s">
        <v>5175</v>
      </c>
      <c r="F2510" s="85" t="s">
        <v>15</v>
      </c>
      <c r="G2510" s="85">
        <v>7532</v>
      </c>
      <c r="H2510" s="89"/>
      <c r="I2510" s="270" t="s">
        <v>5951</v>
      </c>
      <c r="J2510" s="89"/>
      <c r="K2510" s="89"/>
      <c r="L2510" s="89"/>
      <c r="M2510" s="89"/>
      <c r="N2510" s="271">
        <v>575.41</v>
      </c>
      <c r="O2510" s="271">
        <v>0</v>
      </c>
      <c r="P2510" s="89" t="s">
        <v>670</v>
      </c>
    </row>
    <row r="2511" spans="1:16" ht="102" hidden="1">
      <c r="A2511" s="268">
        <v>310</v>
      </c>
      <c r="B2511" s="89"/>
      <c r="C2511" s="269" t="s">
        <v>141</v>
      </c>
      <c r="D2511" s="84">
        <v>43551</v>
      </c>
      <c r="E2511" s="85" t="s">
        <v>5176</v>
      </c>
      <c r="F2511" s="85" t="s">
        <v>629</v>
      </c>
      <c r="G2511" s="85">
        <v>7530</v>
      </c>
      <c r="H2511" s="89"/>
      <c r="I2511" s="270" t="s">
        <v>5952</v>
      </c>
      <c r="J2511" s="89"/>
      <c r="K2511" s="89"/>
      <c r="L2511" s="89"/>
      <c r="M2511" s="89"/>
      <c r="N2511" s="271">
        <v>19503.79</v>
      </c>
      <c r="O2511" s="271">
        <v>0</v>
      </c>
      <c r="P2511" s="89" t="s">
        <v>670</v>
      </c>
    </row>
    <row r="2512" spans="1:16" ht="89.25" hidden="1">
      <c r="A2512" s="268">
        <v>310</v>
      </c>
      <c r="B2512" s="89"/>
      <c r="C2512" s="269" t="s">
        <v>141</v>
      </c>
      <c r="D2512" s="84">
        <v>43551</v>
      </c>
      <c r="E2512" s="85" t="s">
        <v>5177</v>
      </c>
      <c r="F2512" s="85" t="s">
        <v>15</v>
      </c>
      <c r="G2512" s="85">
        <v>7530</v>
      </c>
      <c r="H2512" s="89"/>
      <c r="I2512" s="270" t="s">
        <v>5953</v>
      </c>
      <c r="J2512" s="89"/>
      <c r="K2512" s="89"/>
      <c r="L2512" s="89"/>
      <c r="M2512" s="89"/>
      <c r="N2512" s="271">
        <v>827.31</v>
      </c>
      <c r="O2512" s="271">
        <v>0</v>
      </c>
      <c r="P2512" s="89" t="s">
        <v>670</v>
      </c>
    </row>
    <row r="2513" spans="1:16" ht="51" hidden="1">
      <c r="A2513" s="268" t="s">
        <v>557</v>
      </c>
      <c r="B2513" s="89"/>
      <c r="C2513" s="269" t="s">
        <v>781</v>
      </c>
      <c r="D2513" s="84">
        <v>43551</v>
      </c>
      <c r="E2513" s="85" t="s">
        <v>5178</v>
      </c>
      <c r="F2513" s="85" t="s">
        <v>11</v>
      </c>
      <c r="G2513" s="85">
        <v>11961</v>
      </c>
      <c r="H2513" s="89"/>
      <c r="I2513" s="270" t="s">
        <v>5954</v>
      </c>
      <c r="J2513" s="89"/>
      <c r="K2513" s="89"/>
      <c r="L2513" s="89"/>
      <c r="M2513" s="89"/>
      <c r="N2513" s="271">
        <v>328.79</v>
      </c>
      <c r="O2513" s="271">
        <v>0</v>
      </c>
      <c r="P2513" s="89" t="s">
        <v>670</v>
      </c>
    </row>
    <row r="2514" spans="1:16" ht="63.75" hidden="1">
      <c r="A2514" s="268" t="s">
        <v>557</v>
      </c>
      <c r="B2514" s="89"/>
      <c r="C2514" s="269" t="s">
        <v>781</v>
      </c>
      <c r="D2514" s="84">
        <v>43551</v>
      </c>
      <c r="E2514" s="85" t="s">
        <v>5179</v>
      </c>
      <c r="F2514" s="85" t="s">
        <v>11</v>
      </c>
      <c r="G2514" s="85">
        <v>11970</v>
      </c>
      <c r="H2514" s="89"/>
      <c r="I2514" s="270" t="s">
        <v>5955</v>
      </c>
      <c r="J2514" s="89"/>
      <c r="K2514" s="89"/>
      <c r="L2514" s="89"/>
      <c r="M2514" s="89"/>
      <c r="N2514" s="271">
        <v>4232.13</v>
      </c>
      <c r="O2514" s="271">
        <v>0</v>
      </c>
      <c r="P2514" s="89" t="s">
        <v>670</v>
      </c>
    </row>
    <row r="2515" spans="1:16" ht="51" hidden="1">
      <c r="A2515" s="268" t="s">
        <v>557</v>
      </c>
      <c r="B2515" s="89"/>
      <c r="C2515" s="269" t="s">
        <v>781</v>
      </c>
      <c r="D2515" s="84">
        <v>43551</v>
      </c>
      <c r="E2515" s="85" t="s">
        <v>5180</v>
      </c>
      <c r="F2515" s="85" t="s">
        <v>11</v>
      </c>
      <c r="G2515" s="85">
        <v>11973</v>
      </c>
      <c r="H2515" s="89"/>
      <c r="I2515" s="270" t="s">
        <v>5956</v>
      </c>
      <c r="J2515" s="89"/>
      <c r="K2515" s="89"/>
      <c r="L2515" s="89"/>
      <c r="M2515" s="89"/>
      <c r="N2515" s="271">
        <v>298.61</v>
      </c>
      <c r="O2515" s="271">
        <v>0</v>
      </c>
      <c r="P2515" s="89" t="s">
        <v>670</v>
      </c>
    </row>
    <row r="2516" spans="1:16" ht="63.75" hidden="1">
      <c r="A2516" s="268" t="s">
        <v>557</v>
      </c>
      <c r="B2516" s="89"/>
      <c r="C2516" s="269" t="s">
        <v>781</v>
      </c>
      <c r="D2516" s="84">
        <v>43551</v>
      </c>
      <c r="E2516" s="85" t="s">
        <v>5181</v>
      </c>
      <c r="F2516" s="85" t="s">
        <v>11</v>
      </c>
      <c r="G2516" s="85">
        <v>11972</v>
      </c>
      <c r="H2516" s="89"/>
      <c r="I2516" s="270" t="s">
        <v>5957</v>
      </c>
      <c r="J2516" s="89"/>
      <c r="K2516" s="89"/>
      <c r="L2516" s="89"/>
      <c r="M2516" s="89"/>
      <c r="N2516" s="271">
        <v>2202.67</v>
      </c>
      <c r="O2516" s="271">
        <v>0</v>
      </c>
      <c r="P2516" s="89" t="s">
        <v>670</v>
      </c>
    </row>
    <row r="2517" spans="1:16" ht="63.75" hidden="1">
      <c r="A2517" s="268">
        <v>513</v>
      </c>
      <c r="B2517" s="89"/>
      <c r="C2517" s="269" t="s">
        <v>171</v>
      </c>
      <c r="D2517" s="84">
        <v>43551</v>
      </c>
      <c r="E2517" s="85" t="s">
        <v>5182</v>
      </c>
      <c r="F2517" s="85" t="s">
        <v>15</v>
      </c>
      <c r="G2517" s="85">
        <v>997804</v>
      </c>
      <c r="H2517" s="89"/>
      <c r="I2517" s="270" t="s">
        <v>5958</v>
      </c>
      <c r="J2517" s="89"/>
      <c r="K2517" s="89"/>
      <c r="L2517" s="89"/>
      <c r="M2517" s="89"/>
      <c r="N2517" s="271">
        <v>50</v>
      </c>
      <c r="O2517" s="271">
        <v>0</v>
      </c>
      <c r="P2517" s="89" t="s">
        <v>670</v>
      </c>
    </row>
    <row r="2518" spans="1:16" ht="63.75" hidden="1">
      <c r="A2518" s="268" t="s">
        <v>557</v>
      </c>
      <c r="B2518" s="89"/>
      <c r="C2518" s="269" t="s">
        <v>781</v>
      </c>
      <c r="D2518" s="84">
        <v>43551</v>
      </c>
      <c r="E2518" s="85" t="s">
        <v>5183</v>
      </c>
      <c r="F2518" s="85" t="s">
        <v>11</v>
      </c>
      <c r="G2518" s="85">
        <v>11992</v>
      </c>
      <c r="H2518" s="89"/>
      <c r="I2518" s="270" t="s">
        <v>5959</v>
      </c>
      <c r="J2518" s="89"/>
      <c r="K2518" s="89"/>
      <c r="L2518" s="89"/>
      <c r="M2518" s="89"/>
      <c r="N2518" s="271">
        <v>2078.91</v>
      </c>
      <c r="O2518" s="271">
        <v>0</v>
      </c>
      <c r="P2518" s="89" t="s">
        <v>670</v>
      </c>
    </row>
    <row r="2519" spans="1:16" ht="51" hidden="1">
      <c r="A2519" s="268" t="s">
        <v>557</v>
      </c>
      <c r="B2519" s="89"/>
      <c r="C2519" s="269" t="s">
        <v>781</v>
      </c>
      <c r="D2519" s="84">
        <v>43551</v>
      </c>
      <c r="E2519" s="85" t="s">
        <v>5184</v>
      </c>
      <c r="F2519" s="85" t="s">
        <v>11</v>
      </c>
      <c r="G2519" s="85">
        <v>11994</v>
      </c>
      <c r="H2519" s="89"/>
      <c r="I2519" s="270" t="s">
        <v>5960</v>
      </c>
      <c r="J2519" s="89"/>
      <c r="K2519" s="89"/>
      <c r="L2519" s="89"/>
      <c r="M2519" s="89"/>
      <c r="N2519" s="271">
        <v>287.83999999999997</v>
      </c>
      <c r="O2519" s="271">
        <v>0</v>
      </c>
      <c r="P2519" s="89" t="s">
        <v>670</v>
      </c>
    </row>
    <row r="2520" spans="1:16" ht="63.75" hidden="1">
      <c r="A2520" s="268" t="s">
        <v>557</v>
      </c>
      <c r="B2520" s="89"/>
      <c r="C2520" s="269" t="s">
        <v>781</v>
      </c>
      <c r="D2520" s="84">
        <v>43551</v>
      </c>
      <c r="E2520" s="85" t="s">
        <v>5185</v>
      </c>
      <c r="F2520" s="85" t="s">
        <v>11</v>
      </c>
      <c r="G2520" s="85">
        <v>11995</v>
      </c>
      <c r="H2520" s="89"/>
      <c r="I2520" s="270" t="s">
        <v>5961</v>
      </c>
      <c r="J2520" s="89"/>
      <c r="K2520" s="89"/>
      <c r="L2520" s="89"/>
      <c r="M2520" s="89"/>
      <c r="N2520" s="271">
        <v>1475.65</v>
      </c>
      <c r="O2520" s="271">
        <v>0</v>
      </c>
      <c r="P2520" s="89" t="s">
        <v>670</v>
      </c>
    </row>
    <row r="2521" spans="1:16" ht="63.75" hidden="1">
      <c r="A2521" s="268" t="s">
        <v>557</v>
      </c>
      <c r="B2521" s="89"/>
      <c r="C2521" s="269" t="s">
        <v>781</v>
      </c>
      <c r="D2521" s="84">
        <v>43551</v>
      </c>
      <c r="E2521" s="85" t="s">
        <v>5186</v>
      </c>
      <c r="F2521" s="85" t="s">
        <v>11</v>
      </c>
      <c r="G2521" s="85">
        <v>11991</v>
      </c>
      <c r="H2521" s="89"/>
      <c r="I2521" s="270" t="s">
        <v>5962</v>
      </c>
      <c r="J2521" s="89"/>
      <c r="K2521" s="89"/>
      <c r="L2521" s="89"/>
      <c r="M2521" s="89"/>
      <c r="N2521" s="271">
        <v>296.55</v>
      </c>
      <c r="O2521" s="271">
        <v>0</v>
      </c>
      <c r="P2521" s="89" t="s">
        <v>670</v>
      </c>
    </row>
    <row r="2522" spans="1:16" ht="89.25" hidden="1">
      <c r="A2522" s="268">
        <v>25</v>
      </c>
      <c r="B2522" s="89"/>
      <c r="C2522" s="269" t="s">
        <v>45</v>
      </c>
      <c r="D2522" s="84">
        <v>43551</v>
      </c>
      <c r="E2522" s="85" t="s">
        <v>5187</v>
      </c>
      <c r="F2522" s="85" t="s">
        <v>15</v>
      </c>
      <c r="G2522" s="85">
        <v>7565</v>
      </c>
      <c r="H2522" s="89"/>
      <c r="I2522" s="270" t="s">
        <v>5963</v>
      </c>
      <c r="J2522" s="89"/>
      <c r="K2522" s="89"/>
      <c r="L2522" s="89"/>
      <c r="M2522" s="89"/>
      <c r="N2522" s="271">
        <v>462.22</v>
      </c>
      <c r="O2522" s="271">
        <v>0</v>
      </c>
      <c r="P2522" s="89" t="s">
        <v>670</v>
      </c>
    </row>
    <row r="2523" spans="1:16" ht="102" hidden="1">
      <c r="A2523" s="268">
        <v>25</v>
      </c>
      <c r="B2523" s="89"/>
      <c r="C2523" s="269" t="s">
        <v>45</v>
      </c>
      <c r="D2523" s="84">
        <v>43551</v>
      </c>
      <c r="E2523" s="85" t="s">
        <v>5188</v>
      </c>
      <c r="F2523" s="85" t="s">
        <v>15</v>
      </c>
      <c r="G2523" s="85">
        <v>7563</v>
      </c>
      <c r="H2523" s="89"/>
      <c r="I2523" s="270" t="s">
        <v>5964</v>
      </c>
      <c r="J2523" s="89"/>
      <c r="K2523" s="89"/>
      <c r="L2523" s="89"/>
      <c r="M2523" s="89"/>
      <c r="N2523" s="271">
        <v>350.06</v>
      </c>
      <c r="O2523" s="271">
        <v>0</v>
      </c>
      <c r="P2523" s="89" t="s">
        <v>670</v>
      </c>
    </row>
    <row r="2524" spans="1:16" ht="89.25" hidden="1">
      <c r="A2524" s="268">
        <v>25</v>
      </c>
      <c r="B2524" s="89"/>
      <c r="C2524" s="269" t="s">
        <v>45</v>
      </c>
      <c r="D2524" s="84">
        <v>43551</v>
      </c>
      <c r="E2524" s="85" t="s">
        <v>5189</v>
      </c>
      <c r="F2524" s="85" t="s">
        <v>15</v>
      </c>
      <c r="G2524" s="85">
        <v>7569</v>
      </c>
      <c r="H2524" s="89"/>
      <c r="I2524" s="270" t="s">
        <v>5965</v>
      </c>
      <c r="J2524" s="89"/>
      <c r="K2524" s="89"/>
      <c r="L2524" s="89"/>
      <c r="M2524" s="89"/>
      <c r="N2524" s="271">
        <v>283.38</v>
      </c>
      <c r="O2524" s="271">
        <v>0</v>
      </c>
      <c r="P2524" s="89" t="s">
        <v>670</v>
      </c>
    </row>
    <row r="2525" spans="1:16" ht="89.25" hidden="1">
      <c r="A2525" s="268">
        <v>25</v>
      </c>
      <c r="B2525" s="89"/>
      <c r="C2525" s="269" t="s">
        <v>45</v>
      </c>
      <c r="D2525" s="84">
        <v>43551</v>
      </c>
      <c r="E2525" s="85" t="s">
        <v>5190</v>
      </c>
      <c r="F2525" s="85" t="s">
        <v>15</v>
      </c>
      <c r="G2525" s="85">
        <v>7562</v>
      </c>
      <c r="H2525" s="89"/>
      <c r="I2525" s="270" t="s">
        <v>5966</v>
      </c>
      <c r="J2525" s="89"/>
      <c r="K2525" s="89"/>
      <c r="L2525" s="89"/>
      <c r="M2525" s="89"/>
      <c r="N2525" s="271">
        <v>293.52999999999997</v>
      </c>
      <c r="O2525" s="271">
        <v>0</v>
      </c>
      <c r="P2525" s="89" t="s">
        <v>670</v>
      </c>
    </row>
    <row r="2526" spans="1:16" ht="102" hidden="1">
      <c r="A2526" s="268">
        <v>46</v>
      </c>
      <c r="B2526" s="89"/>
      <c r="C2526" s="269" t="s">
        <v>48</v>
      </c>
      <c r="D2526" s="84">
        <v>43551</v>
      </c>
      <c r="E2526" s="85" t="s">
        <v>5191</v>
      </c>
      <c r="F2526" s="85" t="s">
        <v>15</v>
      </c>
      <c r="G2526" s="85">
        <v>7564</v>
      </c>
      <c r="H2526" s="89"/>
      <c r="I2526" s="270" t="s">
        <v>5967</v>
      </c>
      <c r="J2526" s="89"/>
      <c r="K2526" s="89"/>
      <c r="L2526" s="89"/>
      <c r="M2526" s="89"/>
      <c r="N2526" s="271">
        <v>359.11</v>
      </c>
      <c r="O2526" s="271">
        <v>0</v>
      </c>
      <c r="P2526" s="89" t="s">
        <v>670</v>
      </c>
    </row>
    <row r="2527" spans="1:16" ht="89.25" hidden="1">
      <c r="A2527" s="268">
        <v>25</v>
      </c>
      <c r="B2527" s="89"/>
      <c r="C2527" s="269" t="s">
        <v>45</v>
      </c>
      <c r="D2527" s="84">
        <v>43551</v>
      </c>
      <c r="E2527" s="85" t="s">
        <v>5192</v>
      </c>
      <c r="F2527" s="85" t="s">
        <v>15</v>
      </c>
      <c r="G2527" s="85">
        <v>7561</v>
      </c>
      <c r="H2527" s="89"/>
      <c r="I2527" s="270" t="s">
        <v>5968</v>
      </c>
      <c r="J2527" s="89"/>
      <c r="K2527" s="89"/>
      <c r="L2527" s="89"/>
      <c r="M2527" s="89"/>
      <c r="N2527" s="271">
        <v>272.61</v>
      </c>
      <c r="O2527" s="271">
        <v>0</v>
      </c>
      <c r="P2527" s="89" t="s">
        <v>670</v>
      </c>
    </row>
    <row r="2528" spans="1:16" ht="51" hidden="1">
      <c r="A2528" s="268">
        <v>513</v>
      </c>
      <c r="B2528" s="89"/>
      <c r="C2528" s="269" t="s">
        <v>171</v>
      </c>
      <c r="D2528" s="84">
        <v>43551</v>
      </c>
      <c r="E2528" s="85" t="s">
        <v>5193</v>
      </c>
      <c r="F2528" s="85" t="s">
        <v>15</v>
      </c>
      <c r="G2528" s="85">
        <v>998452</v>
      </c>
      <c r="H2528" s="89"/>
      <c r="I2528" s="270" t="s">
        <v>1408</v>
      </c>
      <c r="J2528" s="89"/>
      <c r="K2528" s="89"/>
      <c r="L2528" s="89"/>
      <c r="M2528" s="89"/>
      <c r="N2528" s="271">
        <v>50</v>
      </c>
      <c r="O2528" s="271">
        <v>0</v>
      </c>
      <c r="P2528" s="89" t="s">
        <v>670</v>
      </c>
    </row>
    <row r="2529" spans="1:16" ht="89.25" hidden="1">
      <c r="A2529" s="268">
        <v>25</v>
      </c>
      <c r="B2529" s="89"/>
      <c r="C2529" s="269" t="s">
        <v>45</v>
      </c>
      <c r="D2529" s="84">
        <v>43551</v>
      </c>
      <c r="E2529" s="85" t="s">
        <v>5194</v>
      </c>
      <c r="F2529" s="85" t="s">
        <v>15</v>
      </c>
      <c r="G2529" s="85">
        <v>7567</v>
      </c>
      <c r="H2529" s="89"/>
      <c r="I2529" s="270" t="s">
        <v>5969</v>
      </c>
      <c r="J2529" s="89"/>
      <c r="K2529" s="89"/>
      <c r="L2529" s="89"/>
      <c r="M2529" s="89"/>
      <c r="N2529" s="271">
        <v>343.61</v>
      </c>
      <c r="O2529" s="271">
        <v>0</v>
      </c>
      <c r="P2529" s="89" t="s">
        <v>670</v>
      </c>
    </row>
    <row r="2530" spans="1:16" ht="89.25" hidden="1">
      <c r="A2530" s="268">
        <v>224</v>
      </c>
      <c r="B2530" s="89"/>
      <c r="C2530" s="269" t="s">
        <v>105</v>
      </c>
      <c r="D2530" s="84">
        <v>43551</v>
      </c>
      <c r="E2530" s="85" t="s">
        <v>5195</v>
      </c>
      <c r="F2530" s="85" t="s">
        <v>11</v>
      </c>
      <c r="G2530" s="85">
        <v>950205</v>
      </c>
      <c r="H2530" s="89"/>
      <c r="I2530" s="270" t="s">
        <v>5970</v>
      </c>
      <c r="J2530" s="89"/>
      <c r="K2530" s="89"/>
      <c r="L2530" s="89"/>
      <c r="M2530" s="89"/>
      <c r="N2530" s="271">
        <v>931.03</v>
      </c>
      <c r="O2530" s="271">
        <v>0</v>
      </c>
      <c r="P2530" s="89" t="s">
        <v>670</v>
      </c>
    </row>
    <row r="2531" spans="1:16" ht="76.5" hidden="1">
      <c r="A2531" s="268" t="s">
        <v>557</v>
      </c>
      <c r="B2531" s="89"/>
      <c r="C2531" s="269" t="s">
        <v>781</v>
      </c>
      <c r="D2531" s="84">
        <v>43551</v>
      </c>
      <c r="E2531" s="85" t="s">
        <v>5196</v>
      </c>
      <c r="F2531" s="85" t="s">
        <v>11</v>
      </c>
      <c r="G2531" s="85">
        <v>950229</v>
      </c>
      <c r="H2531" s="89"/>
      <c r="I2531" s="270" t="s">
        <v>5971</v>
      </c>
      <c r="J2531" s="89"/>
      <c r="K2531" s="89"/>
      <c r="L2531" s="89"/>
      <c r="M2531" s="89"/>
      <c r="N2531" s="271">
        <v>50</v>
      </c>
      <c r="O2531" s="271">
        <v>0</v>
      </c>
      <c r="P2531" s="89" t="s">
        <v>670</v>
      </c>
    </row>
    <row r="2532" spans="1:16" ht="76.5" hidden="1">
      <c r="A2532" s="268" t="s">
        <v>556</v>
      </c>
      <c r="B2532" s="89"/>
      <c r="C2532" s="269" t="s">
        <v>616</v>
      </c>
      <c r="D2532" s="84">
        <v>43551</v>
      </c>
      <c r="E2532" s="85" t="s">
        <v>5197</v>
      </c>
      <c r="F2532" s="85" t="s">
        <v>6</v>
      </c>
      <c r="G2532" s="85">
        <v>950230</v>
      </c>
      <c r="H2532" s="89"/>
      <c r="I2532" s="270" t="s">
        <v>5972</v>
      </c>
      <c r="J2532" s="89"/>
      <c r="K2532" s="89"/>
      <c r="L2532" s="89"/>
      <c r="M2532" s="89"/>
      <c r="N2532" s="271">
        <v>0</v>
      </c>
      <c r="O2532" s="271">
        <v>751195.88</v>
      </c>
      <c r="P2532" s="89" t="s">
        <v>670</v>
      </c>
    </row>
    <row r="2533" spans="1:16" ht="102" hidden="1">
      <c r="A2533" s="268">
        <v>15</v>
      </c>
      <c r="B2533" s="89"/>
      <c r="C2533" s="269" t="s">
        <v>42</v>
      </c>
      <c r="D2533" s="84">
        <v>43551</v>
      </c>
      <c r="E2533" s="85" t="s">
        <v>5198</v>
      </c>
      <c r="F2533" s="85" t="s">
        <v>6</v>
      </c>
      <c r="G2533" s="85">
        <v>950238</v>
      </c>
      <c r="H2533" s="89"/>
      <c r="I2533" s="270" t="s">
        <v>5973</v>
      </c>
      <c r="J2533" s="89"/>
      <c r="K2533" s="89"/>
      <c r="L2533" s="89"/>
      <c r="M2533" s="89"/>
      <c r="N2533" s="271">
        <v>0</v>
      </c>
      <c r="O2533" s="271">
        <v>1700000</v>
      </c>
      <c r="P2533" s="89" t="s">
        <v>670</v>
      </c>
    </row>
    <row r="2534" spans="1:16" ht="51">
      <c r="A2534" s="268">
        <v>670</v>
      </c>
      <c r="B2534" s="89"/>
      <c r="C2534" s="269" t="s">
        <v>190</v>
      </c>
      <c r="D2534" s="84">
        <v>43552</v>
      </c>
      <c r="E2534" s="85" t="s">
        <v>5199</v>
      </c>
      <c r="F2534" s="85" t="s">
        <v>3</v>
      </c>
      <c r="G2534" s="85">
        <v>1723699</v>
      </c>
      <c r="H2534" s="89"/>
      <c r="I2534" s="270" t="s">
        <v>5974</v>
      </c>
      <c r="J2534" s="89"/>
      <c r="K2534" s="89"/>
      <c r="L2534" s="89"/>
      <c r="M2534" s="89"/>
      <c r="N2534" s="271">
        <v>0</v>
      </c>
      <c r="O2534" s="271">
        <v>450</v>
      </c>
      <c r="P2534" s="89" t="s">
        <v>670</v>
      </c>
    </row>
    <row r="2535" spans="1:16" ht="38.25">
      <c r="A2535" s="268" t="s">
        <v>565</v>
      </c>
      <c r="B2535" s="89"/>
      <c r="C2535" s="269" t="s">
        <v>615</v>
      </c>
      <c r="D2535" s="84">
        <v>43552</v>
      </c>
      <c r="E2535" s="85" t="s">
        <v>5200</v>
      </c>
      <c r="F2535" s="85" t="s">
        <v>3</v>
      </c>
      <c r="G2535" s="85">
        <v>1723709</v>
      </c>
      <c r="H2535" s="89"/>
      <c r="I2535" s="270" t="s">
        <v>5975</v>
      </c>
      <c r="J2535" s="89"/>
      <c r="K2535" s="89"/>
      <c r="L2535" s="89"/>
      <c r="M2535" s="89"/>
      <c r="N2535" s="271">
        <v>0</v>
      </c>
      <c r="O2535" s="271">
        <v>818.77</v>
      </c>
      <c r="P2535" s="89" t="s">
        <v>670</v>
      </c>
    </row>
    <row r="2536" spans="1:16" ht="51">
      <c r="A2536" s="268">
        <v>41</v>
      </c>
      <c r="B2536" s="89"/>
      <c r="C2536" s="269" t="s">
        <v>47</v>
      </c>
      <c r="D2536" s="84">
        <v>43552</v>
      </c>
      <c r="E2536" s="85" t="s">
        <v>5201</v>
      </c>
      <c r="F2536" s="85" t="s">
        <v>3</v>
      </c>
      <c r="G2536" s="85">
        <v>1723720</v>
      </c>
      <c r="H2536" s="89"/>
      <c r="I2536" s="270" t="s">
        <v>5976</v>
      </c>
      <c r="J2536" s="89"/>
      <c r="K2536" s="89"/>
      <c r="L2536" s="89"/>
      <c r="M2536" s="89"/>
      <c r="N2536" s="271">
        <v>0</v>
      </c>
      <c r="O2536" s="271">
        <v>221.33</v>
      </c>
      <c r="P2536" s="89" t="s">
        <v>670</v>
      </c>
    </row>
    <row r="2537" spans="1:16" ht="51">
      <c r="A2537" s="268" t="s">
        <v>565</v>
      </c>
      <c r="B2537" s="89"/>
      <c r="C2537" s="269" t="s">
        <v>615</v>
      </c>
      <c r="D2537" s="84">
        <v>43552</v>
      </c>
      <c r="E2537" s="85" t="s">
        <v>5202</v>
      </c>
      <c r="F2537" s="85" t="s">
        <v>3</v>
      </c>
      <c r="G2537" s="85">
        <v>1723740</v>
      </c>
      <c r="H2537" s="89"/>
      <c r="I2537" s="270" t="s">
        <v>5977</v>
      </c>
      <c r="J2537" s="89"/>
      <c r="K2537" s="89"/>
      <c r="L2537" s="89"/>
      <c r="M2537" s="89"/>
      <c r="N2537" s="271">
        <v>0</v>
      </c>
      <c r="O2537" s="271">
        <v>1318.72</v>
      </c>
      <c r="P2537" s="89" t="s">
        <v>670</v>
      </c>
    </row>
    <row r="2538" spans="1:16" ht="51">
      <c r="A2538" s="268" t="s">
        <v>565</v>
      </c>
      <c r="B2538" s="89"/>
      <c r="C2538" s="269" t="s">
        <v>615</v>
      </c>
      <c r="D2538" s="84">
        <v>43552</v>
      </c>
      <c r="E2538" s="85" t="s">
        <v>5203</v>
      </c>
      <c r="F2538" s="85" t="s">
        <v>3</v>
      </c>
      <c r="G2538" s="85">
        <v>1723796</v>
      </c>
      <c r="H2538" s="89"/>
      <c r="I2538" s="270" t="s">
        <v>5978</v>
      </c>
      <c r="J2538" s="89"/>
      <c r="K2538" s="89"/>
      <c r="L2538" s="89"/>
      <c r="M2538" s="89"/>
      <c r="N2538" s="271">
        <v>0</v>
      </c>
      <c r="O2538" s="271">
        <v>1053.7</v>
      </c>
      <c r="P2538" s="89" t="s">
        <v>670</v>
      </c>
    </row>
    <row r="2539" spans="1:16" ht="51">
      <c r="A2539" s="268" t="s">
        <v>565</v>
      </c>
      <c r="B2539" s="89"/>
      <c r="C2539" s="269" t="s">
        <v>615</v>
      </c>
      <c r="D2539" s="84">
        <v>43552</v>
      </c>
      <c r="E2539" s="85" t="s">
        <v>5204</v>
      </c>
      <c r="F2539" s="85" t="s">
        <v>3</v>
      </c>
      <c r="G2539" s="85">
        <v>1723928</v>
      </c>
      <c r="H2539" s="89"/>
      <c r="I2539" s="270" t="s">
        <v>5979</v>
      </c>
      <c r="J2539" s="89"/>
      <c r="K2539" s="89"/>
      <c r="L2539" s="89"/>
      <c r="M2539" s="89"/>
      <c r="N2539" s="271">
        <v>0</v>
      </c>
      <c r="O2539" s="271">
        <v>2703.39</v>
      </c>
      <c r="P2539" s="89" t="s">
        <v>670</v>
      </c>
    </row>
    <row r="2540" spans="1:16" ht="38.25">
      <c r="A2540" s="268">
        <v>35</v>
      </c>
      <c r="B2540" s="89"/>
      <c r="C2540" s="269" t="s">
        <v>46</v>
      </c>
      <c r="D2540" s="84">
        <v>43552</v>
      </c>
      <c r="E2540" s="85" t="s">
        <v>5205</v>
      </c>
      <c r="F2540" s="85" t="s">
        <v>3</v>
      </c>
      <c r="G2540" s="85">
        <v>1723924</v>
      </c>
      <c r="H2540" s="89"/>
      <c r="I2540" s="270" t="s">
        <v>4354</v>
      </c>
      <c r="J2540" s="89"/>
      <c r="K2540" s="89"/>
      <c r="L2540" s="89"/>
      <c r="M2540" s="89"/>
      <c r="N2540" s="271">
        <v>0</v>
      </c>
      <c r="O2540" s="271">
        <v>15208.35</v>
      </c>
      <c r="P2540" s="89" t="s">
        <v>670</v>
      </c>
    </row>
    <row r="2541" spans="1:16" ht="51">
      <c r="A2541" s="268">
        <v>47</v>
      </c>
      <c r="B2541" s="89"/>
      <c r="C2541" s="269" t="s">
        <v>49</v>
      </c>
      <c r="D2541" s="84">
        <v>43552</v>
      </c>
      <c r="E2541" s="85" t="s">
        <v>5206</v>
      </c>
      <c r="F2541" s="85" t="s">
        <v>3</v>
      </c>
      <c r="G2541" s="85">
        <v>1723902</v>
      </c>
      <c r="H2541" s="89"/>
      <c r="I2541" s="270" t="s">
        <v>5980</v>
      </c>
      <c r="J2541" s="89"/>
      <c r="K2541" s="89"/>
      <c r="L2541" s="89"/>
      <c r="M2541" s="89"/>
      <c r="N2541" s="271">
        <v>0</v>
      </c>
      <c r="O2541" s="271">
        <v>4.5</v>
      </c>
      <c r="P2541" s="89" t="s">
        <v>670</v>
      </c>
    </row>
    <row r="2542" spans="1:16" ht="38.25">
      <c r="A2542" s="268">
        <v>20</v>
      </c>
      <c r="B2542" s="89"/>
      <c r="C2542" s="269" t="s">
        <v>44</v>
      </c>
      <c r="D2542" s="84">
        <v>43552</v>
      </c>
      <c r="E2542" s="85" t="s">
        <v>5207</v>
      </c>
      <c r="F2542" s="85" t="s">
        <v>3</v>
      </c>
      <c r="G2542" s="85">
        <v>1723852</v>
      </c>
      <c r="H2542" s="89"/>
      <c r="I2542" s="270" t="s">
        <v>5981</v>
      </c>
      <c r="J2542" s="89"/>
      <c r="K2542" s="89"/>
      <c r="L2542" s="89"/>
      <c r="M2542" s="89"/>
      <c r="N2542" s="271">
        <v>0</v>
      </c>
      <c r="O2542" s="271">
        <v>1731.08</v>
      </c>
      <c r="P2542" s="89" t="s">
        <v>670</v>
      </c>
    </row>
    <row r="2543" spans="1:16" ht="63.75">
      <c r="A2543" s="268" t="s">
        <v>556</v>
      </c>
      <c r="B2543" s="89"/>
      <c r="C2543" s="269" t="s">
        <v>616</v>
      </c>
      <c r="D2543" s="84">
        <v>43552</v>
      </c>
      <c r="E2543" s="85" t="s">
        <v>5208</v>
      </c>
      <c r="F2543" s="85" t="s">
        <v>3</v>
      </c>
      <c r="G2543" s="85">
        <v>1723743</v>
      </c>
      <c r="H2543" s="89"/>
      <c r="I2543" s="270" t="s">
        <v>5982</v>
      </c>
      <c r="J2543" s="89"/>
      <c r="K2543" s="89"/>
      <c r="L2543" s="89"/>
      <c r="M2543" s="89"/>
      <c r="N2543" s="271">
        <v>0</v>
      </c>
      <c r="O2543" s="271">
        <v>3024.1</v>
      </c>
      <c r="P2543" s="89" t="s">
        <v>670</v>
      </c>
    </row>
    <row r="2544" spans="1:16" ht="63.75">
      <c r="A2544" s="268" t="s">
        <v>556</v>
      </c>
      <c r="B2544" s="89"/>
      <c r="C2544" s="269" t="s">
        <v>616</v>
      </c>
      <c r="D2544" s="84">
        <v>43552</v>
      </c>
      <c r="E2544" s="85" t="s">
        <v>5209</v>
      </c>
      <c r="F2544" s="85" t="s">
        <v>3</v>
      </c>
      <c r="G2544" s="85">
        <v>1723738</v>
      </c>
      <c r="H2544" s="89"/>
      <c r="I2544" s="270" t="s">
        <v>5983</v>
      </c>
      <c r="J2544" s="89"/>
      <c r="K2544" s="89"/>
      <c r="L2544" s="89"/>
      <c r="M2544" s="89"/>
      <c r="N2544" s="271">
        <v>0</v>
      </c>
      <c r="O2544" s="271">
        <v>918</v>
      </c>
      <c r="P2544" s="89" t="s">
        <v>670</v>
      </c>
    </row>
    <row r="2545" spans="1:16" ht="51">
      <c r="A2545" s="268" t="s">
        <v>565</v>
      </c>
      <c r="B2545" s="89"/>
      <c r="C2545" s="269" t="s">
        <v>615</v>
      </c>
      <c r="D2545" s="84">
        <v>43552</v>
      </c>
      <c r="E2545" s="85" t="s">
        <v>5210</v>
      </c>
      <c r="F2545" s="85" t="s">
        <v>3</v>
      </c>
      <c r="G2545" s="85">
        <v>1723730</v>
      </c>
      <c r="H2545" s="89"/>
      <c r="I2545" s="270" t="s">
        <v>5984</v>
      </c>
      <c r="J2545" s="89"/>
      <c r="K2545" s="89"/>
      <c r="L2545" s="89"/>
      <c r="M2545" s="89"/>
      <c r="N2545" s="271">
        <v>0</v>
      </c>
      <c r="O2545" s="271">
        <v>11370.31</v>
      </c>
      <c r="P2545" s="89" t="s">
        <v>670</v>
      </c>
    </row>
    <row r="2546" spans="1:16" ht="51">
      <c r="A2546" s="268" t="s">
        <v>565</v>
      </c>
      <c r="B2546" s="89"/>
      <c r="C2546" s="269" t="s">
        <v>615</v>
      </c>
      <c r="D2546" s="84">
        <v>43552</v>
      </c>
      <c r="E2546" s="85" t="s">
        <v>5211</v>
      </c>
      <c r="F2546" s="85" t="s">
        <v>3</v>
      </c>
      <c r="G2546" s="85">
        <v>1723729</v>
      </c>
      <c r="H2546" s="89"/>
      <c r="I2546" s="270" t="s">
        <v>5985</v>
      </c>
      <c r="J2546" s="89"/>
      <c r="K2546" s="89"/>
      <c r="L2546" s="89"/>
      <c r="M2546" s="89"/>
      <c r="N2546" s="271">
        <v>0</v>
      </c>
      <c r="O2546" s="271">
        <v>500</v>
      </c>
      <c r="P2546" s="89" t="s">
        <v>670</v>
      </c>
    </row>
    <row r="2547" spans="1:16" ht="51">
      <c r="A2547" s="268" t="s">
        <v>565</v>
      </c>
      <c r="B2547" s="89"/>
      <c r="C2547" s="269" t="s">
        <v>615</v>
      </c>
      <c r="D2547" s="84">
        <v>43552</v>
      </c>
      <c r="E2547" s="85" t="s">
        <v>5212</v>
      </c>
      <c r="F2547" s="85" t="s">
        <v>3</v>
      </c>
      <c r="G2547" s="85">
        <v>1723725</v>
      </c>
      <c r="H2547" s="89"/>
      <c r="I2547" s="270" t="s">
        <v>5986</v>
      </c>
      <c r="J2547" s="89"/>
      <c r="K2547" s="89"/>
      <c r="L2547" s="89"/>
      <c r="M2547" s="89"/>
      <c r="N2547" s="271">
        <v>0</v>
      </c>
      <c r="O2547" s="271">
        <v>1043.4000000000001</v>
      </c>
      <c r="P2547" s="89" t="s">
        <v>670</v>
      </c>
    </row>
    <row r="2548" spans="1:16" ht="51">
      <c r="A2548" s="268" t="s">
        <v>565</v>
      </c>
      <c r="B2548" s="89"/>
      <c r="C2548" s="269" t="s">
        <v>615</v>
      </c>
      <c r="D2548" s="84">
        <v>43552</v>
      </c>
      <c r="E2548" s="85" t="s">
        <v>5213</v>
      </c>
      <c r="F2548" s="85" t="s">
        <v>3</v>
      </c>
      <c r="G2548" s="85">
        <v>1723723</v>
      </c>
      <c r="H2548" s="89"/>
      <c r="I2548" s="270" t="s">
        <v>5987</v>
      </c>
      <c r="J2548" s="89"/>
      <c r="K2548" s="89"/>
      <c r="L2548" s="89"/>
      <c r="M2548" s="89"/>
      <c r="N2548" s="271">
        <v>0</v>
      </c>
      <c r="O2548" s="271">
        <v>371</v>
      </c>
      <c r="P2548" s="89" t="s">
        <v>670</v>
      </c>
    </row>
    <row r="2549" spans="1:16" ht="51">
      <c r="A2549" s="268" t="s">
        <v>556</v>
      </c>
      <c r="B2549" s="89"/>
      <c r="C2549" s="269" t="s">
        <v>616</v>
      </c>
      <c r="D2549" s="84">
        <v>43552</v>
      </c>
      <c r="E2549" s="85" t="s">
        <v>5214</v>
      </c>
      <c r="F2549" s="85" t="s">
        <v>3</v>
      </c>
      <c r="G2549" s="85">
        <v>1723840</v>
      </c>
      <c r="H2549" s="89"/>
      <c r="I2549" s="270" t="s">
        <v>5988</v>
      </c>
      <c r="J2549" s="89"/>
      <c r="K2549" s="89"/>
      <c r="L2549" s="89"/>
      <c r="M2549" s="89"/>
      <c r="N2549" s="271">
        <v>0</v>
      </c>
      <c r="O2549" s="271">
        <v>1500</v>
      </c>
      <c r="P2549" s="89" t="s">
        <v>670</v>
      </c>
    </row>
    <row r="2550" spans="1:16" ht="51">
      <c r="A2550" s="268" t="s">
        <v>556</v>
      </c>
      <c r="B2550" s="89"/>
      <c r="C2550" s="269" t="s">
        <v>616</v>
      </c>
      <c r="D2550" s="84">
        <v>43552</v>
      </c>
      <c r="E2550" s="85" t="s">
        <v>5215</v>
      </c>
      <c r="F2550" s="85" t="s">
        <v>3</v>
      </c>
      <c r="G2550" s="85">
        <v>1723831</v>
      </c>
      <c r="H2550" s="89"/>
      <c r="I2550" s="270" t="s">
        <v>5989</v>
      </c>
      <c r="J2550" s="89"/>
      <c r="K2550" s="89"/>
      <c r="L2550" s="89"/>
      <c r="M2550" s="89"/>
      <c r="N2550" s="271">
        <v>0</v>
      </c>
      <c r="O2550" s="271">
        <v>2240</v>
      </c>
      <c r="P2550" s="89" t="s">
        <v>670</v>
      </c>
    </row>
    <row r="2551" spans="1:16" ht="51">
      <c r="A2551" s="268" t="s">
        <v>556</v>
      </c>
      <c r="B2551" s="89"/>
      <c r="C2551" s="269" t="s">
        <v>616</v>
      </c>
      <c r="D2551" s="84">
        <v>43552</v>
      </c>
      <c r="E2551" s="85" t="s">
        <v>5216</v>
      </c>
      <c r="F2551" s="85" t="s">
        <v>3</v>
      </c>
      <c r="G2551" s="85">
        <v>1723809</v>
      </c>
      <c r="H2551" s="89"/>
      <c r="I2551" s="270" t="s">
        <v>5990</v>
      </c>
      <c r="J2551" s="89"/>
      <c r="K2551" s="89"/>
      <c r="L2551" s="89"/>
      <c r="M2551" s="89"/>
      <c r="N2551" s="271">
        <v>0</v>
      </c>
      <c r="O2551" s="271">
        <v>597.91999999999996</v>
      </c>
      <c r="P2551" s="89" t="s">
        <v>670</v>
      </c>
    </row>
    <row r="2552" spans="1:16" ht="51">
      <c r="A2552" s="268">
        <v>287</v>
      </c>
      <c r="B2552" s="89"/>
      <c r="C2552" s="269" t="s">
        <v>126</v>
      </c>
      <c r="D2552" s="84">
        <v>43552</v>
      </c>
      <c r="E2552" s="85" t="s">
        <v>5217</v>
      </c>
      <c r="F2552" s="85" t="s">
        <v>3</v>
      </c>
      <c r="G2552" s="85">
        <v>1723776</v>
      </c>
      <c r="H2552" s="89"/>
      <c r="I2552" s="270" t="s">
        <v>5991</v>
      </c>
      <c r="J2552" s="89"/>
      <c r="K2552" s="89"/>
      <c r="L2552" s="89"/>
      <c r="M2552" s="89"/>
      <c r="N2552" s="271">
        <v>0</v>
      </c>
      <c r="O2552" s="271">
        <v>2560</v>
      </c>
      <c r="P2552" s="89" t="s">
        <v>670</v>
      </c>
    </row>
    <row r="2553" spans="1:16" ht="51">
      <c r="A2553" s="268">
        <v>590</v>
      </c>
      <c r="B2553" s="89"/>
      <c r="C2553" s="269" t="s">
        <v>611</v>
      </c>
      <c r="D2553" s="84">
        <v>43552</v>
      </c>
      <c r="E2553" s="85" t="s">
        <v>5218</v>
      </c>
      <c r="F2553" s="85" t="s">
        <v>3</v>
      </c>
      <c r="G2553" s="85">
        <v>1723799</v>
      </c>
      <c r="H2553" s="89"/>
      <c r="I2553" s="270" t="s">
        <v>5992</v>
      </c>
      <c r="J2553" s="89"/>
      <c r="K2553" s="89"/>
      <c r="L2553" s="89"/>
      <c r="M2553" s="89"/>
      <c r="N2553" s="271">
        <v>0</v>
      </c>
      <c r="O2553" s="271">
        <v>2650</v>
      </c>
      <c r="P2553" s="89" t="s">
        <v>670</v>
      </c>
    </row>
    <row r="2554" spans="1:16" ht="63.75" hidden="1">
      <c r="A2554" s="268" t="s">
        <v>556</v>
      </c>
      <c r="B2554" s="89"/>
      <c r="C2554" s="269" t="s">
        <v>616</v>
      </c>
      <c r="D2554" s="84">
        <v>43552</v>
      </c>
      <c r="E2554" s="85" t="s">
        <v>5219</v>
      </c>
      <c r="F2554" s="85" t="s">
        <v>671</v>
      </c>
      <c r="G2554" s="85">
        <v>272324</v>
      </c>
      <c r="H2554" s="89"/>
      <c r="I2554" s="270" t="s">
        <v>5993</v>
      </c>
      <c r="J2554" s="89"/>
      <c r="K2554" s="89"/>
      <c r="L2554" s="89"/>
      <c r="M2554" s="89"/>
      <c r="N2554" s="271">
        <v>0</v>
      </c>
      <c r="O2554" s="271">
        <v>15204.77</v>
      </c>
      <c r="P2554" s="89" t="s">
        <v>670</v>
      </c>
    </row>
    <row r="2555" spans="1:16" ht="63.75" hidden="1">
      <c r="A2555" s="268">
        <v>513</v>
      </c>
      <c r="B2555" s="89"/>
      <c r="C2555" s="269" t="s">
        <v>171</v>
      </c>
      <c r="D2555" s="84">
        <v>43552</v>
      </c>
      <c r="E2555" s="85" t="s">
        <v>5220</v>
      </c>
      <c r="F2555" s="85" t="s">
        <v>15</v>
      </c>
      <c r="G2555" s="85">
        <v>998913</v>
      </c>
      <c r="H2555" s="89"/>
      <c r="I2555" s="270" t="s">
        <v>5994</v>
      </c>
      <c r="J2555" s="89"/>
      <c r="K2555" s="89"/>
      <c r="L2555" s="89"/>
      <c r="M2555" s="89"/>
      <c r="N2555" s="271">
        <v>50</v>
      </c>
      <c r="O2555" s="271">
        <v>0</v>
      </c>
      <c r="P2555" s="89" t="s">
        <v>670</v>
      </c>
    </row>
    <row r="2556" spans="1:16" ht="51" hidden="1">
      <c r="A2556" s="268">
        <v>513</v>
      </c>
      <c r="B2556" s="89"/>
      <c r="C2556" s="269" t="s">
        <v>171</v>
      </c>
      <c r="D2556" s="84">
        <v>43552</v>
      </c>
      <c r="E2556" s="85" t="s">
        <v>5221</v>
      </c>
      <c r="F2556" s="85" t="s">
        <v>15</v>
      </c>
      <c r="G2556" s="85">
        <v>998923</v>
      </c>
      <c r="H2556" s="89"/>
      <c r="I2556" s="270" t="s">
        <v>5564</v>
      </c>
      <c r="J2556" s="89"/>
      <c r="K2556" s="89"/>
      <c r="L2556" s="89"/>
      <c r="M2556" s="89"/>
      <c r="N2556" s="271">
        <v>50</v>
      </c>
      <c r="O2556" s="271">
        <v>0</v>
      </c>
      <c r="P2556" s="89" t="s">
        <v>670</v>
      </c>
    </row>
    <row r="2557" spans="1:16" ht="76.5" hidden="1">
      <c r="A2557" s="268">
        <v>513</v>
      </c>
      <c r="B2557" s="89"/>
      <c r="C2557" s="269" t="s">
        <v>171</v>
      </c>
      <c r="D2557" s="84">
        <v>43552</v>
      </c>
      <c r="E2557" s="85" t="s">
        <v>5222</v>
      </c>
      <c r="F2557" s="85" t="s">
        <v>15</v>
      </c>
      <c r="G2557" s="85">
        <v>999057</v>
      </c>
      <c r="H2557" s="89"/>
      <c r="I2557" s="270" t="s">
        <v>5995</v>
      </c>
      <c r="J2557" s="89"/>
      <c r="K2557" s="89"/>
      <c r="L2557" s="89"/>
      <c r="M2557" s="89"/>
      <c r="N2557" s="271">
        <v>50</v>
      </c>
      <c r="O2557" s="271">
        <v>0</v>
      </c>
      <c r="P2557" s="89" t="s">
        <v>670</v>
      </c>
    </row>
    <row r="2558" spans="1:16" ht="63.75" hidden="1">
      <c r="A2558" s="268">
        <v>287</v>
      </c>
      <c r="B2558" s="89"/>
      <c r="C2558" s="269" t="s">
        <v>126</v>
      </c>
      <c r="D2558" s="84">
        <v>43552</v>
      </c>
      <c r="E2558" s="85" t="s">
        <v>5223</v>
      </c>
      <c r="F2558" s="85" t="s">
        <v>11</v>
      </c>
      <c r="G2558" s="85">
        <v>999524</v>
      </c>
      <c r="H2558" s="89"/>
      <c r="I2558" s="270" t="s">
        <v>5996</v>
      </c>
      <c r="J2558" s="89"/>
      <c r="K2558" s="89"/>
      <c r="L2558" s="89"/>
      <c r="M2558" s="89"/>
      <c r="N2558" s="271">
        <v>50</v>
      </c>
      <c r="O2558" s="271">
        <v>0</v>
      </c>
      <c r="P2558" s="89" t="s">
        <v>670</v>
      </c>
    </row>
    <row r="2559" spans="1:16" ht="102" hidden="1">
      <c r="A2559" s="268">
        <v>513</v>
      </c>
      <c r="B2559" s="89"/>
      <c r="C2559" s="269" t="s">
        <v>171</v>
      </c>
      <c r="D2559" s="84">
        <v>43552</v>
      </c>
      <c r="E2559" s="85" t="s">
        <v>5224</v>
      </c>
      <c r="F2559" s="85" t="s">
        <v>15</v>
      </c>
      <c r="G2559" s="85">
        <v>7582</v>
      </c>
      <c r="H2559" s="89"/>
      <c r="I2559" s="270" t="s">
        <v>5997</v>
      </c>
      <c r="J2559" s="89"/>
      <c r="K2559" s="89"/>
      <c r="L2559" s="89"/>
      <c r="M2559" s="89"/>
      <c r="N2559" s="271">
        <v>166541.1</v>
      </c>
      <c r="O2559" s="271">
        <v>0</v>
      </c>
      <c r="P2559" s="89" t="s">
        <v>670</v>
      </c>
    </row>
    <row r="2560" spans="1:16" ht="102" hidden="1">
      <c r="A2560" s="268">
        <v>576</v>
      </c>
      <c r="B2560" s="89"/>
      <c r="C2560" s="269" t="s">
        <v>1367</v>
      </c>
      <c r="D2560" s="84">
        <v>43552</v>
      </c>
      <c r="E2560" s="85" t="s">
        <v>5225</v>
      </c>
      <c r="F2560" s="85" t="s">
        <v>629</v>
      </c>
      <c r="G2560" s="85">
        <v>7570</v>
      </c>
      <c r="H2560" s="89"/>
      <c r="I2560" s="270" t="s">
        <v>5998</v>
      </c>
      <c r="J2560" s="89"/>
      <c r="K2560" s="89"/>
      <c r="L2560" s="89"/>
      <c r="M2560" s="89"/>
      <c r="N2560" s="271">
        <v>217.52</v>
      </c>
      <c r="O2560" s="271">
        <v>0</v>
      </c>
      <c r="P2560" s="89" t="s">
        <v>670</v>
      </c>
    </row>
    <row r="2561" spans="1:16" ht="89.25" hidden="1">
      <c r="A2561" s="268">
        <v>576</v>
      </c>
      <c r="B2561" s="89"/>
      <c r="C2561" s="269" t="s">
        <v>1367</v>
      </c>
      <c r="D2561" s="84">
        <v>43552</v>
      </c>
      <c r="E2561" s="85" t="s">
        <v>5226</v>
      </c>
      <c r="F2561" s="85" t="s">
        <v>15</v>
      </c>
      <c r="G2561" s="85">
        <v>7570</v>
      </c>
      <c r="H2561" s="89"/>
      <c r="I2561" s="270" t="s">
        <v>5999</v>
      </c>
      <c r="J2561" s="89"/>
      <c r="K2561" s="89"/>
      <c r="L2561" s="89"/>
      <c r="M2561" s="89"/>
      <c r="N2561" s="271">
        <v>318.02</v>
      </c>
      <c r="O2561" s="271">
        <v>0</v>
      </c>
      <c r="P2561" s="89" t="s">
        <v>670</v>
      </c>
    </row>
    <row r="2562" spans="1:16" ht="76.5" hidden="1">
      <c r="A2562" s="268">
        <v>513</v>
      </c>
      <c r="B2562" s="89"/>
      <c r="C2562" s="269" t="s">
        <v>171</v>
      </c>
      <c r="D2562" s="84">
        <v>43552</v>
      </c>
      <c r="E2562" s="85" t="s">
        <v>5227</v>
      </c>
      <c r="F2562" s="85" t="s">
        <v>11</v>
      </c>
      <c r="G2562" s="85">
        <v>950298</v>
      </c>
      <c r="H2562" s="89"/>
      <c r="I2562" s="270" t="s">
        <v>6000</v>
      </c>
      <c r="J2562" s="89"/>
      <c r="K2562" s="89"/>
      <c r="L2562" s="89"/>
      <c r="M2562" s="89"/>
      <c r="N2562" s="271">
        <v>13825.64</v>
      </c>
      <c r="O2562" s="271">
        <v>0</v>
      </c>
      <c r="P2562" s="89" t="s">
        <v>670</v>
      </c>
    </row>
    <row r="2563" spans="1:16" ht="76.5" hidden="1">
      <c r="A2563" s="268">
        <v>513</v>
      </c>
      <c r="B2563" s="89"/>
      <c r="C2563" s="269" t="s">
        <v>171</v>
      </c>
      <c r="D2563" s="84">
        <v>43552</v>
      </c>
      <c r="E2563" s="85" t="s">
        <v>5228</v>
      </c>
      <c r="F2563" s="85" t="s">
        <v>11</v>
      </c>
      <c r="G2563" s="85">
        <v>950311</v>
      </c>
      <c r="H2563" s="89"/>
      <c r="I2563" s="270" t="s">
        <v>6001</v>
      </c>
      <c r="J2563" s="89"/>
      <c r="K2563" s="89"/>
      <c r="L2563" s="89"/>
      <c r="M2563" s="89"/>
      <c r="N2563" s="271">
        <v>30.8</v>
      </c>
      <c r="O2563" s="271">
        <v>0</v>
      </c>
      <c r="P2563" s="89" t="s">
        <v>670</v>
      </c>
    </row>
    <row r="2564" spans="1:16" ht="63.75">
      <c r="A2564" s="268">
        <v>597</v>
      </c>
      <c r="B2564" s="89"/>
      <c r="C2564" s="269" t="s">
        <v>734</v>
      </c>
      <c r="D2564" s="84">
        <v>43553</v>
      </c>
      <c r="E2564" s="85" t="s">
        <v>5229</v>
      </c>
      <c r="F2564" s="85" t="s">
        <v>3</v>
      </c>
      <c r="G2564" s="85">
        <v>1724311</v>
      </c>
      <c r="H2564" s="89"/>
      <c r="I2564" s="270" t="s">
        <v>6002</v>
      </c>
      <c r="J2564" s="89"/>
      <c r="K2564" s="89"/>
      <c r="L2564" s="89"/>
      <c r="M2564" s="89"/>
      <c r="N2564" s="271">
        <v>0</v>
      </c>
      <c r="O2564" s="271">
        <v>320</v>
      </c>
      <c r="P2564" s="89" t="s">
        <v>670</v>
      </c>
    </row>
    <row r="2565" spans="1:16" ht="38.25">
      <c r="A2565" s="268">
        <v>16</v>
      </c>
      <c r="B2565" s="89"/>
      <c r="C2565" s="269" t="s">
        <v>43</v>
      </c>
      <c r="D2565" s="84">
        <v>43553</v>
      </c>
      <c r="E2565" s="85" t="s">
        <v>5230</v>
      </c>
      <c r="F2565" s="85" t="s">
        <v>3</v>
      </c>
      <c r="G2565" s="85">
        <v>1724271</v>
      </c>
      <c r="H2565" s="89"/>
      <c r="I2565" s="270" t="s">
        <v>6003</v>
      </c>
      <c r="J2565" s="89"/>
      <c r="K2565" s="89"/>
      <c r="L2565" s="89"/>
      <c r="M2565" s="89"/>
      <c r="N2565" s="271">
        <v>0</v>
      </c>
      <c r="O2565" s="271">
        <v>5662</v>
      </c>
      <c r="P2565" s="89" t="s">
        <v>670</v>
      </c>
    </row>
    <row r="2566" spans="1:16" ht="51">
      <c r="A2566" s="268" t="s">
        <v>565</v>
      </c>
      <c r="B2566" s="89"/>
      <c r="C2566" s="269" t="s">
        <v>615</v>
      </c>
      <c r="D2566" s="84">
        <v>43553</v>
      </c>
      <c r="E2566" s="85" t="s">
        <v>5231</v>
      </c>
      <c r="F2566" s="85" t="s">
        <v>3</v>
      </c>
      <c r="G2566" s="85">
        <v>1724225</v>
      </c>
      <c r="H2566" s="89"/>
      <c r="I2566" s="270" t="s">
        <v>6004</v>
      </c>
      <c r="J2566" s="89"/>
      <c r="K2566" s="89"/>
      <c r="L2566" s="89"/>
      <c r="M2566" s="89"/>
      <c r="N2566" s="271">
        <v>0</v>
      </c>
      <c r="O2566" s="271">
        <v>300</v>
      </c>
      <c r="P2566" s="89" t="s">
        <v>670</v>
      </c>
    </row>
    <row r="2567" spans="1:16" ht="38.25">
      <c r="A2567" s="268" t="s">
        <v>565</v>
      </c>
      <c r="B2567" s="89"/>
      <c r="C2567" s="269" t="s">
        <v>615</v>
      </c>
      <c r="D2567" s="84">
        <v>43553</v>
      </c>
      <c r="E2567" s="85" t="s">
        <v>5232</v>
      </c>
      <c r="F2567" s="85" t="s">
        <v>3</v>
      </c>
      <c r="G2567" s="85">
        <v>1724222</v>
      </c>
      <c r="H2567" s="89"/>
      <c r="I2567" s="270" t="s">
        <v>4146</v>
      </c>
      <c r="J2567" s="89"/>
      <c r="K2567" s="89"/>
      <c r="L2567" s="89"/>
      <c r="M2567" s="89"/>
      <c r="N2567" s="271">
        <v>0</v>
      </c>
      <c r="O2567" s="271">
        <v>3035.81</v>
      </c>
      <c r="P2567" s="89" t="s">
        <v>670</v>
      </c>
    </row>
    <row r="2568" spans="1:16" ht="51">
      <c r="A2568" s="268" t="s">
        <v>565</v>
      </c>
      <c r="B2568" s="89"/>
      <c r="C2568" s="269" t="s">
        <v>615</v>
      </c>
      <c r="D2568" s="84">
        <v>43553</v>
      </c>
      <c r="E2568" s="85" t="s">
        <v>5233</v>
      </c>
      <c r="F2568" s="85" t="s">
        <v>3</v>
      </c>
      <c r="G2568" s="85">
        <v>1724209</v>
      </c>
      <c r="H2568" s="89"/>
      <c r="I2568" s="270" t="s">
        <v>6005</v>
      </c>
      <c r="J2568" s="89"/>
      <c r="K2568" s="89"/>
      <c r="L2568" s="89"/>
      <c r="M2568" s="89"/>
      <c r="N2568" s="271">
        <v>0</v>
      </c>
      <c r="O2568" s="271">
        <v>8247.1</v>
      </c>
      <c r="P2568" s="89" t="s">
        <v>670</v>
      </c>
    </row>
    <row r="2569" spans="1:16" ht="51">
      <c r="A2569" s="268">
        <v>592</v>
      </c>
      <c r="B2569" s="89"/>
      <c r="C2569" s="269" t="s">
        <v>645</v>
      </c>
      <c r="D2569" s="84">
        <v>43553</v>
      </c>
      <c r="E2569" s="85" t="s">
        <v>5234</v>
      </c>
      <c r="F2569" s="85" t="s">
        <v>3</v>
      </c>
      <c r="G2569" s="85">
        <v>1724414</v>
      </c>
      <c r="H2569" s="89"/>
      <c r="I2569" s="270" t="s">
        <v>6006</v>
      </c>
      <c r="J2569" s="89"/>
      <c r="K2569" s="89"/>
      <c r="L2569" s="89"/>
      <c r="M2569" s="89"/>
      <c r="N2569" s="271">
        <v>0</v>
      </c>
      <c r="O2569" s="271">
        <v>330</v>
      </c>
      <c r="P2569" s="89" t="s">
        <v>670</v>
      </c>
    </row>
    <row r="2570" spans="1:16" ht="51">
      <c r="A2570" s="268">
        <v>592</v>
      </c>
      <c r="B2570" s="89"/>
      <c r="C2570" s="269" t="s">
        <v>645</v>
      </c>
      <c r="D2570" s="84">
        <v>43553</v>
      </c>
      <c r="E2570" s="85" t="s">
        <v>5235</v>
      </c>
      <c r="F2570" s="85" t="s">
        <v>3</v>
      </c>
      <c r="G2570" s="85">
        <v>1724409</v>
      </c>
      <c r="H2570" s="89"/>
      <c r="I2570" s="270" t="s">
        <v>6007</v>
      </c>
      <c r="J2570" s="89"/>
      <c r="K2570" s="89"/>
      <c r="L2570" s="89"/>
      <c r="M2570" s="89"/>
      <c r="N2570" s="271">
        <v>0</v>
      </c>
      <c r="O2570" s="271">
        <v>30</v>
      </c>
      <c r="P2570" s="89" t="s">
        <v>670</v>
      </c>
    </row>
    <row r="2571" spans="1:16" ht="51">
      <c r="A2571" s="268">
        <v>592</v>
      </c>
      <c r="B2571" s="89"/>
      <c r="C2571" s="269" t="s">
        <v>645</v>
      </c>
      <c r="D2571" s="84">
        <v>43553</v>
      </c>
      <c r="E2571" s="85" t="s">
        <v>5236</v>
      </c>
      <c r="F2571" s="85" t="s">
        <v>3</v>
      </c>
      <c r="G2571" s="85">
        <v>1724407</v>
      </c>
      <c r="H2571" s="89"/>
      <c r="I2571" s="270" t="s">
        <v>6008</v>
      </c>
      <c r="J2571" s="89"/>
      <c r="K2571" s="89"/>
      <c r="L2571" s="89"/>
      <c r="M2571" s="89"/>
      <c r="N2571" s="271">
        <v>0</v>
      </c>
      <c r="O2571" s="271">
        <v>400</v>
      </c>
      <c r="P2571" s="89" t="s">
        <v>670</v>
      </c>
    </row>
    <row r="2572" spans="1:16" ht="51">
      <c r="A2572" s="268">
        <v>592</v>
      </c>
      <c r="B2572" s="89"/>
      <c r="C2572" s="269" t="s">
        <v>645</v>
      </c>
      <c r="D2572" s="84">
        <v>43553</v>
      </c>
      <c r="E2572" s="85" t="s">
        <v>5237</v>
      </c>
      <c r="F2572" s="85" t="s">
        <v>3</v>
      </c>
      <c r="G2572" s="85">
        <v>1724404</v>
      </c>
      <c r="H2572" s="89"/>
      <c r="I2572" s="270" t="s">
        <v>6009</v>
      </c>
      <c r="J2572" s="89"/>
      <c r="K2572" s="89"/>
      <c r="L2572" s="89"/>
      <c r="M2572" s="89"/>
      <c r="N2572" s="271">
        <v>0</v>
      </c>
      <c r="O2572" s="271">
        <v>126</v>
      </c>
      <c r="P2572" s="89" t="s">
        <v>670</v>
      </c>
    </row>
    <row r="2573" spans="1:16" ht="63.75">
      <c r="A2573" s="268">
        <v>592</v>
      </c>
      <c r="B2573" s="89"/>
      <c r="C2573" s="269" t="s">
        <v>645</v>
      </c>
      <c r="D2573" s="84">
        <v>43553</v>
      </c>
      <c r="E2573" s="85" t="s">
        <v>5238</v>
      </c>
      <c r="F2573" s="85" t="s">
        <v>3</v>
      </c>
      <c r="G2573" s="85">
        <v>1724403</v>
      </c>
      <c r="H2573" s="89"/>
      <c r="I2573" s="270" t="s">
        <v>6010</v>
      </c>
      <c r="J2573" s="89"/>
      <c r="K2573" s="89"/>
      <c r="L2573" s="89"/>
      <c r="M2573" s="89"/>
      <c r="N2573" s="271">
        <v>0</v>
      </c>
      <c r="O2573" s="271">
        <v>1.1200000000000001</v>
      </c>
      <c r="P2573" s="89" t="s">
        <v>670</v>
      </c>
    </row>
    <row r="2574" spans="1:16" ht="51">
      <c r="A2574" s="268">
        <v>47</v>
      </c>
      <c r="B2574" s="89"/>
      <c r="C2574" s="269" t="s">
        <v>49</v>
      </c>
      <c r="D2574" s="84">
        <v>43553</v>
      </c>
      <c r="E2574" s="85" t="s">
        <v>5239</v>
      </c>
      <c r="F2574" s="85" t="s">
        <v>3</v>
      </c>
      <c r="G2574" s="85">
        <v>1724320</v>
      </c>
      <c r="H2574" s="89"/>
      <c r="I2574" s="270" t="s">
        <v>6011</v>
      </c>
      <c r="J2574" s="89"/>
      <c r="K2574" s="89"/>
      <c r="L2574" s="89"/>
      <c r="M2574" s="89"/>
      <c r="N2574" s="271">
        <v>0</v>
      </c>
      <c r="O2574" s="271">
        <v>1961.16</v>
      </c>
      <c r="P2574" s="89" t="s">
        <v>670</v>
      </c>
    </row>
    <row r="2575" spans="1:16" ht="63.75">
      <c r="A2575" s="268" t="s">
        <v>565</v>
      </c>
      <c r="B2575" s="89"/>
      <c r="C2575" s="269" t="s">
        <v>615</v>
      </c>
      <c r="D2575" s="84">
        <v>43553</v>
      </c>
      <c r="E2575" s="85" t="s">
        <v>5240</v>
      </c>
      <c r="F2575" s="85" t="s">
        <v>3</v>
      </c>
      <c r="G2575" s="85">
        <v>1724319</v>
      </c>
      <c r="H2575" s="89"/>
      <c r="I2575" s="270" t="s">
        <v>6012</v>
      </c>
      <c r="J2575" s="89"/>
      <c r="K2575" s="89"/>
      <c r="L2575" s="89"/>
      <c r="M2575" s="89"/>
      <c r="N2575" s="271">
        <v>0</v>
      </c>
      <c r="O2575" s="271">
        <v>3307.94</v>
      </c>
      <c r="P2575" s="89" t="s">
        <v>670</v>
      </c>
    </row>
    <row r="2576" spans="1:16" ht="51">
      <c r="A2576" s="268" t="s">
        <v>565</v>
      </c>
      <c r="B2576" s="89"/>
      <c r="C2576" s="269" t="s">
        <v>615</v>
      </c>
      <c r="D2576" s="84">
        <v>43553</v>
      </c>
      <c r="E2576" s="85" t="s">
        <v>5241</v>
      </c>
      <c r="F2576" s="85" t="s">
        <v>3</v>
      </c>
      <c r="G2576" s="85">
        <v>1724172</v>
      </c>
      <c r="H2576" s="89"/>
      <c r="I2576" s="270" t="s">
        <v>6013</v>
      </c>
      <c r="J2576" s="89"/>
      <c r="K2576" s="89"/>
      <c r="L2576" s="89"/>
      <c r="M2576" s="89"/>
      <c r="N2576" s="271">
        <v>0</v>
      </c>
      <c r="O2576" s="271">
        <v>2849.94</v>
      </c>
      <c r="P2576" s="89" t="s">
        <v>670</v>
      </c>
    </row>
    <row r="2577" spans="1:16" ht="51">
      <c r="A2577" s="268">
        <v>70</v>
      </c>
      <c r="B2577" s="89"/>
      <c r="C2577" s="269" t="s">
        <v>53</v>
      </c>
      <c r="D2577" s="84">
        <v>43553</v>
      </c>
      <c r="E2577" s="85" t="s">
        <v>5242</v>
      </c>
      <c r="F2577" s="85" t="s">
        <v>3</v>
      </c>
      <c r="G2577" s="85">
        <v>1724168</v>
      </c>
      <c r="H2577" s="89"/>
      <c r="I2577" s="270" t="s">
        <v>6014</v>
      </c>
      <c r="J2577" s="89"/>
      <c r="K2577" s="89"/>
      <c r="L2577" s="89"/>
      <c r="M2577" s="89"/>
      <c r="N2577" s="271">
        <v>0</v>
      </c>
      <c r="O2577" s="271">
        <v>1196.8</v>
      </c>
      <c r="P2577" s="89" t="s">
        <v>670</v>
      </c>
    </row>
    <row r="2578" spans="1:16" ht="51">
      <c r="A2578" s="268" t="s">
        <v>556</v>
      </c>
      <c r="B2578" s="89"/>
      <c r="C2578" s="269" t="s">
        <v>616</v>
      </c>
      <c r="D2578" s="84">
        <v>43553</v>
      </c>
      <c r="E2578" s="85" t="s">
        <v>5243</v>
      </c>
      <c r="F2578" s="85" t="s">
        <v>3</v>
      </c>
      <c r="G2578" s="85">
        <v>1724126</v>
      </c>
      <c r="H2578" s="89"/>
      <c r="I2578" s="270" t="s">
        <v>6015</v>
      </c>
      <c r="J2578" s="89"/>
      <c r="K2578" s="89"/>
      <c r="L2578" s="89"/>
      <c r="M2578" s="89"/>
      <c r="N2578" s="271">
        <v>0</v>
      </c>
      <c r="O2578" s="271">
        <v>11022.960000000001</v>
      </c>
      <c r="P2578" s="89" t="s">
        <v>670</v>
      </c>
    </row>
    <row r="2579" spans="1:16" ht="51">
      <c r="A2579" s="268">
        <v>16</v>
      </c>
      <c r="B2579" s="89"/>
      <c r="C2579" s="269" t="s">
        <v>43</v>
      </c>
      <c r="D2579" s="84">
        <v>43553</v>
      </c>
      <c r="E2579" s="85" t="s">
        <v>5244</v>
      </c>
      <c r="F2579" s="85" t="s">
        <v>3</v>
      </c>
      <c r="G2579" s="85">
        <v>1724221</v>
      </c>
      <c r="H2579" s="89"/>
      <c r="I2579" s="270" t="s">
        <v>6016</v>
      </c>
      <c r="J2579" s="89"/>
      <c r="K2579" s="89"/>
      <c r="L2579" s="89"/>
      <c r="M2579" s="89"/>
      <c r="N2579" s="271">
        <v>0</v>
      </c>
      <c r="O2579" s="271">
        <v>826.14</v>
      </c>
      <c r="P2579" s="89" t="s">
        <v>670</v>
      </c>
    </row>
    <row r="2580" spans="1:16" ht="51">
      <c r="A2580" s="268">
        <v>16</v>
      </c>
      <c r="B2580" s="89"/>
      <c r="C2580" s="269" t="s">
        <v>43</v>
      </c>
      <c r="D2580" s="84">
        <v>43553</v>
      </c>
      <c r="E2580" s="85" t="s">
        <v>5245</v>
      </c>
      <c r="F2580" s="85" t="s">
        <v>3</v>
      </c>
      <c r="G2580" s="85">
        <v>1724220</v>
      </c>
      <c r="H2580" s="89"/>
      <c r="I2580" s="270" t="s">
        <v>6017</v>
      </c>
      <c r="J2580" s="89"/>
      <c r="K2580" s="89"/>
      <c r="L2580" s="89"/>
      <c r="M2580" s="89"/>
      <c r="N2580" s="271">
        <v>0</v>
      </c>
      <c r="O2580" s="271">
        <v>871</v>
      </c>
      <c r="P2580" s="89" t="s">
        <v>670</v>
      </c>
    </row>
    <row r="2581" spans="1:16" ht="51">
      <c r="A2581" s="268" t="s">
        <v>556</v>
      </c>
      <c r="B2581" s="89"/>
      <c r="C2581" s="269" t="s">
        <v>616</v>
      </c>
      <c r="D2581" s="84">
        <v>43553</v>
      </c>
      <c r="E2581" s="85" t="s">
        <v>5246</v>
      </c>
      <c r="F2581" s="85" t="s">
        <v>3</v>
      </c>
      <c r="G2581" s="85">
        <v>1724211</v>
      </c>
      <c r="H2581" s="89"/>
      <c r="I2581" s="270" t="s">
        <v>6018</v>
      </c>
      <c r="J2581" s="89"/>
      <c r="K2581" s="89"/>
      <c r="L2581" s="89"/>
      <c r="M2581" s="89"/>
      <c r="N2581" s="271">
        <v>0</v>
      </c>
      <c r="O2581" s="271">
        <v>610</v>
      </c>
      <c r="P2581" s="89" t="s">
        <v>670</v>
      </c>
    </row>
    <row r="2582" spans="1:16" ht="51">
      <c r="A2582" s="268">
        <v>16</v>
      </c>
      <c r="B2582" s="89"/>
      <c r="C2582" s="269" t="s">
        <v>43</v>
      </c>
      <c r="D2582" s="84">
        <v>43553</v>
      </c>
      <c r="E2582" s="85" t="s">
        <v>5247</v>
      </c>
      <c r="F2582" s="85" t="s">
        <v>3</v>
      </c>
      <c r="G2582" s="85">
        <v>1724195</v>
      </c>
      <c r="H2582" s="89"/>
      <c r="I2582" s="270" t="s">
        <v>6019</v>
      </c>
      <c r="J2582" s="89"/>
      <c r="K2582" s="89"/>
      <c r="L2582" s="89"/>
      <c r="M2582" s="89"/>
      <c r="N2582" s="271">
        <v>0</v>
      </c>
      <c r="O2582" s="271">
        <v>3188</v>
      </c>
      <c r="P2582" s="89" t="s">
        <v>670</v>
      </c>
    </row>
    <row r="2583" spans="1:16" ht="63.75">
      <c r="A2583" s="268">
        <v>670</v>
      </c>
      <c r="B2583" s="89"/>
      <c r="C2583" s="269" t="s">
        <v>190</v>
      </c>
      <c r="D2583" s="84">
        <v>43553</v>
      </c>
      <c r="E2583" s="85" t="s">
        <v>5248</v>
      </c>
      <c r="F2583" s="85" t="s">
        <v>3</v>
      </c>
      <c r="G2583" s="85">
        <v>1724180</v>
      </c>
      <c r="H2583" s="89"/>
      <c r="I2583" s="270" t="s">
        <v>6020</v>
      </c>
      <c r="J2583" s="89"/>
      <c r="K2583" s="89"/>
      <c r="L2583" s="89"/>
      <c r="M2583" s="89"/>
      <c r="N2583" s="271">
        <v>0</v>
      </c>
      <c r="O2583" s="271">
        <v>720</v>
      </c>
      <c r="P2583" s="89" t="s">
        <v>670</v>
      </c>
    </row>
    <row r="2584" spans="1:16" ht="51">
      <c r="A2584" s="268" t="s">
        <v>565</v>
      </c>
      <c r="B2584" s="89"/>
      <c r="C2584" s="269" t="s">
        <v>615</v>
      </c>
      <c r="D2584" s="84">
        <v>43553</v>
      </c>
      <c r="E2584" s="85" t="s">
        <v>5249</v>
      </c>
      <c r="F2584" s="85" t="s">
        <v>3</v>
      </c>
      <c r="G2584" s="85">
        <v>1724177</v>
      </c>
      <c r="H2584" s="89"/>
      <c r="I2584" s="270" t="s">
        <v>6021</v>
      </c>
      <c r="J2584" s="89"/>
      <c r="K2584" s="89"/>
      <c r="L2584" s="89"/>
      <c r="M2584" s="89"/>
      <c r="N2584" s="271">
        <v>0</v>
      </c>
      <c r="O2584" s="271">
        <v>8631.2900000000009</v>
      </c>
      <c r="P2584" s="89" t="s">
        <v>670</v>
      </c>
    </row>
    <row r="2585" spans="1:16" ht="51">
      <c r="A2585" s="268" t="s">
        <v>565</v>
      </c>
      <c r="B2585" s="89"/>
      <c r="C2585" s="269" t="s">
        <v>615</v>
      </c>
      <c r="D2585" s="84">
        <v>43553</v>
      </c>
      <c r="E2585" s="85" t="s">
        <v>5250</v>
      </c>
      <c r="F2585" s="85" t="s">
        <v>3</v>
      </c>
      <c r="G2585" s="85">
        <v>1724173</v>
      </c>
      <c r="H2585" s="89"/>
      <c r="I2585" s="270" t="s">
        <v>6022</v>
      </c>
      <c r="J2585" s="89"/>
      <c r="K2585" s="89"/>
      <c r="L2585" s="89"/>
      <c r="M2585" s="89"/>
      <c r="N2585" s="271">
        <v>0</v>
      </c>
      <c r="O2585" s="271">
        <v>31201.72</v>
      </c>
      <c r="P2585" s="89" t="s">
        <v>670</v>
      </c>
    </row>
    <row r="2586" spans="1:16" ht="51">
      <c r="A2586" s="268">
        <v>590</v>
      </c>
      <c r="B2586" s="89"/>
      <c r="C2586" s="269" t="s">
        <v>611</v>
      </c>
      <c r="D2586" s="84">
        <v>43553</v>
      </c>
      <c r="E2586" s="85" t="s">
        <v>5251</v>
      </c>
      <c r="F2586" s="85" t="s">
        <v>3</v>
      </c>
      <c r="G2586" s="85">
        <v>1724169</v>
      </c>
      <c r="H2586" s="89"/>
      <c r="I2586" s="270" t="s">
        <v>6023</v>
      </c>
      <c r="J2586" s="89"/>
      <c r="K2586" s="89"/>
      <c r="L2586" s="89"/>
      <c r="M2586" s="89"/>
      <c r="N2586" s="271">
        <v>0</v>
      </c>
      <c r="O2586" s="271">
        <v>541.5</v>
      </c>
      <c r="P2586" s="89" t="s">
        <v>670</v>
      </c>
    </row>
    <row r="2587" spans="1:16" ht="76.5" hidden="1">
      <c r="A2587" s="268">
        <v>10</v>
      </c>
      <c r="B2587" s="89"/>
      <c r="C2587" s="269" t="s">
        <v>41</v>
      </c>
      <c r="D2587" s="84">
        <v>43553</v>
      </c>
      <c r="E2587" s="85" t="s">
        <v>5252</v>
      </c>
      <c r="F2587" s="85" t="s">
        <v>6</v>
      </c>
      <c r="G2587" s="85">
        <v>999916</v>
      </c>
      <c r="H2587" s="89"/>
      <c r="I2587" s="270" t="s">
        <v>6024</v>
      </c>
      <c r="J2587" s="89"/>
      <c r="K2587" s="89"/>
      <c r="L2587" s="89"/>
      <c r="M2587" s="89"/>
      <c r="N2587" s="271">
        <v>0</v>
      </c>
      <c r="O2587" s="271">
        <v>65518.49</v>
      </c>
      <c r="P2587" s="89" t="s">
        <v>670</v>
      </c>
    </row>
    <row r="2588" spans="1:16" ht="76.5" hidden="1">
      <c r="A2588" s="268">
        <v>41</v>
      </c>
      <c r="B2588" s="89"/>
      <c r="C2588" s="269" t="s">
        <v>47</v>
      </c>
      <c r="D2588" s="84">
        <v>43553</v>
      </c>
      <c r="E2588" s="85" t="s">
        <v>5253</v>
      </c>
      <c r="F2588" s="85" t="s">
        <v>628</v>
      </c>
      <c r="G2588" s="85">
        <v>275393</v>
      </c>
      <c r="H2588" s="89"/>
      <c r="I2588" s="270" t="s">
        <v>6025</v>
      </c>
      <c r="J2588" s="89"/>
      <c r="K2588" s="89"/>
      <c r="L2588" s="89"/>
      <c r="M2588" s="89"/>
      <c r="N2588" s="271">
        <v>0</v>
      </c>
      <c r="O2588" s="271">
        <v>128412</v>
      </c>
      <c r="P2588" s="89" t="s">
        <v>670</v>
      </c>
    </row>
    <row r="2589" spans="1:16" ht="51" hidden="1">
      <c r="A2589" s="268">
        <v>513</v>
      </c>
      <c r="B2589" s="89"/>
      <c r="C2589" s="269" t="s">
        <v>171</v>
      </c>
      <c r="D2589" s="84">
        <v>43553</v>
      </c>
      <c r="E2589" s="85" t="s">
        <v>5254</v>
      </c>
      <c r="F2589" s="85" t="s">
        <v>15</v>
      </c>
      <c r="G2589" s="85">
        <v>999913</v>
      </c>
      <c r="H2589" s="89"/>
      <c r="I2589" s="270" t="s">
        <v>5524</v>
      </c>
      <c r="J2589" s="89"/>
      <c r="K2589" s="89"/>
      <c r="L2589" s="89"/>
      <c r="M2589" s="89"/>
      <c r="N2589" s="271">
        <v>50</v>
      </c>
      <c r="O2589" s="271">
        <v>0</v>
      </c>
      <c r="P2589" s="89" t="s">
        <v>670</v>
      </c>
    </row>
    <row r="2590" spans="1:16" ht="63.75" hidden="1">
      <c r="A2590" s="268">
        <v>513</v>
      </c>
      <c r="B2590" s="89"/>
      <c r="C2590" s="269" t="s">
        <v>171</v>
      </c>
      <c r="D2590" s="84">
        <v>43553</v>
      </c>
      <c r="E2590" s="85" t="s">
        <v>5255</v>
      </c>
      <c r="F2590" s="85" t="s">
        <v>15</v>
      </c>
      <c r="G2590" s="85">
        <v>999938</v>
      </c>
      <c r="H2590" s="89"/>
      <c r="I2590" s="270" t="s">
        <v>6026</v>
      </c>
      <c r="J2590" s="89"/>
      <c r="K2590" s="89"/>
      <c r="L2590" s="89"/>
      <c r="M2590" s="89"/>
      <c r="N2590" s="271">
        <v>50</v>
      </c>
      <c r="O2590" s="271">
        <v>0</v>
      </c>
      <c r="P2590" s="89" t="s">
        <v>670</v>
      </c>
    </row>
    <row r="2591" spans="1:16" ht="63.75" hidden="1">
      <c r="A2591" s="268">
        <v>513</v>
      </c>
      <c r="B2591" s="89"/>
      <c r="C2591" s="269" t="s">
        <v>171</v>
      </c>
      <c r="D2591" s="84">
        <v>43553</v>
      </c>
      <c r="E2591" s="85" t="s">
        <v>5256</v>
      </c>
      <c r="F2591" s="85" t="s">
        <v>15</v>
      </c>
      <c r="G2591" s="85">
        <v>999986</v>
      </c>
      <c r="H2591" s="89"/>
      <c r="I2591" s="270" t="s">
        <v>6027</v>
      </c>
      <c r="J2591" s="89"/>
      <c r="K2591" s="89"/>
      <c r="L2591" s="89"/>
      <c r="M2591" s="89"/>
      <c r="N2591" s="271">
        <v>50</v>
      </c>
      <c r="O2591" s="271">
        <v>0</v>
      </c>
      <c r="P2591" s="89" t="s">
        <v>670</v>
      </c>
    </row>
    <row r="2592" spans="1:16" ht="76.5" hidden="1">
      <c r="A2592" s="268" t="s">
        <v>556</v>
      </c>
      <c r="B2592" s="89"/>
      <c r="C2592" s="269" t="s">
        <v>616</v>
      </c>
      <c r="D2592" s="84">
        <v>43553</v>
      </c>
      <c r="E2592" s="85" t="s">
        <v>5257</v>
      </c>
      <c r="F2592" s="85" t="s">
        <v>671</v>
      </c>
      <c r="G2592" s="85">
        <v>272320</v>
      </c>
      <c r="H2592" s="89"/>
      <c r="I2592" s="270" t="s">
        <v>6028</v>
      </c>
      <c r="J2592" s="89"/>
      <c r="K2592" s="89"/>
      <c r="L2592" s="89"/>
      <c r="M2592" s="89"/>
      <c r="N2592" s="271">
        <v>0</v>
      </c>
      <c r="O2592" s="271">
        <v>10129.030000000001</v>
      </c>
      <c r="P2592" s="89" t="s">
        <v>670</v>
      </c>
    </row>
    <row r="2593" spans="1:16" ht="51" hidden="1">
      <c r="A2593" s="268" t="s">
        <v>556</v>
      </c>
      <c r="B2593" s="89"/>
      <c r="C2593" s="269" t="s">
        <v>616</v>
      </c>
      <c r="D2593" s="84">
        <v>43553</v>
      </c>
      <c r="E2593" s="85" t="s">
        <v>5257</v>
      </c>
      <c r="F2593" s="85" t="s">
        <v>671</v>
      </c>
      <c r="G2593" s="85">
        <v>272323</v>
      </c>
      <c r="H2593" s="89"/>
      <c r="I2593" s="270" t="s">
        <v>6029</v>
      </c>
      <c r="J2593" s="89"/>
      <c r="K2593" s="89"/>
      <c r="L2593" s="89"/>
      <c r="M2593" s="89"/>
      <c r="N2593" s="271">
        <v>0</v>
      </c>
      <c r="O2593" s="271">
        <v>283211.65999999997</v>
      </c>
      <c r="P2593" s="89" t="s">
        <v>670</v>
      </c>
    </row>
    <row r="2594" spans="1:16" ht="76.5" hidden="1">
      <c r="A2594" s="268" t="s">
        <v>556</v>
      </c>
      <c r="B2594" s="89"/>
      <c r="C2594" s="269" t="s">
        <v>616</v>
      </c>
      <c r="D2594" s="84">
        <v>43553</v>
      </c>
      <c r="E2594" s="85" t="s">
        <v>5257</v>
      </c>
      <c r="F2594" s="85" t="s">
        <v>671</v>
      </c>
      <c r="G2594" s="85">
        <v>272321</v>
      </c>
      <c r="H2594" s="89"/>
      <c r="I2594" s="270" t="s">
        <v>6030</v>
      </c>
      <c r="J2594" s="89"/>
      <c r="K2594" s="89"/>
      <c r="L2594" s="89"/>
      <c r="M2594" s="89"/>
      <c r="N2594" s="271">
        <v>0</v>
      </c>
      <c r="O2594" s="271">
        <v>110743.52</v>
      </c>
      <c r="P2594" s="89" t="s">
        <v>670</v>
      </c>
    </row>
    <row r="2595" spans="1:16" ht="63.75" hidden="1">
      <c r="A2595" s="268" t="s">
        <v>559</v>
      </c>
      <c r="B2595" s="89"/>
      <c r="C2595" s="269" t="s">
        <v>760</v>
      </c>
      <c r="D2595" s="84">
        <v>43553</v>
      </c>
      <c r="E2595" s="85" t="s">
        <v>5258</v>
      </c>
      <c r="F2595" s="85" t="s">
        <v>6</v>
      </c>
      <c r="G2595" s="85">
        <v>1099326</v>
      </c>
      <c r="H2595" s="89"/>
      <c r="I2595" s="270" t="s">
        <v>6031</v>
      </c>
      <c r="J2595" s="89"/>
      <c r="K2595" s="89"/>
      <c r="L2595" s="89"/>
      <c r="M2595" s="89"/>
      <c r="N2595" s="271">
        <v>0</v>
      </c>
      <c r="O2595" s="271">
        <v>800</v>
      </c>
      <c r="P2595" s="89" t="s">
        <v>670</v>
      </c>
    </row>
    <row r="2596" spans="1:16" ht="76.5" hidden="1">
      <c r="A2596" s="268" t="s">
        <v>556</v>
      </c>
      <c r="B2596" s="89"/>
      <c r="C2596" s="269" t="s">
        <v>616</v>
      </c>
      <c r="D2596" s="84">
        <v>43553</v>
      </c>
      <c r="E2596" s="85" t="s">
        <v>5259</v>
      </c>
      <c r="F2596" s="85" t="s">
        <v>671</v>
      </c>
      <c r="G2596" s="85">
        <v>272319</v>
      </c>
      <c r="H2596" s="89"/>
      <c r="I2596" s="270" t="s">
        <v>6032</v>
      </c>
      <c r="J2596" s="89"/>
      <c r="K2596" s="89"/>
      <c r="L2596" s="89"/>
      <c r="M2596" s="89"/>
      <c r="N2596" s="271">
        <v>0</v>
      </c>
      <c r="O2596" s="271">
        <v>4647.0600000000004</v>
      </c>
      <c r="P2596" s="89" t="s">
        <v>670</v>
      </c>
    </row>
    <row r="2597" spans="1:16" ht="76.5" hidden="1">
      <c r="A2597" s="268" t="s">
        <v>556</v>
      </c>
      <c r="B2597" s="89"/>
      <c r="C2597" s="269" t="s">
        <v>616</v>
      </c>
      <c r="D2597" s="84">
        <v>43553</v>
      </c>
      <c r="E2597" s="85" t="s">
        <v>5259</v>
      </c>
      <c r="F2597" s="85" t="s">
        <v>671</v>
      </c>
      <c r="G2597" s="85">
        <v>272322</v>
      </c>
      <c r="H2597" s="89"/>
      <c r="I2597" s="270" t="s">
        <v>6033</v>
      </c>
      <c r="J2597" s="89"/>
      <c r="K2597" s="89"/>
      <c r="L2597" s="89"/>
      <c r="M2597" s="89"/>
      <c r="N2597" s="271">
        <v>0</v>
      </c>
      <c r="O2597" s="271">
        <v>164774.48000000001</v>
      </c>
      <c r="P2597" s="89" t="s">
        <v>670</v>
      </c>
    </row>
    <row r="2598" spans="1:16" ht="76.5" hidden="1">
      <c r="A2598" s="268">
        <v>41</v>
      </c>
      <c r="B2598" s="89"/>
      <c r="C2598" s="269" t="s">
        <v>47</v>
      </c>
      <c r="D2598" s="84">
        <v>43553</v>
      </c>
      <c r="E2598" s="85" t="s">
        <v>5260</v>
      </c>
      <c r="F2598" s="85" t="s">
        <v>628</v>
      </c>
      <c r="G2598" s="85">
        <v>281793</v>
      </c>
      <c r="H2598" s="89"/>
      <c r="I2598" s="270" t="s">
        <v>6034</v>
      </c>
      <c r="J2598" s="89"/>
      <c r="K2598" s="89"/>
      <c r="L2598" s="89"/>
      <c r="M2598" s="89"/>
      <c r="N2598" s="271">
        <v>0</v>
      </c>
      <c r="O2598" s="271">
        <v>17226</v>
      </c>
      <c r="P2598" s="89" t="s">
        <v>670</v>
      </c>
    </row>
    <row r="2599" spans="1:16" ht="76.5" hidden="1">
      <c r="A2599" s="268" t="s">
        <v>557</v>
      </c>
      <c r="B2599" s="89"/>
      <c r="C2599" s="269" t="s">
        <v>781</v>
      </c>
      <c r="D2599" s="84">
        <v>43553</v>
      </c>
      <c r="E2599" s="85" t="s">
        <v>5261</v>
      </c>
      <c r="F2599" s="85" t="s">
        <v>6</v>
      </c>
      <c r="G2599" s="85">
        <v>1099683</v>
      </c>
      <c r="H2599" s="89"/>
      <c r="I2599" s="270" t="s">
        <v>6035</v>
      </c>
      <c r="J2599" s="89"/>
      <c r="K2599" s="89"/>
      <c r="L2599" s="89"/>
      <c r="M2599" s="89"/>
      <c r="N2599" s="271">
        <v>0</v>
      </c>
      <c r="O2599" s="271">
        <v>338000</v>
      </c>
      <c r="P2599" s="89" t="s">
        <v>670</v>
      </c>
    </row>
    <row r="2600" spans="1:16" ht="51" hidden="1">
      <c r="A2600" s="268" t="s">
        <v>559</v>
      </c>
      <c r="B2600" s="89"/>
      <c r="C2600" s="269" t="s">
        <v>760</v>
      </c>
      <c r="D2600" s="84">
        <v>43553</v>
      </c>
      <c r="E2600" s="85" t="s">
        <v>5262</v>
      </c>
      <c r="F2600" s="85" t="s">
        <v>6</v>
      </c>
      <c r="G2600" s="85">
        <v>1099777</v>
      </c>
      <c r="H2600" s="89"/>
      <c r="I2600" s="270" t="s">
        <v>6036</v>
      </c>
      <c r="J2600" s="89"/>
      <c r="K2600" s="89"/>
      <c r="L2600" s="89"/>
      <c r="M2600" s="89"/>
      <c r="N2600" s="271">
        <v>0</v>
      </c>
      <c r="O2600" s="271">
        <v>898.04</v>
      </c>
      <c r="P2600" s="89" t="s">
        <v>670</v>
      </c>
    </row>
    <row r="2601" spans="1:16" ht="38.25" hidden="1">
      <c r="A2601" s="268" t="s">
        <v>711</v>
      </c>
      <c r="B2601" s="89"/>
      <c r="C2601" s="269" t="s">
        <v>1409</v>
      </c>
      <c r="D2601" s="84">
        <v>43553</v>
      </c>
      <c r="E2601" s="85" t="s">
        <v>5263</v>
      </c>
      <c r="F2601" s="85" t="s">
        <v>13</v>
      </c>
      <c r="G2601" s="85">
        <v>393626</v>
      </c>
      <c r="H2601" s="89"/>
      <c r="I2601" s="270" t="s">
        <v>720</v>
      </c>
      <c r="J2601" s="89"/>
      <c r="K2601" s="89"/>
      <c r="L2601" s="89"/>
      <c r="M2601" s="89"/>
      <c r="N2601" s="271">
        <v>1312697.7</v>
      </c>
      <c r="O2601" s="271">
        <v>0</v>
      </c>
      <c r="P2601" s="89" t="s">
        <v>670</v>
      </c>
    </row>
    <row r="2602" spans="1:16" ht="38.25" hidden="1">
      <c r="A2602" s="268" t="s">
        <v>711</v>
      </c>
      <c r="B2602" s="89"/>
      <c r="C2602" s="269" t="s">
        <v>1409</v>
      </c>
      <c r="D2602" s="84">
        <v>43553</v>
      </c>
      <c r="E2602" s="85" t="s">
        <v>5264</v>
      </c>
      <c r="F2602" s="85" t="s">
        <v>13</v>
      </c>
      <c r="G2602" s="85">
        <v>393628</v>
      </c>
      <c r="H2602" s="89"/>
      <c r="I2602" s="270" t="s">
        <v>720</v>
      </c>
      <c r="J2602" s="89"/>
      <c r="K2602" s="89"/>
      <c r="L2602" s="89"/>
      <c r="M2602" s="89"/>
      <c r="N2602" s="271">
        <v>1500637.9</v>
      </c>
      <c r="O2602" s="271">
        <v>0</v>
      </c>
      <c r="P2602" s="89" t="s">
        <v>670</v>
      </c>
    </row>
    <row r="2603" spans="1:16" ht="38.25" hidden="1">
      <c r="A2603" s="268" t="s">
        <v>711</v>
      </c>
      <c r="B2603" s="89"/>
      <c r="C2603" s="269" t="s">
        <v>1409</v>
      </c>
      <c r="D2603" s="84">
        <v>43553</v>
      </c>
      <c r="E2603" s="85" t="s">
        <v>5265</v>
      </c>
      <c r="F2603" s="85" t="s">
        <v>13</v>
      </c>
      <c r="G2603" s="85">
        <v>393630</v>
      </c>
      <c r="H2603" s="89"/>
      <c r="I2603" s="270" t="s">
        <v>720</v>
      </c>
      <c r="J2603" s="89"/>
      <c r="K2603" s="89"/>
      <c r="L2603" s="89"/>
      <c r="M2603" s="89"/>
      <c r="N2603" s="271">
        <v>1300830.04</v>
      </c>
      <c r="O2603" s="271">
        <v>0</v>
      </c>
      <c r="P2603" s="89" t="s">
        <v>670</v>
      </c>
    </row>
    <row r="2604" spans="1:16" ht="38.25" hidden="1">
      <c r="A2604" s="268" t="s">
        <v>711</v>
      </c>
      <c r="B2604" s="89"/>
      <c r="C2604" s="269" t="s">
        <v>1409</v>
      </c>
      <c r="D2604" s="84">
        <v>43553</v>
      </c>
      <c r="E2604" s="85" t="s">
        <v>5266</v>
      </c>
      <c r="F2604" s="85" t="s">
        <v>13</v>
      </c>
      <c r="G2604" s="85">
        <v>393632</v>
      </c>
      <c r="H2604" s="89"/>
      <c r="I2604" s="270" t="s">
        <v>720</v>
      </c>
      <c r="J2604" s="89"/>
      <c r="K2604" s="89"/>
      <c r="L2604" s="89"/>
      <c r="M2604" s="89"/>
      <c r="N2604" s="271">
        <v>3572882.41</v>
      </c>
      <c r="O2604" s="271">
        <v>0</v>
      </c>
      <c r="P2604" s="89" t="s">
        <v>670</v>
      </c>
    </row>
    <row r="2605" spans="1:16" ht="38.25" hidden="1">
      <c r="A2605" s="268" t="s">
        <v>711</v>
      </c>
      <c r="B2605" s="89"/>
      <c r="C2605" s="269" t="s">
        <v>1409</v>
      </c>
      <c r="D2605" s="84">
        <v>43553</v>
      </c>
      <c r="E2605" s="85" t="s">
        <v>5267</v>
      </c>
      <c r="F2605" s="85" t="s">
        <v>13</v>
      </c>
      <c r="G2605" s="85">
        <v>393634</v>
      </c>
      <c r="H2605" s="89"/>
      <c r="I2605" s="270" t="s">
        <v>720</v>
      </c>
      <c r="J2605" s="89"/>
      <c r="K2605" s="89"/>
      <c r="L2605" s="89"/>
      <c r="M2605" s="89"/>
      <c r="N2605" s="271">
        <v>1550028.18</v>
      </c>
      <c r="O2605" s="271">
        <v>0</v>
      </c>
      <c r="P2605" s="89" t="s">
        <v>670</v>
      </c>
    </row>
    <row r="2606" spans="1:16" ht="38.25" hidden="1">
      <c r="A2606" s="268" t="s">
        <v>711</v>
      </c>
      <c r="B2606" s="89"/>
      <c r="C2606" s="269" t="s">
        <v>1409</v>
      </c>
      <c r="D2606" s="84">
        <v>43553</v>
      </c>
      <c r="E2606" s="85" t="s">
        <v>5268</v>
      </c>
      <c r="F2606" s="85" t="s">
        <v>13</v>
      </c>
      <c r="G2606" s="85">
        <v>393636</v>
      </c>
      <c r="H2606" s="89"/>
      <c r="I2606" s="270" t="s">
        <v>720</v>
      </c>
      <c r="J2606" s="89"/>
      <c r="K2606" s="89"/>
      <c r="L2606" s="89"/>
      <c r="M2606" s="89"/>
      <c r="N2606" s="271">
        <v>3026597.84</v>
      </c>
      <c r="O2606" s="271">
        <v>0</v>
      </c>
      <c r="P2606" s="89" t="s">
        <v>670</v>
      </c>
    </row>
    <row r="2607" spans="1:16" ht="38.25" hidden="1">
      <c r="A2607" s="268" t="s">
        <v>711</v>
      </c>
      <c r="B2607" s="89"/>
      <c r="C2607" s="269" t="s">
        <v>1409</v>
      </c>
      <c r="D2607" s="84">
        <v>43553</v>
      </c>
      <c r="E2607" s="85" t="s">
        <v>5269</v>
      </c>
      <c r="F2607" s="85" t="s">
        <v>13</v>
      </c>
      <c r="G2607" s="85">
        <v>393638</v>
      </c>
      <c r="H2607" s="89"/>
      <c r="I2607" s="270" t="s">
        <v>720</v>
      </c>
      <c r="J2607" s="89"/>
      <c r="K2607" s="89"/>
      <c r="L2607" s="89"/>
      <c r="M2607" s="89"/>
      <c r="N2607" s="271">
        <v>3491484.12</v>
      </c>
      <c r="O2607" s="271">
        <v>0</v>
      </c>
      <c r="P2607" s="89" t="s">
        <v>670</v>
      </c>
    </row>
    <row r="2608" spans="1:16" ht="38.25" hidden="1">
      <c r="A2608" s="268" t="s">
        <v>711</v>
      </c>
      <c r="B2608" s="89"/>
      <c r="C2608" s="269" t="s">
        <v>1409</v>
      </c>
      <c r="D2608" s="84">
        <v>43553</v>
      </c>
      <c r="E2608" s="85" t="s">
        <v>5270</v>
      </c>
      <c r="F2608" s="85" t="s">
        <v>13</v>
      </c>
      <c r="G2608" s="85">
        <v>393640</v>
      </c>
      <c r="H2608" s="89"/>
      <c r="I2608" s="270" t="s">
        <v>720</v>
      </c>
      <c r="J2608" s="89"/>
      <c r="K2608" s="89"/>
      <c r="L2608" s="89"/>
      <c r="M2608" s="89"/>
      <c r="N2608" s="271">
        <v>1313032.81</v>
      </c>
      <c r="O2608" s="271">
        <v>0</v>
      </c>
      <c r="P2608" s="89" t="s">
        <v>670</v>
      </c>
    </row>
    <row r="2609" spans="1:16" ht="38.25" hidden="1">
      <c r="A2609" s="268" t="s">
        <v>711</v>
      </c>
      <c r="B2609" s="89"/>
      <c r="C2609" s="269" t="s">
        <v>1409</v>
      </c>
      <c r="D2609" s="84">
        <v>43553</v>
      </c>
      <c r="E2609" s="85" t="s">
        <v>5271</v>
      </c>
      <c r="F2609" s="85" t="s">
        <v>13</v>
      </c>
      <c r="G2609" s="85">
        <v>393642</v>
      </c>
      <c r="H2609" s="89"/>
      <c r="I2609" s="270" t="s">
        <v>720</v>
      </c>
      <c r="J2609" s="89"/>
      <c r="K2609" s="89"/>
      <c r="L2609" s="89"/>
      <c r="M2609" s="89"/>
      <c r="N2609" s="271">
        <v>3606398.93</v>
      </c>
      <c r="O2609" s="271">
        <v>0</v>
      </c>
      <c r="P2609" s="89" t="s">
        <v>670</v>
      </c>
    </row>
    <row r="2610" spans="1:16" ht="38.25" hidden="1">
      <c r="A2610" s="268" t="s">
        <v>711</v>
      </c>
      <c r="B2610" s="89"/>
      <c r="C2610" s="269" t="s">
        <v>1409</v>
      </c>
      <c r="D2610" s="84">
        <v>43553</v>
      </c>
      <c r="E2610" s="85" t="s">
        <v>5272</v>
      </c>
      <c r="F2610" s="85" t="s">
        <v>13</v>
      </c>
      <c r="G2610" s="85">
        <v>393644</v>
      </c>
      <c r="H2610" s="89"/>
      <c r="I2610" s="270" t="s">
        <v>720</v>
      </c>
      <c r="J2610" s="89"/>
      <c r="K2610" s="89"/>
      <c r="L2610" s="89"/>
      <c r="M2610" s="89"/>
      <c r="N2610" s="271">
        <v>8312906.4299999997</v>
      </c>
      <c r="O2610" s="271">
        <v>0</v>
      </c>
      <c r="P2610" s="89" t="s">
        <v>670</v>
      </c>
    </row>
    <row r="2611" spans="1:16" ht="38.25" hidden="1">
      <c r="A2611" s="268" t="s">
        <v>711</v>
      </c>
      <c r="B2611" s="89"/>
      <c r="C2611" s="269" t="s">
        <v>1409</v>
      </c>
      <c r="D2611" s="84">
        <v>43553</v>
      </c>
      <c r="E2611" s="85" t="s">
        <v>5273</v>
      </c>
      <c r="F2611" s="85" t="s">
        <v>13</v>
      </c>
      <c r="G2611" s="85">
        <v>393646</v>
      </c>
      <c r="H2611" s="89"/>
      <c r="I2611" s="270" t="s">
        <v>720</v>
      </c>
      <c r="J2611" s="89"/>
      <c r="K2611" s="89"/>
      <c r="L2611" s="89"/>
      <c r="M2611" s="89"/>
      <c r="N2611" s="271">
        <v>1529414.84</v>
      </c>
      <c r="O2611" s="271">
        <v>0</v>
      </c>
      <c r="P2611" s="89" t="s">
        <v>670</v>
      </c>
    </row>
    <row r="2612" spans="1:16" ht="38.25" hidden="1">
      <c r="A2612" s="268" t="s">
        <v>711</v>
      </c>
      <c r="B2612" s="89"/>
      <c r="C2612" s="269" t="s">
        <v>1409</v>
      </c>
      <c r="D2612" s="84">
        <v>43553</v>
      </c>
      <c r="E2612" s="85" t="s">
        <v>5274</v>
      </c>
      <c r="F2612" s="85" t="s">
        <v>13</v>
      </c>
      <c r="G2612" s="85">
        <v>393648</v>
      </c>
      <c r="H2612" s="89"/>
      <c r="I2612" s="270" t="s">
        <v>720</v>
      </c>
      <c r="J2612" s="89"/>
      <c r="K2612" s="89"/>
      <c r="L2612" s="89"/>
      <c r="M2612" s="89"/>
      <c r="N2612" s="271">
        <v>663507.98</v>
      </c>
      <c r="O2612" s="271">
        <v>0</v>
      </c>
      <c r="P2612" s="89" t="s">
        <v>670</v>
      </c>
    </row>
    <row r="2613" spans="1:16" ht="38.25" hidden="1">
      <c r="A2613" s="268" t="s">
        <v>711</v>
      </c>
      <c r="B2613" s="89"/>
      <c r="C2613" s="269" t="s">
        <v>1409</v>
      </c>
      <c r="D2613" s="84">
        <v>43553</v>
      </c>
      <c r="E2613" s="85" t="s">
        <v>5275</v>
      </c>
      <c r="F2613" s="85" t="s">
        <v>13</v>
      </c>
      <c r="G2613" s="85">
        <v>393650</v>
      </c>
      <c r="H2613" s="89"/>
      <c r="I2613" s="270" t="s">
        <v>720</v>
      </c>
      <c r="J2613" s="89"/>
      <c r="K2613" s="89"/>
      <c r="L2613" s="89"/>
      <c r="M2613" s="89"/>
      <c r="N2613" s="271">
        <v>12827432.85</v>
      </c>
      <c r="O2613" s="271">
        <v>0</v>
      </c>
      <c r="P2613" s="89" t="s">
        <v>670</v>
      </c>
    </row>
    <row r="2614" spans="1:16" ht="38.25" hidden="1">
      <c r="A2614" s="268" t="s">
        <v>711</v>
      </c>
      <c r="B2614" s="89"/>
      <c r="C2614" s="269" t="s">
        <v>1409</v>
      </c>
      <c r="D2614" s="84">
        <v>43553</v>
      </c>
      <c r="E2614" s="85" t="s">
        <v>5276</v>
      </c>
      <c r="F2614" s="85" t="s">
        <v>13</v>
      </c>
      <c r="G2614" s="85">
        <v>393652</v>
      </c>
      <c r="H2614" s="89"/>
      <c r="I2614" s="270" t="s">
        <v>720</v>
      </c>
      <c r="J2614" s="89"/>
      <c r="K2614" s="89"/>
      <c r="L2614" s="89"/>
      <c r="M2614" s="89"/>
      <c r="N2614" s="271">
        <v>12577132.51</v>
      </c>
      <c r="O2614" s="271">
        <v>0</v>
      </c>
      <c r="P2614" s="89" t="s">
        <v>670</v>
      </c>
    </row>
    <row r="2615" spans="1:16" ht="38.25" hidden="1">
      <c r="A2615" s="268" t="s">
        <v>711</v>
      </c>
      <c r="B2615" s="89"/>
      <c r="C2615" s="269" t="s">
        <v>1409</v>
      </c>
      <c r="D2615" s="84">
        <v>43553</v>
      </c>
      <c r="E2615" s="85" t="s">
        <v>5277</v>
      </c>
      <c r="F2615" s="85" t="s">
        <v>13</v>
      </c>
      <c r="G2615" s="85">
        <v>393654</v>
      </c>
      <c r="H2615" s="89"/>
      <c r="I2615" s="270" t="s">
        <v>720</v>
      </c>
      <c r="J2615" s="89"/>
      <c r="K2615" s="89"/>
      <c r="L2615" s="89"/>
      <c r="M2615" s="89"/>
      <c r="N2615" s="271">
        <v>6211748.6600000001</v>
      </c>
      <c r="O2615" s="271">
        <v>0</v>
      </c>
      <c r="P2615" s="89" t="s">
        <v>670</v>
      </c>
    </row>
    <row r="2616" spans="1:16" ht="38.25" hidden="1">
      <c r="A2616" s="268" t="s">
        <v>711</v>
      </c>
      <c r="B2616" s="89"/>
      <c r="C2616" s="269" t="s">
        <v>1409</v>
      </c>
      <c r="D2616" s="84">
        <v>43553</v>
      </c>
      <c r="E2616" s="85" t="s">
        <v>5278</v>
      </c>
      <c r="F2616" s="85" t="s">
        <v>13</v>
      </c>
      <c r="G2616" s="85">
        <v>393656</v>
      </c>
      <c r="H2616" s="89"/>
      <c r="I2616" s="270" t="s">
        <v>720</v>
      </c>
      <c r="J2616" s="89"/>
      <c r="K2616" s="89"/>
      <c r="L2616" s="89"/>
      <c r="M2616" s="89"/>
      <c r="N2616" s="271">
        <v>75001172.879999995</v>
      </c>
      <c r="O2616" s="271">
        <v>0</v>
      </c>
      <c r="P2616" s="89" t="s">
        <v>670</v>
      </c>
    </row>
    <row r="2617" spans="1:16" ht="38.25" hidden="1">
      <c r="A2617" s="268" t="s">
        <v>711</v>
      </c>
      <c r="B2617" s="89"/>
      <c r="C2617" s="269" t="s">
        <v>1409</v>
      </c>
      <c r="D2617" s="84">
        <v>43553</v>
      </c>
      <c r="E2617" s="85" t="s">
        <v>5279</v>
      </c>
      <c r="F2617" s="85" t="s">
        <v>13</v>
      </c>
      <c r="G2617" s="85">
        <v>393658</v>
      </c>
      <c r="H2617" s="89"/>
      <c r="I2617" s="270" t="s">
        <v>720</v>
      </c>
      <c r="J2617" s="89"/>
      <c r="K2617" s="89"/>
      <c r="L2617" s="89"/>
      <c r="M2617" s="89"/>
      <c r="N2617" s="271">
        <v>32235461.050000001</v>
      </c>
      <c r="O2617" s="271">
        <v>0</v>
      </c>
      <c r="P2617" s="89" t="s">
        <v>670</v>
      </c>
    </row>
    <row r="2618" spans="1:16" ht="38.25" hidden="1">
      <c r="A2618" s="268" t="s">
        <v>711</v>
      </c>
      <c r="B2618" s="89"/>
      <c r="C2618" s="269" t="s">
        <v>1409</v>
      </c>
      <c r="D2618" s="84">
        <v>43553</v>
      </c>
      <c r="E2618" s="85" t="s">
        <v>5280</v>
      </c>
      <c r="F2618" s="85" t="s">
        <v>13</v>
      </c>
      <c r="G2618" s="85">
        <v>393660</v>
      </c>
      <c r="H2618" s="89"/>
      <c r="I2618" s="270" t="s">
        <v>720</v>
      </c>
      <c r="J2618" s="89"/>
      <c r="K2618" s="89"/>
      <c r="L2618" s="89"/>
      <c r="M2618" s="89"/>
      <c r="N2618" s="271">
        <v>7443.37</v>
      </c>
      <c r="O2618" s="271">
        <v>0</v>
      </c>
      <c r="P2618" s="89" t="s">
        <v>670</v>
      </c>
    </row>
    <row r="2619" spans="1:16" ht="38.25" hidden="1">
      <c r="A2619" s="268" t="s">
        <v>711</v>
      </c>
      <c r="B2619" s="89"/>
      <c r="C2619" s="269" t="s">
        <v>1409</v>
      </c>
      <c r="D2619" s="84">
        <v>43553</v>
      </c>
      <c r="E2619" s="85" t="s">
        <v>5281</v>
      </c>
      <c r="F2619" s="85" t="s">
        <v>13</v>
      </c>
      <c r="G2619" s="85">
        <v>393662</v>
      </c>
      <c r="H2619" s="89"/>
      <c r="I2619" s="270" t="s">
        <v>720</v>
      </c>
      <c r="J2619" s="89"/>
      <c r="K2619" s="89"/>
      <c r="L2619" s="89"/>
      <c r="M2619" s="89"/>
      <c r="N2619" s="271">
        <v>11233.11</v>
      </c>
      <c r="O2619" s="271">
        <v>0</v>
      </c>
      <c r="P2619" s="89" t="s">
        <v>670</v>
      </c>
    </row>
    <row r="2620" spans="1:16" ht="38.25" hidden="1">
      <c r="A2620" s="268" t="s">
        <v>711</v>
      </c>
      <c r="B2620" s="89"/>
      <c r="C2620" s="269" t="s">
        <v>1409</v>
      </c>
      <c r="D2620" s="84">
        <v>43553</v>
      </c>
      <c r="E2620" s="85" t="s">
        <v>5282</v>
      </c>
      <c r="F2620" s="85" t="s">
        <v>13</v>
      </c>
      <c r="G2620" s="85">
        <v>393664</v>
      </c>
      <c r="H2620" s="89"/>
      <c r="I2620" s="270" t="s">
        <v>720</v>
      </c>
      <c r="J2620" s="89"/>
      <c r="K2620" s="89"/>
      <c r="L2620" s="89"/>
      <c r="M2620" s="89"/>
      <c r="N2620" s="271">
        <v>1201.3900000000001</v>
      </c>
      <c r="O2620" s="271">
        <v>0</v>
      </c>
      <c r="P2620" s="89" t="s">
        <v>670</v>
      </c>
    </row>
    <row r="2621" spans="1:16" ht="38.25" hidden="1">
      <c r="A2621" s="268" t="s">
        <v>711</v>
      </c>
      <c r="B2621" s="89"/>
      <c r="C2621" s="269" t="s">
        <v>1409</v>
      </c>
      <c r="D2621" s="84">
        <v>43553</v>
      </c>
      <c r="E2621" s="85" t="s">
        <v>5283</v>
      </c>
      <c r="F2621" s="85" t="s">
        <v>13</v>
      </c>
      <c r="G2621" s="85">
        <v>393666</v>
      </c>
      <c r="H2621" s="89"/>
      <c r="I2621" s="270" t="s">
        <v>720</v>
      </c>
      <c r="J2621" s="89"/>
      <c r="K2621" s="89"/>
      <c r="L2621" s="89"/>
      <c r="M2621" s="89"/>
      <c r="N2621" s="271">
        <v>11205.6</v>
      </c>
      <c r="O2621" s="271">
        <v>0</v>
      </c>
      <c r="P2621" s="89" t="s">
        <v>670</v>
      </c>
    </row>
    <row r="2622" spans="1:16" ht="38.25" hidden="1">
      <c r="A2622" s="268" t="s">
        <v>711</v>
      </c>
      <c r="B2622" s="89"/>
      <c r="C2622" s="269" t="s">
        <v>1409</v>
      </c>
      <c r="D2622" s="84">
        <v>43553</v>
      </c>
      <c r="E2622" s="85" t="s">
        <v>5284</v>
      </c>
      <c r="F2622" s="85" t="s">
        <v>13</v>
      </c>
      <c r="G2622" s="85">
        <v>393668</v>
      </c>
      <c r="H2622" s="89"/>
      <c r="I2622" s="270" t="s">
        <v>720</v>
      </c>
      <c r="J2622" s="89"/>
      <c r="K2622" s="89"/>
      <c r="L2622" s="89"/>
      <c r="M2622" s="89"/>
      <c r="N2622" s="271">
        <v>11205.6</v>
      </c>
      <c r="O2622" s="271">
        <v>0</v>
      </c>
      <c r="P2622" s="89" t="s">
        <v>670</v>
      </c>
    </row>
    <row r="2623" spans="1:16" ht="38.25" hidden="1">
      <c r="A2623" s="268" t="s">
        <v>711</v>
      </c>
      <c r="B2623" s="89"/>
      <c r="C2623" s="269" t="s">
        <v>1409</v>
      </c>
      <c r="D2623" s="84">
        <v>43553</v>
      </c>
      <c r="E2623" s="85" t="s">
        <v>5285</v>
      </c>
      <c r="F2623" s="85" t="s">
        <v>13</v>
      </c>
      <c r="G2623" s="85">
        <v>393670</v>
      </c>
      <c r="H2623" s="89"/>
      <c r="I2623" s="270" t="s">
        <v>720</v>
      </c>
      <c r="J2623" s="89"/>
      <c r="K2623" s="89"/>
      <c r="L2623" s="89"/>
      <c r="M2623" s="89"/>
      <c r="N2623" s="271">
        <v>11205.6</v>
      </c>
      <c r="O2623" s="271">
        <v>0</v>
      </c>
      <c r="P2623" s="89" t="s">
        <v>670</v>
      </c>
    </row>
    <row r="2624" spans="1:16" ht="38.25" hidden="1">
      <c r="A2624" s="268" t="s">
        <v>711</v>
      </c>
      <c r="B2624" s="89"/>
      <c r="C2624" s="269" t="s">
        <v>1409</v>
      </c>
      <c r="D2624" s="84">
        <v>43553</v>
      </c>
      <c r="E2624" s="85" t="s">
        <v>5286</v>
      </c>
      <c r="F2624" s="85" t="s">
        <v>13</v>
      </c>
      <c r="G2624" s="85">
        <v>393672</v>
      </c>
      <c r="H2624" s="89"/>
      <c r="I2624" s="270" t="s">
        <v>720</v>
      </c>
      <c r="J2624" s="89"/>
      <c r="K2624" s="89"/>
      <c r="L2624" s="89"/>
      <c r="M2624" s="89"/>
      <c r="N2624" s="271">
        <v>11205.6</v>
      </c>
      <c r="O2624" s="271">
        <v>0</v>
      </c>
      <c r="P2624" s="89" t="s">
        <v>670</v>
      </c>
    </row>
    <row r="2625" spans="1:16" ht="38.25" hidden="1">
      <c r="A2625" s="268" t="s">
        <v>711</v>
      </c>
      <c r="B2625" s="89"/>
      <c r="C2625" s="269" t="s">
        <v>1409</v>
      </c>
      <c r="D2625" s="84">
        <v>43553</v>
      </c>
      <c r="E2625" s="85" t="s">
        <v>5287</v>
      </c>
      <c r="F2625" s="85" t="s">
        <v>13</v>
      </c>
      <c r="G2625" s="85">
        <v>393674</v>
      </c>
      <c r="H2625" s="89"/>
      <c r="I2625" s="270" t="s">
        <v>720</v>
      </c>
      <c r="J2625" s="89"/>
      <c r="K2625" s="89"/>
      <c r="L2625" s="89"/>
      <c r="M2625" s="89"/>
      <c r="N2625" s="271">
        <v>214903.08</v>
      </c>
      <c r="O2625" s="271">
        <v>0</v>
      </c>
      <c r="P2625" s="89" t="s">
        <v>670</v>
      </c>
    </row>
    <row r="2626" spans="1:16" ht="38.25" hidden="1">
      <c r="A2626" s="268" t="s">
        <v>711</v>
      </c>
      <c r="B2626" s="89"/>
      <c r="C2626" s="269" t="s">
        <v>1409</v>
      </c>
      <c r="D2626" s="84">
        <v>43553</v>
      </c>
      <c r="E2626" s="85" t="s">
        <v>5288</v>
      </c>
      <c r="F2626" s="85" t="s">
        <v>13</v>
      </c>
      <c r="G2626" s="85">
        <v>393676</v>
      </c>
      <c r="H2626" s="89"/>
      <c r="I2626" s="270" t="s">
        <v>720</v>
      </c>
      <c r="J2626" s="89"/>
      <c r="K2626" s="89"/>
      <c r="L2626" s="89"/>
      <c r="M2626" s="89"/>
      <c r="N2626" s="271">
        <v>3970.02</v>
      </c>
      <c r="O2626" s="271">
        <v>0</v>
      </c>
      <c r="P2626" s="89" t="s">
        <v>670</v>
      </c>
    </row>
    <row r="2627" spans="1:16" ht="38.25" hidden="1">
      <c r="A2627" s="268" t="s">
        <v>711</v>
      </c>
      <c r="B2627" s="89"/>
      <c r="C2627" s="269" t="s">
        <v>1409</v>
      </c>
      <c r="D2627" s="84">
        <v>43553</v>
      </c>
      <c r="E2627" s="85" t="s">
        <v>5289</v>
      </c>
      <c r="F2627" s="85" t="s">
        <v>13</v>
      </c>
      <c r="G2627" s="85">
        <v>393678</v>
      </c>
      <c r="H2627" s="89"/>
      <c r="I2627" s="270" t="s">
        <v>720</v>
      </c>
      <c r="J2627" s="89"/>
      <c r="K2627" s="89"/>
      <c r="L2627" s="89"/>
      <c r="M2627" s="89"/>
      <c r="N2627" s="271">
        <v>424.57</v>
      </c>
      <c r="O2627" s="271">
        <v>0</v>
      </c>
      <c r="P2627" s="89" t="s">
        <v>670</v>
      </c>
    </row>
    <row r="2628" spans="1:16" ht="38.25" hidden="1">
      <c r="A2628" s="268" t="s">
        <v>711</v>
      </c>
      <c r="B2628" s="89"/>
      <c r="C2628" s="269" t="s">
        <v>1409</v>
      </c>
      <c r="D2628" s="84">
        <v>43553</v>
      </c>
      <c r="E2628" s="85" t="s">
        <v>5290</v>
      </c>
      <c r="F2628" s="85" t="s">
        <v>13</v>
      </c>
      <c r="G2628" s="85">
        <v>393680</v>
      </c>
      <c r="H2628" s="89"/>
      <c r="I2628" s="270" t="s">
        <v>720</v>
      </c>
      <c r="J2628" s="89"/>
      <c r="K2628" s="89"/>
      <c r="L2628" s="89"/>
      <c r="M2628" s="89"/>
      <c r="N2628" s="271">
        <v>895.37</v>
      </c>
      <c r="O2628" s="271">
        <v>0</v>
      </c>
      <c r="P2628" s="89" t="s">
        <v>670</v>
      </c>
    </row>
    <row r="2629" spans="1:16" ht="38.25" hidden="1">
      <c r="A2629" s="268" t="s">
        <v>711</v>
      </c>
      <c r="B2629" s="89"/>
      <c r="C2629" s="269" t="s">
        <v>1409</v>
      </c>
      <c r="D2629" s="84">
        <v>43553</v>
      </c>
      <c r="E2629" s="85" t="s">
        <v>5291</v>
      </c>
      <c r="F2629" s="85" t="s">
        <v>13</v>
      </c>
      <c r="G2629" s="85">
        <v>393682</v>
      </c>
      <c r="H2629" s="89"/>
      <c r="I2629" s="270" t="s">
        <v>720</v>
      </c>
      <c r="J2629" s="89"/>
      <c r="K2629" s="89"/>
      <c r="L2629" s="89"/>
      <c r="M2629" s="89"/>
      <c r="N2629" s="271">
        <v>3960.35</v>
      </c>
      <c r="O2629" s="271">
        <v>0</v>
      </c>
      <c r="P2629" s="89" t="s">
        <v>670</v>
      </c>
    </row>
    <row r="2630" spans="1:16" ht="38.25" hidden="1">
      <c r="A2630" s="268" t="s">
        <v>711</v>
      </c>
      <c r="B2630" s="89"/>
      <c r="C2630" s="269" t="s">
        <v>1409</v>
      </c>
      <c r="D2630" s="84">
        <v>43553</v>
      </c>
      <c r="E2630" s="85" t="s">
        <v>5292</v>
      </c>
      <c r="F2630" s="85" t="s">
        <v>13</v>
      </c>
      <c r="G2630" s="85">
        <v>393684</v>
      </c>
      <c r="H2630" s="89"/>
      <c r="I2630" s="270" t="s">
        <v>720</v>
      </c>
      <c r="J2630" s="89"/>
      <c r="K2630" s="89"/>
      <c r="L2630" s="89"/>
      <c r="M2630" s="89"/>
      <c r="N2630" s="271">
        <v>3960.35</v>
      </c>
      <c r="O2630" s="271">
        <v>0</v>
      </c>
      <c r="P2630" s="89" t="s">
        <v>670</v>
      </c>
    </row>
    <row r="2631" spans="1:16" ht="38.25" hidden="1">
      <c r="A2631" s="268" t="s">
        <v>711</v>
      </c>
      <c r="B2631" s="89"/>
      <c r="C2631" s="269" t="s">
        <v>1409</v>
      </c>
      <c r="D2631" s="84">
        <v>43553</v>
      </c>
      <c r="E2631" s="85" t="s">
        <v>5293</v>
      </c>
      <c r="F2631" s="85" t="s">
        <v>13</v>
      </c>
      <c r="G2631" s="85">
        <v>393686</v>
      </c>
      <c r="H2631" s="89"/>
      <c r="I2631" s="270" t="s">
        <v>720</v>
      </c>
      <c r="J2631" s="89"/>
      <c r="K2631" s="89"/>
      <c r="L2631" s="89"/>
      <c r="M2631" s="89"/>
      <c r="N2631" s="271">
        <v>3960.35</v>
      </c>
      <c r="O2631" s="271">
        <v>0</v>
      </c>
      <c r="P2631" s="89" t="s">
        <v>670</v>
      </c>
    </row>
    <row r="2632" spans="1:16" ht="38.25" hidden="1">
      <c r="A2632" s="268" t="s">
        <v>711</v>
      </c>
      <c r="B2632" s="89"/>
      <c r="C2632" s="269" t="s">
        <v>1409</v>
      </c>
      <c r="D2632" s="84">
        <v>43553</v>
      </c>
      <c r="E2632" s="85" t="s">
        <v>5294</v>
      </c>
      <c r="F2632" s="85" t="s">
        <v>13</v>
      </c>
      <c r="G2632" s="85">
        <v>393688</v>
      </c>
      <c r="H2632" s="89"/>
      <c r="I2632" s="270" t="s">
        <v>720</v>
      </c>
      <c r="J2632" s="89"/>
      <c r="K2632" s="89"/>
      <c r="L2632" s="89"/>
      <c r="M2632" s="89"/>
      <c r="N2632" s="271">
        <v>3960.35</v>
      </c>
      <c r="O2632" s="271">
        <v>0</v>
      </c>
      <c r="P2632" s="89" t="s">
        <v>670</v>
      </c>
    </row>
    <row r="2633" spans="1:16" ht="38.25" hidden="1">
      <c r="A2633" s="268" t="s">
        <v>711</v>
      </c>
      <c r="B2633" s="89"/>
      <c r="C2633" s="269" t="s">
        <v>1409</v>
      </c>
      <c r="D2633" s="84">
        <v>43553</v>
      </c>
      <c r="E2633" s="85" t="s">
        <v>5295</v>
      </c>
      <c r="F2633" s="85" t="s">
        <v>13</v>
      </c>
      <c r="G2633" s="85">
        <v>393690</v>
      </c>
      <c r="H2633" s="89"/>
      <c r="I2633" s="270" t="s">
        <v>720</v>
      </c>
      <c r="J2633" s="89"/>
      <c r="K2633" s="89"/>
      <c r="L2633" s="89"/>
      <c r="M2633" s="89"/>
      <c r="N2633" s="271">
        <v>30853.06</v>
      </c>
      <c r="O2633" s="271">
        <v>0</v>
      </c>
      <c r="P2633" s="89" t="s">
        <v>670</v>
      </c>
    </row>
    <row r="2634" spans="1:16" ht="38.25" hidden="1">
      <c r="A2634" s="268" t="s">
        <v>711</v>
      </c>
      <c r="B2634" s="89"/>
      <c r="C2634" s="269" t="s">
        <v>1409</v>
      </c>
      <c r="D2634" s="84">
        <v>43553</v>
      </c>
      <c r="E2634" s="85" t="s">
        <v>5296</v>
      </c>
      <c r="F2634" s="85" t="s">
        <v>13</v>
      </c>
      <c r="G2634" s="85">
        <v>393692</v>
      </c>
      <c r="H2634" s="89"/>
      <c r="I2634" s="270" t="s">
        <v>720</v>
      </c>
      <c r="J2634" s="89"/>
      <c r="K2634" s="89"/>
      <c r="L2634" s="89"/>
      <c r="M2634" s="89"/>
      <c r="N2634" s="271">
        <v>3299.73</v>
      </c>
      <c r="O2634" s="271">
        <v>0</v>
      </c>
      <c r="P2634" s="89" t="s">
        <v>670</v>
      </c>
    </row>
    <row r="2635" spans="1:16" ht="38.25" hidden="1">
      <c r="A2635" s="268" t="s">
        <v>711</v>
      </c>
      <c r="B2635" s="89"/>
      <c r="C2635" s="269" t="s">
        <v>1409</v>
      </c>
      <c r="D2635" s="84">
        <v>43553</v>
      </c>
      <c r="E2635" s="85" t="s">
        <v>5297</v>
      </c>
      <c r="F2635" s="85" t="s">
        <v>13</v>
      </c>
      <c r="G2635" s="85">
        <v>393694</v>
      </c>
      <c r="H2635" s="89"/>
      <c r="I2635" s="270" t="s">
        <v>720</v>
      </c>
      <c r="J2635" s="89"/>
      <c r="K2635" s="89"/>
      <c r="L2635" s="89"/>
      <c r="M2635" s="89"/>
      <c r="N2635" s="271">
        <v>6958.37</v>
      </c>
      <c r="O2635" s="271">
        <v>0</v>
      </c>
      <c r="P2635" s="89" t="s">
        <v>670</v>
      </c>
    </row>
    <row r="2636" spans="1:16" ht="38.25" hidden="1">
      <c r="A2636" s="268" t="s">
        <v>711</v>
      </c>
      <c r="B2636" s="89"/>
      <c r="C2636" s="269" t="s">
        <v>1409</v>
      </c>
      <c r="D2636" s="84">
        <v>43553</v>
      </c>
      <c r="E2636" s="85" t="s">
        <v>5298</v>
      </c>
      <c r="F2636" s="85" t="s">
        <v>13</v>
      </c>
      <c r="G2636" s="85">
        <v>393696</v>
      </c>
      <c r="H2636" s="89"/>
      <c r="I2636" s="270" t="s">
        <v>720</v>
      </c>
      <c r="J2636" s="89"/>
      <c r="K2636" s="89"/>
      <c r="L2636" s="89"/>
      <c r="M2636" s="89"/>
      <c r="N2636" s="271">
        <v>30777.599999999999</v>
      </c>
      <c r="O2636" s="271">
        <v>0</v>
      </c>
      <c r="P2636" s="89" t="s">
        <v>670</v>
      </c>
    </row>
    <row r="2637" spans="1:16" ht="38.25" hidden="1">
      <c r="A2637" s="268" t="s">
        <v>711</v>
      </c>
      <c r="B2637" s="89"/>
      <c r="C2637" s="269" t="s">
        <v>1409</v>
      </c>
      <c r="D2637" s="84">
        <v>43553</v>
      </c>
      <c r="E2637" s="85" t="s">
        <v>5299</v>
      </c>
      <c r="F2637" s="85" t="s">
        <v>13</v>
      </c>
      <c r="G2637" s="85">
        <v>393698</v>
      </c>
      <c r="H2637" s="89"/>
      <c r="I2637" s="270" t="s">
        <v>720</v>
      </c>
      <c r="J2637" s="89"/>
      <c r="K2637" s="89"/>
      <c r="L2637" s="89"/>
      <c r="M2637" s="89"/>
      <c r="N2637" s="271">
        <v>30777.599999999999</v>
      </c>
      <c r="O2637" s="271">
        <v>0</v>
      </c>
      <c r="P2637" s="89" t="s">
        <v>670</v>
      </c>
    </row>
    <row r="2638" spans="1:16" ht="38.25" hidden="1">
      <c r="A2638" s="268" t="s">
        <v>711</v>
      </c>
      <c r="B2638" s="89"/>
      <c r="C2638" s="269" t="s">
        <v>1409</v>
      </c>
      <c r="D2638" s="84">
        <v>43553</v>
      </c>
      <c r="E2638" s="85" t="s">
        <v>5300</v>
      </c>
      <c r="F2638" s="85" t="s">
        <v>13</v>
      </c>
      <c r="G2638" s="85">
        <v>393700</v>
      </c>
      <c r="H2638" s="89"/>
      <c r="I2638" s="270" t="s">
        <v>720</v>
      </c>
      <c r="J2638" s="89"/>
      <c r="K2638" s="89"/>
      <c r="L2638" s="89"/>
      <c r="M2638" s="89"/>
      <c r="N2638" s="271">
        <v>30777.599999999999</v>
      </c>
      <c r="O2638" s="271">
        <v>0</v>
      </c>
      <c r="P2638" s="89" t="s">
        <v>670</v>
      </c>
    </row>
    <row r="2639" spans="1:16" ht="38.25" hidden="1">
      <c r="A2639" s="268" t="s">
        <v>711</v>
      </c>
      <c r="B2639" s="89"/>
      <c r="C2639" s="269" t="s">
        <v>1409</v>
      </c>
      <c r="D2639" s="84">
        <v>43553</v>
      </c>
      <c r="E2639" s="85" t="s">
        <v>5301</v>
      </c>
      <c r="F2639" s="85" t="s">
        <v>13</v>
      </c>
      <c r="G2639" s="85">
        <v>393702</v>
      </c>
      <c r="H2639" s="89"/>
      <c r="I2639" s="270" t="s">
        <v>720</v>
      </c>
      <c r="J2639" s="89"/>
      <c r="K2639" s="89"/>
      <c r="L2639" s="89"/>
      <c r="M2639" s="89"/>
      <c r="N2639" s="271">
        <v>30777.599999999999</v>
      </c>
      <c r="O2639" s="271">
        <v>0</v>
      </c>
      <c r="P2639" s="89" t="s">
        <v>670</v>
      </c>
    </row>
    <row r="2640" spans="1:16" ht="38.25" hidden="1">
      <c r="A2640" s="268" t="s">
        <v>711</v>
      </c>
      <c r="B2640" s="89"/>
      <c r="C2640" s="269" t="s">
        <v>1409</v>
      </c>
      <c r="D2640" s="84">
        <v>43553</v>
      </c>
      <c r="E2640" s="85" t="s">
        <v>5302</v>
      </c>
      <c r="F2640" s="85" t="s">
        <v>13</v>
      </c>
      <c r="G2640" s="85">
        <v>393704</v>
      </c>
      <c r="H2640" s="89"/>
      <c r="I2640" s="270" t="s">
        <v>720</v>
      </c>
      <c r="J2640" s="89"/>
      <c r="K2640" s="89"/>
      <c r="L2640" s="89"/>
      <c r="M2640" s="89"/>
      <c r="N2640" s="271">
        <v>3064.98</v>
      </c>
      <c r="O2640" s="271">
        <v>0</v>
      </c>
      <c r="P2640" s="89" t="s">
        <v>670</v>
      </c>
    </row>
    <row r="2641" spans="1:16" ht="38.25" hidden="1">
      <c r="A2641" s="268" t="s">
        <v>711</v>
      </c>
      <c r="B2641" s="89"/>
      <c r="C2641" s="269" t="s">
        <v>1409</v>
      </c>
      <c r="D2641" s="84">
        <v>43553</v>
      </c>
      <c r="E2641" s="85" t="s">
        <v>5303</v>
      </c>
      <c r="F2641" s="85" t="s">
        <v>13</v>
      </c>
      <c r="G2641" s="85">
        <v>393706</v>
      </c>
      <c r="H2641" s="89"/>
      <c r="I2641" s="270" t="s">
        <v>720</v>
      </c>
      <c r="J2641" s="89"/>
      <c r="K2641" s="89"/>
      <c r="L2641" s="89"/>
      <c r="M2641" s="89"/>
      <c r="N2641" s="271">
        <v>3535.71</v>
      </c>
      <c r="O2641" s="271">
        <v>0</v>
      </c>
      <c r="P2641" s="89" t="s">
        <v>670</v>
      </c>
    </row>
    <row r="2642" spans="1:16" ht="38.25" hidden="1">
      <c r="A2642" s="268" t="s">
        <v>711</v>
      </c>
      <c r="B2642" s="89"/>
      <c r="C2642" s="269" t="s">
        <v>1409</v>
      </c>
      <c r="D2642" s="84">
        <v>43553</v>
      </c>
      <c r="E2642" s="85" t="s">
        <v>5304</v>
      </c>
      <c r="F2642" s="85" t="s">
        <v>13</v>
      </c>
      <c r="G2642" s="85">
        <v>393708</v>
      </c>
      <c r="H2642" s="89"/>
      <c r="I2642" s="270" t="s">
        <v>720</v>
      </c>
      <c r="J2642" s="89"/>
      <c r="K2642" s="89"/>
      <c r="L2642" s="89"/>
      <c r="M2642" s="89"/>
      <c r="N2642" s="271">
        <v>1329.67</v>
      </c>
      <c r="O2642" s="271">
        <v>0</v>
      </c>
      <c r="P2642" s="89" t="s">
        <v>670</v>
      </c>
    </row>
    <row r="2643" spans="1:16" ht="38.25" hidden="1">
      <c r="A2643" s="268" t="s">
        <v>711</v>
      </c>
      <c r="B2643" s="89"/>
      <c r="C2643" s="269" t="s">
        <v>1409</v>
      </c>
      <c r="D2643" s="84">
        <v>43553</v>
      </c>
      <c r="E2643" s="85" t="s">
        <v>5305</v>
      </c>
      <c r="F2643" s="85" t="s">
        <v>13</v>
      </c>
      <c r="G2643" s="85">
        <v>393710</v>
      </c>
      <c r="H2643" s="89"/>
      <c r="I2643" s="270" t="s">
        <v>720</v>
      </c>
      <c r="J2643" s="89"/>
      <c r="K2643" s="89"/>
      <c r="L2643" s="89"/>
      <c r="M2643" s="89"/>
      <c r="N2643" s="271">
        <v>3762.3</v>
      </c>
      <c r="O2643" s="271">
        <v>0</v>
      </c>
      <c r="P2643" s="89" t="s">
        <v>670</v>
      </c>
    </row>
    <row r="2644" spans="1:16" ht="38.25" hidden="1">
      <c r="A2644" s="268" t="s">
        <v>711</v>
      </c>
      <c r="B2644" s="89"/>
      <c r="C2644" s="269" t="s">
        <v>1409</v>
      </c>
      <c r="D2644" s="84">
        <v>43553</v>
      </c>
      <c r="E2644" s="85" t="s">
        <v>5306</v>
      </c>
      <c r="F2644" s="85" t="s">
        <v>13</v>
      </c>
      <c r="G2644" s="85">
        <v>393712</v>
      </c>
      <c r="H2644" s="89"/>
      <c r="I2644" s="270" t="s">
        <v>720</v>
      </c>
      <c r="J2644" s="89"/>
      <c r="K2644" s="89"/>
      <c r="L2644" s="89"/>
      <c r="M2644" s="89"/>
      <c r="N2644" s="271">
        <v>8672.2099999999991</v>
      </c>
      <c r="O2644" s="271">
        <v>0</v>
      </c>
      <c r="P2644" s="89" t="s">
        <v>670</v>
      </c>
    </row>
    <row r="2645" spans="1:16" ht="38.25" hidden="1">
      <c r="A2645" s="268" t="s">
        <v>711</v>
      </c>
      <c r="B2645" s="89"/>
      <c r="C2645" s="269" t="s">
        <v>1409</v>
      </c>
      <c r="D2645" s="84">
        <v>43553</v>
      </c>
      <c r="E2645" s="85" t="s">
        <v>5307</v>
      </c>
      <c r="F2645" s="85" t="s">
        <v>13</v>
      </c>
      <c r="G2645" s="85">
        <v>393714</v>
      </c>
      <c r="H2645" s="89"/>
      <c r="I2645" s="270" t="s">
        <v>720</v>
      </c>
      <c r="J2645" s="89"/>
      <c r="K2645" s="89"/>
      <c r="L2645" s="89"/>
      <c r="M2645" s="89"/>
      <c r="N2645" s="271">
        <v>10333.49</v>
      </c>
      <c r="O2645" s="271">
        <v>0</v>
      </c>
      <c r="P2645" s="89" t="s">
        <v>670</v>
      </c>
    </row>
    <row r="2646" spans="1:16" ht="38.25" hidden="1">
      <c r="A2646" s="268" t="s">
        <v>711</v>
      </c>
      <c r="B2646" s="89"/>
      <c r="C2646" s="269" t="s">
        <v>1409</v>
      </c>
      <c r="D2646" s="84">
        <v>43553</v>
      </c>
      <c r="E2646" s="85" t="s">
        <v>5308</v>
      </c>
      <c r="F2646" s="85" t="s">
        <v>13</v>
      </c>
      <c r="G2646" s="85">
        <v>393716</v>
      </c>
      <c r="H2646" s="89"/>
      <c r="I2646" s="270" t="s">
        <v>720</v>
      </c>
      <c r="J2646" s="89"/>
      <c r="K2646" s="89"/>
      <c r="L2646" s="89"/>
      <c r="M2646" s="89"/>
      <c r="N2646" s="271">
        <v>27477.87</v>
      </c>
      <c r="O2646" s="271">
        <v>0</v>
      </c>
      <c r="P2646" s="89" t="s">
        <v>670</v>
      </c>
    </row>
    <row r="2647" spans="1:16" ht="63.75" hidden="1">
      <c r="A2647" s="268" t="s">
        <v>556</v>
      </c>
      <c r="B2647" s="89"/>
      <c r="C2647" s="269" t="s">
        <v>616</v>
      </c>
      <c r="D2647" s="84">
        <v>43553</v>
      </c>
      <c r="E2647" s="85" t="s">
        <v>5309</v>
      </c>
      <c r="F2647" s="85" t="s">
        <v>11</v>
      </c>
      <c r="G2647" s="85">
        <v>950546</v>
      </c>
      <c r="H2647" s="89"/>
      <c r="I2647" s="270" t="s">
        <v>752</v>
      </c>
      <c r="J2647" s="89"/>
      <c r="K2647" s="89"/>
      <c r="L2647" s="89"/>
      <c r="M2647" s="89"/>
      <c r="N2647" s="271">
        <v>50</v>
      </c>
      <c r="O2647" s="271">
        <v>0</v>
      </c>
      <c r="P2647" s="89" t="s">
        <v>670</v>
      </c>
    </row>
    <row r="2648" spans="1:16" ht="38.25" hidden="1">
      <c r="A2648" s="268" t="s">
        <v>711</v>
      </c>
      <c r="B2648" s="89"/>
      <c r="C2648" s="269" t="s">
        <v>1409</v>
      </c>
      <c r="D2648" s="84">
        <v>43553</v>
      </c>
      <c r="E2648" s="85" t="s">
        <v>5310</v>
      </c>
      <c r="F2648" s="85" t="s">
        <v>13</v>
      </c>
      <c r="G2648" s="85">
        <v>393508</v>
      </c>
      <c r="H2648" s="89"/>
      <c r="I2648" s="270" t="s">
        <v>720</v>
      </c>
      <c r="J2648" s="89"/>
      <c r="K2648" s="89"/>
      <c r="L2648" s="89"/>
      <c r="M2648" s="89"/>
      <c r="N2648" s="271">
        <v>1680843.92</v>
      </c>
      <c r="O2648" s="271">
        <v>0</v>
      </c>
      <c r="P2648" s="89" t="s">
        <v>670</v>
      </c>
    </row>
    <row r="2649" spans="1:16" ht="38.25" hidden="1">
      <c r="A2649" s="268" t="s">
        <v>711</v>
      </c>
      <c r="B2649" s="89"/>
      <c r="C2649" s="269" t="s">
        <v>1409</v>
      </c>
      <c r="D2649" s="84">
        <v>43553</v>
      </c>
      <c r="E2649" s="85" t="s">
        <v>5311</v>
      </c>
      <c r="F2649" s="85" t="s">
        <v>13</v>
      </c>
      <c r="G2649" s="85">
        <v>393510</v>
      </c>
      <c r="H2649" s="89"/>
      <c r="I2649" s="270" t="s">
        <v>720</v>
      </c>
      <c r="J2649" s="89"/>
      <c r="K2649" s="89"/>
      <c r="L2649" s="89"/>
      <c r="M2649" s="89"/>
      <c r="N2649" s="271">
        <v>1680843.92</v>
      </c>
      <c r="O2649" s="271">
        <v>0</v>
      </c>
      <c r="P2649" s="89" t="s">
        <v>670</v>
      </c>
    </row>
    <row r="2650" spans="1:16" ht="38.25" hidden="1">
      <c r="A2650" s="268" t="s">
        <v>711</v>
      </c>
      <c r="B2650" s="89"/>
      <c r="C2650" s="269" t="s">
        <v>1409</v>
      </c>
      <c r="D2650" s="84">
        <v>43553</v>
      </c>
      <c r="E2650" s="85" t="s">
        <v>5312</v>
      </c>
      <c r="F2650" s="85" t="s">
        <v>13</v>
      </c>
      <c r="G2650" s="85">
        <v>393512</v>
      </c>
      <c r="H2650" s="89"/>
      <c r="I2650" s="270" t="s">
        <v>720</v>
      </c>
      <c r="J2650" s="89"/>
      <c r="K2650" s="89"/>
      <c r="L2650" s="89"/>
      <c r="M2650" s="89"/>
      <c r="N2650" s="271">
        <v>1680843.92</v>
      </c>
      <c r="O2650" s="271">
        <v>0</v>
      </c>
      <c r="P2650" s="89" t="s">
        <v>670</v>
      </c>
    </row>
    <row r="2651" spans="1:16" ht="38.25" hidden="1">
      <c r="A2651" s="268" t="s">
        <v>711</v>
      </c>
      <c r="B2651" s="89"/>
      <c r="C2651" s="269" t="s">
        <v>1409</v>
      </c>
      <c r="D2651" s="84">
        <v>43553</v>
      </c>
      <c r="E2651" s="85" t="s">
        <v>5313</v>
      </c>
      <c r="F2651" s="85" t="s">
        <v>13</v>
      </c>
      <c r="G2651" s="85">
        <v>393514</v>
      </c>
      <c r="H2651" s="89"/>
      <c r="I2651" s="270" t="s">
        <v>720</v>
      </c>
      <c r="J2651" s="89"/>
      <c r="K2651" s="89"/>
      <c r="L2651" s="89"/>
      <c r="M2651" s="89"/>
      <c r="N2651" s="271">
        <v>1680843.92</v>
      </c>
      <c r="O2651" s="271">
        <v>0</v>
      </c>
      <c r="P2651" s="89" t="s">
        <v>670</v>
      </c>
    </row>
    <row r="2652" spans="1:16" ht="38.25" hidden="1">
      <c r="A2652" s="268" t="s">
        <v>711</v>
      </c>
      <c r="B2652" s="89"/>
      <c r="C2652" s="269" t="s">
        <v>1409</v>
      </c>
      <c r="D2652" s="84">
        <v>43553</v>
      </c>
      <c r="E2652" s="85" t="s">
        <v>5314</v>
      </c>
      <c r="F2652" s="85" t="s">
        <v>13</v>
      </c>
      <c r="G2652" s="85">
        <v>393516</v>
      </c>
      <c r="H2652" s="89"/>
      <c r="I2652" s="270" t="s">
        <v>720</v>
      </c>
      <c r="J2652" s="89"/>
      <c r="K2652" s="89"/>
      <c r="L2652" s="89"/>
      <c r="M2652" s="89"/>
      <c r="N2652" s="271">
        <v>4616635.32</v>
      </c>
      <c r="O2652" s="271">
        <v>0</v>
      </c>
      <c r="P2652" s="89" t="s">
        <v>670</v>
      </c>
    </row>
    <row r="2653" spans="1:16" ht="38.25" hidden="1">
      <c r="A2653" s="268" t="s">
        <v>711</v>
      </c>
      <c r="B2653" s="89"/>
      <c r="C2653" s="269" t="s">
        <v>1409</v>
      </c>
      <c r="D2653" s="84">
        <v>43553</v>
      </c>
      <c r="E2653" s="85" t="s">
        <v>5315</v>
      </c>
      <c r="F2653" s="85" t="s">
        <v>13</v>
      </c>
      <c r="G2653" s="85">
        <v>393518</v>
      </c>
      <c r="H2653" s="89"/>
      <c r="I2653" s="270" t="s">
        <v>720</v>
      </c>
      <c r="J2653" s="89"/>
      <c r="K2653" s="89"/>
      <c r="L2653" s="89"/>
      <c r="M2653" s="89"/>
      <c r="N2653" s="271">
        <v>4616635.32</v>
      </c>
      <c r="O2653" s="271">
        <v>0</v>
      </c>
      <c r="P2653" s="89" t="s">
        <v>670</v>
      </c>
    </row>
    <row r="2654" spans="1:16" ht="38.25" hidden="1">
      <c r="A2654" s="268" t="s">
        <v>711</v>
      </c>
      <c r="B2654" s="89"/>
      <c r="C2654" s="269" t="s">
        <v>1409</v>
      </c>
      <c r="D2654" s="84">
        <v>43553</v>
      </c>
      <c r="E2654" s="85" t="s">
        <v>5316</v>
      </c>
      <c r="F2654" s="85" t="s">
        <v>13</v>
      </c>
      <c r="G2654" s="85">
        <v>393520</v>
      </c>
      <c r="H2654" s="89"/>
      <c r="I2654" s="270" t="s">
        <v>720</v>
      </c>
      <c r="J2654" s="89"/>
      <c r="K2654" s="89"/>
      <c r="L2654" s="89"/>
      <c r="M2654" s="89"/>
      <c r="N2654" s="271">
        <v>4616635.32</v>
      </c>
      <c r="O2654" s="271">
        <v>0</v>
      </c>
      <c r="P2654" s="89" t="s">
        <v>670</v>
      </c>
    </row>
    <row r="2655" spans="1:16" ht="38.25" hidden="1">
      <c r="A2655" s="268" t="s">
        <v>711</v>
      </c>
      <c r="B2655" s="89"/>
      <c r="C2655" s="269" t="s">
        <v>1409</v>
      </c>
      <c r="D2655" s="84">
        <v>43553</v>
      </c>
      <c r="E2655" s="85" t="s">
        <v>5317</v>
      </c>
      <c r="F2655" s="85" t="s">
        <v>13</v>
      </c>
      <c r="G2655" s="85">
        <v>393522</v>
      </c>
      <c r="H2655" s="89"/>
      <c r="I2655" s="270" t="s">
        <v>720</v>
      </c>
      <c r="J2655" s="89"/>
      <c r="K2655" s="89"/>
      <c r="L2655" s="89"/>
      <c r="M2655" s="89"/>
      <c r="N2655" s="271">
        <v>4616635.32</v>
      </c>
      <c r="O2655" s="271">
        <v>0</v>
      </c>
      <c r="P2655" s="89" t="s">
        <v>670</v>
      </c>
    </row>
    <row r="2656" spans="1:16" ht="38.25" hidden="1">
      <c r="A2656" s="268" t="s">
        <v>711</v>
      </c>
      <c r="B2656" s="89"/>
      <c r="C2656" s="269" t="s">
        <v>1409</v>
      </c>
      <c r="D2656" s="84">
        <v>43553</v>
      </c>
      <c r="E2656" s="85" t="s">
        <v>5318</v>
      </c>
      <c r="F2656" s="85" t="s">
        <v>13</v>
      </c>
      <c r="G2656" s="85">
        <v>393524</v>
      </c>
      <c r="H2656" s="89"/>
      <c r="I2656" s="270" t="s">
        <v>720</v>
      </c>
      <c r="J2656" s="89"/>
      <c r="K2656" s="89"/>
      <c r="L2656" s="89"/>
      <c r="M2656" s="89"/>
      <c r="N2656" s="271">
        <v>4616635.32</v>
      </c>
      <c r="O2656" s="271">
        <v>0</v>
      </c>
      <c r="P2656" s="89" t="s">
        <v>670</v>
      </c>
    </row>
    <row r="2657" spans="1:16" ht="38.25" hidden="1">
      <c r="A2657" s="268" t="s">
        <v>711</v>
      </c>
      <c r="B2657" s="89"/>
      <c r="C2657" s="269" t="s">
        <v>1409</v>
      </c>
      <c r="D2657" s="84">
        <v>43553</v>
      </c>
      <c r="E2657" s="85" t="s">
        <v>5319</v>
      </c>
      <c r="F2657" s="85" t="s">
        <v>13</v>
      </c>
      <c r="G2657" s="85">
        <v>393526</v>
      </c>
      <c r="H2657" s="89"/>
      <c r="I2657" s="270" t="s">
        <v>720</v>
      </c>
      <c r="J2657" s="89"/>
      <c r="K2657" s="89"/>
      <c r="L2657" s="89"/>
      <c r="M2657" s="89"/>
      <c r="N2657" s="271">
        <v>3910763.62</v>
      </c>
      <c r="O2657" s="271">
        <v>0</v>
      </c>
      <c r="P2657" s="89" t="s">
        <v>670</v>
      </c>
    </row>
    <row r="2658" spans="1:16" ht="38.25" hidden="1">
      <c r="A2658" s="268" t="s">
        <v>711</v>
      </c>
      <c r="B2658" s="89"/>
      <c r="C2658" s="269" t="s">
        <v>1409</v>
      </c>
      <c r="D2658" s="84">
        <v>43553</v>
      </c>
      <c r="E2658" s="85" t="s">
        <v>5320</v>
      </c>
      <c r="F2658" s="85" t="s">
        <v>13</v>
      </c>
      <c r="G2658" s="85">
        <v>393528</v>
      </c>
      <c r="H2658" s="89"/>
      <c r="I2658" s="270" t="s">
        <v>720</v>
      </c>
      <c r="J2658" s="89"/>
      <c r="K2658" s="89"/>
      <c r="L2658" s="89"/>
      <c r="M2658" s="89"/>
      <c r="N2658" s="271">
        <v>3910763.62</v>
      </c>
      <c r="O2658" s="271">
        <v>0</v>
      </c>
      <c r="P2658" s="89" t="s">
        <v>670</v>
      </c>
    </row>
    <row r="2659" spans="1:16" ht="38.25" hidden="1">
      <c r="A2659" s="268" t="s">
        <v>711</v>
      </c>
      <c r="B2659" s="89"/>
      <c r="C2659" s="269" t="s">
        <v>1409</v>
      </c>
      <c r="D2659" s="84">
        <v>43553</v>
      </c>
      <c r="E2659" s="85" t="s">
        <v>5321</v>
      </c>
      <c r="F2659" s="85" t="s">
        <v>13</v>
      </c>
      <c r="G2659" s="85">
        <v>393530</v>
      </c>
      <c r="H2659" s="89"/>
      <c r="I2659" s="270" t="s">
        <v>720</v>
      </c>
      <c r="J2659" s="89"/>
      <c r="K2659" s="89"/>
      <c r="L2659" s="89"/>
      <c r="M2659" s="89"/>
      <c r="N2659" s="271">
        <v>3910763.62</v>
      </c>
      <c r="O2659" s="271">
        <v>0</v>
      </c>
      <c r="P2659" s="89" t="s">
        <v>670</v>
      </c>
    </row>
    <row r="2660" spans="1:16" ht="38.25" hidden="1">
      <c r="A2660" s="268" t="s">
        <v>711</v>
      </c>
      <c r="B2660" s="89"/>
      <c r="C2660" s="269" t="s">
        <v>1409</v>
      </c>
      <c r="D2660" s="84">
        <v>43553</v>
      </c>
      <c r="E2660" s="85" t="s">
        <v>5322</v>
      </c>
      <c r="F2660" s="85" t="s">
        <v>13</v>
      </c>
      <c r="G2660" s="85">
        <v>393532</v>
      </c>
      <c r="H2660" s="89"/>
      <c r="I2660" s="270" t="s">
        <v>720</v>
      </c>
      <c r="J2660" s="89"/>
      <c r="K2660" s="89"/>
      <c r="L2660" s="89"/>
      <c r="M2660" s="89"/>
      <c r="N2660" s="271">
        <v>3910763.62</v>
      </c>
      <c r="O2660" s="271">
        <v>0</v>
      </c>
      <c r="P2660" s="89" t="s">
        <v>670</v>
      </c>
    </row>
    <row r="2661" spans="1:16" ht="38.25" hidden="1">
      <c r="A2661" s="268" t="s">
        <v>711</v>
      </c>
      <c r="B2661" s="89"/>
      <c r="C2661" s="269" t="s">
        <v>1409</v>
      </c>
      <c r="D2661" s="84">
        <v>43553</v>
      </c>
      <c r="E2661" s="85" t="s">
        <v>5323</v>
      </c>
      <c r="F2661" s="85" t="s">
        <v>13</v>
      </c>
      <c r="G2661" s="85">
        <v>393534</v>
      </c>
      <c r="H2661" s="89"/>
      <c r="I2661" s="270" t="s">
        <v>720</v>
      </c>
      <c r="J2661" s="89"/>
      <c r="K2661" s="89"/>
      <c r="L2661" s="89"/>
      <c r="M2661" s="89"/>
      <c r="N2661" s="271">
        <v>3910763.62</v>
      </c>
      <c r="O2661" s="271">
        <v>0</v>
      </c>
      <c r="P2661" s="89" t="s">
        <v>670</v>
      </c>
    </row>
    <row r="2662" spans="1:16" ht="38.25" hidden="1">
      <c r="A2662" s="268" t="s">
        <v>711</v>
      </c>
      <c r="B2662" s="89"/>
      <c r="C2662" s="269" t="s">
        <v>1409</v>
      </c>
      <c r="D2662" s="84">
        <v>43553</v>
      </c>
      <c r="E2662" s="85" t="s">
        <v>5324</v>
      </c>
      <c r="F2662" s="85" t="s">
        <v>13</v>
      </c>
      <c r="G2662" s="85">
        <v>393536</v>
      </c>
      <c r="H2662" s="89"/>
      <c r="I2662" s="270" t="s">
        <v>720</v>
      </c>
      <c r="J2662" s="89"/>
      <c r="K2662" s="89"/>
      <c r="L2662" s="89"/>
      <c r="M2662" s="89"/>
      <c r="N2662" s="271">
        <v>10741371.6</v>
      </c>
      <c r="O2662" s="271">
        <v>0</v>
      </c>
      <c r="P2662" s="89" t="s">
        <v>670</v>
      </c>
    </row>
    <row r="2663" spans="1:16" ht="38.25" hidden="1">
      <c r="A2663" s="268" t="s">
        <v>711</v>
      </c>
      <c r="B2663" s="89"/>
      <c r="C2663" s="269" t="s">
        <v>1409</v>
      </c>
      <c r="D2663" s="84">
        <v>43553</v>
      </c>
      <c r="E2663" s="85" t="s">
        <v>5325</v>
      </c>
      <c r="F2663" s="85" t="s">
        <v>13</v>
      </c>
      <c r="G2663" s="85">
        <v>393538</v>
      </c>
      <c r="H2663" s="89"/>
      <c r="I2663" s="270" t="s">
        <v>720</v>
      </c>
      <c r="J2663" s="89"/>
      <c r="K2663" s="89"/>
      <c r="L2663" s="89"/>
      <c r="M2663" s="89"/>
      <c r="N2663" s="271">
        <v>10741371.6</v>
      </c>
      <c r="O2663" s="271">
        <v>0</v>
      </c>
      <c r="P2663" s="89" t="s">
        <v>670</v>
      </c>
    </row>
    <row r="2664" spans="1:16" ht="38.25" hidden="1">
      <c r="A2664" s="268" t="s">
        <v>711</v>
      </c>
      <c r="B2664" s="89"/>
      <c r="C2664" s="269" t="s">
        <v>1409</v>
      </c>
      <c r="D2664" s="84">
        <v>43553</v>
      </c>
      <c r="E2664" s="85" t="s">
        <v>5326</v>
      </c>
      <c r="F2664" s="85" t="s">
        <v>13</v>
      </c>
      <c r="G2664" s="85">
        <v>393540</v>
      </c>
      <c r="H2664" s="89"/>
      <c r="I2664" s="270" t="s">
        <v>720</v>
      </c>
      <c r="J2664" s="89"/>
      <c r="K2664" s="89"/>
      <c r="L2664" s="89"/>
      <c r="M2664" s="89"/>
      <c r="N2664" s="271">
        <v>10741371.6</v>
      </c>
      <c r="O2664" s="271">
        <v>0</v>
      </c>
      <c r="P2664" s="89" t="s">
        <v>670</v>
      </c>
    </row>
    <row r="2665" spans="1:16" ht="38.25" hidden="1">
      <c r="A2665" s="268" t="s">
        <v>711</v>
      </c>
      <c r="B2665" s="89"/>
      <c r="C2665" s="269" t="s">
        <v>1409</v>
      </c>
      <c r="D2665" s="84">
        <v>43553</v>
      </c>
      <c r="E2665" s="85" t="s">
        <v>5327</v>
      </c>
      <c r="F2665" s="85" t="s">
        <v>13</v>
      </c>
      <c r="G2665" s="85">
        <v>393542</v>
      </c>
      <c r="H2665" s="89"/>
      <c r="I2665" s="270" t="s">
        <v>720</v>
      </c>
      <c r="J2665" s="89"/>
      <c r="K2665" s="89"/>
      <c r="L2665" s="89"/>
      <c r="M2665" s="89"/>
      <c r="N2665" s="271">
        <v>10741371.6</v>
      </c>
      <c r="O2665" s="271">
        <v>0</v>
      </c>
      <c r="P2665" s="89" t="s">
        <v>670</v>
      </c>
    </row>
    <row r="2666" spans="1:16" ht="38.25" hidden="1">
      <c r="A2666" s="268" t="s">
        <v>711</v>
      </c>
      <c r="B2666" s="89"/>
      <c r="C2666" s="269" t="s">
        <v>1409</v>
      </c>
      <c r="D2666" s="84">
        <v>43553</v>
      </c>
      <c r="E2666" s="85" t="s">
        <v>5328</v>
      </c>
      <c r="F2666" s="85" t="s">
        <v>13</v>
      </c>
      <c r="G2666" s="85">
        <v>393544</v>
      </c>
      <c r="H2666" s="89"/>
      <c r="I2666" s="270" t="s">
        <v>720</v>
      </c>
      <c r="J2666" s="89"/>
      <c r="K2666" s="89"/>
      <c r="L2666" s="89"/>
      <c r="M2666" s="89"/>
      <c r="N2666" s="271">
        <v>10741371.6</v>
      </c>
      <c r="O2666" s="271">
        <v>0</v>
      </c>
      <c r="P2666" s="89" t="s">
        <v>670</v>
      </c>
    </row>
    <row r="2667" spans="1:16" ht="38.25" hidden="1">
      <c r="A2667" s="268" t="s">
        <v>711</v>
      </c>
      <c r="B2667" s="89"/>
      <c r="C2667" s="269" t="s">
        <v>1409</v>
      </c>
      <c r="D2667" s="84">
        <v>43553</v>
      </c>
      <c r="E2667" s="85" t="s">
        <v>5329</v>
      </c>
      <c r="F2667" s="85" t="s">
        <v>13</v>
      </c>
      <c r="G2667" s="85">
        <v>393546</v>
      </c>
      <c r="H2667" s="89"/>
      <c r="I2667" s="270" t="s">
        <v>720</v>
      </c>
      <c r="J2667" s="89"/>
      <c r="K2667" s="89"/>
      <c r="L2667" s="89"/>
      <c r="M2667" s="89"/>
      <c r="N2667" s="271">
        <v>1976205.68</v>
      </c>
      <c r="O2667" s="271">
        <v>0</v>
      </c>
      <c r="P2667" s="89" t="s">
        <v>670</v>
      </c>
    </row>
    <row r="2668" spans="1:16" ht="38.25" hidden="1">
      <c r="A2668" s="268" t="s">
        <v>711</v>
      </c>
      <c r="B2668" s="89"/>
      <c r="C2668" s="269" t="s">
        <v>1409</v>
      </c>
      <c r="D2668" s="84">
        <v>43553</v>
      </c>
      <c r="E2668" s="85" t="s">
        <v>5330</v>
      </c>
      <c r="F2668" s="85" t="s">
        <v>13</v>
      </c>
      <c r="G2668" s="85">
        <v>393548</v>
      </c>
      <c r="H2668" s="89"/>
      <c r="I2668" s="270" t="s">
        <v>720</v>
      </c>
      <c r="J2668" s="89"/>
      <c r="K2668" s="89"/>
      <c r="L2668" s="89"/>
      <c r="M2668" s="89"/>
      <c r="N2668" s="271">
        <v>1976205.68</v>
      </c>
      <c r="O2668" s="271">
        <v>0</v>
      </c>
      <c r="P2668" s="89" t="s">
        <v>670</v>
      </c>
    </row>
    <row r="2669" spans="1:16" ht="38.25" hidden="1">
      <c r="A2669" s="268" t="s">
        <v>711</v>
      </c>
      <c r="B2669" s="89"/>
      <c r="C2669" s="269" t="s">
        <v>1409</v>
      </c>
      <c r="D2669" s="84">
        <v>43553</v>
      </c>
      <c r="E2669" s="85" t="s">
        <v>5331</v>
      </c>
      <c r="F2669" s="85" t="s">
        <v>13</v>
      </c>
      <c r="G2669" s="85">
        <v>393550</v>
      </c>
      <c r="H2669" s="89"/>
      <c r="I2669" s="270" t="s">
        <v>720</v>
      </c>
      <c r="J2669" s="89"/>
      <c r="K2669" s="89"/>
      <c r="L2669" s="89"/>
      <c r="M2669" s="89"/>
      <c r="N2669" s="271">
        <v>1684964.66</v>
      </c>
      <c r="O2669" s="271">
        <v>0</v>
      </c>
      <c r="P2669" s="89" t="s">
        <v>670</v>
      </c>
    </row>
    <row r="2670" spans="1:16" ht="38.25" hidden="1">
      <c r="A2670" s="268" t="s">
        <v>711</v>
      </c>
      <c r="B2670" s="89"/>
      <c r="C2670" s="269" t="s">
        <v>1409</v>
      </c>
      <c r="D2670" s="84">
        <v>43553</v>
      </c>
      <c r="E2670" s="85" t="s">
        <v>5332</v>
      </c>
      <c r="F2670" s="85" t="s">
        <v>13</v>
      </c>
      <c r="G2670" s="85">
        <v>393552</v>
      </c>
      <c r="H2670" s="89"/>
      <c r="I2670" s="270" t="s">
        <v>720</v>
      </c>
      <c r="J2670" s="89"/>
      <c r="K2670" s="89"/>
      <c r="L2670" s="89"/>
      <c r="M2670" s="89"/>
      <c r="N2670" s="271">
        <v>1043752.91</v>
      </c>
      <c r="O2670" s="271">
        <v>0</v>
      </c>
      <c r="P2670" s="89" t="s">
        <v>670</v>
      </c>
    </row>
    <row r="2671" spans="1:16" ht="38.25" hidden="1">
      <c r="A2671" s="268" t="s">
        <v>711</v>
      </c>
      <c r="B2671" s="89"/>
      <c r="C2671" s="269" t="s">
        <v>1409</v>
      </c>
      <c r="D2671" s="84">
        <v>43553</v>
      </c>
      <c r="E2671" s="85" t="s">
        <v>5333</v>
      </c>
      <c r="F2671" s="85" t="s">
        <v>13</v>
      </c>
      <c r="G2671" s="85">
        <v>393554</v>
      </c>
      <c r="H2671" s="89"/>
      <c r="I2671" s="270" t="s">
        <v>720</v>
      </c>
      <c r="J2671" s="89"/>
      <c r="K2671" s="89"/>
      <c r="L2671" s="89"/>
      <c r="M2671" s="89"/>
      <c r="N2671" s="271">
        <v>2597730.7400000002</v>
      </c>
      <c r="O2671" s="271">
        <v>0</v>
      </c>
      <c r="P2671" s="89" t="s">
        <v>670</v>
      </c>
    </row>
    <row r="2672" spans="1:16" ht="38.25" hidden="1">
      <c r="A2672" s="268" t="s">
        <v>711</v>
      </c>
      <c r="B2672" s="89"/>
      <c r="C2672" s="269" t="s">
        <v>1409</v>
      </c>
      <c r="D2672" s="84">
        <v>43553</v>
      </c>
      <c r="E2672" s="85" t="s">
        <v>5334</v>
      </c>
      <c r="F2672" s="85" t="s">
        <v>13</v>
      </c>
      <c r="G2672" s="85">
        <v>393556</v>
      </c>
      <c r="H2672" s="89"/>
      <c r="I2672" s="270" t="s">
        <v>720</v>
      </c>
      <c r="J2672" s="89"/>
      <c r="K2672" s="89"/>
      <c r="L2672" s="89"/>
      <c r="M2672" s="89"/>
      <c r="N2672" s="271">
        <v>2428465.1800000002</v>
      </c>
      <c r="O2672" s="271">
        <v>0</v>
      </c>
      <c r="P2672" s="89" t="s">
        <v>670</v>
      </c>
    </row>
    <row r="2673" spans="1:16" ht="38.25" hidden="1">
      <c r="A2673" s="268" t="s">
        <v>711</v>
      </c>
      <c r="B2673" s="89"/>
      <c r="C2673" s="269" t="s">
        <v>1409</v>
      </c>
      <c r="D2673" s="84">
        <v>43553</v>
      </c>
      <c r="E2673" s="85" t="s">
        <v>5335</v>
      </c>
      <c r="F2673" s="85" t="s">
        <v>13</v>
      </c>
      <c r="G2673" s="85">
        <v>393558</v>
      </c>
      <c r="H2673" s="89"/>
      <c r="I2673" s="270" t="s">
        <v>720</v>
      </c>
      <c r="J2673" s="89"/>
      <c r="K2673" s="89"/>
      <c r="L2673" s="89"/>
      <c r="M2673" s="89"/>
      <c r="N2673" s="271">
        <v>211872.33</v>
      </c>
      <c r="O2673" s="271">
        <v>0</v>
      </c>
      <c r="P2673" s="89" t="s">
        <v>670</v>
      </c>
    </row>
    <row r="2674" spans="1:16" ht="38.25" hidden="1">
      <c r="A2674" s="268" t="s">
        <v>711</v>
      </c>
      <c r="B2674" s="89"/>
      <c r="C2674" s="269" t="s">
        <v>1409</v>
      </c>
      <c r="D2674" s="84">
        <v>43553</v>
      </c>
      <c r="E2674" s="85" t="s">
        <v>5336</v>
      </c>
      <c r="F2674" s="85" t="s">
        <v>13</v>
      </c>
      <c r="G2674" s="85">
        <v>393560</v>
      </c>
      <c r="H2674" s="89"/>
      <c r="I2674" s="270" t="s">
        <v>720</v>
      </c>
      <c r="J2674" s="89"/>
      <c r="K2674" s="89"/>
      <c r="L2674" s="89"/>
      <c r="M2674" s="89"/>
      <c r="N2674" s="271">
        <v>564340.78</v>
      </c>
      <c r="O2674" s="271">
        <v>0</v>
      </c>
      <c r="P2674" s="89" t="s">
        <v>670</v>
      </c>
    </row>
    <row r="2675" spans="1:16" ht="38.25" hidden="1">
      <c r="A2675" s="268" t="s">
        <v>711</v>
      </c>
      <c r="B2675" s="89"/>
      <c r="C2675" s="269" t="s">
        <v>1409</v>
      </c>
      <c r="D2675" s="84">
        <v>43553</v>
      </c>
      <c r="E2675" s="85" t="s">
        <v>5337</v>
      </c>
      <c r="F2675" s="85" t="s">
        <v>13</v>
      </c>
      <c r="G2675" s="85">
        <v>393562</v>
      </c>
      <c r="H2675" s="89"/>
      <c r="I2675" s="270" t="s">
        <v>720</v>
      </c>
      <c r="J2675" s="89"/>
      <c r="K2675" s="89"/>
      <c r="L2675" s="89"/>
      <c r="M2675" s="89"/>
      <c r="N2675" s="271">
        <v>4121678.23</v>
      </c>
      <c r="O2675" s="271">
        <v>0</v>
      </c>
      <c r="P2675" s="89" t="s">
        <v>670</v>
      </c>
    </row>
    <row r="2676" spans="1:16" ht="38.25" hidden="1">
      <c r="A2676" s="268" t="s">
        <v>711</v>
      </c>
      <c r="B2676" s="89"/>
      <c r="C2676" s="269" t="s">
        <v>1409</v>
      </c>
      <c r="D2676" s="84">
        <v>43553</v>
      </c>
      <c r="E2676" s="85" t="s">
        <v>5338</v>
      </c>
      <c r="F2676" s="85" t="s">
        <v>13</v>
      </c>
      <c r="G2676" s="85">
        <v>393564</v>
      </c>
      <c r="H2676" s="89"/>
      <c r="I2676" s="270" t="s">
        <v>720</v>
      </c>
      <c r="J2676" s="89"/>
      <c r="K2676" s="89"/>
      <c r="L2676" s="89"/>
      <c r="M2676" s="89"/>
      <c r="N2676" s="271">
        <v>9589771.2599999998</v>
      </c>
      <c r="O2676" s="271">
        <v>0</v>
      </c>
      <c r="P2676" s="89" t="s">
        <v>670</v>
      </c>
    </row>
    <row r="2677" spans="1:16" ht="38.25" hidden="1">
      <c r="A2677" s="268" t="s">
        <v>711</v>
      </c>
      <c r="B2677" s="89"/>
      <c r="C2677" s="269" t="s">
        <v>1409</v>
      </c>
      <c r="D2677" s="84">
        <v>43553</v>
      </c>
      <c r="E2677" s="85" t="s">
        <v>5339</v>
      </c>
      <c r="F2677" s="85" t="s">
        <v>13</v>
      </c>
      <c r="G2677" s="85">
        <v>393566</v>
      </c>
      <c r="H2677" s="89"/>
      <c r="I2677" s="270" t="s">
        <v>720</v>
      </c>
      <c r="J2677" s="89"/>
      <c r="K2677" s="89"/>
      <c r="L2677" s="89"/>
      <c r="M2677" s="89"/>
      <c r="N2677" s="271">
        <v>1764333.42</v>
      </c>
      <c r="O2677" s="271">
        <v>0</v>
      </c>
      <c r="P2677" s="89" t="s">
        <v>670</v>
      </c>
    </row>
    <row r="2678" spans="1:16" ht="38.25" hidden="1">
      <c r="A2678" s="268" t="s">
        <v>711</v>
      </c>
      <c r="B2678" s="89"/>
      <c r="C2678" s="269" t="s">
        <v>1409</v>
      </c>
      <c r="D2678" s="84">
        <v>43553</v>
      </c>
      <c r="E2678" s="85" t="s">
        <v>5340</v>
      </c>
      <c r="F2678" s="85" t="s">
        <v>13</v>
      </c>
      <c r="G2678" s="85">
        <v>393568</v>
      </c>
      <c r="H2678" s="89"/>
      <c r="I2678" s="270" t="s">
        <v>720</v>
      </c>
      <c r="J2678" s="89"/>
      <c r="K2678" s="89"/>
      <c r="L2678" s="89"/>
      <c r="M2678" s="89"/>
      <c r="N2678" s="271">
        <v>16128199.640000001</v>
      </c>
      <c r="O2678" s="271">
        <v>0</v>
      </c>
      <c r="P2678" s="89" t="s">
        <v>670</v>
      </c>
    </row>
    <row r="2679" spans="1:16" ht="38.25" hidden="1">
      <c r="A2679" s="268" t="s">
        <v>711</v>
      </c>
      <c r="B2679" s="89"/>
      <c r="C2679" s="269" t="s">
        <v>1409</v>
      </c>
      <c r="D2679" s="84">
        <v>43553</v>
      </c>
      <c r="E2679" s="85" t="s">
        <v>5341</v>
      </c>
      <c r="F2679" s="85" t="s">
        <v>13</v>
      </c>
      <c r="G2679" s="85">
        <v>393570</v>
      </c>
      <c r="H2679" s="89"/>
      <c r="I2679" s="270" t="s">
        <v>720</v>
      </c>
      <c r="J2679" s="89"/>
      <c r="K2679" s="89"/>
      <c r="L2679" s="89"/>
      <c r="M2679" s="89"/>
      <c r="N2679" s="271">
        <v>5513223.3300000001</v>
      </c>
      <c r="O2679" s="271">
        <v>0</v>
      </c>
      <c r="P2679" s="89" t="s">
        <v>670</v>
      </c>
    </row>
    <row r="2680" spans="1:16" ht="38.25" hidden="1">
      <c r="A2680" s="268" t="s">
        <v>711</v>
      </c>
      <c r="B2680" s="89"/>
      <c r="C2680" s="269" t="s">
        <v>1409</v>
      </c>
      <c r="D2680" s="84">
        <v>43553</v>
      </c>
      <c r="E2680" s="85" t="s">
        <v>5342</v>
      </c>
      <c r="F2680" s="85" t="s">
        <v>13</v>
      </c>
      <c r="G2680" s="85">
        <v>393572</v>
      </c>
      <c r="H2680" s="89"/>
      <c r="I2680" s="270" t="s">
        <v>720</v>
      </c>
      <c r="J2680" s="89"/>
      <c r="K2680" s="89"/>
      <c r="L2680" s="89"/>
      <c r="M2680" s="89"/>
      <c r="N2680" s="271">
        <v>2533.4</v>
      </c>
      <c r="O2680" s="271">
        <v>0</v>
      </c>
      <c r="P2680" s="89" t="s">
        <v>670</v>
      </c>
    </row>
    <row r="2681" spans="1:16" ht="38.25" hidden="1">
      <c r="A2681" s="268" t="s">
        <v>711</v>
      </c>
      <c r="B2681" s="89"/>
      <c r="C2681" s="269" t="s">
        <v>1409</v>
      </c>
      <c r="D2681" s="84">
        <v>43553</v>
      </c>
      <c r="E2681" s="85" t="s">
        <v>5343</v>
      </c>
      <c r="F2681" s="85" t="s">
        <v>13</v>
      </c>
      <c r="G2681" s="85">
        <v>393574</v>
      </c>
      <c r="H2681" s="89"/>
      <c r="I2681" s="270" t="s">
        <v>720</v>
      </c>
      <c r="J2681" s="89"/>
      <c r="K2681" s="89"/>
      <c r="L2681" s="89"/>
      <c r="M2681" s="89"/>
      <c r="N2681" s="271">
        <v>11205.6</v>
      </c>
      <c r="O2681" s="271">
        <v>0</v>
      </c>
      <c r="P2681" s="89" t="s">
        <v>670</v>
      </c>
    </row>
    <row r="2682" spans="1:16" ht="38.25" hidden="1">
      <c r="A2682" s="268" t="s">
        <v>711</v>
      </c>
      <c r="B2682" s="89"/>
      <c r="C2682" s="269" t="s">
        <v>1409</v>
      </c>
      <c r="D2682" s="84">
        <v>43553</v>
      </c>
      <c r="E2682" s="85" t="s">
        <v>5344</v>
      </c>
      <c r="F2682" s="85" t="s">
        <v>13</v>
      </c>
      <c r="G2682" s="85">
        <v>393576</v>
      </c>
      <c r="H2682" s="89"/>
      <c r="I2682" s="270" t="s">
        <v>720</v>
      </c>
      <c r="J2682" s="89"/>
      <c r="K2682" s="89"/>
      <c r="L2682" s="89"/>
      <c r="M2682" s="89"/>
      <c r="N2682" s="271">
        <v>2630.67</v>
      </c>
      <c r="O2682" s="271">
        <v>0</v>
      </c>
      <c r="P2682" s="89" t="s">
        <v>670</v>
      </c>
    </row>
    <row r="2683" spans="1:16" ht="38.25" hidden="1">
      <c r="A2683" s="268" t="s">
        <v>711</v>
      </c>
      <c r="B2683" s="89"/>
      <c r="C2683" s="269" t="s">
        <v>1409</v>
      </c>
      <c r="D2683" s="84">
        <v>43553</v>
      </c>
      <c r="E2683" s="85" t="s">
        <v>5345</v>
      </c>
      <c r="F2683" s="85" t="s">
        <v>13</v>
      </c>
      <c r="G2683" s="85">
        <v>393578</v>
      </c>
      <c r="H2683" s="89"/>
      <c r="I2683" s="270" t="s">
        <v>720</v>
      </c>
      <c r="J2683" s="89"/>
      <c r="K2683" s="89"/>
      <c r="L2683" s="89"/>
      <c r="M2683" s="89"/>
      <c r="N2683" s="271">
        <v>3960.35</v>
      </c>
      <c r="O2683" s="271">
        <v>0</v>
      </c>
      <c r="P2683" s="89" t="s">
        <v>670</v>
      </c>
    </row>
    <row r="2684" spans="1:16" ht="38.25" hidden="1">
      <c r="A2684" s="268" t="s">
        <v>711</v>
      </c>
      <c r="B2684" s="89"/>
      <c r="C2684" s="269" t="s">
        <v>1409</v>
      </c>
      <c r="D2684" s="84">
        <v>43553</v>
      </c>
      <c r="E2684" s="85" t="s">
        <v>5346</v>
      </c>
      <c r="F2684" s="85" t="s">
        <v>13</v>
      </c>
      <c r="G2684" s="85">
        <v>393580</v>
      </c>
      <c r="H2684" s="89"/>
      <c r="I2684" s="270" t="s">
        <v>720</v>
      </c>
      <c r="J2684" s="89"/>
      <c r="K2684" s="89"/>
      <c r="L2684" s="89"/>
      <c r="M2684" s="89"/>
      <c r="N2684" s="271">
        <v>20444.03</v>
      </c>
      <c r="O2684" s="271">
        <v>0</v>
      </c>
      <c r="P2684" s="89" t="s">
        <v>670</v>
      </c>
    </row>
    <row r="2685" spans="1:16" ht="38.25" hidden="1">
      <c r="A2685" s="268" t="s">
        <v>711</v>
      </c>
      <c r="B2685" s="89"/>
      <c r="C2685" s="269" t="s">
        <v>1409</v>
      </c>
      <c r="D2685" s="84">
        <v>43553</v>
      </c>
      <c r="E2685" s="85" t="s">
        <v>5347</v>
      </c>
      <c r="F2685" s="85" t="s">
        <v>13</v>
      </c>
      <c r="G2685" s="85">
        <v>393582</v>
      </c>
      <c r="H2685" s="89"/>
      <c r="I2685" s="270" t="s">
        <v>720</v>
      </c>
      <c r="J2685" s="89"/>
      <c r="K2685" s="89"/>
      <c r="L2685" s="89"/>
      <c r="M2685" s="89"/>
      <c r="N2685" s="271">
        <v>30777.599999999999</v>
      </c>
      <c r="O2685" s="271">
        <v>0</v>
      </c>
      <c r="P2685" s="89" t="s">
        <v>670</v>
      </c>
    </row>
    <row r="2686" spans="1:16" ht="38.25" hidden="1">
      <c r="A2686" s="268" t="s">
        <v>711</v>
      </c>
      <c r="B2686" s="89"/>
      <c r="C2686" s="269" t="s">
        <v>1409</v>
      </c>
      <c r="D2686" s="84">
        <v>43553</v>
      </c>
      <c r="E2686" s="85" t="s">
        <v>5348</v>
      </c>
      <c r="F2686" s="85" t="s">
        <v>13</v>
      </c>
      <c r="G2686" s="85">
        <v>393584</v>
      </c>
      <c r="H2686" s="89"/>
      <c r="I2686" s="270" t="s">
        <v>720</v>
      </c>
      <c r="J2686" s="89"/>
      <c r="K2686" s="89"/>
      <c r="L2686" s="89"/>
      <c r="M2686" s="89"/>
      <c r="N2686" s="271">
        <v>36754.85</v>
      </c>
      <c r="O2686" s="271">
        <v>0</v>
      </c>
      <c r="P2686" s="89" t="s">
        <v>670</v>
      </c>
    </row>
    <row r="2687" spans="1:16" ht="38.25" hidden="1">
      <c r="A2687" s="268" t="s">
        <v>711</v>
      </c>
      <c r="B2687" s="89"/>
      <c r="C2687" s="269" t="s">
        <v>1409</v>
      </c>
      <c r="D2687" s="84">
        <v>43553</v>
      </c>
      <c r="E2687" s="85" t="s">
        <v>5349</v>
      </c>
      <c r="F2687" s="85" t="s">
        <v>13</v>
      </c>
      <c r="G2687" s="85">
        <v>393586</v>
      </c>
      <c r="H2687" s="89"/>
      <c r="I2687" s="270" t="s">
        <v>720</v>
      </c>
      <c r="J2687" s="89"/>
      <c r="K2687" s="89"/>
      <c r="L2687" s="89"/>
      <c r="M2687" s="89"/>
      <c r="N2687" s="271">
        <v>10004.280000000001</v>
      </c>
      <c r="O2687" s="271">
        <v>0</v>
      </c>
      <c r="P2687" s="89" t="s">
        <v>670</v>
      </c>
    </row>
    <row r="2688" spans="1:16" ht="38.25" hidden="1">
      <c r="A2688" s="268" t="s">
        <v>711</v>
      </c>
      <c r="B2688" s="89"/>
      <c r="C2688" s="269" t="s">
        <v>1409</v>
      </c>
      <c r="D2688" s="84">
        <v>43553</v>
      </c>
      <c r="E2688" s="85" t="s">
        <v>5350</v>
      </c>
      <c r="F2688" s="85" t="s">
        <v>13</v>
      </c>
      <c r="G2688" s="85">
        <v>393588</v>
      </c>
      <c r="H2688" s="89"/>
      <c r="I2688" s="270" t="s">
        <v>720</v>
      </c>
      <c r="J2688" s="89"/>
      <c r="K2688" s="89"/>
      <c r="L2688" s="89"/>
      <c r="M2688" s="89"/>
      <c r="N2688" s="271">
        <v>23819.22</v>
      </c>
      <c r="O2688" s="271">
        <v>0</v>
      </c>
      <c r="P2688" s="89" t="s">
        <v>670</v>
      </c>
    </row>
    <row r="2689" spans="1:16" ht="38.25" hidden="1">
      <c r="A2689" s="268" t="s">
        <v>711</v>
      </c>
      <c r="B2689" s="89"/>
      <c r="C2689" s="269" t="s">
        <v>1409</v>
      </c>
      <c r="D2689" s="84">
        <v>43553</v>
      </c>
      <c r="E2689" s="85" t="s">
        <v>5351</v>
      </c>
      <c r="F2689" s="85" t="s">
        <v>13</v>
      </c>
      <c r="G2689" s="85">
        <v>393590</v>
      </c>
      <c r="H2689" s="89"/>
      <c r="I2689" s="270" t="s">
        <v>720</v>
      </c>
      <c r="J2689" s="89"/>
      <c r="K2689" s="89"/>
      <c r="L2689" s="89"/>
      <c r="M2689" s="89"/>
      <c r="N2689" s="271">
        <v>1680843.92</v>
      </c>
      <c r="O2689" s="271">
        <v>0</v>
      </c>
      <c r="P2689" s="89" t="s">
        <v>670</v>
      </c>
    </row>
    <row r="2690" spans="1:16" ht="38.25" hidden="1">
      <c r="A2690" s="268" t="s">
        <v>711</v>
      </c>
      <c r="B2690" s="89"/>
      <c r="C2690" s="269" t="s">
        <v>1409</v>
      </c>
      <c r="D2690" s="84">
        <v>43553</v>
      </c>
      <c r="E2690" s="85" t="s">
        <v>5352</v>
      </c>
      <c r="F2690" s="85" t="s">
        <v>13</v>
      </c>
      <c r="G2690" s="85">
        <v>393592</v>
      </c>
      <c r="H2690" s="89"/>
      <c r="I2690" s="270" t="s">
        <v>720</v>
      </c>
      <c r="J2690" s="89"/>
      <c r="K2690" s="89"/>
      <c r="L2690" s="89"/>
      <c r="M2690" s="89"/>
      <c r="N2690" s="271">
        <v>1976205.68</v>
      </c>
      <c r="O2690" s="271">
        <v>0</v>
      </c>
      <c r="P2690" s="89" t="s">
        <v>670</v>
      </c>
    </row>
    <row r="2691" spans="1:16" ht="38.25" hidden="1">
      <c r="A2691" s="268" t="s">
        <v>711</v>
      </c>
      <c r="B2691" s="89"/>
      <c r="C2691" s="269" t="s">
        <v>1409</v>
      </c>
      <c r="D2691" s="84">
        <v>43553</v>
      </c>
      <c r="E2691" s="85" t="s">
        <v>5353</v>
      </c>
      <c r="F2691" s="85" t="s">
        <v>13</v>
      </c>
      <c r="G2691" s="85">
        <v>393594</v>
      </c>
      <c r="H2691" s="89"/>
      <c r="I2691" s="270" t="s">
        <v>720</v>
      </c>
      <c r="J2691" s="89"/>
      <c r="K2691" s="89"/>
      <c r="L2691" s="89"/>
      <c r="M2691" s="89"/>
      <c r="N2691" s="271">
        <v>1976205.68</v>
      </c>
      <c r="O2691" s="271">
        <v>0</v>
      </c>
      <c r="P2691" s="89" t="s">
        <v>670</v>
      </c>
    </row>
    <row r="2692" spans="1:16" ht="38.25" hidden="1">
      <c r="A2692" s="268" t="s">
        <v>711</v>
      </c>
      <c r="B2692" s="89"/>
      <c r="C2692" s="269" t="s">
        <v>1409</v>
      </c>
      <c r="D2692" s="84">
        <v>43553</v>
      </c>
      <c r="E2692" s="85" t="s">
        <v>5354</v>
      </c>
      <c r="F2692" s="85" t="s">
        <v>13</v>
      </c>
      <c r="G2692" s="85">
        <v>393596</v>
      </c>
      <c r="H2692" s="89"/>
      <c r="I2692" s="270" t="s">
        <v>720</v>
      </c>
      <c r="J2692" s="89"/>
      <c r="K2692" s="89"/>
      <c r="L2692" s="89"/>
      <c r="M2692" s="89"/>
      <c r="N2692" s="271">
        <v>1976205.68</v>
      </c>
      <c r="O2692" s="271">
        <v>0</v>
      </c>
      <c r="P2692" s="89" t="s">
        <v>670</v>
      </c>
    </row>
    <row r="2693" spans="1:16" ht="38.25" hidden="1">
      <c r="A2693" s="268" t="s">
        <v>711</v>
      </c>
      <c r="B2693" s="89"/>
      <c r="C2693" s="269" t="s">
        <v>1409</v>
      </c>
      <c r="D2693" s="84">
        <v>43553</v>
      </c>
      <c r="E2693" s="85" t="s">
        <v>5355</v>
      </c>
      <c r="F2693" s="85" t="s">
        <v>13</v>
      </c>
      <c r="G2693" s="85">
        <v>393598</v>
      </c>
      <c r="H2693" s="89"/>
      <c r="I2693" s="270" t="s">
        <v>720</v>
      </c>
      <c r="J2693" s="89"/>
      <c r="K2693" s="89"/>
      <c r="L2693" s="89"/>
      <c r="M2693" s="89"/>
      <c r="N2693" s="271">
        <v>1116503.21</v>
      </c>
      <c r="O2693" s="271">
        <v>0</v>
      </c>
      <c r="P2693" s="89" t="s">
        <v>670</v>
      </c>
    </row>
    <row r="2694" spans="1:16" ht="38.25" hidden="1">
      <c r="A2694" s="268" t="s">
        <v>711</v>
      </c>
      <c r="B2694" s="89"/>
      <c r="C2694" s="269" t="s">
        <v>1409</v>
      </c>
      <c r="D2694" s="84">
        <v>43553</v>
      </c>
      <c r="E2694" s="85" t="s">
        <v>5356</v>
      </c>
      <c r="F2694" s="85" t="s">
        <v>13</v>
      </c>
      <c r="G2694" s="85">
        <v>393600</v>
      </c>
      <c r="H2694" s="89"/>
      <c r="I2694" s="270" t="s">
        <v>720</v>
      </c>
      <c r="J2694" s="89"/>
      <c r="K2694" s="89"/>
      <c r="L2694" s="89"/>
      <c r="M2694" s="89"/>
      <c r="N2694" s="271">
        <v>180206.09</v>
      </c>
      <c r="O2694" s="271">
        <v>0</v>
      </c>
      <c r="P2694" s="89" t="s">
        <v>670</v>
      </c>
    </row>
    <row r="2695" spans="1:16" ht="38.25" hidden="1">
      <c r="A2695" s="268" t="s">
        <v>711</v>
      </c>
      <c r="B2695" s="89"/>
      <c r="C2695" s="269" t="s">
        <v>1409</v>
      </c>
      <c r="D2695" s="84">
        <v>43553</v>
      </c>
      <c r="E2695" s="85" t="s">
        <v>5357</v>
      </c>
      <c r="F2695" s="85" t="s">
        <v>13</v>
      </c>
      <c r="G2695" s="85">
        <v>393602</v>
      </c>
      <c r="H2695" s="89"/>
      <c r="I2695" s="270" t="s">
        <v>720</v>
      </c>
      <c r="J2695" s="89"/>
      <c r="K2695" s="89"/>
      <c r="L2695" s="89"/>
      <c r="M2695" s="89"/>
      <c r="N2695" s="271">
        <v>380013.95</v>
      </c>
      <c r="O2695" s="271">
        <v>0</v>
      </c>
      <c r="P2695" s="89" t="s">
        <v>670</v>
      </c>
    </row>
    <row r="2696" spans="1:16" ht="38.25" hidden="1">
      <c r="A2696" s="268" t="s">
        <v>711</v>
      </c>
      <c r="B2696" s="89"/>
      <c r="C2696" s="269" t="s">
        <v>1409</v>
      </c>
      <c r="D2696" s="84">
        <v>43553</v>
      </c>
      <c r="E2696" s="85" t="s">
        <v>5358</v>
      </c>
      <c r="F2696" s="85" t="s">
        <v>13</v>
      </c>
      <c r="G2696" s="85">
        <v>393604</v>
      </c>
      <c r="H2696" s="89"/>
      <c r="I2696" s="270" t="s">
        <v>720</v>
      </c>
      <c r="J2696" s="89"/>
      <c r="K2696" s="89"/>
      <c r="L2696" s="89"/>
      <c r="M2696" s="89"/>
      <c r="N2696" s="271">
        <v>3066607.14</v>
      </c>
      <c r="O2696" s="271">
        <v>0</v>
      </c>
      <c r="P2696" s="89" t="s">
        <v>670</v>
      </c>
    </row>
    <row r="2697" spans="1:16" ht="38.25" hidden="1">
      <c r="A2697" s="268" t="s">
        <v>711</v>
      </c>
      <c r="B2697" s="89"/>
      <c r="C2697" s="269" t="s">
        <v>1409</v>
      </c>
      <c r="D2697" s="84">
        <v>43553</v>
      </c>
      <c r="E2697" s="85" t="s">
        <v>5359</v>
      </c>
      <c r="F2697" s="85" t="s">
        <v>13</v>
      </c>
      <c r="G2697" s="85">
        <v>393606</v>
      </c>
      <c r="H2697" s="89"/>
      <c r="I2697" s="270" t="s">
        <v>720</v>
      </c>
      <c r="J2697" s="89"/>
      <c r="K2697" s="89"/>
      <c r="L2697" s="89"/>
      <c r="M2697" s="89"/>
      <c r="N2697" s="271">
        <v>4627953.43</v>
      </c>
      <c r="O2697" s="271">
        <v>0</v>
      </c>
      <c r="P2697" s="89" t="s">
        <v>670</v>
      </c>
    </row>
    <row r="2698" spans="1:16" ht="38.25" hidden="1">
      <c r="A2698" s="268" t="s">
        <v>711</v>
      </c>
      <c r="B2698" s="89"/>
      <c r="C2698" s="269" t="s">
        <v>1409</v>
      </c>
      <c r="D2698" s="84">
        <v>43553</v>
      </c>
      <c r="E2698" s="85" t="s">
        <v>5360</v>
      </c>
      <c r="F2698" s="85" t="s">
        <v>13</v>
      </c>
      <c r="G2698" s="85">
        <v>393608</v>
      </c>
      <c r="H2698" s="89"/>
      <c r="I2698" s="270" t="s">
        <v>720</v>
      </c>
      <c r="J2698" s="89"/>
      <c r="K2698" s="89"/>
      <c r="L2698" s="89"/>
      <c r="M2698" s="89"/>
      <c r="N2698" s="271">
        <v>494957.16</v>
      </c>
      <c r="O2698" s="271">
        <v>0</v>
      </c>
      <c r="P2698" s="89" t="s">
        <v>670</v>
      </c>
    </row>
    <row r="2699" spans="1:16" ht="38.25" hidden="1">
      <c r="A2699" s="268" t="s">
        <v>711</v>
      </c>
      <c r="B2699" s="89"/>
      <c r="C2699" s="269" t="s">
        <v>1409</v>
      </c>
      <c r="D2699" s="84">
        <v>43553</v>
      </c>
      <c r="E2699" s="85" t="s">
        <v>5361</v>
      </c>
      <c r="F2699" s="85" t="s">
        <v>13</v>
      </c>
      <c r="G2699" s="85">
        <v>393610</v>
      </c>
      <c r="H2699" s="89"/>
      <c r="I2699" s="270" t="s">
        <v>720</v>
      </c>
      <c r="J2699" s="89"/>
      <c r="K2699" s="89"/>
      <c r="L2699" s="89"/>
      <c r="M2699" s="89"/>
      <c r="N2699" s="271">
        <v>884165.78</v>
      </c>
      <c r="O2699" s="271">
        <v>0</v>
      </c>
      <c r="P2699" s="89" t="s">
        <v>670</v>
      </c>
    </row>
    <row r="2700" spans="1:16" ht="38.25" hidden="1">
      <c r="A2700" s="268" t="s">
        <v>711</v>
      </c>
      <c r="B2700" s="89"/>
      <c r="C2700" s="269" t="s">
        <v>1409</v>
      </c>
      <c r="D2700" s="84">
        <v>43553</v>
      </c>
      <c r="E2700" s="85" t="s">
        <v>5362</v>
      </c>
      <c r="F2700" s="85" t="s">
        <v>13</v>
      </c>
      <c r="G2700" s="85">
        <v>393612</v>
      </c>
      <c r="H2700" s="89"/>
      <c r="I2700" s="270" t="s">
        <v>720</v>
      </c>
      <c r="J2700" s="89"/>
      <c r="K2700" s="89"/>
      <c r="L2700" s="89"/>
      <c r="M2700" s="89"/>
      <c r="N2700" s="271">
        <v>3920351.15</v>
      </c>
      <c r="O2700" s="271">
        <v>0</v>
      </c>
      <c r="P2700" s="89" t="s">
        <v>670</v>
      </c>
    </row>
    <row r="2701" spans="1:16" ht="38.25" hidden="1">
      <c r="A2701" s="268" t="s">
        <v>711</v>
      </c>
      <c r="B2701" s="89"/>
      <c r="C2701" s="269" t="s">
        <v>1409</v>
      </c>
      <c r="D2701" s="84">
        <v>43553</v>
      </c>
      <c r="E2701" s="85" t="s">
        <v>5363</v>
      </c>
      <c r="F2701" s="85" t="s">
        <v>13</v>
      </c>
      <c r="G2701" s="85">
        <v>393614</v>
      </c>
      <c r="H2701" s="89"/>
      <c r="I2701" s="270" t="s">
        <v>720</v>
      </c>
      <c r="J2701" s="89"/>
      <c r="K2701" s="89"/>
      <c r="L2701" s="89"/>
      <c r="M2701" s="89"/>
      <c r="N2701" s="271">
        <v>419279.5</v>
      </c>
      <c r="O2701" s="271">
        <v>0</v>
      </c>
      <c r="P2701" s="89" t="s">
        <v>670</v>
      </c>
    </row>
    <row r="2702" spans="1:16" ht="38.25" hidden="1">
      <c r="A2702" s="268" t="s">
        <v>711</v>
      </c>
      <c r="B2702" s="89"/>
      <c r="C2702" s="269" t="s">
        <v>1409</v>
      </c>
      <c r="D2702" s="84">
        <v>43553</v>
      </c>
      <c r="E2702" s="85" t="s">
        <v>5364</v>
      </c>
      <c r="F2702" s="85" t="s">
        <v>13</v>
      </c>
      <c r="G2702" s="85">
        <v>393616</v>
      </c>
      <c r="H2702" s="89"/>
      <c r="I2702" s="270" t="s">
        <v>720</v>
      </c>
      <c r="J2702" s="89"/>
      <c r="K2702" s="89"/>
      <c r="L2702" s="89"/>
      <c r="M2702" s="89"/>
      <c r="N2702" s="271">
        <v>1151600.3400000001</v>
      </c>
      <c r="O2702" s="271">
        <v>0</v>
      </c>
      <c r="P2702" s="89" t="s">
        <v>670</v>
      </c>
    </row>
    <row r="2703" spans="1:16" ht="38.25" hidden="1">
      <c r="A2703" s="268" t="s">
        <v>711</v>
      </c>
      <c r="B2703" s="89"/>
      <c r="C2703" s="269" t="s">
        <v>1409</v>
      </c>
      <c r="D2703" s="84">
        <v>43553</v>
      </c>
      <c r="E2703" s="85" t="s">
        <v>5365</v>
      </c>
      <c r="F2703" s="85" t="s">
        <v>13</v>
      </c>
      <c r="G2703" s="85">
        <v>393618</v>
      </c>
      <c r="H2703" s="89"/>
      <c r="I2703" s="270" t="s">
        <v>720</v>
      </c>
      <c r="J2703" s="89"/>
      <c r="K2703" s="89"/>
      <c r="L2703" s="89"/>
      <c r="M2703" s="89"/>
      <c r="N2703" s="271">
        <v>10767705.02</v>
      </c>
      <c r="O2703" s="271">
        <v>0</v>
      </c>
      <c r="P2703" s="89" t="s">
        <v>670</v>
      </c>
    </row>
    <row r="2704" spans="1:16" ht="38.25" hidden="1">
      <c r="A2704" s="268" t="s">
        <v>711</v>
      </c>
      <c r="B2704" s="89"/>
      <c r="C2704" s="269" t="s">
        <v>1409</v>
      </c>
      <c r="D2704" s="84">
        <v>43553</v>
      </c>
      <c r="E2704" s="85" t="s">
        <v>5366</v>
      </c>
      <c r="F2704" s="85" t="s">
        <v>13</v>
      </c>
      <c r="G2704" s="85">
        <v>393620</v>
      </c>
      <c r="H2704" s="89"/>
      <c r="I2704" s="270" t="s">
        <v>720</v>
      </c>
      <c r="J2704" s="89"/>
      <c r="K2704" s="89"/>
      <c r="L2704" s="89"/>
      <c r="M2704" s="89"/>
      <c r="N2704" s="271">
        <v>7134972.6699999999</v>
      </c>
      <c r="O2704" s="271">
        <v>0</v>
      </c>
      <c r="P2704" s="89" t="s">
        <v>670</v>
      </c>
    </row>
    <row r="2705" spans="1:16" ht="38.25" hidden="1">
      <c r="A2705" s="268" t="s">
        <v>711</v>
      </c>
      <c r="B2705" s="89"/>
      <c r="C2705" s="269" t="s">
        <v>1409</v>
      </c>
      <c r="D2705" s="84">
        <v>43553</v>
      </c>
      <c r="E2705" s="85" t="s">
        <v>5367</v>
      </c>
      <c r="F2705" s="85" t="s">
        <v>13</v>
      </c>
      <c r="G2705" s="85">
        <v>393622</v>
      </c>
      <c r="H2705" s="89"/>
      <c r="I2705" s="270" t="s">
        <v>720</v>
      </c>
      <c r="J2705" s="89"/>
      <c r="K2705" s="89"/>
      <c r="L2705" s="89"/>
      <c r="M2705" s="89"/>
      <c r="N2705" s="271">
        <v>1981050.56</v>
      </c>
      <c r="O2705" s="271">
        <v>0</v>
      </c>
      <c r="P2705" s="89" t="s">
        <v>670</v>
      </c>
    </row>
    <row r="2706" spans="1:16" ht="38.25" hidden="1">
      <c r="A2706" s="268" t="s">
        <v>711</v>
      </c>
      <c r="B2706" s="89"/>
      <c r="C2706" s="269" t="s">
        <v>1409</v>
      </c>
      <c r="D2706" s="84">
        <v>43553</v>
      </c>
      <c r="E2706" s="85" t="s">
        <v>5368</v>
      </c>
      <c r="F2706" s="85" t="s">
        <v>13</v>
      </c>
      <c r="G2706" s="85">
        <v>393624</v>
      </c>
      <c r="H2706" s="89"/>
      <c r="I2706" s="270" t="s">
        <v>720</v>
      </c>
      <c r="J2706" s="89"/>
      <c r="K2706" s="89"/>
      <c r="L2706" s="89"/>
      <c r="M2706" s="89"/>
      <c r="N2706" s="271">
        <v>446790.84</v>
      </c>
      <c r="O2706" s="271">
        <v>0</v>
      </c>
      <c r="P2706" s="89" t="s">
        <v>670</v>
      </c>
    </row>
    <row r="2707" spans="1:16" ht="63.75" hidden="1">
      <c r="A2707" s="268" t="s">
        <v>557</v>
      </c>
      <c r="B2707" s="89"/>
      <c r="C2707" s="269" t="s">
        <v>781</v>
      </c>
      <c r="D2707" s="84">
        <v>43553</v>
      </c>
      <c r="E2707" s="85" t="s">
        <v>5369</v>
      </c>
      <c r="F2707" s="85" t="s">
        <v>11</v>
      </c>
      <c r="G2707" s="85">
        <v>11957</v>
      </c>
      <c r="H2707" s="89"/>
      <c r="I2707" s="270" t="s">
        <v>6037</v>
      </c>
      <c r="J2707" s="89"/>
      <c r="K2707" s="89"/>
      <c r="L2707" s="89"/>
      <c r="M2707" s="89"/>
      <c r="N2707" s="271">
        <v>966.77</v>
      </c>
      <c r="O2707" s="271">
        <v>0</v>
      </c>
      <c r="P2707" s="89" t="s">
        <v>670</v>
      </c>
    </row>
    <row r="2708" spans="1:16" ht="89.25" hidden="1">
      <c r="A2708" s="268">
        <v>594</v>
      </c>
      <c r="B2708" s="89"/>
      <c r="C2708" s="269" t="s">
        <v>98</v>
      </c>
      <c r="D2708" s="84">
        <v>43553</v>
      </c>
      <c r="E2708" s="85" t="s">
        <v>5370</v>
      </c>
      <c r="F2708" s="85" t="s">
        <v>15</v>
      </c>
      <c r="G2708" s="85">
        <v>7588</v>
      </c>
      <c r="H2708" s="89"/>
      <c r="I2708" s="270" t="s">
        <v>6038</v>
      </c>
      <c r="J2708" s="89"/>
      <c r="K2708" s="89"/>
      <c r="L2708" s="89"/>
      <c r="M2708" s="89"/>
      <c r="N2708" s="271">
        <v>277.95999999999998</v>
      </c>
      <c r="O2708" s="271">
        <v>0</v>
      </c>
      <c r="P2708" s="89" t="s">
        <v>670</v>
      </c>
    </row>
    <row r="2709" spans="1:16" ht="89.25" hidden="1">
      <c r="A2709" s="268">
        <v>594</v>
      </c>
      <c r="B2709" s="89"/>
      <c r="C2709" s="269" t="s">
        <v>98</v>
      </c>
      <c r="D2709" s="84">
        <v>43553</v>
      </c>
      <c r="E2709" s="85" t="s">
        <v>5371</v>
      </c>
      <c r="F2709" s="85" t="s">
        <v>15</v>
      </c>
      <c r="G2709" s="85">
        <v>7587</v>
      </c>
      <c r="H2709" s="89"/>
      <c r="I2709" s="270" t="s">
        <v>6039</v>
      </c>
      <c r="J2709" s="89"/>
      <c r="K2709" s="89"/>
      <c r="L2709" s="89"/>
      <c r="M2709" s="89"/>
      <c r="N2709" s="271">
        <v>371.05</v>
      </c>
      <c r="O2709" s="271">
        <v>0</v>
      </c>
      <c r="P2709" s="89" t="s">
        <v>670</v>
      </c>
    </row>
    <row r="2710" spans="1:16" ht="63.75" hidden="1">
      <c r="A2710" s="268">
        <v>513</v>
      </c>
      <c r="B2710" s="89"/>
      <c r="C2710" s="269" t="s">
        <v>171</v>
      </c>
      <c r="D2710" s="84">
        <v>43553</v>
      </c>
      <c r="E2710" s="85" t="s">
        <v>5372</v>
      </c>
      <c r="F2710" s="85" t="s">
        <v>15</v>
      </c>
      <c r="G2710" s="85">
        <v>1000630</v>
      </c>
      <c r="H2710" s="89"/>
      <c r="I2710" s="270" t="s">
        <v>6040</v>
      </c>
      <c r="J2710" s="89"/>
      <c r="K2710" s="89"/>
      <c r="L2710" s="89"/>
      <c r="M2710" s="89"/>
      <c r="N2710" s="271">
        <v>50</v>
      </c>
      <c r="O2710" s="271">
        <v>0</v>
      </c>
      <c r="P2710" s="89" t="s">
        <v>670</v>
      </c>
    </row>
    <row r="2711" spans="1:16" ht="51" hidden="1">
      <c r="A2711" s="268">
        <v>513</v>
      </c>
      <c r="B2711" s="89"/>
      <c r="C2711" s="269" t="s">
        <v>171</v>
      </c>
      <c r="D2711" s="84">
        <v>43553</v>
      </c>
      <c r="E2711" s="85" t="s">
        <v>5373</v>
      </c>
      <c r="F2711" s="85" t="s">
        <v>15</v>
      </c>
      <c r="G2711" s="85">
        <v>1000635</v>
      </c>
      <c r="H2711" s="89"/>
      <c r="I2711" s="270" t="s">
        <v>743</v>
      </c>
      <c r="J2711" s="89"/>
      <c r="K2711" s="89"/>
      <c r="L2711" s="89"/>
      <c r="M2711" s="89"/>
      <c r="N2711" s="271">
        <v>50</v>
      </c>
      <c r="O2711" s="271">
        <v>0</v>
      </c>
      <c r="P2711" s="89" t="s">
        <v>670</v>
      </c>
    </row>
    <row r="2712" spans="1:16" ht="51" hidden="1">
      <c r="A2712" s="268" t="s">
        <v>556</v>
      </c>
      <c r="B2712" s="89"/>
      <c r="C2712" s="269" t="s">
        <v>616</v>
      </c>
      <c r="D2712" s="84">
        <v>43553</v>
      </c>
      <c r="E2712" s="85" t="s">
        <v>5374</v>
      </c>
      <c r="F2712" s="85" t="s">
        <v>11</v>
      </c>
      <c r="G2712" s="85">
        <v>950409</v>
      </c>
      <c r="H2712" s="89"/>
      <c r="I2712" s="270" t="s">
        <v>6041</v>
      </c>
      <c r="J2712" s="89"/>
      <c r="K2712" s="89"/>
      <c r="L2712" s="89"/>
      <c r="M2712" s="89"/>
      <c r="N2712" s="271">
        <v>50</v>
      </c>
      <c r="O2712" s="271">
        <v>0</v>
      </c>
      <c r="P2712" s="89" t="s">
        <v>670</v>
      </c>
    </row>
    <row r="2713" spans="1:16" ht="51" hidden="1">
      <c r="A2713" s="268" t="s">
        <v>557</v>
      </c>
      <c r="B2713" s="89"/>
      <c r="C2713" s="269" t="s">
        <v>781</v>
      </c>
      <c r="D2713" s="84">
        <v>43556</v>
      </c>
      <c r="E2713" s="85" t="s">
        <v>6135</v>
      </c>
      <c r="F2713" s="85" t="s">
        <v>6</v>
      </c>
      <c r="G2713" s="85">
        <v>1001305</v>
      </c>
      <c r="H2713" s="89"/>
      <c r="I2713" s="270" t="s">
        <v>7130</v>
      </c>
      <c r="J2713" s="89"/>
      <c r="K2713" s="89"/>
      <c r="L2713" s="89"/>
      <c r="M2713" s="89"/>
      <c r="N2713" s="271">
        <v>0</v>
      </c>
      <c r="O2713" s="271">
        <v>12476.22</v>
      </c>
      <c r="P2713" s="89" t="s">
        <v>670</v>
      </c>
    </row>
    <row r="2714" spans="1:16" ht="51" hidden="1">
      <c r="A2714" s="268" t="s">
        <v>557</v>
      </c>
      <c r="B2714" s="89"/>
      <c r="C2714" s="269" t="s">
        <v>781</v>
      </c>
      <c r="D2714" s="84">
        <v>43556</v>
      </c>
      <c r="E2714" s="85" t="s">
        <v>6136</v>
      </c>
      <c r="F2714" s="85" t="s">
        <v>6</v>
      </c>
      <c r="G2714" s="85">
        <v>1001306</v>
      </c>
      <c r="H2714" s="89"/>
      <c r="I2714" s="270" t="s">
        <v>7131</v>
      </c>
      <c r="J2714" s="89"/>
      <c r="K2714" s="89"/>
      <c r="L2714" s="89"/>
      <c r="M2714" s="89"/>
      <c r="N2714" s="271">
        <v>0</v>
      </c>
      <c r="O2714" s="271">
        <v>9195.6200000000008</v>
      </c>
      <c r="P2714" s="89" t="s">
        <v>670</v>
      </c>
    </row>
    <row r="2715" spans="1:16" ht="51" hidden="1">
      <c r="A2715" s="268" t="s">
        <v>557</v>
      </c>
      <c r="B2715" s="89"/>
      <c r="C2715" s="269" t="s">
        <v>781</v>
      </c>
      <c r="D2715" s="84">
        <v>43556</v>
      </c>
      <c r="E2715" s="85" t="s">
        <v>6137</v>
      </c>
      <c r="F2715" s="85" t="s">
        <v>6</v>
      </c>
      <c r="G2715" s="85">
        <v>1001319</v>
      </c>
      <c r="H2715" s="89"/>
      <c r="I2715" s="270" t="s">
        <v>7132</v>
      </c>
      <c r="J2715" s="89"/>
      <c r="K2715" s="89"/>
      <c r="L2715" s="89"/>
      <c r="M2715" s="89"/>
      <c r="N2715" s="271">
        <v>0</v>
      </c>
      <c r="O2715" s="271">
        <v>1013593.5</v>
      </c>
      <c r="P2715" s="89" t="s">
        <v>670</v>
      </c>
    </row>
    <row r="2716" spans="1:16" ht="51" hidden="1">
      <c r="A2716" s="268">
        <v>46</v>
      </c>
      <c r="B2716" s="89"/>
      <c r="C2716" s="269" t="s">
        <v>48</v>
      </c>
      <c r="D2716" s="84">
        <v>43556</v>
      </c>
      <c r="E2716" s="85" t="s">
        <v>6138</v>
      </c>
      <c r="F2716" s="85" t="s">
        <v>6</v>
      </c>
      <c r="G2716" s="85">
        <v>1100170</v>
      </c>
      <c r="H2716" s="89"/>
      <c r="I2716" s="270" t="s">
        <v>7133</v>
      </c>
      <c r="J2716" s="89"/>
      <c r="K2716" s="89"/>
      <c r="L2716" s="89"/>
      <c r="M2716" s="89"/>
      <c r="N2716" s="271">
        <v>0</v>
      </c>
      <c r="O2716" s="271">
        <v>5428</v>
      </c>
      <c r="P2716" s="89" t="s">
        <v>670</v>
      </c>
    </row>
    <row r="2717" spans="1:16" ht="89.25" hidden="1">
      <c r="A2717" s="268" t="s">
        <v>556</v>
      </c>
      <c r="B2717" s="89"/>
      <c r="C2717" s="269" t="s">
        <v>616</v>
      </c>
      <c r="D2717" s="84">
        <v>43556</v>
      </c>
      <c r="E2717" s="85" t="s">
        <v>6139</v>
      </c>
      <c r="F2717" s="85" t="s">
        <v>671</v>
      </c>
      <c r="G2717" s="85">
        <v>283425</v>
      </c>
      <c r="H2717" s="89"/>
      <c r="I2717" s="270" t="s">
        <v>7134</v>
      </c>
      <c r="J2717" s="89"/>
      <c r="K2717" s="89"/>
      <c r="L2717" s="89"/>
      <c r="M2717" s="89"/>
      <c r="N2717" s="271">
        <v>0</v>
      </c>
      <c r="O2717" s="271">
        <v>477343</v>
      </c>
      <c r="P2717" s="89" t="s">
        <v>670</v>
      </c>
    </row>
    <row r="2718" spans="1:16" ht="89.25" hidden="1">
      <c r="A2718" s="268">
        <v>594</v>
      </c>
      <c r="B2718" s="89"/>
      <c r="C2718" s="269" t="s">
        <v>98</v>
      </c>
      <c r="D2718" s="84">
        <v>43556</v>
      </c>
      <c r="E2718" s="85" t="s">
        <v>6140</v>
      </c>
      <c r="F2718" s="85" t="s">
        <v>15</v>
      </c>
      <c r="G2718" s="85">
        <v>7604</v>
      </c>
      <c r="H2718" s="89"/>
      <c r="I2718" s="270" t="s">
        <v>7135</v>
      </c>
      <c r="J2718" s="89"/>
      <c r="K2718" s="89"/>
      <c r="L2718" s="89"/>
      <c r="M2718" s="89"/>
      <c r="N2718" s="271">
        <v>277.95999999999998</v>
      </c>
      <c r="O2718" s="271">
        <v>0</v>
      </c>
      <c r="P2718" s="89" t="s">
        <v>670</v>
      </c>
    </row>
    <row r="2719" spans="1:16" ht="89.25" hidden="1">
      <c r="A2719" s="268">
        <v>594</v>
      </c>
      <c r="B2719" s="89"/>
      <c r="C2719" s="269" t="s">
        <v>98</v>
      </c>
      <c r="D2719" s="84">
        <v>43556</v>
      </c>
      <c r="E2719" s="85" t="s">
        <v>6141</v>
      </c>
      <c r="F2719" s="85" t="s">
        <v>15</v>
      </c>
      <c r="G2719" s="85">
        <v>7603</v>
      </c>
      <c r="H2719" s="89"/>
      <c r="I2719" s="270" t="s">
        <v>7136</v>
      </c>
      <c r="J2719" s="89"/>
      <c r="K2719" s="89"/>
      <c r="L2719" s="89"/>
      <c r="M2719" s="89"/>
      <c r="N2719" s="271">
        <v>309.86</v>
      </c>
      <c r="O2719" s="271">
        <v>0</v>
      </c>
      <c r="P2719" s="89" t="s">
        <v>670</v>
      </c>
    </row>
    <row r="2720" spans="1:16" ht="89.25" hidden="1">
      <c r="A2720" s="268">
        <v>526</v>
      </c>
      <c r="B2720" s="89"/>
      <c r="C2720" s="269" t="s">
        <v>610</v>
      </c>
      <c r="D2720" s="84">
        <v>43556</v>
      </c>
      <c r="E2720" s="85" t="s">
        <v>6142</v>
      </c>
      <c r="F2720" s="85" t="s">
        <v>15</v>
      </c>
      <c r="G2720" s="85">
        <v>7609</v>
      </c>
      <c r="H2720" s="89"/>
      <c r="I2720" s="270" t="s">
        <v>7137</v>
      </c>
      <c r="J2720" s="89"/>
      <c r="K2720" s="89"/>
      <c r="L2720" s="89"/>
      <c r="M2720" s="89"/>
      <c r="N2720" s="271">
        <v>486.78</v>
      </c>
      <c r="O2720" s="271">
        <v>0</v>
      </c>
      <c r="P2720" s="89" t="s">
        <v>670</v>
      </c>
    </row>
    <row r="2721" spans="1:16" ht="89.25" hidden="1">
      <c r="A2721" s="268">
        <v>594</v>
      </c>
      <c r="B2721" s="89"/>
      <c r="C2721" s="269" t="s">
        <v>98</v>
      </c>
      <c r="D2721" s="84">
        <v>43556</v>
      </c>
      <c r="E2721" s="85" t="s">
        <v>6143</v>
      </c>
      <c r="F2721" s="85" t="s">
        <v>15</v>
      </c>
      <c r="G2721" s="85">
        <v>7605</v>
      </c>
      <c r="H2721" s="89"/>
      <c r="I2721" s="270" t="s">
        <v>7138</v>
      </c>
      <c r="J2721" s="89"/>
      <c r="K2721" s="89"/>
      <c r="L2721" s="89"/>
      <c r="M2721" s="89"/>
      <c r="N2721" s="271">
        <v>293.45999999999998</v>
      </c>
      <c r="O2721" s="271">
        <v>0</v>
      </c>
      <c r="P2721" s="89" t="s">
        <v>670</v>
      </c>
    </row>
    <row r="2722" spans="1:16" ht="63.75" hidden="1">
      <c r="A2722" s="268">
        <v>513</v>
      </c>
      <c r="B2722" s="89"/>
      <c r="C2722" s="269" t="s">
        <v>171</v>
      </c>
      <c r="D2722" s="84">
        <v>43556</v>
      </c>
      <c r="E2722" s="85" t="s">
        <v>6144</v>
      </c>
      <c r="F2722" s="85" t="s">
        <v>15</v>
      </c>
      <c r="G2722" s="85">
        <v>1001915</v>
      </c>
      <c r="H2722" s="89"/>
      <c r="I2722" s="270" t="s">
        <v>7139</v>
      </c>
      <c r="J2722" s="89"/>
      <c r="K2722" s="89"/>
      <c r="L2722" s="89"/>
      <c r="M2722" s="89"/>
      <c r="N2722" s="271">
        <v>50</v>
      </c>
      <c r="O2722" s="271">
        <v>0</v>
      </c>
      <c r="P2722" s="89" t="s">
        <v>670</v>
      </c>
    </row>
    <row r="2723" spans="1:16" ht="63.75" hidden="1">
      <c r="A2723" s="268" t="s">
        <v>556</v>
      </c>
      <c r="B2723" s="89"/>
      <c r="C2723" s="269" t="s">
        <v>616</v>
      </c>
      <c r="D2723" s="84">
        <v>43556</v>
      </c>
      <c r="E2723" s="85" t="s">
        <v>6145</v>
      </c>
      <c r="F2723" s="85" t="s">
        <v>11</v>
      </c>
      <c r="G2723" s="85">
        <v>950611</v>
      </c>
      <c r="H2723" s="89"/>
      <c r="I2723" s="270" t="s">
        <v>7140</v>
      </c>
      <c r="J2723" s="89"/>
      <c r="K2723" s="89"/>
      <c r="L2723" s="89"/>
      <c r="M2723" s="89"/>
      <c r="N2723" s="271">
        <v>50</v>
      </c>
      <c r="O2723" s="271">
        <v>0</v>
      </c>
      <c r="P2723" s="89" t="s">
        <v>670</v>
      </c>
    </row>
    <row r="2724" spans="1:16" ht="89.25" hidden="1">
      <c r="A2724" s="268" t="s">
        <v>557</v>
      </c>
      <c r="B2724" s="89"/>
      <c r="C2724" s="269" t="s">
        <v>781</v>
      </c>
      <c r="D2724" s="84">
        <v>43556</v>
      </c>
      <c r="E2724" s="85" t="s">
        <v>6146</v>
      </c>
      <c r="F2724" s="85" t="s">
        <v>13</v>
      </c>
      <c r="G2724" s="85">
        <v>950620</v>
      </c>
      <c r="H2724" s="89"/>
      <c r="I2724" s="270" t="s">
        <v>7141</v>
      </c>
      <c r="J2724" s="89"/>
      <c r="K2724" s="89"/>
      <c r="L2724" s="89"/>
      <c r="M2724" s="89"/>
      <c r="N2724" s="271">
        <v>220447.64</v>
      </c>
      <c r="O2724" s="271">
        <v>0</v>
      </c>
      <c r="P2724" s="89" t="s">
        <v>670</v>
      </c>
    </row>
    <row r="2725" spans="1:16" ht="89.25" hidden="1">
      <c r="A2725" s="268" t="s">
        <v>557</v>
      </c>
      <c r="B2725" s="89"/>
      <c r="C2725" s="269" t="s">
        <v>781</v>
      </c>
      <c r="D2725" s="84">
        <v>43556</v>
      </c>
      <c r="E2725" s="85" t="s">
        <v>6147</v>
      </c>
      <c r="F2725" s="85" t="s">
        <v>11</v>
      </c>
      <c r="G2725" s="85">
        <v>950620</v>
      </c>
      <c r="H2725" s="89"/>
      <c r="I2725" s="270" t="s">
        <v>7142</v>
      </c>
      <c r="J2725" s="89"/>
      <c r="K2725" s="89"/>
      <c r="L2725" s="89"/>
      <c r="M2725" s="89"/>
      <c r="N2725" s="271">
        <v>50</v>
      </c>
      <c r="O2725" s="271">
        <v>0</v>
      </c>
      <c r="P2725" s="89" t="s">
        <v>670</v>
      </c>
    </row>
    <row r="2726" spans="1:16" ht="76.5" hidden="1">
      <c r="A2726" s="268">
        <v>599</v>
      </c>
      <c r="B2726" s="89"/>
      <c r="C2726" s="269" t="s">
        <v>1370</v>
      </c>
      <c r="D2726" s="84">
        <v>43556</v>
      </c>
      <c r="E2726" s="85" t="s">
        <v>6148</v>
      </c>
      <c r="F2726" s="85" t="s">
        <v>13</v>
      </c>
      <c r="G2726" s="85">
        <v>950622</v>
      </c>
      <c r="H2726" s="89"/>
      <c r="I2726" s="270" t="s">
        <v>7143</v>
      </c>
      <c r="J2726" s="89"/>
      <c r="K2726" s="89"/>
      <c r="L2726" s="89"/>
      <c r="M2726" s="89"/>
      <c r="N2726" s="271">
        <v>578755.78</v>
      </c>
      <c r="O2726" s="271">
        <v>0</v>
      </c>
      <c r="P2726" s="89" t="s">
        <v>670</v>
      </c>
    </row>
    <row r="2727" spans="1:16" ht="51" hidden="1">
      <c r="A2727" s="268">
        <v>513</v>
      </c>
      <c r="B2727" s="89"/>
      <c r="C2727" s="269" t="s">
        <v>171</v>
      </c>
      <c r="D2727" s="84">
        <v>43556</v>
      </c>
      <c r="E2727" s="85" t="s">
        <v>6149</v>
      </c>
      <c r="F2727" s="85" t="s">
        <v>11</v>
      </c>
      <c r="G2727" s="85">
        <v>950623</v>
      </c>
      <c r="H2727" s="89"/>
      <c r="I2727" s="270" t="s">
        <v>7144</v>
      </c>
      <c r="J2727" s="89"/>
      <c r="K2727" s="89"/>
      <c r="L2727" s="89"/>
      <c r="M2727" s="89"/>
      <c r="N2727" s="271">
        <v>50</v>
      </c>
      <c r="O2727" s="271">
        <v>0</v>
      </c>
      <c r="P2727" s="89" t="s">
        <v>670</v>
      </c>
    </row>
    <row r="2728" spans="1:16" ht="51" hidden="1">
      <c r="A2728" s="268">
        <v>513</v>
      </c>
      <c r="B2728" s="89"/>
      <c r="C2728" s="269" t="s">
        <v>171</v>
      </c>
      <c r="D2728" s="84">
        <v>43556</v>
      </c>
      <c r="E2728" s="85" t="s">
        <v>6150</v>
      </c>
      <c r="F2728" s="85" t="s">
        <v>11</v>
      </c>
      <c r="G2728" s="85">
        <v>950624</v>
      </c>
      <c r="H2728" s="89"/>
      <c r="I2728" s="270" t="s">
        <v>7145</v>
      </c>
      <c r="J2728" s="89"/>
      <c r="K2728" s="89"/>
      <c r="L2728" s="89"/>
      <c r="M2728" s="89"/>
      <c r="N2728" s="271">
        <v>50</v>
      </c>
      <c r="O2728" s="271">
        <v>0</v>
      </c>
      <c r="P2728" s="89" t="s">
        <v>670</v>
      </c>
    </row>
    <row r="2729" spans="1:16" ht="89.25" hidden="1">
      <c r="A2729" s="268">
        <v>599</v>
      </c>
      <c r="B2729" s="89"/>
      <c r="C2729" s="269" t="s">
        <v>1370</v>
      </c>
      <c r="D2729" s="84">
        <v>43556</v>
      </c>
      <c r="E2729" s="85" t="s">
        <v>6151</v>
      </c>
      <c r="F2729" s="85" t="s">
        <v>11</v>
      </c>
      <c r="G2729" s="85">
        <v>950625</v>
      </c>
      <c r="H2729" s="89"/>
      <c r="I2729" s="270" t="s">
        <v>7146</v>
      </c>
      <c r="J2729" s="89"/>
      <c r="K2729" s="89"/>
      <c r="L2729" s="89"/>
      <c r="M2729" s="89"/>
      <c r="N2729" s="271">
        <v>50</v>
      </c>
      <c r="O2729" s="271">
        <v>0</v>
      </c>
      <c r="P2729" s="89" t="s">
        <v>670</v>
      </c>
    </row>
    <row r="2730" spans="1:16" ht="51">
      <c r="A2730" s="268">
        <v>267</v>
      </c>
      <c r="B2730" s="89"/>
      <c r="C2730" s="269" t="s">
        <v>117</v>
      </c>
      <c r="D2730" s="84">
        <v>43556</v>
      </c>
      <c r="E2730" s="85" t="s">
        <v>6496</v>
      </c>
      <c r="F2730" s="85" t="s">
        <v>3</v>
      </c>
      <c r="G2730" s="85">
        <v>1724735</v>
      </c>
      <c r="H2730" s="89"/>
      <c r="I2730" s="270" t="s">
        <v>7375</v>
      </c>
      <c r="J2730" s="89"/>
      <c r="K2730" s="89"/>
      <c r="L2730" s="89"/>
      <c r="M2730" s="89"/>
      <c r="N2730" s="271">
        <v>0</v>
      </c>
      <c r="O2730" s="271">
        <v>89.86</v>
      </c>
      <c r="P2730" s="89" t="s">
        <v>670</v>
      </c>
    </row>
    <row r="2731" spans="1:16" ht="51">
      <c r="A2731" s="268">
        <v>15</v>
      </c>
      <c r="B2731" s="89"/>
      <c r="C2731" s="269" t="s">
        <v>42</v>
      </c>
      <c r="D2731" s="84">
        <v>43556</v>
      </c>
      <c r="E2731" s="85" t="s">
        <v>6497</v>
      </c>
      <c r="F2731" s="85" t="s">
        <v>3</v>
      </c>
      <c r="G2731" s="85">
        <v>1724721</v>
      </c>
      <c r="H2731" s="89"/>
      <c r="I2731" s="270" t="s">
        <v>7376</v>
      </c>
      <c r="J2731" s="89"/>
      <c r="K2731" s="89"/>
      <c r="L2731" s="89"/>
      <c r="M2731" s="89"/>
      <c r="N2731" s="271">
        <v>0</v>
      </c>
      <c r="O2731" s="271">
        <v>50</v>
      </c>
      <c r="P2731" s="89" t="s">
        <v>670</v>
      </c>
    </row>
    <row r="2732" spans="1:16" ht="51">
      <c r="A2732" s="268" t="s">
        <v>565</v>
      </c>
      <c r="B2732" s="89"/>
      <c r="C2732" s="269" t="s">
        <v>615</v>
      </c>
      <c r="D2732" s="84">
        <v>43556</v>
      </c>
      <c r="E2732" s="85" t="s">
        <v>6498</v>
      </c>
      <c r="F2732" s="85" t="s">
        <v>3</v>
      </c>
      <c r="G2732" s="85">
        <v>1724698</v>
      </c>
      <c r="H2732" s="89"/>
      <c r="I2732" s="270" t="s">
        <v>7377</v>
      </c>
      <c r="J2732" s="89"/>
      <c r="K2732" s="89"/>
      <c r="L2732" s="89"/>
      <c r="M2732" s="89"/>
      <c r="N2732" s="271">
        <v>0</v>
      </c>
      <c r="O2732" s="271">
        <v>1623.92</v>
      </c>
      <c r="P2732" s="89" t="s">
        <v>670</v>
      </c>
    </row>
    <row r="2733" spans="1:16" ht="51">
      <c r="A2733" s="268" t="s">
        <v>565</v>
      </c>
      <c r="B2733" s="89"/>
      <c r="C2733" s="269" t="s">
        <v>615</v>
      </c>
      <c r="D2733" s="84">
        <v>43556</v>
      </c>
      <c r="E2733" s="85" t="s">
        <v>6499</v>
      </c>
      <c r="F2733" s="85" t="s">
        <v>3</v>
      </c>
      <c r="G2733" s="85">
        <v>1724678</v>
      </c>
      <c r="H2733" s="89"/>
      <c r="I2733" s="270" t="s">
        <v>713</v>
      </c>
      <c r="J2733" s="89"/>
      <c r="K2733" s="89"/>
      <c r="L2733" s="89"/>
      <c r="M2733" s="89"/>
      <c r="N2733" s="271">
        <v>0</v>
      </c>
      <c r="O2733" s="271">
        <v>1000</v>
      </c>
      <c r="P2733" s="89" t="s">
        <v>670</v>
      </c>
    </row>
    <row r="2734" spans="1:16" ht="51">
      <c r="A2734" s="268">
        <v>10</v>
      </c>
      <c r="B2734" s="89"/>
      <c r="C2734" s="269" t="s">
        <v>41</v>
      </c>
      <c r="D2734" s="84">
        <v>43556</v>
      </c>
      <c r="E2734" s="85" t="s">
        <v>6500</v>
      </c>
      <c r="F2734" s="85" t="s">
        <v>3</v>
      </c>
      <c r="G2734" s="85">
        <v>1724736</v>
      </c>
      <c r="H2734" s="89"/>
      <c r="I2734" s="270" t="s">
        <v>7378</v>
      </c>
      <c r="J2734" s="89"/>
      <c r="K2734" s="89"/>
      <c r="L2734" s="89"/>
      <c r="M2734" s="89"/>
      <c r="N2734" s="271">
        <v>0</v>
      </c>
      <c r="O2734" s="271">
        <v>2380.5</v>
      </c>
      <c r="P2734" s="89" t="s">
        <v>670</v>
      </c>
    </row>
    <row r="2735" spans="1:16" ht="51">
      <c r="A2735" s="268">
        <v>41</v>
      </c>
      <c r="B2735" s="89"/>
      <c r="C2735" s="269" t="s">
        <v>47</v>
      </c>
      <c r="D2735" s="84">
        <v>43556</v>
      </c>
      <c r="E2735" s="85" t="s">
        <v>6501</v>
      </c>
      <c r="F2735" s="85" t="s">
        <v>3</v>
      </c>
      <c r="G2735" s="85">
        <v>1724741</v>
      </c>
      <c r="H2735" s="89"/>
      <c r="I2735" s="270" t="s">
        <v>7379</v>
      </c>
      <c r="J2735" s="89"/>
      <c r="K2735" s="89"/>
      <c r="L2735" s="89"/>
      <c r="M2735" s="89"/>
      <c r="N2735" s="271">
        <v>0</v>
      </c>
      <c r="O2735" s="271">
        <v>340</v>
      </c>
      <c r="P2735" s="89" t="s">
        <v>670</v>
      </c>
    </row>
    <row r="2736" spans="1:16" ht="51">
      <c r="A2736" s="268">
        <v>35</v>
      </c>
      <c r="B2736" s="89"/>
      <c r="C2736" s="269" t="s">
        <v>46</v>
      </c>
      <c r="D2736" s="84">
        <v>43556</v>
      </c>
      <c r="E2736" s="85" t="s">
        <v>6502</v>
      </c>
      <c r="F2736" s="85" t="s">
        <v>3</v>
      </c>
      <c r="G2736" s="85">
        <v>1724759</v>
      </c>
      <c r="H2736" s="89"/>
      <c r="I2736" s="270" t="s">
        <v>7380</v>
      </c>
      <c r="J2736" s="89"/>
      <c r="K2736" s="89"/>
      <c r="L2736" s="89"/>
      <c r="M2736" s="89"/>
      <c r="N2736" s="271">
        <v>0</v>
      </c>
      <c r="O2736" s="271">
        <v>1133.48</v>
      </c>
      <c r="P2736" s="89" t="s">
        <v>670</v>
      </c>
    </row>
    <row r="2737" spans="1:16" ht="51">
      <c r="A2737" s="268">
        <v>130</v>
      </c>
      <c r="B2737" s="89"/>
      <c r="C2737" s="269" t="s">
        <v>67</v>
      </c>
      <c r="D2737" s="84">
        <v>43556</v>
      </c>
      <c r="E2737" s="85" t="s">
        <v>6503</v>
      </c>
      <c r="F2737" s="85" t="s">
        <v>3</v>
      </c>
      <c r="G2737" s="85">
        <v>1724773</v>
      </c>
      <c r="H2737" s="89"/>
      <c r="I2737" s="270" t="s">
        <v>7381</v>
      </c>
      <c r="J2737" s="89"/>
      <c r="K2737" s="89"/>
      <c r="L2737" s="89"/>
      <c r="M2737" s="89"/>
      <c r="N2737" s="271">
        <v>0</v>
      </c>
      <c r="O2737" s="271">
        <v>5</v>
      </c>
      <c r="P2737" s="89" t="s">
        <v>670</v>
      </c>
    </row>
    <row r="2738" spans="1:16" ht="63.75">
      <c r="A2738" s="268">
        <v>310</v>
      </c>
      <c r="B2738" s="89"/>
      <c r="C2738" s="269" t="s">
        <v>141</v>
      </c>
      <c r="D2738" s="84">
        <v>43556</v>
      </c>
      <c r="E2738" s="85" t="s">
        <v>6504</v>
      </c>
      <c r="F2738" s="85" t="s">
        <v>3</v>
      </c>
      <c r="G2738" s="85">
        <v>1724780</v>
      </c>
      <c r="H2738" s="89"/>
      <c r="I2738" s="270" t="s">
        <v>7382</v>
      </c>
      <c r="J2738" s="89"/>
      <c r="K2738" s="89"/>
      <c r="L2738" s="89"/>
      <c r="M2738" s="89"/>
      <c r="N2738" s="271">
        <v>0</v>
      </c>
      <c r="O2738" s="271">
        <v>410.35</v>
      </c>
      <c r="P2738" s="89" t="s">
        <v>670</v>
      </c>
    </row>
    <row r="2739" spans="1:16" ht="38.25">
      <c r="A2739" s="268">
        <v>650</v>
      </c>
      <c r="B2739" s="89"/>
      <c r="C2739" s="269" t="s">
        <v>187</v>
      </c>
      <c r="D2739" s="84">
        <v>43556</v>
      </c>
      <c r="E2739" s="85" t="s">
        <v>6505</v>
      </c>
      <c r="F2739" s="85" t="s">
        <v>3</v>
      </c>
      <c r="G2739" s="85">
        <v>1724795</v>
      </c>
      <c r="H2739" s="89"/>
      <c r="I2739" s="270" t="s">
        <v>7383</v>
      </c>
      <c r="J2739" s="89"/>
      <c r="K2739" s="89"/>
      <c r="L2739" s="89"/>
      <c r="M2739" s="89"/>
      <c r="N2739" s="271">
        <v>0</v>
      </c>
      <c r="O2739" s="271">
        <v>0.05</v>
      </c>
      <c r="P2739" s="89" t="s">
        <v>670</v>
      </c>
    </row>
    <row r="2740" spans="1:16" ht="51">
      <c r="A2740" s="268">
        <v>16</v>
      </c>
      <c r="B2740" s="89"/>
      <c r="C2740" s="269" t="s">
        <v>43</v>
      </c>
      <c r="D2740" s="84">
        <v>43556</v>
      </c>
      <c r="E2740" s="85" t="s">
        <v>6506</v>
      </c>
      <c r="F2740" s="85" t="s">
        <v>3</v>
      </c>
      <c r="G2740" s="85">
        <v>1724819</v>
      </c>
      <c r="H2740" s="89"/>
      <c r="I2740" s="270" t="s">
        <v>7384</v>
      </c>
      <c r="J2740" s="89"/>
      <c r="K2740" s="89"/>
      <c r="L2740" s="89"/>
      <c r="M2740" s="89"/>
      <c r="N2740" s="271">
        <v>0</v>
      </c>
      <c r="O2740" s="271">
        <v>85</v>
      </c>
      <c r="P2740" s="89" t="s">
        <v>670</v>
      </c>
    </row>
    <row r="2741" spans="1:16" ht="51">
      <c r="A2741" s="268" t="s">
        <v>556</v>
      </c>
      <c r="B2741" s="89"/>
      <c r="C2741" s="269" t="s">
        <v>616</v>
      </c>
      <c r="D2741" s="84">
        <v>43556</v>
      </c>
      <c r="E2741" s="85" t="s">
        <v>6507</v>
      </c>
      <c r="F2741" s="85" t="s">
        <v>3</v>
      </c>
      <c r="G2741" s="85">
        <v>1724826</v>
      </c>
      <c r="H2741" s="89"/>
      <c r="I2741" s="270" t="s">
        <v>7385</v>
      </c>
      <c r="J2741" s="89"/>
      <c r="K2741" s="89"/>
      <c r="L2741" s="89"/>
      <c r="M2741" s="89"/>
      <c r="N2741" s="271">
        <v>0</v>
      </c>
      <c r="O2741" s="271">
        <v>0.05</v>
      </c>
      <c r="P2741" s="89" t="s">
        <v>670</v>
      </c>
    </row>
    <row r="2742" spans="1:16" ht="63.75">
      <c r="A2742" s="268">
        <v>25</v>
      </c>
      <c r="B2742" s="89"/>
      <c r="C2742" s="269" t="s">
        <v>45</v>
      </c>
      <c r="D2742" s="84">
        <v>43556</v>
      </c>
      <c r="E2742" s="85" t="s">
        <v>6508</v>
      </c>
      <c r="F2742" s="85" t="s">
        <v>3</v>
      </c>
      <c r="G2742" s="85">
        <v>1724562</v>
      </c>
      <c r="H2742" s="89"/>
      <c r="I2742" s="270" t="s">
        <v>7386</v>
      </c>
      <c r="J2742" s="89"/>
      <c r="K2742" s="89"/>
      <c r="L2742" s="89"/>
      <c r="M2742" s="89"/>
      <c r="N2742" s="271">
        <v>0</v>
      </c>
      <c r="O2742" s="271">
        <v>916886.38</v>
      </c>
      <c r="P2742" s="89" t="s">
        <v>670</v>
      </c>
    </row>
    <row r="2743" spans="1:16" ht="51">
      <c r="A2743" s="268">
        <v>10</v>
      </c>
      <c r="B2743" s="89"/>
      <c r="C2743" s="269" t="s">
        <v>41</v>
      </c>
      <c r="D2743" s="84">
        <v>43556</v>
      </c>
      <c r="E2743" s="85" t="s">
        <v>6509</v>
      </c>
      <c r="F2743" s="85" t="s">
        <v>3</v>
      </c>
      <c r="G2743" s="85">
        <v>1724599</v>
      </c>
      <c r="H2743" s="89"/>
      <c r="I2743" s="270" t="s">
        <v>7387</v>
      </c>
      <c r="J2743" s="89"/>
      <c r="K2743" s="89"/>
      <c r="L2743" s="89"/>
      <c r="M2743" s="89"/>
      <c r="N2743" s="271">
        <v>0</v>
      </c>
      <c r="O2743" s="271">
        <v>4259</v>
      </c>
      <c r="P2743" s="89" t="s">
        <v>670</v>
      </c>
    </row>
    <row r="2744" spans="1:16" ht="63.75">
      <c r="A2744" s="268">
        <v>10</v>
      </c>
      <c r="B2744" s="89"/>
      <c r="C2744" s="269" t="s">
        <v>41</v>
      </c>
      <c r="D2744" s="84">
        <v>43556</v>
      </c>
      <c r="E2744" s="85" t="s">
        <v>6510</v>
      </c>
      <c r="F2744" s="85" t="s">
        <v>3</v>
      </c>
      <c r="G2744" s="85">
        <v>1724605</v>
      </c>
      <c r="H2744" s="89"/>
      <c r="I2744" s="270" t="s">
        <v>7388</v>
      </c>
      <c r="J2744" s="89"/>
      <c r="K2744" s="89"/>
      <c r="L2744" s="89"/>
      <c r="M2744" s="89"/>
      <c r="N2744" s="271">
        <v>0</v>
      </c>
      <c r="O2744" s="271">
        <v>139.20000000000002</v>
      </c>
      <c r="P2744" s="89" t="s">
        <v>670</v>
      </c>
    </row>
    <row r="2745" spans="1:16" ht="51">
      <c r="A2745" s="268" t="s">
        <v>565</v>
      </c>
      <c r="B2745" s="89"/>
      <c r="C2745" s="269" t="s">
        <v>615</v>
      </c>
      <c r="D2745" s="84">
        <v>43556</v>
      </c>
      <c r="E2745" s="85" t="s">
        <v>6511</v>
      </c>
      <c r="F2745" s="85" t="s">
        <v>3</v>
      </c>
      <c r="G2745" s="85">
        <v>1724626</v>
      </c>
      <c r="H2745" s="89"/>
      <c r="I2745" s="270" t="s">
        <v>7389</v>
      </c>
      <c r="J2745" s="89"/>
      <c r="K2745" s="89"/>
      <c r="L2745" s="89"/>
      <c r="M2745" s="89"/>
      <c r="N2745" s="271">
        <v>0</v>
      </c>
      <c r="O2745" s="271">
        <v>7108.54</v>
      </c>
      <c r="P2745" s="89" t="s">
        <v>670</v>
      </c>
    </row>
    <row r="2746" spans="1:16" ht="51">
      <c r="A2746" s="268" t="s">
        <v>565</v>
      </c>
      <c r="B2746" s="89"/>
      <c r="C2746" s="269" t="s">
        <v>615</v>
      </c>
      <c r="D2746" s="84">
        <v>43556</v>
      </c>
      <c r="E2746" s="85" t="s">
        <v>6512</v>
      </c>
      <c r="F2746" s="85" t="s">
        <v>3</v>
      </c>
      <c r="G2746" s="85">
        <v>1724627</v>
      </c>
      <c r="H2746" s="89"/>
      <c r="I2746" s="270" t="s">
        <v>7390</v>
      </c>
      <c r="J2746" s="89"/>
      <c r="K2746" s="89"/>
      <c r="L2746" s="89"/>
      <c r="M2746" s="89"/>
      <c r="N2746" s="271">
        <v>0</v>
      </c>
      <c r="O2746" s="271">
        <v>7108.54</v>
      </c>
      <c r="P2746" s="89" t="s">
        <v>670</v>
      </c>
    </row>
    <row r="2747" spans="1:16" ht="51">
      <c r="A2747" s="268" t="s">
        <v>559</v>
      </c>
      <c r="B2747" s="89"/>
      <c r="C2747" s="269" t="s">
        <v>760</v>
      </c>
      <c r="D2747" s="84">
        <v>43556</v>
      </c>
      <c r="E2747" s="85" t="s">
        <v>6513</v>
      </c>
      <c r="F2747" s="85" t="s">
        <v>3</v>
      </c>
      <c r="G2747" s="85">
        <v>1724676</v>
      </c>
      <c r="H2747" s="89"/>
      <c r="I2747" s="270" t="s">
        <v>7391</v>
      </c>
      <c r="J2747" s="89"/>
      <c r="K2747" s="89"/>
      <c r="L2747" s="89"/>
      <c r="M2747" s="89"/>
      <c r="N2747" s="271">
        <v>0</v>
      </c>
      <c r="O2747" s="271">
        <v>20000</v>
      </c>
      <c r="P2747" s="89" t="s">
        <v>670</v>
      </c>
    </row>
    <row r="2748" spans="1:16" ht="63.75">
      <c r="A2748" s="268">
        <v>212</v>
      </c>
      <c r="B2748" s="89"/>
      <c r="C2748" s="269" t="s">
        <v>100</v>
      </c>
      <c r="D2748" s="84">
        <v>43556</v>
      </c>
      <c r="E2748" s="85" t="s">
        <v>6514</v>
      </c>
      <c r="F2748" s="85" t="s">
        <v>3</v>
      </c>
      <c r="G2748" s="85">
        <v>1724677</v>
      </c>
      <c r="H2748" s="89"/>
      <c r="I2748" s="270" t="s">
        <v>7392</v>
      </c>
      <c r="J2748" s="89"/>
      <c r="K2748" s="89"/>
      <c r="L2748" s="89"/>
      <c r="M2748" s="89"/>
      <c r="N2748" s="271">
        <v>0</v>
      </c>
      <c r="O2748" s="271">
        <v>50555</v>
      </c>
      <c r="P2748" s="89" t="s">
        <v>670</v>
      </c>
    </row>
    <row r="2749" spans="1:16" ht="51">
      <c r="A2749" s="268">
        <v>593</v>
      </c>
      <c r="B2749" s="89"/>
      <c r="C2749" s="269" t="s">
        <v>612</v>
      </c>
      <c r="D2749" s="84">
        <v>43556</v>
      </c>
      <c r="E2749" s="85" t="s">
        <v>6515</v>
      </c>
      <c r="F2749" s="85" t="s">
        <v>3</v>
      </c>
      <c r="G2749" s="85">
        <v>1724679</v>
      </c>
      <c r="H2749" s="89"/>
      <c r="I2749" s="270" t="s">
        <v>7393</v>
      </c>
      <c r="J2749" s="89"/>
      <c r="K2749" s="89"/>
      <c r="L2749" s="89"/>
      <c r="M2749" s="89"/>
      <c r="N2749" s="271">
        <v>0</v>
      </c>
      <c r="O2749" s="271">
        <v>284499.02</v>
      </c>
      <c r="P2749" s="89" t="s">
        <v>670</v>
      </c>
    </row>
    <row r="2750" spans="1:16" ht="63.75">
      <c r="A2750" s="268" t="s">
        <v>565</v>
      </c>
      <c r="B2750" s="89"/>
      <c r="C2750" s="269" t="s">
        <v>615</v>
      </c>
      <c r="D2750" s="84">
        <v>43556</v>
      </c>
      <c r="E2750" s="85" t="s">
        <v>6516</v>
      </c>
      <c r="F2750" s="85" t="s">
        <v>3</v>
      </c>
      <c r="G2750" s="85">
        <v>1724655</v>
      </c>
      <c r="H2750" s="89"/>
      <c r="I2750" s="270" t="s">
        <v>7394</v>
      </c>
      <c r="J2750" s="89"/>
      <c r="K2750" s="89"/>
      <c r="L2750" s="89"/>
      <c r="M2750" s="89"/>
      <c r="N2750" s="271">
        <v>0</v>
      </c>
      <c r="O2750" s="271">
        <v>9830</v>
      </c>
      <c r="P2750" s="89" t="s">
        <v>670</v>
      </c>
    </row>
    <row r="2751" spans="1:16" ht="51">
      <c r="A2751" s="268" t="s">
        <v>565</v>
      </c>
      <c r="B2751" s="89"/>
      <c r="C2751" s="269" t="s">
        <v>615</v>
      </c>
      <c r="D2751" s="84">
        <v>43556</v>
      </c>
      <c r="E2751" s="85" t="s">
        <v>6517</v>
      </c>
      <c r="F2751" s="85" t="s">
        <v>3</v>
      </c>
      <c r="G2751" s="85">
        <v>1724641</v>
      </c>
      <c r="H2751" s="89"/>
      <c r="I2751" s="270" t="s">
        <v>777</v>
      </c>
      <c r="J2751" s="89"/>
      <c r="K2751" s="89"/>
      <c r="L2751" s="89"/>
      <c r="M2751" s="89"/>
      <c r="N2751" s="271">
        <v>0</v>
      </c>
      <c r="O2751" s="271">
        <v>5020</v>
      </c>
      <c r="P2751" s="89" t="s">
        <v>670</v>
      </c>
    </row>
    <row r="2752" spans="1:16" ht="51">
      <c r="A2752" s="268" t="s">
        <v>565</v>
      </c>
      <c r="B2752" s="89"/>
      <c r="C2752" s="269" t="s">
        <v>615</v>
      </c>
      <c r="D2752" s="84">
        <v>43556</v>
      </c>
      <c r="E2752" s="85" t="s">
        <v>6518</v>
      </c>
      <c r="F2752" s="85" t="s">
        <v>3</v>
      </c>
      <c r="G2752" s="85">
        <v>1724638</v>
      </c>
      <c r="H2752" s="89"/>
      <c r="I2752" s="270" t="s">
        <v>728</v>
      </c>
      <c r="J2752" s="89"/>
      <c r="K2752" s="89"/>
      <c r="L2752" s="89"/>
      <c r="M2752" s="89"/>
      <c r="N2752" s="271">
        <v>0</v>
      </c>
      <c r="O2752" s="271">
        <v>695</v>
      </c>
      <c r="P2752" s="89" t="s">
        <v>670</v>
      </c>
    </row>
    <row r="2753" spans="1:16" ht="51">
      <c r="A2753" s="268" t="s">
        <v>565</v>
      </c>
      <c r="B2753" s="89"/>
      <c r="C2753" s="269" t="s">
        <v>615</v>
      </c>
      <c r="D2753" s="84">
        <v>43556</v>
      </c>
      <c r="E2753" s="85" t="s">
        <v>6519</v>
      </c>
      <c r="F2753" s="85" t="s">
        <v>3</v>
      </c>
      <c r="G2753" s="85">
        <v>1724635</v>
      </c>
      <c r="H2753" s="89"/>
      <c r="I2753" s="270" t="s">
        <v>7395</v>
      </c>
      <c r="J2753" s="89"/>
      <c r="K2753" s="89"/>
      <c r="L2753" s="89"/>
      <c r="M2753" s="89"/>
      <c r="N2753" s="271">
        <v>0</v>
      </c>
      <c r="O2753" s="271">
        <v>4202</v>
      </c>
      <c r="P2753" s="89" t="s">
        <v>670</v>
      </c>
    </row>
    <row r="2754" spans="1:16" ht="38.25">
      <c r="A2754" s="268" t="s">
        <v>565</v>
      </c>
      <c r="B2754" s="89"/>
      <c r="C2754" s="269" t="s">
        <v>615</v>
      </c>
      <c r="D2754" s="84">
        <v>43556</v>
      </c>
      <c r="E2754" s="85" t="s">
        <v>6520</v>
      </c>
      <c r="F2754" s="85" t="s">
        <v>3</v>
      </c>
      <c r="G2754" s="85">
        <v>1724583</v>
      </c>
      <c r="H2754" s="89"/>
      <c r="I2754" s="270" t="s">
        <v>7396</v>
      </c>
      <c r="J2754" s="89"/>
      <c r="K2754" s="89"/>
      <c r="L2754" s="89"/>
      <c r="M2754" s="89"/>
      <c r="N2754" s="271">
        <v>0</v>
      </c>
      <c r="O2754" s="271">
        <v>300</v>
      </c>
      <c r="P2754" s="89" t="s">
        <v>670</v>
      </c>
    </row>
    <row r="2755" spans="1:16" ht="63.75" hidden="1">
      <c r="A2755" s="268">
        <v>513</v>
      </c>
      <c r="B2755" s="89"/>
      <c r="C2755" s="269" t="s">
        <v>171</v>
      </c>
      <c r="D2755" s="84">
        <v>43557</v>
      </c>
      <c r="E2755" s="85" t="s">
        <v>6152</v>
      </c>
      <c r="F2755" s="85" t="s">
        <v>15</v>
      </c>
      <c r="G2755" s="85">
        <v>1002573</v>
      </c>
      <c r="H2755" s="89"/>
      <c r="I2755" s="270" t="s">
        <v>7147</v>
      </c>
      <c r="J2755" s="89"/>
      <c r="K2755" s="89"/>
      <c r="L2755" s="89"/>
      <c r="M2755" s="89"/>
      <c r="N2755" s="271">
        <v>50</v>
      </c>
      <c r="O2755" s="271">
        <v>0</v>
      </c>
      <c r="P2755" s="89" t="s">
        <v>670</v>
      </c>
    </row>
    <row r="2756" spans="1:16" ht="51" hidden="1">
      <c r="A2756" s="268" t="s">
        <v>556</v>
      </c>
      <c r="B2756" s="89"/>
      <c r="C2756" s="269" t="s">
        <v>616</v>
      </c>
      <c r="D2756" s="84">
        <v>43557</v>
      </c>
      <c r="E2756" s="85" t="s">
        <v>6153</v>
      </c>
      <c r="F2756" s="85" t="s">
        <v>6</v>
      </c>
      <c r="G2756" s="85">
        <v>950662</v>
      </c>
      <c r="H2756" s="89"/>
      <c r="I2756" s="270" t="s">
        <v>7148</v>
      </c>
      <c r="J2756" s="89"/>
      <c r="K2756" s="89"/>
      <c r="L2756" s="89"/>
      <c r="M2756" s="89"/>
      <c r="N2756" s="271">
        <v>0</v>
      </c>
      <c r="O2756" s="271">
        <v>50</v>
      </c>
      <c r="P2756" s="89" t="s">
        <v>670</v>
      </c>
    </row>
    <row r="2757" spans="1:16" ht="89.25" hidden="1">
      <c r="A2757" s="268">
        <v>526</v>
      </c>
      <c r="B2757" s="89"/>
      <c r="C2757" s="269" t="s">
        <v>610</v>
      </c>
      <c r="D2757" s="84">
        <v>43557</v>
      </c>
      <c r="E2757" s="85" t="s">
        <v>6154</v>
      </c>
      <c r="F2757" s="85" t="s">
        <v>15</v>
      </c>
      <c r="G2757" s="85">
        <v>7608</v>
      </c>
      <c r="H2757" s="89"/>
      <c r="I2757" s="270" t="s">
        <v>7149</v>
      </c>
      <c r="J2757" s="89"/>
      <c r="K2757" s="89"/>
      <c r="L2757" s="89"/>
      <c r="M2757" s="89"/>
      <c r="N2757" s="271">
        <v>376.47</v>
      </c>
      <c r="O2757" s="271">
        <v>0</v>
      </c>
      <c r="P2757" s="89" t="s">
        <v>670</v>
      </c>
    </row>
    <row r="2758" spans="1:16" ht="89.25" hidden="1">
      <c r="A2758" s="268">
        <v>376</v>
      </c>
      <c r="B2758" s="89"/>
      <c r="C2758" s="269" t="s">
        <v>638</v>
      </c>
      <c r="D2758" s="84">
        <v>43557</v>
      </c>
      <c r="E2758" s="85" t="s">
        <v>6155</v>
      </c>
      <c r="F2758" s="85" t="s">
        <v>15</v>
      </c>
      <c r="G2758" s="85">
        <v>7630</v>
      </c>
      <c r="H2758" s="89"/>
      <c r="I2758" s="270" t="s">
        <v>7150</v>
      </c>
      <c r="J2758" s="89"/>
      <c r="K2758" s="89"/>
      <c r="L2758" s="89"/>
      <c r="M2758" s="89"/>
      <c r="N2758" s="271">
        <v>1126.68</v>
      </c>
      <c r="O2758" s="271">
        <v>0</v>
      </c>
      <c r="P2758" s="89" t="s">
        <v>670</v>
      </c>
    </row>
    <row r="2759" spans="1:16" ht="51">
      <c r="A2759" s="268">
        <v>591</v>
      </c>
      <c r="B2759" s="89"/>
      <c r="C2759" s="269" t="s">
        <v>1368</v>
      </c>
      <c r="D2759" s="84">
        <v>43557</v>
      </c>
      <c r="E2759" s="85" t="s">
        <v>6521</v>
      </c>
      <c r="F2759" s="85" t="s">
        <v>3</v>
      </c>
      <c r="G2759" s="85">
        <v>1725088</v>
      </c>
      <c r="H2759" s="89"/>
      <c r="I2759" s="270" t="s">
        <v>7397</v>
      </c>
      <c r="J2759" s="89"/>
      <c r="K2759" s="89"/>
      <c r="L2759" s="89"/>
      <c r="M2759" s="89"/>
      <c r="N2759" s="271">
        <v>0</v>
      </c>
      <c r="O2759" s="271">
        <v>355.28000000000003</v>
      </c>
      <c r="P2759" s="89" t="s">
        <v>670</v>
      </c>
    </row>
    <row r="2760" spans="1:16" ht="38.25">
      <c r="A2760" s="268" t="s">
        <v>565</v>
      </c>
      <c r="B2760" s="89"/>
      <c r="C2760" s="269" t="s">
        <v>615</v>
      </c>
      <c r="D2760" s="84">
        <v>43557</v>
      </c>
      <c r="E2760" s="85" t="s">
        <v>6522</v>
      </c>
      <c r="F2760" s="85" t="s">
        <v>3</v>
      </c>
      <c r="G2760" s="85">
        <v>1725093</v>
      </c>
      <c r="H2760" s="89"/>
      <c r="I2760" s="270" t="s">
        <v>7398</v>
      </c>
      <c r="J2760" s="89"/>
      <c r="K2760" s="89"/>
      <c r="L2760" s="89"/>
      <c r="M2760" s="89"/>
      <c r="N2760" s="271">
        <v>0</v>
      </c>
      <c r="O2760" s="271">
        <v>1317.04</v>
      </c>
      <c r="P2760" s="89" t="s">
        <v>670</v>
      </c>
    </row>
    <row r="2761" spans="1:16" ht="51">
      <c r="A2761" s="268">
        <v>41</v>
      </c>
      <c r="B2761" s="89"/>
      <c r="C2761" s="269" t="s">
        <v>47</v>
      </c>
      <c r="D2761" s="84">
        <v>43557</v>
      </c>
      <c r="E2761" s="85" t="s">
        <v>6523</v>
      </c>
      <c r="F2761" s="85" t="s">
        <v>3</v>
      </c>
      <c r="G2761" s="85">
        <v>1725115</v>
      </c>
      <c r="H2761" s="89"/>
      <c r="I2761" s="270" t="s">
        <v>7399</v>
      </c>
      <c r="J2761" s="89"/>
      <c r="K2761" s="89"/>
      <c r="L2761" s="89"/>
      <c r="M2761" s="89"/>
      <c r="N2761" s="271">
        <v>0</v>
      </c>
      <c r="O2761" s="271">
        <v>341</v>
      </c>
      <c r="P2761" s="89" t="s">
        <v>670</v>
      </c>
    </row>
    <row r="2762" spans="1:16" ht="51">
      <c r="A2762" s="268">
        <v>591</v>
      </c>
      <c r="B2762" s="89"/>
      <c r="C2762" s="269" t="s">
        <v>1368</v>
      </c>
      <c r="D2762" s="84">
        <v>43557</v>
      </c>
      <c r="E2762" s="85" t="s">
        <v>6524</v>
      </c>
      <c r="F2762" s="85" t="s">
        <v>3</v>
      </c>
      <c r="G2762" s="85">
        <v>1725084</v>
      </c>
      <c r="H2762" s="89"/>
      <c r="I2762" s="270" t="s">
        <v>7397</v>
      </c>
      <c r="J2762" s="89"/>
      <c r="K2762" s="89"/>
      <c r="L2762" s="89"/>
      <c r="M2762" s="89"/>
      <c r="N2762" s="271">
        <v>0</v>
      </c>
      <c r="O2762" s="271">
        <v>16.740000000000002</v>
      </c>
      <c r="P2762" s="89" t="s">
        <v>670</v>
      </c>
    </row>
    <row r="2763" spans="1:16" ht="51">
      <c r="A2763" s="268">
        <v>591</v>
      </c>
      <c r="B2763" s="89"/>
      <c r="C2763" s="269" t="s">
        <v>1368</v>
      </c>
      <c r="D2763" s="84">
        <v>43557</v>
      </c>
      <c r="E2763" s="85" t="s">
        <v>6525</v>
      </c>
      <c r="F2763" s="85" t="s">
        <v>3</v>
      </c>
      <c r="G2763" s="85">
        <v>1725083</v>
      </c>
      <c r="H2763" s="89"/>
      <c r="I2763" s="270" t="s">
        <v>7397</v>
      </c>
      <c r="J2763" s="89"/>
      <c r="K2763" s="89"/>
      <c r="L2763" s="89"/>
      <c r="M2763" s="89"/>
      <c r="N2763" s="271">
        <v>0</v>
      </c>
      <c r="O2763" s="271">
        <v>27.2</v>
      </c>
      <c r="P2763" s="89" t="s">
        <v>670</v>
      </c>
    </row>
    <row r="2764" spans="1:16" ht="38.25">
      <c r="A2764" s="268">
        <v>526</v>
      </c>
      <c r="B2764" s="89"/>
      <c r="C2764" s="269" t="s">
        <v>610</v>
      </c>
      <c r="D2764" s="84">
        <v>43557</v>
      </c>
      <c r="E2764" s="85" t="s">
        <v>6526</v>
      </c>
      <c r="F2764" s="85" t="s">
        <v>3</v>
      </c>
      <c r="G2764" s="85">
        <v>1725052</v>
      </c>
      <c r="H2764" s="89"/>
      <c r="I2764" s="270" t="s">
        <v>7400</v>
      </c>
      <c r="J2764" s="89"/>
      <c r="K2764" s="89"/>
      <c r="L2764" s="89"/>
      <c r="M2764" s="89"/>
      <c r="N2764" s="271">
        <v>0</v>
      </c>
      <c r="O2764" s="271">
        <v>76</v>
      </c>
      <c r="P2764" s="89" t="s">
        <v>670</v>
      </c>
    </row>
    <row r="2765" spans="1:16" ht="38.25">
      <c r="A2765" s="268">
        <v>526</v>
      </c>
      <c r="B2765" s="89"/>
      <c r="C2765" s="269" t="s">
        <v>610</v>
      </c>
      <c r="D2765" s="84">
        <v>43557</v>
      </c>
      <c r="E2765" s="85" t="s">
        <v>6527</v>
      </c>
      <c r="F2765" s="85" t="s">
        <v>3</v>
      </c>
      <c r="G2765" s="85">
        <v>1725051</v>
      </c>
      <c r="H2765" s="89"/>
      <c r="I2765" s="270" t="s">
        <v>7401</v>
      </c>
      <c r="J2765" s="89"/>
      <c r="K2765" s="89"/>
      <c r="L2765" s="89"/>
      <c r="M2765" s="89"/>
      <c r="N2765" s="271">
        <v>0</v>
      </c>
      <c r="O2765" s="271">
        <v>70</v>
      </c>
      <c r="P2765" s="89" t="s">
        <v>670</v>
      </c>
    </row>
    <row r="2766" spans="1:16" ht="38.25">
      <c r="A2766" s="268">
        <v>526</v>
      </c>
      <c r="B2766" s="89"/>
      <c r="C2766" s="269" t="s">
        <v>610</v>
      </c>
      <c r="D2766" s="84">
        <v>43557</v>
      </c>
      <c r="E2766" s="85" t="s">
        <v>6528</v>
      </c>
      <c r="F2766" s="85" t="s">
        <v>3</v>
      </c>
      <c r="G2766" s="85">
        <v>1725049</v>
      </c>
      <c r="H2766" s="89"/>
      <c r="I2766" s="270" t="s">
        <v>7402</v>
      </c>
      <c r="J2766" s="89"/>
      <c r="K2766" s="89"/>
      <c r="L2766" s="89"/>
      <c r="M2766" s="89"/>
      <c r="N2766" s="271">
        <v>0</v>
      </c>
      <c r="O2766" s="271">
        <v>70</v>
      </c>
      <c r="P2766" s="89" t="s">
        <v>670</v>
      </c>
    </row>
    <row r="2767" spans="1:16" ht="51">
      <c r="A2767" s="268" t="s">
        <v>565</v>
      </c>
      <c r="B2767" s="89"/>
      <c r="C2767" s="269" t="s">
        <v>615</v>
      </c>
      <c r="D2767" s="84">
        <v>43557</v>
      </c>
      <c r="E2767" s="85" t="s">
        <v>6529</v>
      </c>
      <c r="F2767" s="85" t="s">
        <v>3</v>
      </c>
      <c r="G2767" s="85">
        <v>1725247</v>
      </c>
      <c r="H2767" s="89"/>
      <c r="I2767" s="270" t="s">
        <v>7403</v>
      </c>
      <c r="J2767" s="89"/>
      <c r="K2767" s="89"/>
      <c r="L2767" s="89"/>
      <c r="M2767" s="89"/>
      <c r="N2767" s="271">
        <v>0</v>
      </c>
      <c r="O2767" s="271">
        <v>300</v>
      </c>
      <c r="P2767" s="89" t="s">
        <v>670</v>
      </c>
    </row>
    <row r="2768" spans="1:16" ht="51">
      <c r="A2768" s="268" t="s">
        <v>565</v>
      </c>
      <c r="B2768" s="89"/>
      <c r="C2768" s="269" t="s">
        <v>615</v>
      </c>
      <c r="D2768" s="84">
        <v>43557</v>
      </c>
      <c r="E2768" s="85" t="s">
        <v>6530</v>
      </c>
      <c r="F2768" s="85" t="s">
        <v>3</v>
      </c>
      <c r="G2768" s="85">
        <v>1725245</v>
      </c>
      <c r="H2768" s="89"/>
      <c r="I2768" s="270" t="s">
        <v>7404</v>
      </c>
      <c r="J2768" s="89"/>
      <c r="K2768" s="89"/>
      <c r="L2768" s="89"/>
      <c r="M2768" s="89"/>
      <c r="N2768" s="271">
        <v>0</v>
      </c>
      <c r="O2768" s="271">
        <v>1152</v>
      </c>
      <c r="P2768" s="89" t="s">
        <v>670</v>
      </c>
    </row>
    <row r="2769" spans="1:16" ht="38.25">
      <c r="A2769" s="268">
        <v>35</v>
      </c>
      <c r="B2769" s="89"/>
      <c r="C2769" s="269" t="s">
        <v>46</v>
      </c>
      <c r="D2769" s="84">
        <v>43557</v>
      </c>
      <c r="E2769" s="85" t="s">
        <v>6531</v>
      </c>
      <c r="F2769" s="85" t="s">
        <v>3</v>
      </c>
      <c r="G2769" s="85">
        <v>1725240</v>
      </c>
      <c r="H2769" s="89"/>
      <c r="I2769" s="270" t="s">
        <v>1414</v>
      </c>
      <c r="J2769" s="89"/>
      <c r="K2769" s="89"/>
      <c r="L2769" s="89"/>
      <c r="M2769" s="89"/>
      <c r="N2769" s="271">
        <v>0</v>
      </c>
      <c r="O2769" s="271">
        <v>1000</v>
      </c>
      <c r="P2769" s="89" t="s">
        <v>670</v>
      </c>
    </row>
    <row r="2770" spans="1:16" ht="63.75">
      <c r="A2770" s="268">
        <v>221</v>
      </c>
      <c r="B2770" s="89"/>
      <c r="C2770" s="269" t="s">
        <v>102</v>
      </c>
      <c r="D2770" s="84">
        <v>43557</v>
      </c>
      <c r="E2770" s="85" t="s">
        <v>6532</v>
      </c>
      <c r="F2770" s="85" t="s">
        <v>3</v>
      </c>
      <c r="G2770" s="85">
        <v>1725221</v>
      </c>
      <c r="H2770" s="89"/>
      <c r="I2770" s="270" t="s">
        <v>7405</v>
      </c>
      <c r="J2770" s="89"/>
      <c r="K2770" s="89"/>
      <c r="L2770" s="89"/>
      <c r="M2770" s="89"/>
      <c r="N2770" s="271">
        <v>0</v>
      </c>
      <c r="O2770" s="271">
        <v>2.6</v>
      </c>
      <c r="P2770" s="89" t="s">
        <v>670</v>
      </c>
    </row>
    <row r="2771" spans="1:16" ht="63.75">
      <c r="A2771" s="268" t="s">
        <v>556</v>
      </c>
      <c r="B2771" s="89"/>
      <c r="C2771" s="269" t="s">
        <v>616</v>
      </c>
      <c r="D2771" s="84">
        <v>43557</v>
      </c>
      <c r="E2771" s="85" t="s">
        <v>6533</v>
      </c>
      <c r="F2771" s="85" t="s">
        <v>3</v>
      </c>
      <c r="G2771" s="85">
        <v>1725005</v>
      </c>
      <c r="H2771" s="89"/>
      <c r="I2771" s="270" t="s">
        <v>7406</v>
      </c>
      <c r="J2771" s="89"/>
      <c r="K2771" s="89"/>
      <c r="L2771" s="89"/>
      <c r="M2771" s="89"/>
      <c r="N2771" s="271">
        <v>0</v>
      </c>
      <c r="O2771" s="271">
        <v>43944.94</v>
      </c>
      <c r="P2771" s="89" t="s">
        <v>670</v>
      </c>
    </row>
    <row r="2772" spans="1:16" ht="51">
      <c r="A2772" s="268">
        <v>670</v>
      </c>
      <c r="B2772" s="89"/>
      <c r="C2772" s="269" t="s">
        <v>190</v>
      </c>
      <c r="D2772" s="84">
        <v>43557</v>
      </c>
      <c r="E2772" s="85" t="s">
        <v>6534</v>
      </c>
      <c r="F2772" s="85" t="s">
        <v>3</v>
      </c>
      <c r="G2772" s="85">
        <v>1724995</v>
      </c>
      <c r="H2772" s="89"/>
      <c r="I2772" s="270" t="s">
        <v>7407</v>
      </c>
      <c r="J2772" s="89"/>
      <c r="K2772" s="89"/>
      <c r="L2772" s="89"/>
      <c r="M2772" s="89"/>
      <c r="N2772" s="271">
        <v>0</v>
      </c>
      <c r="O2772" s="271">
        <v>800</v>
      </c>
      <c r="P2772" s="89" t="s">
        <v>670</v>
      </c>
    </row>
    <row r="2773" spans="1:16" ht="63.75">
      <c r="A2773" s="268">
        <v>87</v>
      </c>
      <c r="B2773" s="89"/>
      <c r="C2773" s="269" t="s">
        <v>57</v>
      </c>
      <c r="D2773" s="84">
        <v>43557</v>
      </c>
      <c r="E2773" s="85" t="s">
        <v>6535</v>
      </c>
      <c r="F2773" s="85" t="s">
        <v>3</v>
      </c>
      <c r="G2773" s="85">
        <v>1724989</v>
      </c>
      <c r="H2773" s="89"/>
      <c r="I2773" s="270" t="s">
        <v>7408</v>
      </c>
      <c r="J2773" s="89"/>
      <c r="K2773" s="89"/>
      <c r="L2773" s="89"/>
      <c r="M2773" s="89"/>
      <c r="N2773" s="271">
        <v>0</v>
      </c>
      <c r="O2773" s="271">
        <v>1899</v>
      </c>
      <c r="P2773" s="89" t="s">
        <v>670</v>
      </c>
    </row>
    <row r="2774" spans="1:16" ht="63.75">
      <c r="A2774" s="268">
        <v>87</v>
      </c>
      <c r="B2774" s="89"/>
      <c r="C2774" s="269" t="s">
        <v>57</v>
      </c>
      <c r="D2774" s="84">
        <v>43557</v>
      </c>
      <c r="E2774" s="85" t="s">
        <v>6536</v>
      </c>
      <c r="F2774" s="85" t="s">
        <v>3</v>
      </c>
      <c r="G2774" s="85">
        <v>1724985</v>
      </c>
      <c r="H2774" s="89"/>
      <c r="I2774" s="270" t="s">
        <v>7409</v>
      </c>
      <c r="J2774" s="89"/>
      <c r="K2774" s="89"/>
      <c r="L2774" s="89"/>
      <c r="M2774" s="89"/>
      <c r="N2774" s="271">
        <v>0</v>
      </c>
      <c r="O2774" s="271">
        <v>492</v>
      </c>
      <c r="P2774" s="89" t="s">
        <v>670</v>
      </c>
    </row>
    <row r="2775" spans="1:16" ht="51">
      <c r="A2775" s="268" t="s">
        <v>565</v>
      </c>
      <c r="B2775" s="89"/>
      <c r="C2775" s="269" t="s">
        <v>615</v>
      </c>
      <c r="D2775" s="84">
        <v>43557</v>
      </c>
      <c r="E2775" s="85" t="s">
        <v>6537</v>
      </c>
      <c r="F2775" s="85" t="s">
        <v>3</v>
      </c>
      <c r="G2775" s="85">
        <v>1725009</v>
      </c>
      <c r="H2775" s="89"/>
      <c r="I2775" s="270" t="s">
        <v>7410</v>
      </c>
      <c r="J2775" s="89"/>
      <c r="K2775" s="89"/>
      <c r="L2775" s="89"/>
      <c r="M2775" s="89"/>
      <c r="N2775" s="271">
        <v>0</v>
      </c>
      <c r="O2775" s="271">
        <v>3557</v>
      </c>
      <c r="P2775" s="89" t="s">
        <v>670</v>
      </c>
    </row>
    <row r="2776" spans="1:16" ht="51">
      <c r="A2776" s="268">
        <v>41</v>
      </c>
      <c r="B2776" s="89"/>
      <c r="C2776" s="269" t="s">
        <v>47</v>
      </c>
      <c r="D2776" s="84">
        <v>43557</v>
      </c>
      <c r="E2776" s="85" t="s">
        <v>6538</v>
      </c>
      <c r="F2776" s="85" t="s">
        <v>3</v>
      </c>
      <c r="G2776" s="85">
        <v>1725000</v>
      </c>
      <c r="H2776" s="89"/>
      <c r="I2776" s="270" t="s">
        <v>7411</v>
      </c>
      <c r="J2776" s="89"/>
      <c r="K2776" s="89"/>
      <c r="L2776" s="89"/>
      <c r="M2776" s="89"/>
      <c r="N2776" s="271">
        <v>0</v>
      </c>
      <c r="O2776" s="271">
        <v>90</v>
      </c>
      <c r="P2776" s="89" t="s">
        <v>670</v>
      </c>
    </row>
    <row r="2777" spans="1:16" ht="51">
      <c r="A2777" s="268">
        <v>41</v>
      </c>
      <c r="B2777" s="89"/>
      <c r="C2777" s="269" t="s">
        <v>47</v>
      </c>
      <c r="D2777" s="84">
        <v>43557</v>
      </c>
      <c r="E2777" s="85" t="s">
        <v>6539</v>
      </c>
      <c r="F2777" s="85" t="s">
        <v>3</v>
      </c>
      <c r="G2777" s="85">
        <v>1724998</v>
      </c>
      <c r="H2777" s="89"/>
      <c r="I2777" s="270" t="s">
        <v>7412</v>
      </c>
      <c r="J2777" s="89"/>
      <c r="K2777" s="89"/>
      <c r="L2777" s="89"/>
      <c r="M2777" s="89"/>
      <c r="N2777" s="271">
        <v>0</v>
      </c>
      <c r="O2777" s="271">
        <v>120</v>
      </c>
      <c r="P2777" s="89" t="s">
        <v>670</v>
      </c>
    </row>
    <row r="2778" spans="1:16" ht="51">
      <c r="A2778" s="268">
        <v>41</v>
      </c>
      <c r="B2778" s="89"/>
      <c r="C2778" s="269" t="s">
        <v>47</v>
      </c>
      <c r="D2778" s="84">
        <v>43557</v>
      </c>
      <c r="E2778" s="85" t="s">
        <v>6540</v>
      </c>
      <c r="F2778" s="85" t="s">
        <v>3</v>
      </c>
      <c r="G2778" s="85">
        <v>1724996</v>
      </c>
      <c r="H2778" s="89"/>
      <c r="I2778" s="270" t="s">
        <v>7413</v>
      </c>
      <c r="J2778" s="89"/>
      <c r="K2778" s="89"/>
      <c r="L2778" s="89"/>
      <c r="M2778" s="89"/>
      <c r="N2778" s="271">
        <v>0</v>
      </c>
      <c r="O2778" s="271">
        <v>55</v>
      </c>
      <c r="P2778" s="89" t="s">
        <v>670</v>
      </c>
    </row>
    <row r="2779" spans="1:16" ht="51">
      <c r="A2779" s="268">
        <v>593</v>
      </c>
      <c r="B2779" s="89"/>
      <c r="C2779" s="269" t="s">
        <v>612</v>
      </c>
      <c r="D2779" s="84">
        <v>43557</v>
      </c>
      <c r="E2779" s="85" t="s">
        <v>6541</v>
      </c>
      <c r="F2779" s="85" t="s">
        <v>3</v>
      </c>
      <c r="G2779" s="85">
        <v>1725092</v>
      </c>
      <c r="H2779" s="89"/>
      <c r="I2779" s="270" t="s">
        <v>7414</v>
      </c>
      <c r="J2779" s="89"/>
      <c r="K2779" s="89"/>
      <c r="L2779" s="89"/>
      <c r="M2779" s="89"/>
      <c r="N2779" s="271">
        <v>0</v>
      </c>
      <c r="O2779" s="271">
        <v>294789.91000000003</v>
      </c>
      <c r="P2779" s="89" t="s">
        <v>670</v>
      </c>
    </row>
    <row r="2780" spans="1:16" ht="51" hidden="1">
      <c r="A2780" s="268">
        <v>163</v>
      </c>
      <c r="B2780" s="89"/>
      <c r="C2780" s="269" t="s">
        <v>88</v>
      </c>
      <c r="D2780" s="84">
        <v>43558</v>
      </c>
      <c r="E2780" s="85" t="s">
        <v>6156</v>
      </c>
      <c r="F2780" s="85" t="s">
        <v>671</v>
      </c>
      <c r="G2780" s="85">
        <v>296065</v>
      </c>
      <c r="H2780" s="89"/>
      <c r="I2780" s="270" t="s">
        <v>7151</v>
      </c>
      <c r="J2780" s="89"/>
      <c r="K2780" s="89"/>
      <c r="L2780" s="89"/>
      <c r="M2780" s="89"/>
      <c r="N2780" s="271">
        <v>819.48</v>
      </c>
      <c r="O2780" s="271">
        <v>0</v>
      </c>
      <c r="P2780" s="89" t="s">
        <v>670</v>
      </c>
    </row>
    <row r="2781" spans="1:16" ht="63.75" hidden="1">
      <c r="A2781" s="268">
        <v>513</v>
      </c>
      <c r="B2781" s="89"/>
      <c r="C2781" s="269" t="s">
        <v>171</v>
      </c>
      <c r="D2781" s="84">
        <v>43558</v>
      </c>
      <c r="E2781" s="85" t="s">
        <v>6157</v>
      </c>
      <c r="F2781" s="85" t="s">
        <v>15</v>
      </c>
      <c r="G2781" s="85">
        <v>1003582</v>
      </c>
      <c r="H2781" s="89"/>
      <c r="I2781" s="270" t="s">
        <v>7152</v>
      </c>
      <c r="J2781" s="89"/>
      <c r="K2781" s="89"/>
      <c r="L2781" s="89"/>
      <c r="M2781" s="89"/>
      <c r="N2781" s="271">
        <v>50</v>
      </c>
      <c r="O2781" s="271">
        <v>0</v>
      </c>
      <c r="P2781" s="89" t="s">
        <v>670</v>
      </c>
    </row>
    <row r="2782" spans="1:16" ht="76.5" hidden="1">
      <c r="A2782" s="268" t="s">
        <v>557</v>
      </c>
      <c r="B2782" s="89"/>
      <c r="C2782" s="269" t="s">
        <v>781</v>
      </c>
      <c r="D2782" s="84">
        <v>43558</v>
      </c>
      <c r="E2782" s="85" t="s">
        <v>6158</v>
      </c>
      <c r="F2782" s="85" t="s">
        <v>6</v>
      </c>
      <c r="G2782" s="85">
        <v>1101468</v>
      </c>
      <c r="H2782" s="89"/>
      <c r="I2782" s="270" t="s">
        <v>7153</v>
      </c>
      <c r="J2782" s="89"/>
      <c r="K2782" s="89"/>
      <c r="L2782" s="89"/>
      <c r="M2782" s="89"/>
      <c r="N2782" s="271">
        <v>0</v>
      </c>
      <c r="O2782" s="271">
        <v>302000</v>
      </c>
      <c r="P2782" s="89" t="s">
        <v>670</v>
      </c>
    </row>
    <row r="2783" spans="1:16" ht="51" hidden="1">
      <c r="A2783" s="268">
        <v>86</v>
      </c>
      <c r="B2783" s="89"/>
      <c r="C2783" s="269" t="s">
        <v>56</v>
      </c>
      <c r="D2783" s="84">
        <v>43558</v>
      </c>
      <c r="E2783" s="85" t="s">
        <v>6159</v>
      </c>
      <c r="F2783" s="85" t="s">
        <v>6</v>
      </c>
      <c r="G2783" s="85">
        <v>950737</v>
      </c>
      <c r="H2783" s="89"/>
      <c r="I2783" s="270" t="s">
        <v>7154</v>
      </c>
      <c r="J2783" s="89"/>
      <c r="K2783" s="89"/>
      <c r="L2783" s="89"/>
      <c r="M2783" s="89"/>
      <c r="N2783" s="271">
        <v>0</v>
      </c>
      <c r="O2783" s="271">
        <v>1450419.36</v>
      </c>
      <c r="P2783" s="89" t="s">
        <v>670</v>
      </c>
    </row>
    <row r="2784" spans="1:16" ht="102" hidden="1">
      <c r="A2784" s="268">
        <v>132</v>
      </c>
      <c r="B2784" s="89"/>
      <c r="C2784" s="269" t="s">
        <v>68</v>
      </c>
      <c r="D2784" s="84">
        <v>43558</v>
      </c>
      <c r="E2784" s="85" t="s">
        <v>6160</v>
      </c>
      <c r="F2784" s="85" t="s">
        <v>11</v>
      </c>
      <c r="G2784" s="85">
        <v>950700</v>
      </c>
      <c r="H2784" s="89"/>
      <c r="I2784" s="270" t="s">
        <v>7155</v>
      </c>
      <c r="J2784" s="89"/>
      <c r="K2784" s="89"/>
      <c r="L2784" s="89"/>
      <c r="M2784" s="89"/>
      <c r="N2784" s="271">
        <v>468.53</v>
      </c>
      <c r="O2784" s="271">
        <v>0</v>
      </c>
      <c r="P2784" s="89" t="s">
        <v>670</v>
      </c>
    </row>
    <row r="2785" spans="1:16" ht="102" hidden="1">
      <c r="A2785" s="268">
        <v>132</v>
      </c>
      <c r="B2785" s="89"/>
      <c r="C2785" s="269" t="s">
        <v>68</v>
      </c>
      <c r="D2785" s="84">
        <v>43558</v>
      </c>
      <c r="E2785" s="85" t="s">
        <v>6161</v>
      </c>
      <c r="F2785" s="85" t="s">
        <v>11</v>
      </c>
      <c r="G2785" s="85">
        <v>950704</v>
      </c>
      <c r="H2785" s="89"/>
      <c r="I2785" s="270" t="s">
        <v>7156</v>
      </c>
      <c r="J2785" s="89"/>
      <c r="K2785" s="89"/>
      <c r="L2785" s="89"/>
      <c r="M2785" s="89"/>
      <c r="N2785" s="271">
        <v>435.12</v>
      </c>
      <c r="O2785" s="271">
        <v>0</v>
      </c>
      <c r="P2785" s="89" t="s">
        <v>670</v>
      </c>
    </row>
    <row r="2786" spans="1:16" ht="102" hidden="1">
      <c r="A2786" s="268">
        <v>132</v>
      </c>
      <c r="B2786" s="89"/>
      <c r="C2786" s="269" t="s">
        <v>68</v>
      </c>
      <c r="D2786" s="84">
        <v>43558</v>
      </c>
      <c r="E2786" s="85" t="s">
        <v>6162</v>
      </c>
      <c r="F2786" s="85" t="s">
        <v>11</v>
      </c>
      <c r="G2786" s="85">
        <v>950726</v>
      </c>
      <c r="H2786" s="89"/>
      <c r="I2786" s="270" t="s">
        <v>7157</v>
      </c>
      <c r="J2786" s="89"/>
      <c r="K2786" s="89"/>
      <c r="L2786" s="89"/>
      <c r="M2786" s="89"/>
      <c r="N2786" s="271">
        <v>302.17</v>
      </c>
      <c r="O2786" s="271">
        <v>0</v>
      </c>
      <c r="P2786" s="89" t="s">
        <v>670</v>
      </c>
    </row>
    <row r="2787" spans="1:16" ht="102" hidden="1">
      <c r="A2787" s="268">
        <v>132</v>
      </c>
      <c r="B2787" s="89"/>
      <c r="C2787" s="269" t="s">
        <v>68</v>
      </c>
      <c r="D2787" s="84">
        <v>43558</v>
      </c>
      <c r="E2787" s="85" t="s">
        <v>6163</v>
      </c>
      <c r="F2787" s="85" t="s">
        <v>11</v>
      </c>
      <c r="G2787" s="85">
        <v>950727</v>
      </c>
      <c r="H2787" s="89"/>
      <c r="I2787" s="270" t="s">
        <v>7158</v>
      </c>
      <c r="J2787" s="89"/>
      <c r="K2787" s="89"/>
      <c r="L2787" s="89"/>
      <c r="M2787" s="89"/>
      <c r="N2787" s="271">
        <v>358.63</v>
      </c>
      <c r="O2787" s="271">
        <v>0</v>
      </c>
      <c r="P2787" s="89" t="s">
        <v>670</v>
      </c>
    </row>
    <row r="2788" spans="1:16" ht="51" hidden="1">
      <c r="A2788" s="268">
        <v>513</v>
      </c>
      <c r="B2788" s="89"/>
      <c r="C2788" s="269" t="s">
        <v>171</v>
      </c>
      <c r="D2788" s="84">
        <v>43558</v>
      </c>
      <c r="E2788" s="85" t="s">
        <v>6164</v>
      </c>
      <c r="F2788" s="85" t="s">
        <v>15</v>
      </c>
      <c r="G2788" s="85">
        <v>1004266</v>
      </c>
      <c r="H2788" s="89"/>
      <c r="I2788" s="270" t="s">
        <v>1408</v>
      </c>
      <c r="J2788" s="89"/>
      <c r="K2788" s="89"/>
      <c r="L2788" s="89"/>
      <c r="M2788" s="89"/>
      <c r="N2788" s="271">
        <v>50</v>
      </c>
      <c r="O2788" s="271">
        <v>0</v>
      </c>
      <c r="P2788" s="89" t="s">
        <v>670</v>
      </c>
    </row>
    <row r="2789" spans="1:16" ht="102" hidden="1">
      <c r="A2789" s="268">
        <v>340</v>
      </c>
      <c r="B2789" s="89"/>
      <c r="C2789" s="269" t="s">
        <v>147</v>
      </c>
      <c r="D2789" s="84">
        <v>43558</v>
      </c>
      <c r="E2789" s="85" t="s">
        <v>6165</v>
      </c>
      <c r="F2789" s="85" t="s">
        <v>15</v>
      </c>
      <c r="G2789" s="85">
        <v>7652</v>
      </c>
      <c r="H2789" s="89"/>
      <c r="I2789" s="270" t="s">
        <v>7159</v>
      </c>
      <c r="J2789" s="89"/>
      <c r="K2789" s="89"/>
      <c r="L2789" s="89"/>
      <c r="M2789" s="89"/>
      <c r="N2789" s="271">
        <v>281.58999999999997</v>
      </c>
      <c r="O2789" s="271">
        <v>0</v>
      </c>
      <c r="P2789" s="89" t="s">
        <v>670</v>
      </c>
    </row>
    <row r="2790" spans="1:16" ht="89.25" hidden="1">
      <c r="A2790" s="268">
        <v>670</v>
      </c>
      <c r="B2790" s="89"/>
      <c r="C2790" s="269" t="s">
        <v>190</v>
      </c>
      <c r="D2790" s="84">
        <v>43558</v>
      </c>
      <c r="E2790" s="85" t="s">
        <v>6166</v>
      </c>
      <c r="F2790" s="85" t="s">
        <v>15</v>
      </c>
      <c r="G2790" s="85">
        <v>7646</v>
      </c>
      <c r="H2790" s="89"/>
      <c r="I2790" s="270" t="s">
        <v>7160</v>
      </c>
      <c r="J2790" s="89"/>
      <c r="K2790" s="89"/>
      <c r="L2790" s="89"/>
      <c r="M2790" s="89"/>
      <c r="N2790" s="271">
        <v>280.63</v>
      </c>
      <c r="O2790" s="271">
        <v>0</v>
      </c>
      <c r="P2790" s="89" t="s">
        <v>670</v>
      </c>
    </row>
    <row r="2791" spans="1:16" ht="102" hidden="1">
      <c r="A2791" s="268">
        <v>340</v>
      </c>
      <c r="B2791" s="89"/>
      <c r="C2791" s="269" t="s">
        <v>147</v>
      </c>
      <c r="D2791" s="84">
        <v>43558</v>
      </c>
      <c r="E2791" s="85" t="s">
        <v>6167</v>
      </c>
      <c r="F2791" s="85" t="s">
        <v>15</v>
      </c>
      <c r="G2791" s="85">
        <v>7638</v>
      </c>
      <c r="H2791" s="89"/>
      <c r="I2791" s="270" t="s">
        <v>7161</v>
      </c>
      <c r="J2791" s="89"/>
      <c r="K2791" s="89"/>
      <c r="L2791" s="89"/>
      <c r="M2791" s="89"/>
      <c r="N2791" s="271">
        <v>281.73</v>
      </c>
      <c r="O2791" s="271">
        <v>0</v>
      </c>
      <c r="P2791" s="89" t="s">
        <v>670</v>
      </c>
    </row>
    <row r="2792" spans="1:16" ht="89.25" hidden="1">
      <c r="A2792" s="268">
        <v>670</v>
      </c>
      <c r="B2792" s="89"/>
      <c r="C2792" s="269" t="s">
        <v>190</v>
      </c>
      <c r="D2792" s="84">
        <v>43558</v>
      </c>
      <c r="E2792" s="85" t="s">
        <v>6168</v>
      </c>
      <c r="F2792" s="85" t="s">
        <v>15</v>
      </c>
      <c r="G2792" s="85">
        <v>7651</v>
      </c>
      <c r="H2792" s="89"/>
      <c r="I2792" s="270" t="s">
        <v>7162</v>
      </c>
      <c r="J2792" s="89"/>
      <c r="K2792" s="89"/>
      <c r="L2792" s="89"/>
      <c r="M2792" s="89"/>
      <c r="N2792" s="271">
        <v>281.45999999999998</v>
      </c>
      <c r="O2792" s="271">
        <v>0</v>
      </c>
      <c r="P2792" s="89" t="s">
        <v>670</v>
      </c>
    </row>
    <row r="2793" spans="1:16" ht="102" hidden="1">
      <c r="A2793" s="268">
        <v>340</v>
      </c>
      <c r="B2793" s="89"/>
      <c r="C2793" s="269" t="s">
        <v>147</v>
      </c>
      <c r="D2793" s="84">
        <v>43558</v>
      </c>
      <c r="E2793" s="85" t="s">
        <v>6169</v>
      </c>
      <c r="F2793" s="85" t="s">
        <v>15</v>
      </c>
      <c r="G2793" s="85">
        <v>7637</v>
      </c>
      <c r="H2793" s="89"/>
      <c r="I2793" s="270" t="s">
        <v>7163</v>
      </c>
      <c r="J2793" s="89"/>
      <c r="K2793" s="89"/>
      <c r="L2793" s="89"/>
      <c r="M2793" s="89"/>
      <c r="N2793" s="271">
        <v>291.75</v>
      </c>
      <c r="O2793" s="271">
        <v>0</v>
      </c>
      <c r="P2793" s="89" t="s">
        <v>670</v>
      </c>
    </row>
    <row r="2794" spans="1:16" ht="89.25" hidden="1">
      <c r="A2794" s="268">
        <v>340</v>
      </c>
      <c r="B2794" s="89"/>
      <c r="C2794" s="269" t="s">
        <v>147</v>
      </c>
      <c r="D2794" s="84">
        <v>43558</v>
      </c>
      <c r="E2794" s="85" t="s">
        <v>6170</v>
      </c>
      <c r="F2794" s="85" t="s">
        <v>15</v>
      </c>
      <c r="G2794" s="85">
        <v>7635</v>
      </c>
      <c r="H2794" s="89"/>
      <c r="I2794" s="270" t="s">
        <v>7164</v>
      </c>
      <c r="J2794" s="89"/>
      <c r="K2794" s="89"/>
      <c r="L2794" s="89"/>
      <c r="M2794" s="89"/>
      <c r="N2794" s="271">
        <v>318.77</v>
      </c>
      <c r="O2794" s="271">
        <v>0</v>
      </c>
      <c r="P2794" s="89" t="s">
        <v>670</v>
      </c>
    </row>
    <row r="2795" spans="1:16" ht="89.25" hidden="1">
      <c r="A2795" s="268">
        <v>670</v>
      </c>
      <c r="B2795" s="89"/>
      <c r="C2795" s="269" t="s">
        <v>190</v>
      </c>
      <c r="D2795" s="84">
        <v>43558</v>
      </c>
      <c r="E2795" s="85" t="s">
        <v>6171</v>
      </c>
      <c r="F2795" s="85" t="s">
        <v>15</v>
      </c>
      <c r="G2795" s="85">
        <v>7648</v>
      </c>
      <c r="H2795" s="89"/>
      <c r="I2795" s="270" t="s">
        <v>7165</v>
      </c>
      <c r="J2795" s="89"/>
      <c r="K2795" s="89"/>
      <c r="L2795" s="89"/>
      <c r="M2795" s="89"/>
      <c r="N2795" s="271">
        <v>282.49</v>
      </c>
      <c r="O2795" s="271">
        <v>0</v>
      </c>
      <c r="P2795" s="89" t="s">
        <v>670</v>
      </c>
    </row>
    <row r="2796" spans="1:16" ht="102" hidden="1">
      <c r="A2796" s="268">
        <v>340</v>
      </c>
      <c r="B2796" s="89"/>
      <c r="C2796" s="269" t="s">
        <v>147</v>
      </c>
      <c r="D2796" s="84">
        <v>43558</v>
      </c>
      <c r="E2796" s="85" t="s">
        <v>6172</v>
      </c>
      <c r="F2796" s="85" t="s">
        <v>15</v>
      </c>
      <c r="G2796" s="85">
        <v>7634</v>
      </c>
      <c r="H2796" s="89"/>
      <c r="I2796" s="270" t="s">
        <v>7166</v>
      </c>
      <c r="J2796" s="89"/>
      <c r="K2796" s="89"/>
      <c r="L2796" s="89"/>
      <c r="M2796" s="89"/>
      <c r="N2796" s="271">
        <v>281.18</v>
      </c>
      <c r="O2796" s="271">
        <v>0</v>
      </c>
      <c r="P2796" s="89" t="s">
        <v>670</v>
      </c>
    </row>
    <row r="2797" spans="1:16" ht="89.25" hidden="1">
      <c r="A2797" s="268">
        <v>670</v>
      </c>
      <c r="B2797" s="89"/>
      <c r="C2797" s="269" t="s">
        <v>190</v>
      </c>
      <c r="D2797" s="84">
        <v>43558</v>
      </c>
      <c r="E2797" s="85" t="s">
        <v>6173</v>
      </c>
      <c r="F2797" s="85" t="s">
        <v>15</v>
      </c>
      <c r="G2797" s="85">
        <v>7647</v>
      </c>
      <c r="H2797" s="89"/>
      <c r="I2797" s="270" t="s">
        <v>7167</v>
      </c>
      <c r="J2797" s="89"/>
      <c r="K2797" s="89"/>
      <c r="L2797" s="89"/>
      <c r="M2797" s="89"/>
      <c r="N2797" s="271">
        <v>295.18</v>
      </c>
      <c r="O2797" s="271">
        <v>0</v>
      </c>
      <c r="P2797" s="89" t="s">
        <v>670</v>
      </c>
    </row>
    <row r="2798" spans="1:16" ht="89.25" hidden="1">
      <c r="A2798" s="268">
        <v>670</v>
      </c>
      <c r="B2798" s="89"/>
      <c r="C2798" s="269" t="s">
        <v>190</v>
      </c>
      <c r="D2798" s="84">
        <v>43558</v>
      </c>
      <c r="E2798" s="85" t="s">
        <v>6174</v>
      </c>
      <c r="F2798" s="85" t="s">
        <v>15</v>
      </c>
      <c r="G2798" s="85">
        <v>7636</v>
      </c>
      <c r="H2798" s="89"/>
      <c r="I2798" s="270" t="s">
        <v>7168</v>
      </c>
      <c r="J2798" s="89"/>
      <c r="K2798" s="89"/>
      <c r="L2798" s="89"/>
      <c r="M2798" s="89"/>
      <c r="N2798" s="271">
        <v>275.69</v>
      </c>
      <c r="O2798" s="271">
        <v>0</v>
      </c>
      <c r="P2798" s="89" t="s">
        <v>670</v>
      </c>
    </row>
    <row r="2799" spans="1:16" ht="89.25" hidden="1">
      <c r="A2799" s="268">
        <v>670</v>
      </c>
      <c r="B2799" s="89"/>
      <c r="C2799" s="269" t="s">
        <v>190</v>
      </c>
      <c r="D2799" s="84">
        <v>43558</v>
      </c>
      <c r="E2799" s="85" t="s">
        <v>6175</v>
      </c>
      <c r="F2799" s="85" t="s">
        <v>15</v>
      </c>
      <c r="G2799" s="85">
        <v>7650</v>
      </c>
      <c r="H2799" s="89"/>
      <c r="I2799" s="270" t="s">
        <v>7169</v>
      </c>
      <c r="J2799" s="89"/>
      <c r="K2799" s="89"/>
      <c r="L2799" s="89"/>
      <c r="M2799" s="89"/>
      <c r="N2799" s="271">
        <v>276.24</v>
      </c>
      <c r="O2799" s="271">
        <v>0</v>
      </c>
      <c r="P2799" s="89" t="s">
        <v>670</v>
      </c>
    </row>
    <row r="2800" spans="1:16" ht="89.25" hidden="1">
      <c r="A2800" s="268">
        <v>670</v>
      </c>
      <c r="B2800" s="89"/>
      <c r="C2800" s="269" t="s">
        <v>190</v>
      </c>
      <c r="D2800" s="84">
        <v>43558</v>
      </c>
      <c r="E2800" s="85" t="s">
        <v>6176</v>
      </c>
      <c r="F2800" s="85" t="s">
        <v>15</v>
      </c>
      <c r="G2800" s="85">
        <v>7639</v>
      </c>
      <c r="H2800" s="89"/>
      <c r="I2800" s="270" t="s">
        <v>7170</v>
      </c>
      <c r="J2800" s="89"/>
      <c r="K2800" s="89"/>
      <c r="L2800" s="89"/>
      <c r="M2800" s="89"/>
      <c r="N2800" s="271">
        <v>295.79000000000002</v>
      </c>
      <c r="O2800" s="271">
        <v>0</v>
      </c>
      <c r="P2800" s="89" t="s">
        <v>670</v>
      </c>
    </row>
    <row r="2801" spans="1:16" ht="89.25" hidden="1">
      <c r="A2801" s="268">
        <v>670</v>
      </c>
      <c r="B2801" s="89"/>
      <c r="C2801" s="269" t="s">
        <v>190</v>
      </c>
      <c r="D2801" s="84">
        <v>43558</v>
      </c>
      <c r="E2801" s="85" t="s">
        <v>6177</v>
      </c>
      <c r="F2801" s="85" t="s">
        <v>15</v>
      </c>
      <c r="G2801" s="85">
        <v>7640</v>
      </c>
      <c r="H2801" s="89"/>
      <c r="I2801" s="270" t="s">
        <v>7171</v>
      </c>
      <c r="J2801" s="89"/>
      <c r="K2801" s="89"/>
      <c r="L2801" s="89"/>
      <c r="M2801" s="89"/>
      <c r="N2801" s="271">
        <v>281.18</v>
      </c>
      <c r="O2801" s="271">
        <v>0</v>
      </c>
      <c r="P2801" s="89" t="s">
        <v>670</v>
      </c>
    </row>
    <row r="2802" spans="1:16" ht="89.25" hidden="1">
      <c r="A2802" s="268">
        <v>670</v>
      </c>
      <c r="B2802" s="89"/>
      <c r="C2802" s="269" t="s">
        <v>190</v>
      </c>
      <c r="D2802" s="84">
        <v>43558</v>
      </c>
      <c r="E2802" s="85" t="s">
        <v>6178</v>
      </c>
      <c r="F2802" s="85" t="s">
        <v>15</v>
      </c>
      <c r="G2802" s="85">
        <v>7649</v>
      </c>
      <c r="H2802" s="89"/>
      <c r="I2802" s="270" t="s">
        <v>7172</v>
      </c>
      <c r="J2802" s="89"/>
      <c r="K2802" s="89"/>
      <c r="L2802" s="89"/>
      <c r="M2802" s="89"/>
      <c r="N2802" s="271">
        <v>276.24</v>
      </c>
      <c r="O2802" s="271">
        <v>0</v>
      </c>
      <c r="P2802" s="89" t="s">
        <v>670</v>
      </c>
    </row>
    <row r="2803" spans="1:16" ht="51" hidden="1">
      <c r="A2803" s="268">
        <v>513</v>
      </c>
      <c r="B2803" s="89"/>
      <c r="C2803" s="269" t="s">
        <v>171</v>
      </c>
      <c r="D2803" s="84">
        <v>43558</v>
      </c>
      <c r="E2803" s="85" t="s">
        <v>6179</v>
      </c>
      <c r="F2803" s="85" t="s">
        <v>15</v>
      </c>
      <c r="G2803" s="85">
        <v>1004572</v>
      </c>
      <c r="H2803" s="89"/>
      <c r="I2803" s="270" t="s">
        <v>7173</v>
      </c>
      <c r="J2803" s="89"/>
      <c r="K2803" s="89"/>
      <c r="L2803" s="89"/>
      <c r="M2803" s="89"/>
      <c r="N2803" s="271">
        <v>50</v>
      </c>
      <c r="O2803" s="271">
        <v>0</v>
      </c>
      <c r="P2803" s="89" t="s">
        <v>670</v>
      </c>
    </row>
    <row r="2804" spans="1:16" ht="51">
      <c r="A2804" s="268" t="s">
        <v>565</v>
      </c>
      <c r="B2804" s="89"/>
      <c r="C2804" s="269" t="s">
        <v>615</v>
      </c>
      <c r="D2804" s="84">
        <v>43558</v>
      </c>
      <c r="E2804" s="85" t="s">
        <v>6542</v>
      </c>
      <c r="F2804" s="85" t="s">
        <v>3</v>
      </c>
      <c r="G2804" s="85">
        <v>1725573</v>
      </c>
      <c r="H2804" s="89"/>
      <c r="I2804" s="270" t="s">
        <v>7415</v>
      </c>
      <c r="J2804" s="89"/>
      <c r="K2804" s="89"/>
      <c r="L2804" s="89"/>
      <c r="M2804" s="89"/>
      <c r="N2804" s="271">
        <v>0</v>
      </c>
      <c r="O2804" s="271">
        <v>510</v>
      </c>
      <c r="P2804" s="89" t="s">
        <v>670</v>
      </c>
    </row>
    <row r="2805" spans="1:16" ht="51">
      <c r="A2805" s="268" t="s">
        <v>565</v>
      </c>
      <c r="B2805" s="89"/>
      <c r="C2805" s="269" t="s">
        <v>615</v>
      </c>
      <c r="D2805" s="84">
        <v>43558</v>
      </c>
      <c r="E2805" s="85" t="s">
        <v>6543</v>
      </c>
      <c r="F2805" s="85" t="s">
        <v>3</v>
      </c>
      <c r="G2805" s="85">
        <v>1725568</v>
      </c>
      <c r="H2805" s="89"/>
      <c r="I2805" s="270" t="s">
        <v>7416</v>
      </c>
      <c r="J2805" s="89"/>
      <c r="K2805" s="89"/>
      <c r="L2805" s="89"/>
      <c r="M2805" s="89"/>
      <c r="N2805" s="271">
        <v>0</v>
      </c>
      <c r="O2805" s="271">
        <v>510</v>
      </c>
      <c r="P2805" s="89" t="s">
        <v>670</v>
      </c>
    </row>
    <row r="2806" spans="1:16" ht="51">
      <c r="A2806" s="268" t="s">
        <v>565</v>
      </c>
      <c r="B2806" s="89"/>
      <c r="C2806" s="269" t="s">
        <v>615</v>
      </c>
      <c r="D2806" s="84">
        <v>43558</v>
      </c>
      <c r="E2806" s="85" t="s">
        <v>6544</v>
      </c>
      <c r="F2806" s="85" t="s">
        <v>3</v>
      </c>
      <c r="G2806" s="85">
        <v>1725690</v>
      </c>
      <c r="H2806" s="89"/>
      <c r="I2806" s="270" t="s">
        <v>7417</v>
      </c>
      <c r="J2806" s="89"/>
      <c r="K2806" s="89"/>
      <c r="L2806" s="89"/>
      <c r="M2806" s="89"/>
      <c r="N2806" s="271">
        <v>0</v>
      </c>
      <c r="O2806" s="271">
        <v>1350.08</v>
      </c>
      <c r="P2806" s="89" t="s">
        <v>670</v>
      </c>
    </row>
    <row r="2807" spans="1:16" ht="63.75">
      <c r="A2807" s="268">
        <v>266</v>
      </c>
      <c r="B2807" s="89"/>
      <c r="C2807" s="269" t="s">
        <v>1354</v>
      </c>
      <c r="D2807" s="84">
        <v>43558</v>
      </c>
      <c r="E2807" s="85" t="s">
        <v>6545</v>
      </c>
      <c r="F2807" s="85" t="s">
        <v>3</v>
      </c>
      <c r="G2807" s="85">
        <v>1725683</v>
      </c>
      <c r="H2807" s="89"/>
      <c r="I2807" s="270" t="s">
        <v>7418</v>
      </c>
      <c r="J2807" s="89"/>
      <c r="K2807" s="89"/>
      <c r="L2807" s="89"/>
      <c r="M2807" s="89"/>
      <c r="N2807" s="271">
        <v>0</v>
      </c>
      <c r="O2807" s="271">
        <v>1892.25</v>
      </c>
      <c r="P2807" s="89" t="s">
        <v>670</v>
      </c>
    </row>
    <row r="2808" spans="1:16" ht="63.75">
      <c r="A2808" s="268">
        <v>266</v>
      </c>
      <c r="B2808" s="89"/>
      <c r="C2808" s="269" t="s">
        <v>1354</v>
      </c>
      <c r="D2808" s="84">
        <v>43558</v>
      </c>
      <c r="E2808" s="85" t="s">
        <v>6546</v>
      </c>
      <c r="F2808" s="85" t="s">
        <v>3</v>
      </c>
      <c r="G2808" s="85">
        <v>1725681</v>
      </c>
      <c r="H2808" s="89"/>
      <c r="I2808" s="270" t="s">
        <v>7419</v>
      </c>
      <c r="J2808" s="89"/>
      <c r="K2808" s="89"/>
      <c r="L2808" s="89"/>
      <c r="M2808" s="89"/>
      <c r="N2808" s="271">
        <v>0</v>
      </c>
      <c r="O2808" s="271">
        <v>4215.1499999999996</v>
      </c>
      <c r="P2808" s="89" t="s">
        <v>670</v>
      </c>
    </row>
    <row r="2809" spans="1:16" ht="63.75">
      <c r="A2809" s="268">
        <v>512</v>
      </c>
      <c r="B2809" s="89"/>
      <c r="C2809" s="269" t="s">
        <v>783</v>
      </c>
      <c r="D2809" s="84">
        <v>43558</v>
      </c>
      <c r="E2809" s="85" t="s">
        <v>6547</v>
      </c>
      <c r="F2809" s="85" t="s">
        <v>3</v>
      </c>
      <c r="G2809" s="85">
        <v>1725649</v>
      </c>
      <c r="H2809" s="89"/>
      <c r="I2809" s="270" t="s">
        <v>7420</v>
      </c>
      <c r="J2809" s="89"/>
      <c r="K2809" s="89"/>
      <c r="L2809" s="89"/>
      <c r="M2809" s="89"/>
      <c r="N2809" s="271">
        <v>0</v>
      </c>
      <c r="O2809" s="271">
        <v>411</v>
      </c>
      <c r="P2809" s="89" t="s">
        <v>670</v>
      </c>
    </row>
    <row r="2810" spans="1:16" ht="51">
      <c r="A2810" s="268">
        <v>119</v>
      </c>
      <c r="B2810" s="89"/>
      <c r="C2810" s="269" t="s">
        <v>63</v>
      </c>
      <c r="D2810" s="84">
        <v>43558</v>
      </c>
      <c r="E2810" s="85" t="s">
        <v>6548</v>
      </c>
      <c r="F2810" s="85" t="s">
        <v>3</v>
      </c>
      <c r="G2810" s="85">
        <v>1725617</v>
      </c>
      <c r="H2810" s="89"/>
      <c r="I2810" s="270" t="s">
        <v>7421</v>
      </c>
      <c r="J2810" s="89"/>
      <c r="K2810" s="89"/>
      <c r="L2810" s="89"/>
      <c r="M2810" s="89"/>
      <c r="N2810" s="271">
        <v>0</v>
      </c>
      <c r="O2810" s="271">
        <v>15</v>
      </c>
      <c r="P2810" s="89" t="s">
        <v>670</v>
      </c>
    </row>
    <row r="2811" spans="1:16" ht="51">
      <c r="A2811" s="268" t="s">
        <v>565</v>
      </c>
      <c r="B2811" s="89"/>
      <c r="C2811" s="269" t="s">
        <v>615</v>
      </c>
      <c r="D2811" s="84">
        <v>43558</v>
      </c>
      <c r="E2811" s="85" t="s">
        <v>6549</v>
      </c>
      <c r="F2811" s="85" t="s">
        <v>3</v>
      </c>
      <c r="G2811" s="85">
        <v>1725613</v>
      </c>
      <c r="H2811" s="89"/>
      <c r="I2811" s="270" t="s">
        <v>7422</v>
      </c>
      <c r="J2811" s="89"/>
      <c r="K2811" s="89"/>
      <c r="L2811" s="89"/>
      <c r="M2811" s="89"/>
      <c r="N2811" s="271">
        <v>0</v>
      </c>
      <c r="O2811" s="271">
        <v>309</v>
      </c>
      <c r="P2811" s="89" t="s">
        <v>670</v>
      </c>
    </row>
    <row r="2812" spans="1:16" ht="51">
      <c r="A2812" s="268">
        <v>86</v>
      </c>
      <c r="B2812" s="89"/>
      <c r="C2812" s="269" t="s">
        <v>56</v>
      </c>
      <c r="D2812" s="84">
        <v>43558</v>
      </c>
      <c r="E2812" s="85" t="s">
        <v>6550</v>
      </c>
      <c r="F2812" s="85" t="s">
        <v>3</v>
      </c>
      <c r="G2812" s="85">
        <v>1725608</v>
      </c>
      <c r="H2812" s="89"/>
      <c r="I2812" s="270" t="s">
        <v>7423</v>
      </c>
      <c r="J2812" s="89"/>
      <c r="K2812" s="89"/>
      <c r="L2812" s="89"/>
      <c r="M2812" s="89"/>
      <c r="N2812" s="271">
        <v>0</v>
      </c>
      <c r="O2812" s="271">
        <v>3191.5</v>
      </c>
      <c r="P2812" s="89" t="s">
        <v>670</v>
      </c>
    </row>
    <row r="2813" spans="1:16" ht="51">
      <c r="A2813" s="268" t="s">
        <v>565</v>
      </c>
      <c r="B2813" s="89"/>
      <c r="C2813" s="269" t="s">
        <v>615</v>
      </c>
      <c r="D2813" s="84">
        <v>43558</v>
      </c>
      <c r="E2813" s="85" t="s">
        <v>6551</v>
      </c>
      <c r="F2813" s="85" t="s">
        <v>3</v>
      </c>
      <c r="G2813" s="85">
        <v>1725467</v>
      </c>
      <c r="H2813" s="89"/>
      <c r="I2813" s="270" t="s">
        <v>742</v>
      </c>
      <c r="J2813" s="89"/>
      <c r="K2813" s="89"/>
      <c r="L2813" s="89"/>
      <c r="M2813" s="89"/>
      <c r="N2813" s="271">
        <v>0</v>
      </c>
      <c r="O2813" s="271">
        <v>3000</v>
      </c>
      <c r="P2813" s="89" t="s">
        <v>670</v>
      </c>
    </row>
    <row r="2814" spans="1:16" ht="63.75">
      <c r="A2814" s="268" t="s">
        <v>565</v>
      </c>
      <c r="B2814" s="89"/>
      <c r="C2814" s="269" t="s">
        <v>615</v>
      </c>
      <c r="D2814" s="84">
        <v>43558</v>
      </c>
      <c r="E2814" s="85" t="s">
        <v>6552</v>
      </c>
      <c r="F2814" s="85" t="s">
        <v>3</v>
      </c>
      <c r="G2814" s="85">
        <v>1725427</v>
      </c>
      <c r="H2814" s="89"/>
      <c r="I2814" s="270" t="s">
        <v>7425</v>
      </c>
      <c r="J2814" s="89"/>
      <c r="K2814" s="89"/>
      <c r="L2814" s="89"/>
      <c r="M2814" s="89"/>
      <c r="N2814" s="271">
        <v>0</v>
      </c>
      <c r="O2814" s="271">
        <v>4054.7000000000003</v>
      </c>
      <c r="P2814" s="89" t="s">
        <v>670</v>
      </c>
    </row>
    <row r="2815" spans="1:16" ht="38.25">
      <c r="A2815" s="268" t="s">
        <v>565</v>
      </c>
      <c r="B2815" s="89"/>
      <c r="C2815" s="269" t="s">
        <v>615</v>
      </c>
      <c r="D2815" s="84">
        <v>43558</v>
      </c>
      <c r="E2815" s="85" t="s">
        <v>6553</v>
      </c>
      <c r="F2815" s="85" t="s">
        <v>3</v>
      </c>
      <c r="G2815" s="85">
        <v>1725404</v>
      </c>
      <c r="H2815" s="89"/>
      <c r="I2815" s="270" t="s">
        <v>712</v>
      </c>
      <c r="J2815" s="89"/>
      <c r="K2815" s="89"/>
      <c r="L2815" s="89"/>
      <c r="M2815" s="89"/>
      <c r="N2815" s="271">
        <v>0</v>
      </c>
      <c r="O2815" s="271">
        <v>545</v>
      </c>
      <c r="P2815" s="89" t="s">
        <v>670</v>
      </c>
    </row>
    <row r="2816" spans="1:16" ht="63.75">
      <c r="A2816" s="268">
        <v>70</v>
      </c>
      <c r="B2816" s="89"/>
      <c r="C2816" s="269" t="s">
        <v>53</v>
      </c>
      <c r="D2816" s="84">
        <v>43558</v>
      </c>
      <c r="E2816" s="85" t="s">
        <v>6554</v>
      </c>
      <c r="F2816" s="85" t="s">
        <v>3</v>
      </c>
      <c r="G2816" s="85">
        <v>1725397</v>
      </c>
      <c r="H2816" s="89"/>
      <c r="I2816" s="270" t="s">
        <v>7426</v>
      </c>
      <c r="J2816" s="89"/>
      <c r="K2816" s="89"/>
      <c r="L2816" s="89"/>
      <c r="M2816" s="89"/>
      <c r="N2816" s="271">
        <v>0</v>
      </c>
      <c r="O2816" s="271">
        <v>4570</v>
      </c>
      <c r="P2816" s="89" t="s">
        <v>670</v>
      </c>
    </row>
    <row r="2817" spans="1:16" ht="51">
      <c r="A2817" s="268" t="s">
        <v>565</v>
      </c>
      <c r="B2817" s="89"/>
      <c r="C2817" s="269" t="s">
        <v>615</v>
      </c>
      <c r="D2817" s="84">
        <v>43558</v>
      </c>
      <c r="E2817" s="85" t="s">
        <v>6555</v>
      </c>
      <c r="F2817" s="85" t="s">
        <v>3</v>
      </c>
      <c r="G2817" s="85">
        <v>1725395</v>
      </c>
      <c r="H2817" s="89"/>
      <c r="I2817" s="270" t="s">
        <v>3892</v>
      </c>
      <c r="J2817" s="89"/>
      <c r="K2817" s="89"/>
      <c r="L2817" s="89"/>
      <c r="M2817" s="89"/>
      <c r="N2817" s="271">
        <v>0</v>
      </c>
      <c r="O2817" s="271">
        <v>220</v>
      </c>
      <c r="P2817" s="89" t="s">
        <v>670</v>
      </c>
    </row>
    <row r="2818" spans="1:16" ht="63.75">
      <c r="A2818" s="268" t="s">
        <v>565</v>
      </c>
      <c r="B2818" s="89"/>
      <c r="C2818" s="269" t="s">
        <v>615</v>
      </c>
      <c r="D2818" s="84">
        <v>43558</v>
      </c>
      <c r="E2818" s="85" t="s">
        <v>6556</v>
      </c>
      <c r="F2818" s="85" t="s">
        <v>3</v>
      </c>
      <c r="G2818" s="85">
        <v>1725507</v>
      </c>
      <c r="H2818" s="89"/>
      <c r="I2818" s="270" t="s">
        <v>7427</v>
      </c>
      <c r="J2818" s="89"/>
      <c r="K2818" s="89"/>
      <c r="L2818" s="89"/>
      <c r="M2818" s="89"/>
      <c r="N2818" s="271">
        <v>0</v>
      </c>
      <c r="O2818" s="271">
        <v>20493.95</v>
      </c>
      <c r="P2818" s="89" t="s">
        <v>670</v>
      </c>
    </row>
    <row r="2819" spans="1:16" ht="51">
      <c r="A2819" s="268">
        <v>291</v>
      </c>
      <c r="B2819" s="89"/>
      <c r="C2819" s="269" t="s">
        <v>129</v>
      </c>
      <c r="D2819" s="84">
        <v>43558</v>
      </c>
      <c r="E2819" s="85" t="s">
        <v>6557</v>
      </c>
      <c r="F2819" s="85" t="s">
        <v>3</v>
      </c>
      <c r="G2819" s="85">
        <v>1725457</v>
      </c>
      <c r="H2819" s="89"/>
      <c r="I2819" s="270" t="s">
        <v>7428</v>
      </c>
      <c r="J2819" s="89"/>
      <c r="K2819" s="89"/>
      <c r="L2819" s="89"/>
      <c r="M2819" s="89"/>
      <c r="N2819" s="271">
        <v>0</v>
      </c>
      <c r="O2819" s="271">
        <v>26361.02</v>
      </c>
      <c r="P2819" s="89" t="s">
        <v>670</v>
      </c>
    </row>
    <row r="2820" spans="1:16" ht="63.75">
      <c r="A2820" s="268">
        <v>592</v>
      </c>
      <c r="B2820" s="89"/>
      <c r="C2820" s="269" t="s">
        <v>645</v>
      </c>
      <c r="D2820" s="84">
        <v>43558</v>
      </c>
      <c r="E2820" s="85" t="s">
        <v>6558</v>
      </c>
      <c r="F2820" s="85" t="s">
        <v>3</v>
      </c>
      <c r="G2820" s="85">
        <v>1725441</v>
      </c>
      <c r="H2820" s="89"/>
      <c r="I2820" s="270" t="s">
        <v>7429</v>
      </c>
      <c r="J2820" s="89"/>
      <c r="K2820" s="89"/>
      <c r="L2820" s="89"/>
      <c r="M2820" s="89"/>
      <c r="N2820" s="271">
        <v>0</v>
      </c>
      <c r="O2820" s="271">
        <v>705</v>
      </c>
      <c r="P2820" s="89" t="s">
        <v>670</v>
      </c>
    </row>
    <row r="2821" spans="1:16" ht="51">
      <c r="A2821" s="268">
        <v>30</v>
      </c>
      <c r="B2821" s="89"/>
      <c r="C2821" s="269" t="s">
        <v>675</v>
      </c>
      <c r="D2821" s="84">
        <v>43558</v>
      </c>
      <c r="E2821" s="85" t="s">
        <v>6559</v>
      </c>
      <c r="F2821" s="85" t="s">
        <v>3</v>
      </c>
      <c r="G2821" s="85">
        <v>1725399</v>
      </c>
      <c r="H2821" s="89"/>
      <c r="I2821" s="270" t="s">
        <v>7430</v>
      </c>
      <c r="J2821" s="89"/>
      <c r="K2821" s="89"/>
      <c r="L2821" s="89"/>
      <c r="M2821" s="89"/>
      <c r="N2821" s="271">
        <v>0</v>
      </c>
      <c r="O2821" s="271">
        <v>462</v>
      </c>
      <c r="P2821" s="89" t="s">
        <v>670</v>
      </c>
    </row>
    <row r="2822" spans="1:16" ht="63.75">
      <c r="A2822" s="268">
        <v>287</v>
      </c>
      <c r="B2822" s="89"/>
      <c r="C2822" s="269" t="s">
        <v>126</v>
      </c>
      <c r="D2822" s="84">
        <v>43558</v>
      </c>
      <c r="E2822" s="85" t="s">
        <v>6560</v>
      </c>
      <c r="F2822" s="85" t="s">
        <v>3</v>
      </c>
      <c r="G2822" s="85">
        <v>1725385</v>
      </c>
      <c r="H2822" s="89"/>
      <c r="I2822" s="270" t="s">
        <v>7431</v>
      </c>
      <c r="J2822" s="89"/>
      <c r="K2822" s="89"/>
      <c r="L2822" s="89"/>
      <c r="M2822" s="89"/>
      <c r="N2822" s="271">
        <v>0</v>
      </c>
      <c r="O2822" s="271">
        <v>10518.880000000001</v>
      </c>
      <c r="P2822" s="89" t="s">
        <v>670</v>
      </c>
    </row>
    <row r="2823" spans="1:16" ht="51">
      <c r="A2823" s="268" t="s">
        <v>565</v>
      </c>
      <c r="B2823" s="89"/>
      <c r="C2823" s="269" t="s">
        <v>615</v>
      </c>
      <c r="D2823" s="84">
        <v>43558</v>
      </c>
      <c r="E2823" s="85" t="s">
        <v>6561</v>
      </c>
      <c r="F2823" s="85" t="s">
        <v>3</v>
      </c>
      <c r="G2823" s="85">
        <v>1725506</v>
      </c>
      <c r="H2823" s="89"/>
      <c r="I2823" s="270" t="s">
        <v>7432</v>
      </c>
      <c r="J2823" s="89"/>
      <c r="K2823" s="89"/>
      <c r="L2823" s="89"/>
      <c r="M2823" s="89"/>
      <c r="N2823" s="271">
        <v>0</v>
      </c>
      <c r="O2823" s="271">
        <v>806.4</v>
      </c>
      <c r="P2823" s="89" t="s">
        <v>670</v>
      </c>
    </row>
    <row r="2824" spans="1:16" ht="38.25">
      <c r="A2824" s="268">
        <v>20</v>
      </c>
      <c r="B2824" s="89"/>
      <c r="C2824" s="269" t="s">
        <v>44</v>
      </c>
      <c r="D2824" s="84">
        <v>43558</v>
      </c>
      <c r="E2824" s="85" t="s">
        <v>6562</v>
      </c>
      <c r="F2824" s="85" t="s">
        <v>3</v>
      </c>
      <c r="G2824" s="85">
        <v>1725537</v>
      </c>
      <c r="H2824" s="89"/>
      <c r="I2824" s="270" t="s">
        <v>7433</v>
      </c>
      <c r="J2824" s="89"/>
      <c r="K2824" s="89"/>
      <c r="L2824" s="89"/>
      <c r="M2824" s="89"/>
      <c r="N2824" s="271">
        <v>0</v>
      </c>
      <c r="O2824" s="271">
        <v>16276.08</v>
      </c>
      <c r="P2824" s="89" t="s">
        <v>670</v>
      </c>
    </row>
    <row r="2825" spans="1:16" ht="89.25" hidden="1">
      <c r="A2825" s="268">
        <v>25</v>
      </c>
      <c r="B2825" s="89"/>
      <c r="C2825" s="269" t="s">
        <v>45</v>
      </c>
      <c r="D2825" s="84">
        <v>43559</v>
      </c>
      <c r="E2825" s="85" t="s">
        <v>6180</v>
      </c>
      <c r="F2825" s="85" t="s">
        <v>15</v>
      </c>
      <c r="G2825" s="85">
        <v>7660</v>
      </c>
      <c r="H2825" s="89"/>
      <c r="I2825" s="270" t="s">
        <v>7174</v>
      </c>
      <c r="J2825" s="89"/>
      <c r="K2825" s="89"/>
      <c r="L2825" s="89"/>
      <c r="M2825" s="89"/>
      <c r="N2825" s="271">
        <v>50</v>
      </c>
      <c r="O2825" s="271">
        <v>0</v>
      </c>
      <c r="P2825" s="89" t="s">
        <v>670</v>
      </c>
    </row>
    <row r="2826" spans="1:16" ht="89.25" hidden="1">
      <c r="A2826" s="268" t="s">
        <v>557</v>
      </c>
      <c r="B2826" s="89"/>
      <c r="C2826" s="269" t="s">
        <v>781</v>
      </c>
      <c r="D2826" s="84">
        <v>43559</v>
      </c>
      <c r="E2826" s="85" t="s">
        <v>6181</v>
      </c>
      <c r="F2826" s="85" t="s">
        <v>11</v>
      </c>
      <c r="G2826" s="85">
        <v>950763</v>
      </c>
      <c r="H2826" s="89"/>
      <c r="I2826" s="270" t="s">
        <v>7175</v>
      </c>
      <c r="J2826" s="89"/>
      <c r="K2826" s="89"/>
      <c r="L2826" s="89"/>
      <c r="M2826" s="89"/>
      <c r="N2826" s="271">
        <v>270</v>
      </c>
      <c r="O2826" s="271">
        <v>0</v>
      </c>
      <c r="P2826" s="89" t="s">
        <v>670</v>
      </c>
    </row>
    <row r="2827" spans="1:16" ht="89.25" hidden="1">
      <c r="A2827" s="268">
        <v>576</v>
      </c>
      <c r="B2827" s="89"/>
      <c r="C2827" s="269" t="s">
        <v>1367</v>
      </c>
      <c r="D2827" s="84">
        <v>43559</v>
      </c>
      <c r="E2827" s="85" t="s">
        <v>6182</v>
      </c>
      <c r="F2827" s="85" t="s">
        <v>15</v>
      </c>
      <c r="G2827" s="85">
        <v>7645</v>
      </c>
      <c r="H2827" s="89"/>
      <c r="I2827" s="270" t="s">
        <v>7176</v>
      </c>
      <c r="J2827" s="89"/>
      <c r="K2827" s="89"/>
      <c r="L2827" s="89"/>
      <c r="M2827" s="89"/>
      <c r="N2827" s="271">
        <v>1081.47</v>
      </c>
      <c r="O2827" s="271">
        <v>0</v>
      </c>
      <c r="P2827" s="89" t="s">
        <v>670</v>
      </c>
    </row>
    <row r="2828" spans="1:16" ht="89.25" hidden="1">
      <c r="A2828" s="268">
        <v>594</v>
      </c>
      <c r="B2828" s="89"/>
      <c r="C2828" s="269" t="s">
        <v>98</v>
      </c>
      <c r="D2828" s="84">
        <v>43559</v>
      </c>
      <c r="E2828" s="85" t="s">
        <v>6183</v>
      </c>
      <c r="F2828" s="85" t="s">
        <v>15</v>
      </c>
      <c r="G2828" s="85">
        <v>7644</v>
      </c>
      <c r="H2828" s="89"/>
      <c r="I2828" s="270" t="s">
        <v>7177</v>
      </c>
      <c r="J2828" s="89"/>
      <c r="K2828" s="89"/>
      <c r="L2828" s="89"/>
      <c r="M2828" s="89"/>
      <c r="N2828" s="271">
        <v>779.63</v>
      </c>
      <c r="O2828" s="271">
        <v>0</v>
      </c>
      <c r="P2828" s="89" t="s">
        <v>670</v>
      </c>
    </row>
    <row r="2829" spans="1:16" ht="51" hidden="1">
      <c r="A2829" s="268">
        <v>513</v>
      </c>
      <c r="B2829" s="89"/>
      <c r="C2829" s="269" t="s">
        <v>171</v>
      </c>
      <c r="D2829" s="84">
        <v>43559</v>
      </c>
      <c r="E2829" s="85" t="s">
        <v>6184</v>
      </c>
      <c r="F2829" s="85" t="s">
        <v>15</v>
      </c>
      <c r="G2829" s="85">
        <v>1005501</v>
      </c>
      <c r="H2829" s="89"/>
      <c r="I2829" s="270" t="s">
        <v>5564</v>
      </c>
      <c r="J2829" s="89"/>
      <c r="K2829" s="89"/>
      <c r="L2829" s="89"/>
      <c r="M2829" s="89"/>
      <c r="N2829" s="271">
        <v>50</v>
      </c>
      <c r="O2829" s="271">
        <v>0</v>
      </c>
      <c r="P2829" s="89" t="s">
        <v>670</v>
      </c>
    </row>
    <row r="2830" spans="1:16" ht="51" hidden="1">
      <c r="A2830" s="268">
        <v>513</v>
      </c>
      <c r="B2830" s="89"/>
      <c r="C2830" s="269" t="s">
        <v>171</v>
      </c>
      <c r="D2830" s="84">
        <v>43559</v>
      </c>
      <c r="E2830" s="85" t="s">
        <v>6185</v>
      </c>
      <c r="F2830" s="85" t="s">
        <v>15</v>
      </c>
      <c r="G2830" s="85">
        <v>1005509</v>
      </c>
      <c r="H2830" s="89"/>
      <c r="I2830" s="270" t="s">
        <v>7178</v>
      </c>
      <c r="J2830" s="89"/>
      <c r="K2830" s="89"/>
      <c r="L2830" s="89"/>
      <c r="M2830" s="89"/>
      <c r="N2830" s="271">
        <v>50</v>
      </c>
      <c r="O2830" s="271">
        <v>0</v>
      </c>
      <c r="P2830" s="89" t="s">
        <v>670</v>
      </c>
    </row>
    <row r="2831" spans="1:16" ht="51" hidden="1">
      <c r="A2831" s="268">
        <v>513</v>
      </c>
      <c r="B2831" s="89"/>
      <c r="C2831" s="269" t="s">
        <v>171</v>
      </c>
      <c r="D2831" s="84">
        <v>43559</v>
      </c>
      <c r="E2831" s="85" t="s">
        <v>6186</v>
      </c>
      <c r="F2831" s="85" t="s">
        <v>15</v>
      </c>
      <c r="G2831" s="85">
        <v>1005840</v>
      </c>
      <c r="H2831" s="89"/>
      <c r="I2831" s="270" t="s">
        <v>5524</v>
      </c>
      <c r="J2831" s="89"/>
      <c r="K2831" s="89"/>
      <c r="L2831" s="89"/>
      <c r="M2831" s="89"/>
      <c r="N2831" s="271">
        <v>50</v>
      </c>
      <c r="O2831" s="271">
        <v>0</v>
      </c>
      <c r="P2831" s="89" t="s">
        <v>670</v>
      </c>
    </row>
    <row r="2832" spans="1:16" ht="63.75">
      <c r="A2832" s="268">
        <v>592</v>
      </c>
      <c r="B2832" s="89"/>
      <c r="C2832" s="269" t="s">
        <v>645</v>
      </c>
      <c r="D2832" s="84">
        <v>43559</v>
      </c>
      <c r="E2832" s="85" t="s">
        <v>6563</v>
      </c>
      <c r="F2832" s="85" t="s">
        <v>3</v>
      </c>
      <c r="G2832" s="85">
        <v>1725975</v>
      </c>
      <c r="H2832" s="89"/>
      <c r="I2832" s="270" t="s">
        <v>7434</v>
      </c>
      <c r="J2832" s="89"/>
      <c r="K2832" s="89"/>
      <c r="L2832" s="89"/>
      <c r="M2832" s="89"/>
      <c r="N2832" s="271">
        <v>0</v>
      </c>
      <c r="O2832" s="271">
        <v>1074</v>
      </c>
      <c r="P2832" s="89" t="s">
        <v>670</v>
      </c>
    </row>
    <row r="2833" spans="1:16" ht="51">
      <c r="A2833" s="268" t="s">
        <v>565</v>
      </c>
      <c r="B2833" s="89"/>
      <c r="C2833" s="269" t="s">
        <v>615</v>
      </c>
      <c r="D2833" s="84">
        <v>43559</v>
      </c>
      <c r="E2833" s="85" t="s">
        <v>6564</v>
      </c>
      <c r="F2833" s="85" t="s">
        <v>3</v>
      </c>
      <c r="G2833" s="85">
        <v>1725974</v>
      </c>
      <c r="H2833" s="89"/>
      <c r="I2833" s="270" t="s">
        <v>7435</v>
      </c>
      <c r="J2833" s="89"/>
      <c r="K2833" s="89"/>
      <c r="L2833" s="89"/>
      <c r="M2833" s="89"/>
      <c r="N2833" s="271">
        <v>0</v>
      </c>
      <c r="O2833" s="271">
        <v>2195</v>
      </c>
      <c r="P2833" s="89" t="s">
        <v>670</v>
      </c>
    </row>
    <row r="2834" spans="1:16" ht="51">
      <c r="A2834" s="268" t="s">
        <v>565</v>
      </c>
      <c r="B2834" s="89"/>
      <c r="C2834" s="269" t="s">
        <v>615</v>
      </c>
      <c r="D2834" s="84">
        <v>43559</v>
      </c>
      <c r="E2834" s="85" t="s">
        <v>6565</v>
      </c>
      <c r="F2834" s="85" t="s">
        <v>3</v>
      </c>
      <c r="G2834" s="85">
        <v>1725963</v>
      </c>
      <c r="H2834" s="89"/>
      <c r="I2834" s="270" t="s">
        <v>7436</v>
      </c>
      <c r="J2834" s="89"/>
      <c r="K2834" s="89"/>
      <c r="L2834" s="89"/>
      <c r="M2834" s="89"/>
      <c r="N2834" s="271">
        <v>0</v>
      </c>
      <c r="O2834" s="271">
        <v>424.38</v>
      </c>
      <c r="P2834" s="89" t="s">
        <v>670</v>
      </c>
    </row>
    <row r="2835" spans="1:16" ht="38.25">
      <c r="A2835" s="268" t="s">
        <v>565</v>
      </c>
      <c r="B2835" s="89"/>
      <c r="C2835" s="269" t="s">
        <v>615</v>
      </c>
      <c r="D2835" s="84">
        <v>43559</v>
      </c>
      <c r="E2835" s="85" t="s">
        <v>6566</v>
      </c>
      <c r="F2835" s="85" t="s">
        <v>3</v>
      </c>
      <c r="G2835" s="85">
        <v>1725962</v>
      </c>
      <c r="H2835" s="89"/>
      <c r="I2835" s="270" t="s">
        <v>747</v>
      </c>
      <c r="J2835" s="89"/>
      <c r="K2835" s="89"/>
      <c r="L2835" s="89"/>
      <c r="M2835" s="89"/>
      <c r="N2835" s="271">
        <v>0</v>
      </c>
      <c r="O2835" s="271">
        <v>6200</v>
      </c>
      <c r="P2835" s="89" t="s">
        <v>670</v>
      </c>
    </row>
    <row r="2836" spans="1:16" ht="38.25">
      <c r="A2836" s="268" t="s">
        <v>565</v>
      </c>
      <c r="B2836" s="89"/>
      <c r="C2836" s="269" t="s">
        <v>615</v>
      </c>
      <c r="D2836" s="84">
        <v>43559</v>
      </c>
      <c r="E2836" s="85" t="s">
        <v>6567</v>
      </c>
      <c r="F2836" s="85" t="s">
        <v>3</v>
      </c>
      <c r="G2836" s="85">
        <v>1725935</v>
      </c>
      <c r="H2836" s="89"/>
      <c r="I2836" s="270" t="s">
        <v>7437</v>
      </c>
      <c r="J2836" s="89"/>
      <c r="K2836" s="89"/>
      <c r="L2836" s="89"/>
      <c r="M2836" s="89"/>
      <c r="N2836" s="271">
        <v>0</v>
      </c>
      <c r="O2836" s="271">
        <v>2097.7600000000002</v>
      </c>
      <c r="P2836" s="89" t="s">
        <v>670</v>
      </c>
    </row>
    <row r="2837" spans="1:16" ht="38.25">
      <c r="A2837" s="268" t="s">
        <v>565</v>
      </c>
      <c r="B2837" s="89"/>
      <c r="C2837" s="269" t="s">
        <v>615</v>
      </c>
      <c r="D2837" s="84">
        <v>43559</v>
      </c>
      <c r="E2837" s="85" t="s">
        <v>6568</v>
      </c>
      <c r="F2837" s="85" t="s">
        <v>3</v>
      </c>
      <c r="G2837" s="85">
        <v>1726023</v>
      </c>
      <c r="H2837" s="89"/>
      <c r="I2837" s="270" t="s">
        <v>7438</v>
      </c>
      <c r="J2837" s="89"/>
      <c r="K2837" s="89"/>
      <c r="L2837" s="89"/>
      <c r="M2837" s="89"/>
      <c r="N2837" s="271">
        <v>0</v>
      </c>
      <c r="O2837" s="271">
        <v>5720</v>
      </c>
      <c r="P2837" s="89" t="s">
        <v>670</v>
      </c>
    </row>
    <row r="2838" spans="1:16" ht="51">
      <c r="A2838" s="268">
        <v>48</v>
      </c>
      <c r="B2838" s="89"/>
      <c r="C2838" s="269" t="s">
        <v>50</v>
      </c>
      <c r="D2838" s="84">
        <v>43559</v>
      </c>
      <c r="E2838" s="85" t="s">
        <v>6569</v>
      </c>
      <c r="F2838" s="85" t="s">
        <v>3</v>
      </c>
      <c r="G2838" s="85">
        <v>1726021</v>
      </c>
      <c r="H2838" s="89"/>
      <c r="I2838" s="270" t="s">
        <v>7439</v>
      </c>
      <c r="J2838" s="89"/>
      <c r="K2838" s="89"/>
      <c r="L2838" s="89"/>
      <c r="M2838" s="89"/>
      <c r="N2838" s="271">
        <v>0</v>
      </c>
      <c r="O2838" s="271">
        <v>1684.17</v>
      </c>
      <c r="P2838" s="89" t="s">
        <v>670</v>
      </c>
    </row>
    <row r="2839" spans="1:16" ht="38.25">
      <c r="A2839" s="268" t="s">
        <v>565</v>
      </c>
      <c r="B2839" s="89"/>
      <c r="C2839" s="269" t="s">
        <v>615</v>
      </c>
      <c r="D2839" s="84">
        <v>43559</v>
      </c>
      <c r="E2839" s="85" t="s">
        <v>6570</v>
      </c>
      <c r="F2839" s="85" t="s">
        <v>3</v>
      </c>
      <c r="G2839" s="85">
        <v>1726020</v>
      </c>
      <c r="H2839" s="89"/>
      <c r="I2839" s="270" t="s">
        <v>7440</v>
      </c>
      <c r="J2839" s="89"/>
      <c r="K2839" s="89"/>
      <c r="L2839" s="89"/>
      <c r="M2839" s="89"/>
      <c r="N2839" s="271">
        <v>0</v>
      </c>
      <c r="O2839" s="271">
        <v>5720</v>
      </c>
      <c r="P2839" s="89" t="s">
        <v>670</v>
      </c>
    </row>
    <row r="2840" spans="1:16" ht="63.75">
      <c r="A2840" s="268">
        <v>48</v>
      </c>
      <c r="B2840" s="89"/>
      <c r="C2840" s="269" t="s">
        <v>50</v>
      </c>
      <c r="D2840" s="84">
        <v>43559</v>
      </c>
      <c r="E2840" s="85" t="s">
        <v>6571</v>
      </c>
      <c r="F2840" s="85" t="s">
        <v>3</v>
      </c>
      <c r="G2840" s="85">
        <v>1726001</v>
      </c>
      <c r="H2840" s="89"/>
      <c r="I2840" s="270" t="s">
        <v>7441</v>
      </c>
      <c r="J2840" s="89"/>
      <c r="K2840" s="89"/>
      <c r="L2840" s="89"/>
      <c r="M2840" s="89"/>
      <c r="N2840" s="271">
        <v>0</v>
      </c>
      <c r="O2840" s="271">
        <v>14934.91</v>
      </c>
      <c r="P2840" s="89" t="s">
        <v>670</v>
      </c>
    </row>
    <row r="2841" spans="1:16" ht="63.75">
      <c r="A2841" s="268">
        <v>86</v>
      </c>
      <c r="B2841" s="89"/>
      <c r="C2841" s="269" t="s">
        <v>56</v>
      </c>
      <c r="D2841" s="84">
        <v>43559</v>
      </c>
      <c r="E2841" s="85" t="s">
        <v>6572</v>
      </c>
      <c r="F2841" s="85" t="s">
        <v>3</v>
      </c>
      <c r="G2841" s="85">
        <v>1725994</v>
      </c>
      <c r="H2841" s="89"/>
      <c r="I2841" s="270" t="s">
        <v>7442</v>
      </c>
      <c r="J2841" s="89"/>
      <c r="K2841" s="89"/>
      <c r="L2841" s="89"/>
      <c r="M2841" s="89"/>
      <c r="N2841" s="271">
        <v>0</v>
      </c>
      <c r="O2841" s="271">
        <v>576</v>
      </c>
      <c r="P2841" s="89" t="s">
        <v>670</v>
      </c>
    </row>
    <row r="2842" spans="1:16" ht="63.75">
      <c r="A2842" s="268">
        <v>592</v>
      </c>
      <c r="B2842" s="89"/>
      <c r="C2842" s="269" t="s">
        <v>645</v>
      </c>
      <c r="D2842" s="84">
        <v>43559</v>
      </c>
      <c r="E2842" s="85" t="s">
        <v>6573</v>
      </c>
      <c r="F2842" s="85" t="s">
        <v>3</v>
      </c>
      <c r="G2842" s="85">
        <v>1725980</v>
      </c>
      <c r="H2842" s="89"/>
      <c r="I2842" s="270" t="s">
        <v>7443</v>
      </c>
      <c r="J2842" s="89"/>
      <c r="K2842" s="89"/>
      <c r="L2842" s="89"/>
      <c r="M2842" s="89"/>
      <c r="N2842" s="271">
        <v>0</v>
      </c>
      <c r="O2842" s="271">
        <v>1734</v>
      </c>
      <c r="P2842" s="89" t="s">
        <v>670</v>
      </c>
    </row>
    <row r="2843" spans="1:16" ht="38.25">
      <c r="A2843" s="268" t="s">
        <v>565</v>
      </c>
      <c r="B2843" s="89"/>
      <c r="C2843" s="269" t="s">
        <v>615</v>
      </c>
      <c r="D2843" s="84">
        <v>43559</v>
      </c>
      <c r="E2843" s="85" t="s">
        <v>6574</v>
      </c>
      <c r="F2843" s="85" t="s">
        <v>3</v>
      </c>
      <c r="G2843" s="85">
        <v>1725976</v>
      </c>
      <c r="H2843" s="89"/>
      <c r="I2843" s="270" t="s">
        <v>717</v>
      </c>
      <c r="J2843" s="89"/>
      <c r="K2843" s="89"/>
      <c r="L2843" s="89"/>
      <c r="M2843" s="89"/>
      <c r="N2843" s="271">
        <v>0</v>
      </c>
      <c r="O2843" s="271">
        <v>800</v>
      </c>
      <c r="P2843" s="89" t="s">
        <v>670</v>
      </c>
    </row>
    <row r="2844" spans="1:16" ht="38.25">
      <c r="A2844" s="268" t="s">
        <v>565</v>
      </c>
      <c r="B2844" s="89"/>
      <c r="C2844" s="269" t="s">
        <v>615</v>
      </c>
      <c r="D2844" s="84">
        <v>43559</v>
      </c>
      <c r="E2844" s="85" t="s">
        <v>6575</v>
      </c>
      <c r="F2844" s="85" t="s">
        <v>3</v>
      </c>
      <c r="G2844" s="85">
        <v>1725848</v>
      </c>
      <c r="H2844" s="89"/>
      <c r="I2844" s="270" t="s">
        <v>7444</v>
      </c>
      <c r="J2844" s="89"/>
      <c r="K2844" s="89"/>
      <c r="L2844" s="89"/>
      <c r="M2844" s="89"/>
      <c r="N2844" s="271">
        <v>0</v>
      </c>
      <c r="O2844" s="271">
        <v>5738.03</v>
      </c>
      <c r="P2844" s="89" t="s">
        <v>670</v>
      </c>
    </row>
    <row r="2845" spans="1:16" ht="51">
      <c r="A2845" s="268" t="s">
        <v>565</v>
      </c>
      <c r="B2845" s="89"/>
      <c r="C2845" s="269" t="s">
        <v>615</v>
      </c>
      <c r="D2845" s="84">
        <v>43559</v>
      </c>
      <c r="E2845" s="85" t="s">
        <v>6576</v>
      </c>
      <c r="F2845" s="85" t="s">
        <v>3</v>
      </c>
      <c r="G2845" s="85">
        <v>1725832</v>
      </c>
      <c r="H2845" s="89"/>
      <c r="I2845" s="270" t="s">
        <v>7445</v>
      </c>
      <c r="J2845" s="89"/>
      <c r="K2845" s="89"/>
      <c r="L2845" s="89"/>
      <c r="M2845" s="89"/>
      <c r="N2845" s="271">
        <v>0</v>
      </c>
      <c r="O2845" s="271">
        <v>1465.5</v>
      </c>
      <c r="P2845" s="89" t="s">
        <v>670</v>
      </c>
    </row>
    <row r="2846" spans="1:16" ht="51">
      <c r="A2846" s="268">
        <v>35</v>
      </c>
      <c r="B2846" s="89"/>
      <c r="C2846" s="269" t="s">
        <v>46</v>
      </c>
      <c r="D2846" s="84">
        <v>43559</v>
      </c>
      <c r="E2846" s="85" t="s">
        <v>6577</v>
      </c>
      <c r="F2846" s="85" t="s">
        <v>3</v>
      </c>
      <c r="G2846" s="85">
        <v>1725831</v>
      </c>
      <c r="H2846" s="89"/>
      <c r="I2846" s="270" t="s">
        <v>3881</v>
      </c>
      <c r="J2846" s="89"/>
      <c r="K2846" s="89"/>
      <c r="L2846" s="89"/>
      <c r="M2846" s="89"/>
      <c r="N2846" s="271">
        <v>0</v>
      </c>
      <c r="O2846" s="271">
        <v>400</v>
      </c>
      <c r="P2846" s="89" t="s">
        <v>670</v>
      </c>
    </row>
    <row r="2847" spans="1:16" ht="51">
      <c r="A2847" s="268">
        <v>47</v>
      </c>
      <c r="B2847" s="89"/>
      <c r="C2847" s="269" t="s">
        <v>49</v>
      </c>
      <c r="D2847" s="84">
        <v>43559</v>
      </c>
      <c r="E2847" s="85" t="s">
        <v>6578</v>
      </c>
      <c r="F2847" s="85" t="s">
        <v>3</v>
      </c>
      <c r="G2847" s="85">
        <v>1725828</v>
      </c>
      <c r="H2847" s="89"/>
      <c r="I2847" s="270" t="s">
        <v>7446</v>
      </c>
      <c r="J2847" s="89"/>
      <c r="K2847" s="89"/>
      <c r="L2847" s="89"/>
      <c r="M2847" s="89"/>
      <c r="N2847" s="271">
        <v>0</v>
      </c>
      <c r="O2847" s="271">
        <v>1009.8000000000001</v>
      </c>
      <c r="P2847" s="89" t="s">
        <v>670</v>
      </c>
    </row>
    <row r="2848" spans="1:16" ht="63.75">
      <c r="A2848" s="268" t="s">
        <v>565</v>
      </c>
      <c r="B2848" s="89"/>
      <c r="C2848" s="269" t="s">
        <v>615</v>
      </c>
      <c r="D2848" s="84">
        <v>43559</v>
      </c>
      <c r="E2848" s="85" t="s">
        <v>6579</v>
      </c>
      <c r="F2848" s="85" t="s">
        <v>3</v>
      </c>
      <c r="G2848" s="85">
        <v>1725826</v>
      </c>
      <c r="H2848" s="89"/>
      <c r="I2848" s="270" t="s">
        <v>7447</v>
      </c>
      <c r="J2848" s="89"/>
      <c r="K2848" s="89"/>
      <c r="L2848" s="89"/>
      <c r="M2848" s="89"/>
      <c r="N2848" s="271">
        <v>0</v>
      </c>
      <c r="O2848" s="271">
        <v>11018</v>
      </c>
      <c r="P2848" s="89" t="s">
        <v>670</v>
      </c>
    </row>
    <row r="2849" spans="1:16" ht="51">
      <c r="A2849" s="268">
        <v>222</v>
      </c>
      <c r="B2849" s="89"/>
      <c r="C2849" s="269" t="s">
        <v>103</v>
      </c>
      <c r="D2849" s="84">
        <v>43559</v>
      </c>
      <c r="E2849" s="85" t="s">
        <v>6580</v>
      </c>
      <c r="F2849" s="85" t="s">
        <v>3</v>
      </c>
      <c r="G2849" s="85">
        <v>1725821</v>
      </c>
      <c r="H2849" s="89"/>
      <c r="I2849" s="270" t="s">
        <v>7448</v>
      </c>
      <c r="J2849" s="89"/>
      <c r="K2849" s="89"/>
      <c r="L2849" s="89"/>
      <c r="M2849" s="89"/>
      <c r="N2849" s="271">
        <v>0</v>
      </c>
      <c r="O2849" s="271">
        <v>60</v>
      </c>
      <c r="P2849" s="89" t="s">
        <v>670</v>
      </c>
    </row>
    <row r="2850" spans="1:16" ht="51">
      <c r="A2850" s="268">
        <v>70</v>
      </c>
      <c r="B2850" s="89"/>
      <c r="C2850" s="269" t="s">
        <v>53</v>
      </c>
      <c r="D2850" s="84">
        <v>43559</v>
      </c>
      <c r="E2850" s="85" t="s">
        <v>6581</v>
      </c>
      <c r="F2850" s="85" t="s">
        <v>3</v>
      </c>
      <c r="G2850" s="85">
        <v>1725820</v>
      </c>
      <c r="H2850" s="89"/>
      <c r="I2850" s="270" t="s">
        <v>7449</v>
      </c>
      <c r="J2850" s="89"/>
      <c r="K2850" s="89"/>
      <c r="L2850" s="89"/>
      <c r="M2850" s="89"/>
      <c r="N2850" s="271">
        <v>0</v>
      </c>
      <c r="O2850" s="271">
        <v>20</v>
      </c>
      <c r="P2850" s="89" t="s">
        <v>670</v>
      </c>
    </row>
    <row r="2851" spans="1:16" ht="51">
      <c r="A2851" s="268">
        <v>291</v>
      </c>
      <c r="B2851" s="89"/>
      <c r="C2851" s="269" t="s">
        <v>129</v>
      </c>
      <c r="D2851" s="84">
        <v>43559</v>
      </c>
      <c r="E2851" s="85" t="s">
        <v>6582</v>
      </c>
      <c r="F2851" s="85" t="s">
        <v>3</v>
      </c>
      <c r="G2851" s="85">
        <v>1725901</v>
      </c>
      <c r="H2851" s="89"/>
      <c r="I2851" s="270" t="s">
        <v>7450</v>
      </c>
      <c r="J2851" s="89"/>
      <c r="K2851" s="89"/>
      <c r="L2851" s="89"/>
      <c r="M2851" s="89"/>
      <c r="N2851" s="271">
        <v>0</v>
      </c>
      <c r="O2851" s="271">
        <v>2000</v>
      </c>
      <c r="P2851" s="89" t="s">
        <v>670</v>
      </c>
    </row>
    <row r="2852" spans="1:16" ht="63.75">
      <c r="A2852" s="268" t="s">
        <v>556</v>
      </c>
      <c r="B2852" s="89"/>
      <c r="C2852" s="269" t="s">
        <v>616</v>
      </c>
      <c r="D2852" s="84">
        <v>43559</v>
      </c>
      <c r="E2852" s="85" t="s">
        <v>6583</v>
      </c>
      <c r="F2852" s="85" t="s">
        <v>3</v>
      </c>
      <c r="G2852" s="85">
        <v>1725862</v>
      </c>
      <c r="H2852" s="89"/>
      <c r="I2852" s="270" t="s">
        <v>7451</v>
      </c>
      <c r="J2852" s="89"/>
      <c r="K2852" s="89"/>
      <c r="L2852" s="89"/>
      <c r="M2852" s="89"/>
      <c r="N2852" s="271">
        <v>0</v>
      </c>
      <c r="O2852" s="271">
        <v>417.11</v>
      </c>
      <c r="P2852" s="89" t="s">
        <v>670</v>
      </c>
    </row>
    <row r="2853" spans="1:16" ht="76.5">
      <c r="A2853" s="268">
        <v>10</v>
      </c>
      <c r="B2853" s="89"/>
      <c r="C2853" s="269" t="s">
        <v>41</v>
      </c>
      <c r="D2853" s="84">
        <v>43559</v>
      </c>
      <c r="E2853" s="85" t="s">
        <v>6584</v>
      </c>
      <c r="F2853" s="85" t="s">
        <v>3</v>
      </c>
      <c r="G2853" s="85">
        <v>1725847</v>
      </c>
      <c r="H2853" s="89"/>
      <c r="I2853" s="270" t="s">
        <v>7452</v>
      </c>
      <c r="J2853" s="89"/>
      <c r="K2853" s="89"/>
      <c r="L2853" s="89"/>
      <c r="M2853" s="89"/>
      <c r="N2853" s="271">
        <v>0</v>
      </c>
      <c r="O2853" s="271">
        <v>3306.73</v>
      </c>
      <c r="P2853" s="89" t="s">
        <v>670</v>
      </c>
    </row>
    <row r="2854" spans="1:16" ht="51">
      <c r="A2854" s="268">
        <v>302</v>
      </c>
      <c r="B2854" s="89"/>
      <c r="C2854" s="269" t="s">
        <v>139</v>
      </c>
      <c r="D2854" s="84">
        <v>43559</v>
      </c>
      <c r="E2854" s="85" t="s">
        <v>6585</v>
      </c>
      <c r="F2854" s="85" t="s">
        <v>3</v>
      </c>
      <c r="G2854" s="85">
        <v>1725845</v>
      </c>
      <c r="H2854" s="89"/>
      <c r="I2854" s="270" t="s">
        <v>7453</v>
      </c>
      <c r="J2854" s="89"/>
      <c r="K2854" s="89"/>
      <c r="L2854" s="89"/>
      <c r="M2854" s="89"/>
      <c r="N2854" s="271">
        <v>0</v>
      </c>
      <c r="O2854" s="271">
        <v>1067280</v>
      </c>
      <c r="P2854" s="89" t="s">
        <v>670</v>
      </c>
    </row>
    <row r="2855" spans="1:16" ht="51">
      <c r="A2855" s="268">
        <v>133</v>
      </c>
      <c r="B2855" s="89"/>
      <c r="C2855" s="269" t="s">
        <v>69</v>
      </c>
      <c r="D2855" s="84">
        <v>43559</v>
      </c>
      <c r="E2855" s="85" t="s">
        <v>6586</v>
      </c>
      <c r="F2855" s="85" t="s">
        <v>3</v>
      </c>
      <c r="G2855" s="85">
        <v>1725926</v>
      </c>
      <c r="H2855" s="89"/>
      <c r="I2855" s="270" t="s">
        <v>7454</v>
      </c>
      <c r="J2855" s="89"/>
      <c r="K2855" s="89"/>
      <c r="L2855" s="89"/>
      <c r="M2855" s="89"/>
      <c r="N2855" s="271">
        <v>0</v>
      </c>
      <c r="O2855" s="271">
        <v>20395</v>
      </c>
      <c r="P2855" s="89" t="s">
        <v>670</v>
      </c>
    </row>
    <row r="2856" spans="1:16" ht="38.25">
      <c r="A2856" s="268" t="s">
        <v>565</v>
      </c>
      <c r="B2856" s="89"/>
      <c r="C2856" s="269" t="s">
        <v>615</v>
      </c>
      <c r="D2856" s="84">
        <v>43559</v>
      </c>
      <c r="E2856" s="85" t="s">
        <v>6587</v>
      </c>
      <c r="F2856" s="85" t="s">
        <v>3</v>
      </c>
      <c r="G2856" s="85">
        <v>1725924</v>
      </c>
      <c r="H2856" s="89"/>
      <c r="I2856" s="270" t="s">
        <v>7455</v>
      </c>
      <c r="J2856" s="89"/>
      <c r="K2856" s="89"/>
      <c r="L2856" s="89"/>
      <c r="M2856" s="89"/>
      <c r="N2856" s="271">
        <v>0</v>
      </c>
      <c r="O2856" s="271">
        <v>2042.42</v>
      </c>
      <c r="P2856" s="89" t="s">
        <v>670</v>
      </c>
    </row>
    <row r="2857" spans="1:16" ht="38.25">
      <c r="A2857" s="268" t="s">
        <v>565</v>
      </c>
      <c r="B2857" s="89"/>
      <c r="C2857" s="269" t="s">
        <v>615</v>
      </c>
      <c r="D2857" s="84">
        <v>43559</v>
      </c>
      <c r="E2857" s="85" t="s">
        <v>6588</v>
      </c>
      <c r="F2857" s="85" t="s">
        <v>3</v>
      </c>
      <c r="G2857" s="85">
        <v>1725854</v>
      </c>
      <c r="H2857" s="89"/>
      <c r="I2857" s="270" t="s">
        <v>4135</v>
      </c>
      <c r="J2857" s="89"/>
      <c r="K2857" s="89"/>
      <c r="L2857" s="89"/>
      <c r="M2857" s="89"/>
      <c r="N2857" s="271">
        <v>0</v>
      </c>
      <c r="O2857" s="271">
        <v>606.56000000000006</v>
      </c>
      <c r="P2857" s="89" t="s">
        <v>670</v>
      </c>
    </row>
    <row r="2858" spans="1:16" ht="51">
      <c r="A2858" s="268">
        <v>15</v>
      </c>
      <c r="B2858" s="89"/>
      <c r="C2858" s="269" t="s">
        <v>42</v>
      </c>
      <c r="D2858" s="84">
        <v>43559</v>
      </c>
      <c r="E2858" s="85" t="s">
        <v>6589</v>
      </c>
      <c r="F2858" s="85" t="s">
        <v>3</v>
      </c>
      <c r="G2858" s="85">
        <v>1725860</v>
      </c>
      <c r="H2858" s="89"/>
      <c r="I2858" s="270" t="s">
        <v>5934</v>
      </c>
      <c r="J2858" s="89"/>
      <c r="K2858" s="89"/>
      <c r="L2858" s="89"/>
      <c r="M2858" s="89"/>
      <c r="N2858" s="271">
        <v>0</v>
      </c>
      <c r="O2858" s="271">
        <v>2013</v>
      </c>
      <c r="P2858" s="89" t="s">
        <v>670</v>
      </c>
    </row>
    <row r="2859" spans="1:16" ht="38.25">
      <c r="A2859" s="268">
        <v>35</v>
      </c>
      <c r="B2859" s="89"/>
      <c r="C2859" s="269" t="s">
        <v>46</v>
      </c>
      <c r="D2859" s="84">
        <v>43559</v>
      </c>
      <c r="E2859" s="85" t="s">
        <v>6590</v>
      </c>
      <c r="F2859" s="85" t="s">
        <v>3</v>
      </c>
      <c r="G2859" s="85">
        <v>1725863</v>
      </c>
      <c r="H2859" s="89"/>
      <c r="I2859" s="270" t="s">
        <v>7456</v>
      </c>
      <c r="J2859" s="89"/>
      <c r="K2859" s="89"/>
      <c r="L2859" s="89"/>
      <c r="M2859" s="89"/>
      <c r="N2859" s="271">
        <v>0</v>
      </c>
      <c r="O2859" s="271">
        <v>1278</v>
      </c>
      <c r="P2859" s="89" t="s">
        <v>670</v>
      </c>
    </row>
    <row r="2860" spans="1:16" ht="51">
      <c r="A2860" s="268">
        <v>47</v>
      </c>
      <c r="B2860" s="89"/>
      <c r="C2860" s="269" t="s">
        <v>49</v>
      </c>
      <c r="D2860" s="84">
        <v>43559</v>
      </c>
      <c r="E2860" s="85" t="s">
        <v>6591</v>
      </c>
      <c r="F2860" s="85" t="s">
        <v>3</v>
      </c>
      <c r="G2860" s="85">
        <v>1725868</v>
      </c>
      <c r="H2860" s="89"/>
      <c r="I2860" s="270" t="s">
        <v>7457</v>
      </c>
      <c r="J2860" s="89"/>
      <c r="K2860" s="89"/>
      <c r="L2860" s="89"/>
      <c r="M2860" s="89"/>
      <c r="N2860" s="271">
        <v>0</v>
      </c>
      <c r="O2860" s="271">
        <v>10198.5</v>
      </c>
      <c r="P2860" s="89" t="s">
        <v>670</v>
      </c>
    </row>
    <row r="2861" spans="1:16" ht="63.75" hidden="1">
      <c r="A2861" s="268">
        <v>513</v>
      </c>
      <c r="B2861" s="89"/>
      <c r="C2861" s="269" t="s">
        <v>171</v>
      </c>
      <c r="D2861" s="84">
        <v>43560</v>
      </c>
      <c r="E2861" s="85" t="s">
        <v>6187</v>
      </c>
      <c r="F2861" s="85" t="s">
        <v>15</v>
      </c>
      <c r="G2861" s="85">
        <v>1006540</v>
      </c>
      <c r="H2861" s="89"/>
      <c r="I2861" s="270" t="s">
        <v>7179</v>
      </c>
      <c r="J2861" s="89"/>
      <c r="K2861" s="89"/>
      <c r="L2861" s="89"/>
      <c r="M2861" s="89"/>
      <c r="N2861" s="271">
        <v>50</v>
      </c>
      <c r="O2861" s="271">
        <v>0</v>
      </c>
      <c r="P2861" s="89" t="s">
        <v>670</v>
      </c>
    </row>
    <row r="2862" spans="1:16" ht="63.75" hidden="1">
      <c r="A2862" s="268">
        <v>340</v>
      </c>
      <c r="B2862" s="89"/>
      <c r="C2862" s="269" t="s">
        <v>147</v>
      </c>
      <c r="D2862" s="84">
        <v>43560</v>
      </c>
      <c r="E2862" s="85" t="s">
        <v>6188</v>
      </c>
      <c r="F2862" s="280" t="s">
        <v>6</v>
      </c>
      <c r="G2862" s="281">
        <v>1006545</v>
      </c>
      <c r="H2862" s="89"/>
      <c r="I2862" s="270" t="s">
        <v>7180</v>
      </c>
      <c r="J2862" s="89"/>
      <c r="K2862" s="89"/>
      <c r="L2862" s="89"/>
      <c r="M2862" s="89"/>
      <c r="N2862" s="271">
        <v>0</v>
      </c>
      <c r="O2862" s="271">
        <v>27721.26</v>
      </c>
      <c r="P2862" s="89" t="s">
        <v>670</v>
      </c>
    </row>
    <row r="2863" spans="1:16" ht="76.5" hidden="1">
      <c r="A2863" s="268" t="s">
        <v>557</v>
      </c>
      <c r="B2863" s="89"/>
      <c r="C2863" s="269" t="s">
        <v>781</v>
      </c>
      <c r="D2863" s="84">
        <v>43560</v>
      </c>
      <c r="E2863" s="85" t="s">
        <v>6189</v>
      </c>
      <c r="F2863" s="280" t="s">
        <v>6</v>
      </c>
      <c r="G2863" s="281">
        <v>1102647</v>
      </c>
      <c r="H2863" s="89"/>
      <c r="I2863" s="270" t="s">
        <v>7181</v>
      </c>
      <c r="J2863" s="89"/>
      <c r="K2863" s="89"/>
      <c r="L2863" s="89"/>
      <c r="M2863" s="89"/>
      <c r="N2863" s="271">
        <v>0</v>
      </c>
      <c r="O2863" s="271">
        <v>442000</v>
      </c>
      <c r="P2863" s="89" t="s">
        <v>670</v>
      </c>
    </row>
    <row r="2864" spans="1:16" ht="51" hidden="1">
      <c r="A2864" s="268">
        <v>340</v>
      </c>
      <c r="B2864" s="89"/>
      <c r="C2864" s="269" t="s">
        <v>147</v>
      </c>
      <c r="D2864" s="84">
        <v>43560</v>
      </c>
      <c r="E2864" s="85" t="s">
        <v>6190</v>
      </c>
      <c r="F2864" s="85" t="s">
        <v>15</v>
      </c>
      <c r="G2864" s="85">
        <v>1006546</v>
      </c>
      <c r="H2864" s="89"/>
      <c r="I2864" s="270" t="s">
        <v>7182</v>
      </c>
      <c r="J2864" s="89"/>
      <c r="K2864" s="89"/>
      <c r="L2864" s="89"/>
      <c r="M2864" s="89"/>
      <c r="N2864" s="271">
        <v>50</v>
      </c>
      <c r="O2864" s="271">
        <v>0</v>
      </c>
      <c r="P2864" s="89" t="s">
        <v>670</v>
      </c>
    </row>
    <row r="2865" spans="1:16" ht="102" hidden="1">
      <c r="A2865" s="268">
        <v>513</v>
      </c>
      <c r="B2865" s="89"/>
      <c r="C2865" s="269" t="s">
        <v>171</v>
      </c>
      <c r="D2865" s="84">
        <v>43560</v>
      </c>
      <c r="E2865" s="85" t="s">
        <v>6191</v>
      </c>
      <c r="F2865" s="85" t="s">
        <v>15</v>
      </c>
      <c r="G2865" s="85">
        <v>7668</v>
      </c>
      <c r="H2865" s="89"/>
      <c r="I2865" s="270" t="s">
        <v>7183</v>
      </c>
      <c r="J2865" s="89"/>
      <c r="K2865" s="89"/>
      <c r="L2865" s="89"/>
      <c r="M2865" s="89"/>
      <c r="N2865" s="271">
        <v>198543.55</v>
      </c>
      <c r="O2865" s="271">
        <v>0</v>
      </c>
      <c r="P2865" s="89" t="s">
        <v>670</v>
      </c>
    </row>
    <row r="2866" spans="1:16" ht="89.25" hidden="1">
      <c r="A2866" s="268">
        <v>594</v>
      </c>
      <c r="B2866" s="89"/>
      <c r="C2866" s="269" t="s">
        <v>98</v>
      </c>
      <c r="D2866" s="84">
        <v>43560</v>
      </c>
      <c r="E2866" s="85" t="s">
        <v>6192</v>
      </c>
      <c r="F2866" s="85" t="s">
        <v>15</v>
      </c>
      <c r="G2866" s="85">
        <v>7664</v>
      </c>
      <c r="H2866" s="89"/>
      <c r="I2866" s="270" t="s">
        <v>7184</v>
      </c>
      <c r="J2866" s="89"/>
      <c r="K2866" s="89"/>
      <c r="L2866" s="89"/>
      <c r="M2866" s="89"/>
      <c r="N2866" s="271">
        <v>499.6</v>
      </c>
      <c r="O2866" s="271">
        <v>0</v>
      </c>
      <c r="P2866" s="89" t="s">
        <v>670</v>
      </c>
    </row>
    <row r="2867" spans="1:16" ht="89.25" hidden="1">
      <c r="A2867" s="268">
        <v>594</v>
      </c>
      <c r="B2867" s="89"/>
      <c r="C2867" s="269" t="s">
        <v>98</v>
      </c>
      <c r="D2867" s="84">
        <v>43560</v>
      </c>
      <c r="E2867" s="85" t="s">
        <v>6193</v>
      </c>
      <c r="F2867" s="85" t="s">
        <v>15</v>
      </c>
      <c r="G2867" s="85">
        <v>7663</v>
      </c>
      <c r="H2867" s="89"/>
      <c r="I2867" s="270" t="s">
        <v>7185</v>
      </c>
      <c r="J2867" s="89"/>
      <c r="K2867" s="89"/>
      <c r="L2867" s="89"/>
      <c r="M2867" s="89"/>
      <c r="N2867" s="271">
        <v>272.2</v>
      </c>
      <c r="O2867" s="271">
        <v>0</v>
      </c>
      <c r="P2867" s="89" t="s">
        <v>670</v>
      </c>
    </row>
    <row r="2868" spans="1:16" ht="89.25" hidden="1">
      <c r="A2868" s="268">
        <v>576</v>
      </c>
      <c r="B2868" s="89"/>
      <c r="C2868" s="269" t="s">
        <v>1367</v>
      </c>
      <c r="D2868" s="84">
        <v>43560</v>
      </c>
      <c r="E2868" s="85" t="s">
        <v>6194</v>
      </c>
      <c r="F2868" s="85" t="s">
        <v>15</v>
      </c>
      <c r="G2868" s="85">
        <v>7656</v>
      </c>
      <c r="H2868" s="89"/>
      <c r="I2868" s="270" t="s">
        <v>7186</v>
      </c>
      <c r="J2868" s="89"/>
      <c r="K2868" s="89"/>
      <c r="L2868" s="89"/>
      <c r="M2868" s="89"/>
      <c r="N2868" s="271">
        <v>293.05</v>
      </c>
      <c r="O2868" s="271">
        <v>0</v>
      </c>
      <c r="P2868" s="89" t="s">
        <v>670</v>
      </c>
    </row>
    <row r="2869" spans="1:16" ht="51" hidden="1">
      <c r="A2869" s="268" t="s">
        <v>557</v>
      </c>
      <c r="B2869" s="89"/>
      <c r="C2869" s="269" t="s">
        <v>781</v>
      </c>
      <c r="D2869" s="84">
        <v>43560</v>
      </c>
      <c r="E2869" s="85" t="s">
        <v>6195</v>
      </c>
      <c r="F2869" s="85" t="s">
        <v>11</v>
      </c>
      <c r="G2869" s="85">
        <v>12067</v>
      </c>
      <c r="H2869" s="89"/>
      <c r="I2869" s="270" t="s">
        <v>7187</v>
      </c>
      <c r="J2869" s="89"/>
      <c r="K2869" s="89"/>
      <c r="L2869" s="89"/>
      <c r="M2869" s="89"/>
      <c r="N2869" s="271">
        <v>278.99</v>
      </c>
      <c r="O2869" s="271">
        <v>0</v>
      </c>
      <c r="P2869" s="89" t="s">
        <v>670</v>
      </c>
    </row>
    <row r="2870" spans="1:16" ht="63.75" hidden="1">
      <c r="A2870" s="268">
        <v>513</v>
      </c>
      <c r="B2870" s="89"/>
      <c r="C2870" s="269" t="s">
        <v>171</v>
      </c>
      <c r="D2870" s="84">
        <v>43560</v>
      </c>
      <c r="E2870" s="85" t="s">
        <v>6196</v>
      </c>
      <c r="F2870" s="85" t="s">
        <v>15</v>
      </c>
      <c r="G2870" s="85">
        <v>1007046</v>
      </c>
      <c r="H2870" s="89"/>
      <c r="I2870" s="270" t="s">
        <v>5674</v>
      </c>
      <c r="J2870" s="89"/>
      <c r="K2870" s="89"/>
      <c r="L2870" s="89"/>
      <c r="M2870" s="89"/>
      <c r="N2870" s="271">
        <v>50</v>
      </c>
      <c r="O2870" s="271">
        <v>0</v>
      </c>
      <c r="P2870" s="89" t="s">
        <v>670</v>
      </c>
    </row>
    <row r="2871" spans="1:16" ht="51" hidden="1">
      <c r="A2871" s="268">
        <v>513</v>
      </c>
      <c r="B2871" s="89"/>
      <c r="C2871" s="269" t="s">
        <v>171</v>
      </c>
      <c r="D2871" s="84">
        <v>43560</v>
      </c>
      <c r="E2871" s="85" t="s">
        <v>6197</v>
      </c>
      <c r="F2871" s="85" t="s">
        <v>15</v>
      </c>
      <c r="G2871" s="85">
        <v>1007048</v>
      </c>
      <c r="H2871" s="89"/>
      <c r="I2871" s="270" t="s">
        <v>7188</v>
      </c>
      <c r="J2871" s="89"/>
      <c r="K2871" s="89"/>
      <c r="L2871" s="89"/>
      <c r="M2871" s="89"/>
      <c r="N2871" s="271">
        <v>50</v>
      </c>
      <c r="O2871" s="271">
        <v>0</v>
      </c>
      <c r="P2871" s="89" t="s">
        <v>670</v>
      </c>
    </row>
    <row r="2872" spans="1:16" ht="63.75">
      <c r="A2872" s="268">
        <v>70</v>
      </c>
      <c r="B2872" s="89"/>
      <c r="C2872" s="269" t="s">
        <v>53</v>
      </c>
      <c r="D2872" s="84">
        <v>43560</v>
      </c>
      <c r="E2872" s="85" t="s">
        <v>6592</v>
      </c>
      <c r="F2872" s="85" t="s">
        <v>3</v>
      </c>
      <c r="G2872" s="85">
        <v>1726408</v>
      </c>
      <c r="H2872" s="89"/>
      <c r="I2872" s="270" t="s">
        <v>7458</v>
      </c>
      <c r="J2872" s="89"/>
      <c r="K2872" s="89"/>
      <c r="L2872" s="89"/>
      <c r="M2872" s="89"/>
      <c r="N2872" s="271">
        <v>0</v>
      </c>
      <c r="O2872" s="271">
        <v>3014</v>
      </c>
      <c r="P2872" s="89" t="s">
        <v>670</v>
      </c>
    </row>
    <row r="2873" spans="1:16" ht="51">
      <c r="A2873" s="268">
        <v>86</v>
      </c>
      <c r="B2873" s="89"/>
      <c r="C2873" s="269" t="s">
        <v>56</v>
      </c>
      <c r="D2873" s="84">
        <v>43560</v>
      </c>
      <c r="E2873" s="85" t="s">
        <v>6593</v>
      </c>
      <c r="F2873" s="85" t="s">
        <v>3</v>
      </c>
      <c r="G2873" s="85">
        <v>1726418</v>
      </c>
      <c r="H2873" s="89"/>
      <c r="I2873" s="270" t="s">
        <v>7459</v>
      </c>
      <c r="J2873" s="89"/>
      <c r="K2873" s="89"/>
      <c r="L2873" s="89"/>
      <c r="M2873" s="89"/>
      <c r="N2873" s="271">
        <v>0</v>
      </c>
      <c r="O2873" s="271">
        <v>887</v>
      </c>
      <c r="P2873" s="89" t="s">
        <v>670</v>
      </c>
    </row>
    <row r="2874" spans="1:16" ht="51">
      <c r="A2874" s="268">
        <v>35</v>
      </c>
      <c r="B2874" s="89"/>
      <c r="C2874" s="269" t="s">
        <v>46</v>
      </c>
      <c r="D2874" s="84">
        <v>43560</v>
      </c>
      <c r="E2874" s="85" t="s">
        <v>6594</v>
      </c>
      <c r="F2874" s="85" t="s">
        <v>3</v>
      </c>
      <c r="G2874" s="85">
        <v>1726441</v>
      </c>
      <c r="H2874" s="89"/>
      <c r="I2874" s="270" t="s">
        <v>7460</v>
      </c>
      <c r="J2874" s="89"/>
      <c r="K2874" s="89"/>
      <c r="L2874" s="89"/>
      <c r="M2874" s="89"/>
      <c r="N2874" s="271">
        <v>0</v>
      </c>
      <c r="O2874" s="271">
        <v>494</v>
      </c>
      <c r="P2874" s="89" t="s">
        <v>670</v>
      </c>
    </row>
    <row r="2875" spans="1:16" ht="51">
      <c r="A2875" s="268">
        <v>190</v>
      </c>
      <c r="B2875" s="89"/>
      <c r="C2875" s="269" t="s">
        <v>92</v>
      </c>
      <c r="D2875" s="84">
        <v>43560</v>
      </c>
      <c r="E2875" s="85" t="s">
        <v>6595</v>
      </c>
      <c r="F2875" s="85" t="s">
        <v>3</v>
      </c>
      <c r="G2875" s="85">
        <v>1726455</v>
      </c>
      <c r="H2875" s="89"/>
      <c r="I2875" s="270" t="s">
        <v>7461</v>
      </c>
      <c r="J2875" s="89"/>
      <c r="K2875" s="89"/>
      <c r="L2875" s="89"/>
      <c r="M2875" s="89"/>
      <c r="N2875" s="271">
        <v>0</v>
      </c>
      <c r="O2875" s="271">
        <v>48</v>
      </c>
      <c r="P2875" s="89" t="s">
        <v>670</v>
      </c>
    </row>
    <row r="2876" spans="1:16" ht="63.75">
      <c r="A2876" s="268">
        <v>70</v>
      </c>
      <c r="B2876" s="89"/>
      <c r="C2876" s="269" t="s">
        <v>53</v>
      </c>
      <c r="D2876" s="84">
        <v>43560</v>
      </c>
      <c r="E2876" s="85" t="s">
        <v>6596</v>
      </c>
      <c r="F2876" s="85" t="s">
        <v>3</v>
      </c>
      <c r="G2876" s="85">
        <v>1726407</v>
      </c>
      <c r="H2876" s="89"/>
      <c r="I2876" s="270" t="s">
        <v>7462</v>
      </c>
      <c r="J2876" s="89"/>
      <c r="K2876" s="89"/>
      <c r="L2876" s="89"/>
      <c r="M2876" s="89"/>
      <c r="N2876" s="271">
        <v>0</v>
      </c>
      <c r="O2876" s="271">
        <v>3014</v>
      </c>
      <c r="P2876" s="89" t="s">
        <v>670</v>
      </c>
    </row>
    <row r="2877" spans="1:16" ht="51">
      <c r="A2877" s="268">
        <v>70</v>
      </c>
      <c r="B2877" s="89"/>
      <c r="C2877" s="269" t="s">
        <v>53</v>
      </c>
      <c r="D2877" s="84">
        <v>43560</v>
      </c>
      <c r="E2877" s="85" t="s">
        <v>6597</v>
      </c>
      <c r="F2877" s="85" t="s">
        <v>3</v>
      </c>
      <c r="G2877" s="85">
        <v>1726385</v>
      </c>
      <c r="H2877" s="89"/>
      <c r="I2877" s="270" t="s">
        <v>7463</v>
      </c>
      <c r="J2877" s="89"/>
      <c r="K2877" s="89"/>
      <c r="L2877" s="89"/>
      <c r="M2877" s="89"/>
      <c r="N2877" s="271">
        <v>0</v>
      </c>
      <c r="O2877" s="271">
        <v>3014</v>
      </c>
      <c r="P2877" s="89" t="s">
        <v>670</v>
      </c>
    </row>
    <row r="2878" spans="1:16" ht="51">
      <c r="A2878" s="268">
        <v>385</v>
      </c>
      <c r="B2878" s="89"/>
      <c r="C2878" s="269" t="s">
        <v>782</v>
      </c>
      <c r="D2878" s="84">
        <v>43560</v>
      </c>
      <c r="E2878" s="85" t="s">
        <v>6598</v>
      </c>
      <c r="F2878" s="85" t="s">
        <v>3</v>
      </c>
      <c r="G2878" s="85">
        <v>1726333</v>
      </c>
      <c r="H2878" s="89"/>
      <c r="I2878" s="270" t="s">
        <v>7464</v>
      </c>
      <c r="J2878" s="89"/>
      <c r="K2878" s="89"/>
      <c r="L2878" s="89"/>
      <c r="M2878" s="89"/>
      <c r="N2878" s="271">
        <v>0</v>
      </c>
      <c r="O2878" s="271">
        <v>3719</v>
      </c>
      <c r="P2878" s="89" t="s">
        <v>670</v>
      </c>
    </row>
    <row r="2879" spans="1:16" ht="51">
      <c r="A2879" s="268">
        <v>206</v>
      </c>
      <c r="B2879" s="89"/>
      <c r="C2879" s="269" t="s">
        <v>97</v>
      </c>
      <c r="D2879" s="84">
        <v>43560</v>
      </c>
      <c r="E2879" s="85" t="s">
        <v>6599</v>
      </c>
      <c r="F2879" s="85" t="s">
        <v>3</v>
      </c>
      <c r="G2879" s="85">
        <v>1726325</v>
      </c>
      <c r="H2879" s="89"/>
      <c r="I2879" s="270" t="s">
        <v>7465</v>
      </c>
      <c r="J2879" s="89"/>
      <c r="K2879" s="89"/>
      <c r="L2879" s="89"/>
      <c r="M2879" s="89"/>
      <c r="N2879" s="271">
        <v>0</v>
      </c>
      <c r="O2879" s="271">
        <v>72</v>
      </c>
      <c r="P2879" s="89" t="s">
        <v>670</v>
      </c>
    </row>
    <row r="2880" spans="1:16" ht="38.25">
      <c r="A2880" s="268">
        <v>206</v>
      </c>
      <c r="B2880" s="89"/>
      <c r="C2880" s="269" t="s">
        <v>97</v>
      </c>
      <c r="D2880" s="84">
        <v>43560</v>
      </c>
      <c r="E2880" s="85" t="s">
        <v>6600</v>
      </c>
      <c r="F2880" s="85" t="s">
        <v>3</v>
      </c>
      <c r="G2880" s="85">
        <v>1726322</v>
      </c>
      <c r="H2880" s="89"/>
      <c r="I2880" s="270" t="s">
        <v>7466</v>
      </c>
      <c r="J2880" s="89"/>
      <c r="K2880" s="89"/>
      <c r="L2880" s="89"/>
      <c r="M2880" s="89"/>
      <c r="N2880" s="271">
        <v>0</v>
      </c>
      <c r="O2880" s="271">
        <v>18</v>
      </c>
      <c r="P2880" s="89" t="s">
        <v>670</v>
      </c>
    </row>
    <row r="2881" spans="1:16" ht="51">
      <c r="A2881" s="268" t="s">
        <v>565</v>
      </c>
      <c r="B2881" s="89"/>
      <c r="C2881" s="269" t="s">
        <v>615</v>
      </c>
      <c r="D2881" s="84">
        <v>43560</v>
      </c>
      <c r="E2881" s="85" t="s">
        <v>6601</v>
      </c>
      <c r="F2881" s="85" t="s">
        <v>3</v>
      </c>
      <c r="G2881" s="85">
        <v>1726321</v>
      </c>
      <c r="H2881" s="89"/>
      <c r="I2881" s="270" t="s">
        <v>7467</v>
      </c>
      <c r="J2881" s="89"/>
      <c r="K2881" s="89"/>
      <c r="L2881" s="89"/>
      <c r="M2881" s="89"/>
      <c r="N2881" s="271">
        <v>0</v>
      </c>
      <c r="O2881" s="271">
        <v>290</v>
      </c>
      <c r="P2881" s="89" t="s">
        <v>670</v>
      </c>
    </row>
    <row r="2882" spans="1:16" ht="51">
      <c r="A2882" s="268" t="s">
        <v>565</v>
      </c>
      <c r="B2882" s="89"/>
      <c r="C2882" s="269" t="s">
        <v>615</v>
      </c>
      <c r="D2882" s="84">
        <v>43560</v>
      </c>
      <c r="E2882" s="85" t="s">
        <v>6602</v>
      </c>
      <c r="F2882" s="85" t="s">
        <v>3</v>
      </c>
      <c r="G2882" s="85">
        <v>1726320</v>
      </c>
      <c r="H2882" s="89"/>
      <c r="I2882" s="270" t="s">
        <v>7468</v>
      </c>
      <c r="J2882" s="89"/>
      <c r="K2882" s="89"/>
      <c r="L2882" s="89"/>
      <c r="M2882" s="89"/>
      <c r="N2882" s="271">
        <v>0</v>
      </c>
      <c r="O2882" s="271">
        <v>30</v>
      </c>
      <c r="P2882" s="89" t="s">
        <v>670</v>
      </c>
    </row>
    <row r="2883" spans="1:16" ht="51">
      <c r="A2883" s="268">
        <v>592</v>
      </c>
      <c r="B2883" s="89"/>
      <c r="C2883" s="269" t="s">
        <v>645</v>
      </c>
      <c r="D2883" s="84">
        <v>43560</v>
      </c>
      <c r="E2883" s="85" t="s">
        <v>6603</v>
      </c>
      <c r="F2883" s="85" t="s">
        <v>3</v>
      </c>
      <c r="G2883" s="85">
        <v>1726594</v>
      </c>
      <c r="H2883" s="89"/>
      <c r="I2883" s="270" t="s">
        <v>7469</v>
      </c>
      <c r="J2883" s="89"/>
      <c r="K2883" s="89"/>
      <c r="L2883" s="89"/>
      <c r="M2883" s="89"/>
      <c r="N2883" s="271">
        <v>0</v>
      </c>
      <c r="O2883" s="271">
        <v>453</v>
      </c>
      <c r="P2883" s="89" t="s">
        <v>670</v>
      </c>
    </row>
    <row r="2884" spans="1:16" ht="51">
      <c r="A2884" s="268">
        <v>592</v>
      </c>
      <c r="B2884" s="89"/>
      <c r="C2884" s="269" t="s">
        <v>645</v>
      </c>
      <c r="D2884" s="84">
        <v>43560</v>
      </c>
      <c r="E2884" s="85" t="s">
        <v>6604</v>
      </c>
      <c r="F2884" s="85" t="s">
        <v>3</v>
      </c>
      <c r="G2884" s="85">
        <v>1726591</v>
      </c>
      <c r="H2884" s="89"/>
      <c r="I2884" s="270" t="s">
        <v>7470</v>
      </c>
      <c r="J2884" s="89"/>
      <c r="K2884" s="89"/>
      <c r="L2884" s="89"/>
      <c r="M2884" s="89"/>
      <c r="N2884" s="271">
        <v>0</v>
      </c>
      <c r="O2884" s="271">
        <v>2460</v>
      </c>
      <c r="P2884" s="89" t="s">
        <v>670</v>
      </c>
    </row>
    <row r="2885" spans="1:16" ht="51">
      <c r="A2885" s="268" t="s">
        <v>565</v>
      </c>
      <c r="B2885" s="89"/>
      <c r="C2885" s="269" t="s">
        <v>615</v>
      </c>
      <c r="D2885" s="84">
        <v>43560</v>
      </c>
      <c r="E2885" s="85" t="s">
        <v>6605</v>
      </c>
      <c r="F2885" s="85" t="s">
        <v>3</v>
      </c>
      <c r="G2885" s="85">
        <v>1726589</v>
      </c>
      <c r="H2885" s="89"/>
      <c r="I2885" s="270" t="s">
        <v>3911</v>
      </c>
      <c r="J2885" s="89"/>
      <c r="K2885" s="89"/>
      <c r="L2885" s="89"/>
      <c r="M2885" s="89"/>
      <c r="N2885" s="271">
        <v>0</v>
      </c>
      <c r="O2885" s="271">
        <v>4310</v>
      </c>
      <c r="P2885" s="89" t="s">
        <v>670</v>
      </c>
    </row>
    <row r="2886" spans="1:16" ht="51">
      <c r="A2886" s="268">
        <v>592</v>
      </c>
      <c r="B2886" s="89"/>
      <c r="C2886" s="269" t="s">
        <v>645</v>
      </c>
      <c r="D2886" s="84">
        <v>43560</v>
      </c>
      <c r="E2886" s="85" t="s">
        <v>6606</v>
      </c>
      <c r="F2886" s="85" t="s">
        <v>3</v>
      </c>
      <c r="G2886" s="85">
        <v>1726586</v>
      </c>
      <c r="H2886" s="89"/>
      <c r="I2886" s="270" t="s">
        <v>7471</v>
      </c>
      <c r="J2886" s="89"/>
      <c r="K2886" s="89"/>
      <c r="L2886" s="89"/>
      <c r="M2886" s="89"/>
      <c r="N2886" s="271">
        <v>0</v>
      </c>
      <c r="O2886" s="271">
        <v>35845.300000000003</v>
      </c>
      <c r="P2886" s="89" t="s">
        <v>670</v>
      </c>
    </row>
    <row r="2887" spans="1:16" ht="51">
      <c r="A2887" s="268">
        <v>592</v>
      </c>
      <c r="B2887" s="89"/>
      <c r="C2887" s="269" t="s">
        <v>645</v>
      </c>
      <c r="D2887" s="84">
        <v>43560</v>
      </c>
      <c r="E2887" s="85" t="s">
        <v>6607</v>
      </c>
      <c r="F2887" s="85" t="s">
        <v>3</v>
      </c>
      <c r="G2887" s="85">
        <v>1726584</v>
      </c>
      <c r="H2887" s="89"/>
      <c r="I2887" s="270" t="s">
        <v>7472</v>
      </c>
      <c r="J2887" s="89"/>
      <c r="K2887" s="89"/>
      <c r="L2887" s="89"/>
      <c r="M2887" s="89"/>
      <c r="N2887" s="271">
        <v>0</v>
      </c>
      <c r="O2887" s="271">
        <v>179</v>
      </c>
      <c r="P2887" s="89" t="s">
        <v>670</v>
      </c>
    </row>
    <row r="2888" spans="1:16" ht="51">
      <c r="A2888" s="268">
        <v>590</v>
      </c>
      <c r="B2888" s="89"/>
      <c r="C2888" s="269" t="s">
        <v>611</v>
      </c>
      <c r="D2888" s="84">
        <v>43560</v>
      </c>
      <c r="E2888" s="85" t="s">
        <v>6608</v>
      </c>
      <c r="F2888" s="85" t="s">
        <v>3</v>
      </c>
      <c r="G2888" s="85">
        <v>1726571</v>
      </c>
      <c r="H2888" s="89"/>
      <c r="I2888" s="270" t="s">
        <v>7473</v>
      </c>
      <c r="J2888" s="89"/>
      <c r="K2888" s="89"/>
      <c r="L2888" s="89"/>
      <c r="M2888" s="89"/>
      <c r="N2888" s="271">
        <v>0</v>
      </c>
      <c r="O2888" s="271">
        <v>1398</v>
      </c>
      <c r="P2888" s="89" t="s">
        <v>670</v>
      </c>
    </row>
    <row r="2889" spans="1:16" ht="63.75">
      <c r="A2889" s="268">
        <v>287</v>
      </c>
      <c r="B2889" s="89"/>
      <c r="C2889" s="269" t="s">
        <v>126</v>
      </c>
      <c r="D2889" s="84">
        <v>43560</v>
      </c>
      <c r="E2889" s="85" t="s">
        <v>6609</v>
      </c>
      <c r="F2889" s="85" t="s">
        <v>3</v>
      </c>
      <c r="G2889" s="85">
        <v>1726554</v>
      </c>
      <c r="H2889" s="89"/>
      <c r="I2889" s="270" t="s">
        <v>7474</v>
      </c>
      <c r="J2889" s="89"/>
      <c r="K2889" s="89"/>
      <c r="L2889" s="89"/>
      <c r="M2889" s="89"/>
      <c r="N2889" s="271">
        <v>0</v>
      </c>
      <c r="O2889" s="271">
        <v>1699.1000000000001</v>
      </c>
      <c r="P2889" s="89" t="s">
        <v>670</v>
      </c>
    </row>
    <row r="2890" spans="1:16" ht="38.25">
      <c r="A2890" s="268" t="s">
        <v>565</v>
      </c>
      <c r="B2890" s="89"/>
      <c r="C2890" s="269" t="s">
        <v>615</v>
      </c>
      <c r="D2890" s="84">
        <v>43560</v>
      </c>
      <c r="E2890" s="85" t="s">
        <v>6610</v>
      </c>
      <c r="F2890" s="85" t="s">
        <v>3</v>
      </c>
      <c r="G2890" s="85">
        <v>1726533</v>
      </c>
      <c r="H2890" s="89"/>
      <c r="I2890" s="270" t="s">
        <v>7475</v>
      </c>
      <c r="J2890" s="89"/>
      <c r="K2890" s="89"/>
      <c r="L2890" s="89"/>
      <c r="M2890" s="89"/>
      <c r="N2890" s="271">
        <v>0</v>
      </c>
      <c r="O2890" s="271">
        <v>1100</v>
      </c>
      <c r="P2890" s="89" t="s">
        <v>670</v>
      </c>
    </row>
    <row r="2891" spans="1:16" ht="51">
      <c r="A2891" s="268">
        <v>16</v>
      </c>
      <c r="B2891" s="89"/>
      <c r="C2891" s="269" t="s">
        <v>43</v>
      </c>
      <c r="D2891" s="84">
        <v>43560</v>
      </c>
      <c r="E2891" s="85" t="s">
        <v>6611</v>
      </c>
      <c r="F2891" s="85" t="s">
        <v>3</v>
      </c>
      <c r="G2891" s="85">
        <v>1726530</v>
      </c>
      <c r="H2891" s="89"/>
      <c r="I2891" s="270" t="s">
        <v>7476</v>
      </c>
      <c r="J2891" s="89"/>
      <c r="K2891" s="89"/>
      <c r="L2891" s="89"/>
      <c r="M2891" s="89"/>
      <c r="N2891" s="271">
        <v>0</v>
      </c>
      <c r="O2891" s="271">
        <v>300</v>
      </c>
      <c r="P2891" s="89" t="s">
        <v>670</v>
      </c>
    </row>
    <row r="2892" spans="1:16" ht="38.25">
      <c r="A2892" s="268" t="s">
        <v>565</v>
      </c>
      <c r="B2892" s="89"/>
      <c r="C2892" s="269" t="s">
        <v>615</v>
      </c>
      <c r="D2892" s="84">
        <v>43560</v>
      </c>
      <c r="E2892" s="85" t="s">
        <v>6612</v>
      </c>
      <c r="F2892" s="85" t="s">
        <v>3</v>
      </c>
      <c r="G2892" s="85">
        <v>1726516</v>
      </c>
      <c r="H2892" s="89"/>
      <c r="I2892" s="270" t="s">
        <v>7477</v>
      </c>
      <c r="J2892" s="89"/>
      <c r="K2892" s="89"/>
      <c r="L2892" s="89"/>
      <c r="M2892" s="89"/>
      <c r="N2892" s="271">
        <v>0</v>
      </c>
      <c r="O2892" s="271">
        <v>2491.39</v>
      </c>
      <c r="P2892" s="89" t="s">
        <v>670</v>
      </c>
    </row>
    <row r="2893" spans="1:16" ht="51">
      <c r="A2893" s="268" t="s">
        <v>565</v>
      </c>
      <c r="B2893" s="89"/>
      <c r="C2893" s="269" t="s">
        <v>615</v>
      </c>
      <c r="D2893" s="84">
        <v>43560</v>
      </c>
      <c r="E2893" s="85" t="s">
        <v>6613</v>
      </c>
      <c r="F2893" s="85" t="s">
        <v>3</v>
      </c>
      <c r="G2893" s="85">
        <v>1726495</v>
      </c>
      <c r="H2893" s="89"/>
      <c r="I2893" s="270" t="s">
        <v>714</v>
      </c>
      <c r="J2893" s="89"/>
      <c r="K2893" s="89"/>
      <c r="L2893" s="89"/>
      <c r="M2893" s="89"/>
      <c r="N2893" s="271">
        <v>0</v>
      </c>
      <c r="O2893" s="271">
        <v>711.18000000000006</v>
      </c>
      <c r="P2893" s="89" t="s">
        <v>670</v>
      </c>
    </row>
    <row r="2894" spans="1:16" ht="38.25">
      <c r="A2894" s="268" t="s">
        <v>565</v>
      </c>
      <c r="B2894" s="89"/>
      <c r="C2894" s="269" t="s">
        <v>615</v>
      </c>
      <c r="D2894" s="84">
        <v>43560</v>
      </c>
      <c r="E2894" s="85" t="s">
        <v>6614</v>
      </c>
      <c r="F2894" s="85" t="s">
        <v>3</v>
      </c>
      <c r="G2894" s="85">
        <v>1726486</v>
      </c>
      <c r="H2894" s="89"/>
      <c r="I2894" s="270" t="s">
        <v>7478</v>
      </c>
      <c r="J2894" s="89"/>
      <c r="K2894" s="89"/>
      <c r="L2894" s="89"/>
      <c r="M2894" s="89"/>
      <c r="N2894" s="271">
        <v>0</v>
      </c>
      <c r="O2894" s="271">
        <v>500</v>
      </c>
      <c r="P2894" s="89" t="s">
        <v>670</v>
      </c>
    </row>
    <row r="2895" spans="1:16" ht="51">
      <c r="A2895" s="268">
        <v>670</v>
      </c>
      <c r="B2895" s="89"/>
      <c r="C2895" s="269" t="s">
        <v>190</v>
      </c>
      <c r="D2895" s="84">
        <v>43560</v>
      </c>
      <c r="E2895" s="85" t="s">
        <v>6615</v>
      </c>
      <c r="F2895" s="85" t="s">
        <v>3</v>
      </c>
      <c r="G2895" s="85">
        <v>1726482</v>
      </c>
      <c r="H2895" s="89"/>
      <c r="I2895" s="270" t="s">
        <v>7479</v>
      </c>
      <c r="J2895" s="89"/>
      <c r="K2895" s="89"/>
      <c r="L2895" s="89"/>
      <c r="M2895" s="89"/>
      <c r="N2895" s="271">
        <v>0</v>
      </c>
      <c r="O2895" s="271">
        <v>288</v>
      </c>
      <c r="P2895" s="89" t="s">
        <v>670</v>
      </c>
    </row>
    <row r="2896" spans="1:16" ht="38.25">
      <c r="A2896" s="268" t="s">
        <v>565</v>
      </c>
      <c r="B2896" s="89"/>
      <c r="C2896" s="269" t="s">
        <v>615</v>
      </c>
      <c r="D2896" s="84">
        <v>43560</v>
      </c>
      <c r="E2896" s="85" t="s">
        <v>6616</v>
      </c>
      <c r="F2896" s="85" t="s">
        <v>3</v>
      </c>
      <c r="G2896" s="85">
        <v>1726474</v>
      </c>
      <c r="H2896" s="89"/>
      <c r="I2896" s="270" t="s">
        <v>778</v>
      </c>
      <c r="J2896" s="89"/>
      <c r="K2896" s="89"/>
      <c r="L2896" s="89"/>
      <c r="M2896" s="89"/>
      <c r="N2896" s="271">
        <v>0</v>
      </c>
      <c r="O2896" s="271">
        <v>1360</v>
      </c>
      <c r="P2896" s="89" t="s">
        <v>670</v>
      </c>
    </row>
    <row r="2897" spans="1:16" ht="51">
      <c r="A2897" s="268" t="s">
        <v>556</v>
      </c>
      <c r="B2897" s="89"/>
      <c r="C2897" s="269" t="s">
        <v>616</v>
      </c>
      <c r="D2897" s="84">
        <v>43560</v>
      </c>
      <c r="E2897" s="85" t="s">
        <v>6617</v>
      </c>
      <c r="F2897" s="85" t="s">
        <v>3</v>
      </c>
      <c r="G2897" s="85">
        <v>1726378</v>
      </c>
      <c r="H2897" s="89"/>
      <c r="I2897" s="270" t="s">
        <v>7480</v>
      </c>
      <c r="J2897" s="89"/>
      <c r="K2897" s="89"/>
      <c r="L2897" s="89"/>
      <c r="M2897" s="89"/>
      <c r="N2897" s="271">
        <v>0</v>
      </c>
      <c r="O2897" s="271">
        <v>40047.9</v>
      </c>
      <c r="P2897" s="89" t="s">
        <v>670</v>
      </c>
    </row>
    <row r="2898" spans="1:16" ht="51">
      <c r="A2898" s="268">
        <v>87</v>
      </c>
      <c r="B2898" s="89"/>
      <c r="C2898" s="269" t="s">
        <v>57</v>
      </c>
      <c r="D2898" s="84">
        <v>43560</v>
      </c>
      <c r="E2898" s="85" t="s">
        <v>6618</v>
      </c>
      <c r="F2898" s="85" t="s">
        <v>3</v>
      </c>
      <c r="G2898" s="85">
        <v>1726377</v>
      </c>
      <c r="H2898" s="89"/>
      <c r="I2898" s="270" t="s">
        <v>7481</v>
      </c>
      <c r="J2898" s="89"/>
      <c r="K2898" s="89"/>
      <c r="L2898" s="89"/>
      <c r="M2898" s="89"/>
      <c r="N2898" s="271">
        <v>0</v>
      </c>
      <c r="O2898" s="271">
        <v>12554.92</v>
      </c>
      <c r="P2898" s="89" t="s">
        <v>670</v>
      </c>
    </row>
    <row r="2899" spans="1:16" ht="51">
      <c r="A2899" s="268" t="s">
        <v>565</v>
      </c>
      <c r="B2899" s="89"/>
      <c r="C2899" s="269" t="s">
        <v>615</v>
      </c>
      <c r="D2899" s="84">
        <v>43560</v>
      </c>
      <c r="E2899" s="85" t="s">
        <v>6619</v>
      </c>
      <c r="F2899" s="85" t="s">
        <v>3</v>
      </c>
      <c r="G2899" s="85">
        <v>1726371</v>
      </c>
      <c r="H2899" s="89"/>
      <c r="I2899" s="270" t="s">
        <v>7482</v>
      </c>
      <c r="J2899" s="89"/>
      <c r="K2899" s="89"/>
      <c r="L2899" s="89"/>
      <c r="M2899" s="89"/>
      <c r="N2899" s="271">
        <v>0</v>
      </c>
      <c r="O2899" s="271">
        <v>14293.800000000001</v>
      </c>
      <c r="P2899" s="89" t="s">
        <v>670</v>
      </c>
    </row>
    <row r="2900" spans="1:16" ht="51">
      <c r="A2900" s="268">
        <v>315</v>
      </c>
      <c r="B2900" s="89"/>
      <c r="C2900" s="269" t="s">
        <v>1356</v>
      </c>
      <c r="D2900" s="84">
        <v>43560</v>
      </c>
      <c r="E2900" s="85" t="s">
        <v>6620</v>
      </c>
      <c r="F2900" s="85" t="s">
        <v>3</v>
      </c>
      <c r="G2900" s="85">
        <v>1726363</v>
      </c>
      <c r="H2900" s="89"/>
      <c r="I2900" s="270" t="s">
        <v>7483</v>
      </c>
      <c r="J2900" s="89"/>
      <c r="K2900" s="89"/>
      <c r="L2900" s="89"/>
      <c r="M2900" s="89"/>
      <c r="N2900" s="271">
        <v>0</v>
      </c>
      <c r="O2900" s="271">
        <v>7730.1</v>
      </c>
      <c r="P2900" s="89" t="s">
        <v>670</v>
      </c>
    </row>
    <row r="2901" spans="1:16" ht="51">
      <c r="A2901" s="268">
        <v>87</v>
      </c>
      <c r="B2901" s="89"/>
      <c r="C2901" s="269" t="s">
        <v>57</v>
      </c>
      <c r="D2901" s="84">
        <v>43560</v>
      </c>
      <c r="E2901" s="85" t="s">
        <v>6621</v>
      </c>
      <c r="F2901" s="85" t="s">
        <v>3</v>
      </c>
      <c r="G2901" s="85">
        <v>1726362</v>
      </c>
      <c r="H2901" s="89"/>
      <c r="I2901" s="270" t="s">
        <v>7484</v>
      </c>
      <c r="J2901" s="89"/>
      <c r="K2901" s="89"/>
      <c r="L2901" s="89"/>
      <c r="M2901" s="89"/>
      <c r="N2901" s="271">
        <v>0</v>
      </c>
      <c r="O2901" s="271">
        <v>21901.27</v>
      </c>
      <c r="P2901" s="89" t="s">
        <v>670</v>
      </c>
    </row>
    <row r="2902" spans="1:16" ht="51">
      <c r="A2902" s="268">
        <v>373</v>
      </c>
      <c r="B2902" s="89"/>
      <c r="C2902" s="269" t="s">
        <v>636</v>
      </c>
      <c r="D2902" s="84">
        <v>43560</v>
      </c>
      <c r="E2902" s="85" t="s">
        <v>6622</v>
      </c>
      <c r="F2902" s="85" t="s">
        <v>3</v>
      </c>
      <c r="G2902" s="85">
        <v>1726361</v>
      </c>
      <c r="H2902" s="89"/>
      <c r="I2902" s="270" t="s">
        <v>7485</v>
      </c>
      <c r="J2902" s="89"/>
      <c r="K2902" s="89"/>
      <c r="L2902" s="89"/>
      <c r="M2902" s="89"/>
      <c r="N2902" s="271">
        <v>0</v>
      </c>
      <c r="O2902" s="271">
        <v>5741.28</v>
      </c>
      <c r="P2902" s="89" t="s">
        <v>670</v>
      </c>
    </row>
    <row r="2903" spans="1:16" ht="51">
      <c r="A2903" s="268">
        <v>70</v>
      </c>
      <c r="B2903" s="89"/>
      <c r="C2903" s="269" t="s">
        <v>53</v>
      </c>
      <c r="D2903" s="84">
        <v>43560</v>
      </c>
      <c r="E2903" s="85" t="s">
        <v>6623</v>
      </c>
      <c r="F2903" s="85" t="s">
        <v>3</v>
      </c>
      <c r="G2903" s="85">
        <v>1726354</v>
      </c>
      <c r="H2903" s="89"/>
      <c r="I2903" s="270" t="s">
        <v>7486</v>
      </c>
      <c r="J2903" s="89"/>
      <c r="K2903" s="89"/>
      <c r="L2903" s="89"/>
      <c r="M2903" s="89"/>
      <c r="N2903" s="271">
        <v>0</v>
      </c>
      <c r="O2903" s="271">
        <v>0.04</v>
      </c>
      <c r="P2903" s="89" t="s">
        <v>741</v>
      </c>
    </row>
    <row r="2904" spans="1:16" ht="63.75">
      <c r="A2904" s="268" t="s">
        <v>556</v>
      </c>
      <c r="B2904" s="89"/>
      <c r="C2904" s="269" t="s">
        <v>616</v>
      </c>
      <c r="D2904" s="84">
        <v>43560</v>
      </c>
      <c r="E2904" s="85" t="s">
        <v>6624</v>
      </c>
      <c r="F2904" s="85" t="s">
        <v>3</v>
      </c>
      <c r="G2904" s="85">
        <v>1726341</v>
      </c>
      <c r="H2904" s="89"/>
      <c r="I2904" s="270" t="s">
        <v>7487</v>
      </c>
      <c r="J2904" s="89"/>
      <c r="K2904" s="89"/>
      <c r="L2904" s="89"/>
      <c r="M2904" s="89"/>
      <c r="N2904" s="271">
        <v>0</v>
      </c>
      <c r="O2904" s="271">
        <v>825.91</v>
      </c>
      <c r="P2904" s="89" t="s">
        <v>670</v>
      </c>
    </row>
    <row r="2905" spans="1:16" ht="51">
      <c r="A2905" s="268">
        <v>15</v>
      </c>
      <c r="B2905" s="89"/>
      <c r="C2905" s="269" t="s">
        <v>42</v>
      </c>
      <c r="D2905" s="84">
        <v>43560</v>
      </c>
      <c r="E2905" s="85" t="s">
        <v>6625</v>
      </c>
      <c r="F2905" s="85" t="s">
        <v>3</v>
      </c>
      <c r="G2905" s="85">
        <v>1726318</v>
      </c>
      <c r="H2905" s="89"/>
      <c r="I2905" s="270" t="s">
        <v>7488</v>
      </c>
      <c r="J2905" s="89"/>
      <c r="K2905" s="89"/>
      <c r="L2905" s="89"/>
      <c r="M2905" s="89"/>
      <c r="N2905" s="271">
        <v>0</v>
      </c>
      <c r="O2905" s="271">
        <v>770</v>
      </c>
      <c r="P2905" s="89" t="s">
        <v>670</v>
      </c>
    </row>
    <row r="2906" spans="1:16" ht="51">
      <c r="A2906" s="268">
        <v>15</v>
      </c>
      <c r="B2906" s="89"/>
      <c r="C2906" s="269" t="s">
        <v>42</v>
      </c>
      <c r="D2906" s="84">
        <v>43560</v>
      </c>
      <c r="E2906" s="85" t="s">
        <v>6626</v>
      </c>
      <c r="F2906" s="85" t="s">
        <v>3</v>
      </c>
      <c r="G2906" s="85">
        <v>1726316</v>
      </c>
      <c r="H2906" s="89"/>
      <c r="I2906" s="270" t="s">
        <v>7489</v>
      </c>
      <c r="J2906" s="89"/>
      <c r="K2906" s="89"/>
      <c r="L2906" s="89"/>
      <c r="M2906" s="89"/>
      <c r="N2906" s="271">
        <v>0</v>
      </c>
      <c r="O2906" s="271">
        <v>1059</v>
      </c>
      <c r="P2906" s="89" t="s">
        <v>670</v>
      </c>
    </row>
    <row r="2907" spans="1:16" ht="51">
      <c r="A2907" s="268">
        <v>15</v>
      </c>
      <c r="B2907" s="89"/>
      <c r="C2907" s="269" t="s">
        <v>42</v>
      </c>
      <c r="D2907" s="84">
        <v>43560</v>
      </c>
      <c r="E2907" s="85" t="s">
        <v>6627</v>
      </c>
      <c r="F2907" s="85" t="s">
        <v>3</v>
      </c>
      <c r="G2907" s="85">
        <v>1726315</v>
      </c>
      <c r="H2907" s="89"/>
      <c r="I2907" s="270" t="s">
        <v>7490</v>
      </c>
      <c r="J2907" s="89"/>
      <c r="K2907" s="89"/>
      <c r="L2907" s="89"/>
      <c r="M2907" s="89"/>
      <c r="N2907" s="271">
        <v>0</v>
      </c>
      <c r="O2907" s="271">
        <v>2466</v>
      </c>
      <c r="P2907" s="89" t="s">
        <v>670</v>
      </c>
    </row>
    <row r="2908" spans="1:16" ht="51">
      <c r="A2908" s="268">
        <v>15</v>
      </c>
      <c r="B2908" s="89"/>
      <c r="C2908" s="269" t="s">
        <v>42</v>
      </c>
      <c r="D2908" s="84">
        <v>43560</v>
      </c>
      <c r="E2908" s="85" t="s">
        <v>6628</v>
      </c>
      <c r="F2908" s="85" t="s">
        <v>3</v>
      </c>
      <c r="G2908" s="85">
        <v>1726307</v>
      </c>
      <c r="H2908" s="89"/>
      <c r="I2908" s="270" t="s">
        <v>7491</v>
      </c>
      <c r="J2908" s="89"/>
      <c r="K2908" s="89"/>
      <c r="L2908" s="89"/>
      <c r="M2908" s="89"/>
      <c r="N2908" s="271">
        <v>0</v>
      </c>
      <c r="O2908" s="271">
        <v>539</v>
      </c>
      <c r="P2908" s="89" t="s">
        <v>670</v>
      </c>
    </row>
    <row r="2909" spans="1:16" ht="51">
      <c r="A2909" s="268" t="s">
        <v>565</v>
      </c>
      <c r="B2909" s="89"/>
      <c r="C2909" s="269" t="s">
        <v>615</v>
      </c>
      <c r="D2909" s="84">
        <v>43560</v>
      </c>
      <c r="E2909" s="85" t="s">
        <v>6629</v>
      </c>
      <c r="F2909" s="85" t="s">
        <v>3</v>
      </c>
      <c r="G2909" s="85">
        <v>1726275</v>
      </c>
      <c r="H2909" s="89"/>
      <c r="I2909" s="270" t="s">
        <v>7492</v>
      </c>
      <c r="J2909" s="89"/>
      <c r="K2909" s="89"/>
      <c r="L2909" s="89"/>
      <c r="M2909" s="89"/>
      <c r="N2909" s="271">
        <v>0</v>
      </c>
      <c r="O2909" s="271">
        <v>2000</v>
      </c>
      <c r="P2909" s="89" t="s">
        <v>670</v>
      </c>
    </row>
    <row r="2910" spans="1:16" ht="51">
      <c r="A2910" s="268" t="s">
        <v>565</v>
      </c>
      <c r="B2910" s="89"/>
      <c r="C2910" s="269" t="s">
        <v>615</v>
      </c>
      <c r="D2910" s="84">
        <v>43560</v>
      </c>
      <c r="E2910" s="85" t="s">
        <v>6630</v>
      </c>
      <c r="F2910" s="85" t="s">
        <v>3</v>
      </c>
      <c r="G2910" s="85">
        <v>1726274</v>
      </c>
      <c r="H2910" s="89"/>
      <c r="I2910" s="270" t="s">
        <v>7493</v>
      </c>
      <c r="J2910" s="89"/>
      <c r="K2910" s="89"/>
      <c r="L2910" s="89"/>
      <c r="M2910" s="89"/>
      <c r="N2910" s="271">
        <v>0</v>
      </c>
      <c r="O2910" s="271">
        <v>2000</v>
      </c>
      <c r="P2910" s="89" t="s">
        <v>670</v>
      </c>
    </row>
    <row r="2911" spans="1:16" ht="76.5">
      <c r="A2911" s="268">
        <v>512</v>
      </c>
      <c r="B2911" s="89"/>
      <c r="C2911" s="269" t="s">
        <v>783</v>
      </c>
      <c r="D2911" s="84">
        <v>43560</v>
      </c>
      <c r="E2911" s="85" t="s">
        <v>6631</v>
      </c>
      <c r="F2911" s="85" t="s">
        <v>3</v>
      </c>
      <c r="G2911" s="85">
        <v>1726242</v>
      </c>
      <c r="H2911" s="89"/>
      <c r="I2911" s="270" t="s">
        <v>7494</v>
      </c>
      <c r="J2911" s="89"/>
      <c r="K2911" s="89"/>
      <c r="L2911" s="89"/>
      <c r="M2911" s="89"/>
      <c r="N2911" s="271">
        <v>0</v>
      </c>
      <c r="O2911" s="271">
        <v>13401.33</v>
      </c>
      <c r="P2911" s="89" t="s">
        <v>670</v>
      </c>
    </row>
    <row r="2912" spans="1:16" ht="76.5">
      <c r="A2912" s="268">
        <v>283</v>
      </c>
      <c r="B2912" s="89"/>
      <c r="C2912" s="269" t="s">
        <v>125</v>
      </c>
      <c r="D2912" s="84">
        <v>43560</v>
      </c>
      <c r="E2912" s="85" t="s">
        <v>6631</v>
      </c>
      <c r="F2912" s="85" t="s">
        <v>3</v>
      </c>
      <c r="G2912" s="85">
        <v>1726242</v>
      </c>
      <c r="H2912" s="89"/>
      <c r="I2912" s="270" t="s">
        <v>7494</v>
      </c>
      <c r="J2912" s="89"/>
      <c r="K2912" s="89"/>
      <c r="L2912" s="89"/>
      <c r="M2912" s="89"/>
      <c r="N2912" s="271">
        <v>0</v>
      </c>
      <c r="O2912" s="271">
        <v>7522.4</v>
      </c>
      <c r="P2912" s="89" t="s">
        <v>670</v>
      </c>
    </row>
    <row r="2913" spans="1:16" ht="76.5">
      <c r="A2913" s="268">
        <v>283</v>
      </c>
      <c r="B2913" s="89"/>
      <c r="C2913" s="269" t="s">
        <v>125</v>
      </c>
      <c r="D2913" s="84">
        <v>43560</v>
      </c>
      <c r="E2913" s="85" t="s">
        <v>6631</v>
      </c>
      <c r="F2913" s="85" t="s">
        <v>3</v>
      </c>
      <c r="G2913" s="85">
        <v>1726242</v>
      </c>
      <c r="H2913" s="89"/>
      <c r="I2913" s="270" t="s">
        <v>7494</v>
      </c>
      <c r="J2913" s="89"/>
      <c r="K2913" s="89"/>
      <c r="L2913" s="89"/>
      <c r="M2913" s="89"/>
      <c r="N2913" s="271">
        <v>0</v>
      </c>
      <c r="O2913" s="271">
        <v>13307.3</v>
      </c>
      <c r="P2913" s="89" t="s">
        <v>670</v>
      </c>
    </row>
    <row r="2914" spans="1:16" ht="76.5">
      <c r="A2914" s="268">
        <v>267</v>
      </c>
      <c r="B2914" s="89"/>
      <c r="C2914" s="269" t="s">
        <v>117</v>
      </c>
      <c r="D2914" s="84">
        <v>43560</v>
      </c>
      <c r="E2914" s="85" t="s">
        <v>6631</v>
      </c>
      <c r="F2914" s="85" t="s">
        <v>3</v>
      </c>
      <c r="G2914" s="85">
        <v>1726242</v>
      </c>
      <c r="H2914" s="89"/>
      <c r="I2914" s="270" t="s">
        <v>7494</v>
      </c>
      <c r="J2914" s="89"/>
      <c r="K2914" s="89"/>
      <c r="L2914" s="89"/>
      <c r="M2914" s="89"/>
      <c r="N2914" s="271">
        <v>0</v>
      </c>
      <c r="O2914" s="271">
        <v>378954.66</v>
      </c>
      <c r="P2914" s="89" t="s">
        <v>670</v>
      </c>
    </row>
    <row r="2915" spans="1:16" ht="76.5">
      <c r="A2915" s="268">
        <v>267</v>
      </c>
      <c r="B2915" s="89"/>
      <c r="C2915" s="269" t="s">
        <v>117</v>
      </c>
      <c r="D2915" s="84">
        <v>43560</v>
      </c>
      <c r="E2915" s="85" t="s">
        <v>6631</v>
      </c>
      <c r="F2915" s="85" t="s">
        <v>3</v>
      </c>
      <c r="G2915" s="85">
        <v>1726242</v>
      </c>
      <c r="H2915" s="89"/>
      <c r="I2915" s="270" t="s">
        <v>7494</v>
      </c>
      <c r="J2915" s="89"/>
      <c r="K2915" s="89"/>
      <c r="L2915" s="89"/>
      <c r="M2915" s="89"/>
      <c r="N2915" s="271">
        <v>0</v>
      </c>
      <c r="O2915" s="271">
        <v>566715.94999999995</v>
      </c>
      <c r="P2915" s="89" t="s">
        <v>670</v>
      </c>
    </row>
    <row r="2916" spans="1:16" ht="76.5">
      <c r="A2916" s="268">
        <v>253</v>
      </c>
      <c r="B2916" s="89"/>
      <c r="C2916" s="269" t="s">
        <v>114</v>
      </c>
      <c r="D2916" s="84">
        <v>43560</v>
      </c>
      <c r="E2916" s="85" t="s">
        <v>6631</v>
      </c>
      <c r="F2916" s="85" t="s">
        <v>3</v>
      </c>
      <c r="G2916" s="85">
        <v>1726242</v>
      </c>
      <c r="H2916" s="89"/>
      <c r="I2916" s="270" t="s">
        <v>7494</v>
      </c>
      <c r="J2916" s="89"/>
      <c r="K2916" s="89"/>
      <c r="L2916" s="89"/>
      <c r="M2916" s="89"/>
      <c r="N2916" s="271">
        <v>0</v>
      </c>
      <c r="O2916" s="271">
        <v>6113.75</v>
      </c>
      <c r="P2916" s="89" t="s">
        <v>670</v>
      </c>
    </row>
    <row r="2917" spans="1:16" ht="76.5">
      <c r="A2917" s="268">
        <v>681</v>
      </c>
      <c r="B2917" s="89"/>
      <c r="C2917" s="269" t="s">
        <v>192</v>
      </c>
      <c r="D2917" s="84">
        <v>43560</v>
      </c>
      <c r="E2917" s="85" t="s">
        <v>6631</v>
      </c>
      <c r="F2917" s="85" t="s">
        <v>3</v>
      </c>
      <c r="G2917" s="85">
        <v>1726242</v>
      </c>
      <c r="H2917" s="89"/>
      <c r="I2917" s="270" t="s">
        <v>7494</v>
      </c>
      <c r="J2917" s="89"/>
      <c r="K2917" s="89"/>
      <c r="L2917" s="89"/>
      <c r="M2917" s="89"/>
      <c r="N2917" s="271">
        <v>0</v>
      </c>
      <c r="O2917" s="271">
        <v>616.79999999999995</v>
      </c>
      <c r="P2917" s="89" t="s">
        <v>670</v>
      </c>
    </row>
    <row r="2918" spans="1:16" ht="76.5">
      <c r="A2918" s="268">
        <v>681</v>
      </c>
      <c r="B2918" s="89"/>
      <c r="C2918" s="269" t="s">
        <v>192</v>
      </c>
      <c r="D2918" s="84">
        <v>43560</v>
      </c>
      <c r="E2918" s="85" t="s">
        <v>6631</v>
      </c>
      <c r="F2918" s="85" t="s">
        <v>3</v>
      </c>
      <c r="G2918" s="85">
        <v>1726242</v>
      </c>
      <c r="H2918" s="89"/>
      <c r="I2918" s="270" t="s">
        <v>7494</v>
      </c>
      <c r="J2918" s="89"/>
      <c r="K2918" s="89"/>
      <c r="L2918" s="89"/>
      <c r="M2918" s="89"/>
      <c r="N2918" s="271">
        <v>0</v>
      </c>
      <c r="O2918" s="271">
        <v>3331.74</v>
      </c>
      <c r="P2918" s="89" t="s">
        <v>670</v>
      </c>
    </row>
    <row r="2919" spans="1:16" ht="76.5">
      <c r="A2919" s="268">
        <v>287</v>
      </c>
      <c r="B2919" s="89"/>
      <c r="C2919" s="269" t="s">
        <v>126</v>
      </c>
      <c r="D2919" s="84">
        <v>43560</v>
      </c>
      <c r="E2919" s="85" t="s">
        <v>6631</v>
      </c>
      <c r="F2919" s="85" t="s">
        <v>3</v>
      </c>
      <c r="G2919" s="85">
        <v>1726242</v>
      </c>
      <c r="H2919" s="89"/>
      <c r="I2919" s="270" t="s">
        <v>7494</v>
      </c>
      <c r="J2919" s="89"/>
      <c r="K2919" s="89"/>
      <c r="L2919" s="89"/>
      <c r="M2919" s="89"/>
      <c r="N2919" s="271">
        <v>0</v>
      </c>
      <c r="O2919" s="271">
        <v>303.52</v>
      </c>
      <c r="P2919" s="89" t="s">
        <v>670</v>
      </c>
    </row>
    <row r="2920" spans="1:16" ht="76.5">
      <c r="A2920" s="268">
        <v>206</v>
      </c>
      <c r="B2920" s="89"/>
      <c r="C2920" s="269" t="s">
        <v>97</v>
      </c>
      <c r="D2920" s="84">
        <v>43560</v>
      </c>
      <c r="E2920" s="85" t="s">
        <v>6631</v>
      </c>
      <c r="F2920" s="85" t="s">
        <v>3</v>
      </c>
      <c r="G2920" s="85">
        <v>1726242</v>
      </c>
      <c r="H2920" s="89"/>
      <c r="I2920" s="270" t="s">
        <v>7494</v>
      </c>
      <c r="J2920" s="89"/>
      <c r="K2920" s="89"/>
      <c r="L2920" s="89"/>
      <c r="M2920" s="89"/>
      <c r="N2920" s="271">
        <v>0</v>
      </c>
      <c r="O2920" s="271">
        <v>214.43</v>
      </c>
      <c r="P2920" s="89" t="s">
        <v>670</v>
      </c>
    </row>
    <row r="2921" spans="1:16" ht="76.5">
      <c r="A2921" s="268">
        <v>212</v>
      </c>
      <c r="B2921" s="89"/>
      <c r="C2921" s="269" t="s">
        <v>100</v>
      </c>
      <c r="D2921" s="84">
        <v>43560</v>
      </c>
      <c r="E2921" s="85" t="s">
        <v>6631</v>
      </c>
      <c r="F2921" s="85" t="s">
        <v>3</v>
      </c>
      <c r="G2921" s="85">
        <v>1726242</v>
      </c>
      <c r="H2921" s="89"/>
      <c r="I2921" s="270" t="s">
        <v>7494</v>
      </c>
      <c r="J2921" s="89"/>
      <c r="K2921" s="89"/>
      <c r="L2921" s="89"/>
      <c r="M2921" s="89"/>
      <c r="N2921" s="271">
        <v>0</v>
      </c>
      <c r="O2921" s="271">
        <v>2564.16</v>
      </c>
      <c r="P2921" s="89" t="s">
        <v>670</v>
      </c>
    </row>
    <row r="2922" spans="1:16" ht="76.5">
      <c r="A2922" s="268">
        <v>212</v>
      </c>
      <c r="B2922" s="89"/>
      <c r="C2922" s="269" t="s">
        <v>100</v>
      </c>
      <c r="D2922" s="84">
        <v>43560</v>
      </c>
      <c r="E2922" s="85" t="s">
        <v>6631</v>
      </c>
      <c r="F2922" s="85" t="s">
        <v>3</v>
      </c>
      <c r="G2922" s="85">
        <v>1726242</v>
      </c>
      <c r="H2922" s="89"/>
      <c r="I2922" s="270" t="s">
        <v>7494</v>
      </c>
      <c r="J2922" s="89"/>
      <c r="K2922" s="89"/>
      <c r="L2922" s="89"/>
      <c r="M2922" s="89"/>
      <c r="N2922" s="271">
        <v>0</v>
      </c>
      <c r="O2922" s="271">
        <v>7249.11</v>
      </c>
      <c r="P2922" s="89" t="s">
        <v>670</v>
      </c>
    </row>
    <row r="2923" spans="1:16" ht="76.5">
      <c r="A2923" s="268">
        <v>224</v>
      </c>
      <c r="B2923" s="89"/>
      <c r="C2923" s="269" t="s">
        <v>105</v>
      </c>
      <c r="D2923" s="84">
        <v>43560</v>
      </c>
      <c r="E2923" s="85" t="s">
        <v>6631</v>
      </c>
      <c r="F2923" s="85" t="s">
        <v>3</v>
      </c>
      <c r="G2923" s="85">
        <v>1726242</v>
      </c>
      <c r="H2923" s="89"/>
      <c r="I2923" s="270" t="s">
        <v>7494</v>
      </c>
      <c r="J2923" s="89"/>
      <c r="K2923" s="89"/>
      <c r="L2923" s="89"/>
      <c r="M2923" s="89"/>
      <c r="N2923" s="271">
        <v>0</v>
      </c>
      <c r="O2923" s="271">
        <v>14498.25</v>
      </c>
      <c r="P2923" s="89" t="s">
        <v>670</v>
      </c>
    </row>
    <row r="2924" spans="1:16" ht="76.5">
      <c r="A2924" s="268">
        <v>224</v>
      </c>
      <c r="B2924" s="89"/>
      <c r="C2924" s="269" t="s">
        <v>105</v>
      </c>
      <c r="D2924" s="84">
        <v>43560</v>
      </c>
      <c r="E2924" s="85" t="s">
        <v>6631</v>
      </c>
      <c r="F2924" s="85" t="s">
        <v>3</v>
      </c>
      <c r="G2924" s="85">
        <v>1726242</v>
      </c>
      <c r="H2924" s="89"/>
      <c r="I2924" s="270" t="s">
        <v>7494</v>
      </c>
      <c r="J2924" s="89"/>
      <c r="K2924" s="89"/>
      <c r="L2924" s="89"/>
      <c r="M2924" s="89"/>
      <c r="N2924" s="271">
        <v>0</v>
      </c>
      <c r="O2924" s="271">
        <v>445.6</v>
      </c>
      <c r="P2924" s="89" t="s">
        <v>670</v>
      </c>
    </row>
    <row r="2925" spans="1:16" ht="76.5">
      <c r="A2925" s="268">
        <v>20</v>
      </c>
      <c r="B2925" s="89"/>
      <c r="C2925" s="269" t="s">
        <v>44</v>
      </c>
      <c r="D2925" s="84">
        <v>43560</v>
      </c>
      <c r="E2925" s="85" t="s">
        <v>6631</v>
      </c>
      <c r="F2925" s="85" t="s">
        <v>3</v>
      </c>
      <c r="G2925" s="85">
        <v>1726242</v>
      </c>
      <c r="H2925" s="89"/>
      <c r="I2925" s="270" t="s">
        <v>7494</v>
      </c>
      <c r="J2925" s="89"/>
      <c r="K2925" s="89"/>
      <c r="L2925" s="89"/>
      <c r="M2925" s="89"/>
      <c r="N2925" s="271">
        <v>0</v>
      </c>
      <c r="O2925" s="271">
        <v>2208.8000000000002</v>
      </c>
      <c r="P2925" s="89" t="s">
        <v>670</v>
      </c>
    </row>
    <row r="2926" spans="1:16" ht="76.5">
      <c r="A2926" s="268">
        <v>20</v>
      </c>
      <c r="B2926" s="89"/>
      <c r="C2926" s="269" t="s">
        <v>44</v>
      </c>
      <c r="D2926" s="84">
        <v>43560</v>
      </c>
      <c r="E2926" s="85" t="s">
        <v>6631</v>
      </c>
      <c r="F2926" s="85" t="s">
        <v>3</v>
      </c>
      <c r="G2926" s="85">
        <v>1726242</v>
      </c>
      <c r="H2926" s="89"/>
      <c r="I2926" s="270" t="s">
        <v>7494</v>
      </c>
      <c r="J2926" s="89"/>
      <c r="K2926" s="89"/>
      <c r="L2926" s="89"/>
      <c r="M2926" s="89"/>
      <c r="N2926" s="271">
        <v>0</v>
      </c>
      <c r="O2926" s="271">
        <v>4735.68</v>
      </c>
      <c r="P2926" s="89" t="s">
        <v>670</v>
      </c>
    </row>
    <row r="2927" spans="1:16" ht="76.5">
      <c r="A2927" s="268">
        <v>670</v>
      </c>
      <c r="B2927" s="89"/>
      <c r="C2927" s="269" t="s">
        <v>190</v>
      </c>
      <c r="D2927" s="84">
        <v>43560</v>
      </c>
      <c r="E2927" s="85" t="s">
        <v>6631</v>
      </c>
      <c r="F2927" s="85" t="s">
        <v>3</v>
      </c>
      <c r="G2927" s="85">
        <v>1726242</v>
      </c>
      <c r="H2927" s="89"/>
      <c r="I2927" s="270" t="s">
        <v>7494</v>
      </c>
      <c r="J2927" s="89"/>
      <c r="K2927" s="89"/>
      <c r="L2927" s="89"/>
      <c r="M2927" s="89"/>
      <c r="N2927" s="271">
        <v>0</v>
      </c>
      <c r="O2927" s="271">
        <v>2312.66</v>
      </c>
      <c r="P2927" s="89" t="s">
        <v>670</v>
      </c>
    </row>
    <row r="2928" spans="1:16" ht="76.5">
      <c r="A2928" s="268">
        <v>670</v>
      </c>
      <c r="B2928" s="89"/>
      <c r="C2928" s="269" t="s">
        <v>190</v>
      </c>
      <c r="D2928" s="84">
        <v>43560</v>
      </c>
      <c r="E2928" s="85" t="s">
        <v>6631</v>
      </c>
      <c r="F2928" s="85" t="s">
        <v>3</v>
      </c>
      <c r="G2928" s="85">
        <v>1726242</v>
      </c>
      <c r="H2928" s="89"/>
      <c r="I2928" s="270" t="s">
        <v>7494</v>
      </c>
      <c r="J2928" s="89"/>
      <c r="K2928" s="89"/>
      <c r="L2928" s="89"/>
      <c r="M2928" s="89"/>
      <c r="N2928" s="271">
        <v>0</v>
      </c>
      <c r="O2928" s="271">
        <v>4340.49</v>
      </c>
      <c r="P2928" s="89" t="s">
        <v>670</v>
      </c>
    </row>
    <row r="2929" spans="1:16" ht="76.5">
      <c r="A2929" s="268">
        <v>46</v>
      </c>
      <c r="B2929" s="89"/>
      <c r="C2929" s="269" t="s">
        <v>48</v>
      </c>
      <c r="D2929" s="84">
        <v>43560</v>
      </c>
      <c r="E2929" s="85" t="s">
        <v>6631</v>
      </c>
      <c r="F2929" s="85" t="s">
        <v>3</v>
      </c>
      <c r="G2929" s="85">
        <v>1726242</v>
      </c>
      <c r="H2929" s="89"/>
      <c r="I2929" s="270" t="s">
        <v>7494</v>
      </c>
      <c r="J2929" s="89"/>
      <c r="K2929" s="89"/>
      <c r="L2929" s="89"/>
      <c r="M2929" s="89"/>
      <c r="N2929" s="271">
        <v>0</v>
      </c>
      <c r="O2929" s="271">
        <v>4764.76</v>
      </c>
      <c r="P2929" s="89" t="s">
        <v>670</v>
      </c>
    </row>
    <row r="2930" spans="1:16" ht="76.5">
      <c r="A2930" s="268">
        <v>46</v>
      </c>
      <c r="B2930" s="89"/>
      <c r="C2930" s="269" t="s">
        <v>48</v>
      </c>
      <c r="D2930" s="84">
        <v>43560</v>
      </c>
      <c r="E2930" s="85" t="s">
        <v>6631</v>
      </c>
      <c r="F2930" s="85" t="s">
        <v>3</v>
      </c>
      <c r="G2930" s="85">
        <v>1726242</v>
      </c>
      <c r="H2930" s="89"/>
      <c r="I2930" s="270" t="s">
        <v>7494</v>
      </c>
      <c r="J2930" s="89"/>
      <c r="K2930" s="89"/>
      <c r="L2930" s="89"/>
      <c r="M2930" s="89"/>
      <c r="N2930" s="271">
        <v>0</v>
      </c>
      <c r="O2930" s="271">
        <v>9775.09</v>
      </c>
      <c r="P2930" s="89" t="s">
        <v>670</v>
      </c>
    </row>
    <row r="2931" spans="1:16" ht="76.5">
      <c r="A2931" s="268">
        <v>46</v>
      </c>
      <c r="B2931" s="89"/>
      <c r="C2931" s="269" t="s">
        <v>48</v>
      </c>
      <c r="D2931" s="84">
        <v>43560</v>
      </c>
      <c r="E2931" s="85" t="s">
        <v>6631</v>
      </c>
      <c r="F2931" s="85" t="s">
        <v>3</v>
      </c>
      <c r="G2931" s="85">
        <v>1726242</v>
      </c>
      <c r="H2931" s="89"/>
      <c r="I2931" s="270" t="s">
        <v>7494</v>
      </c>
      <c r="J2931" s="89"/>
      <c r="K2931" s="89"/>
      <c r="L2931" s="89"/>
      <c r="M2931" s="89"/>
      <c r="N2931" s="271">
        <v>0</v>
      </c>
      <c r="O2931" s="271">
        <v>34090.57</v>
      </c>
      <c r="P2931" s="89" t="s">
        <v>670</v>
      </c>
    </row>
    <row r="2932" spans="1:16" ht="76.5">
      <c r="A2932" s="268">
        <v>46</v>
      </c>
      <c r="B2932" s="89"/>
      <c r="C2932" s="269" t="s">
        <v>48</v>
      </c>
      <c r="D2932" s="84">
        <v>43560</v>
      </c>
      <c r="E2932" s="85" t="s">
        <v>6631</v>
      </c>
      <c r="F2932" s="85" t="s">
        <v>3</v>
      </c>
      <c r="G2932" s="85">
        <v>1726242</v>
      </c>
      <c r="H2932" s="89"/>
      <c r="I2932" s="270" t="s">
        <v>7494</v>
      </c>
      <c r="J2932" s="89"/>
      <c r="K2932" s="89"/>
      <c r="L2932" s="89"/>
      <c r="M2932" s="89"/>
      <c r="N2932" s="271">
        <v>0</v>
      </c>
      <c r="O2932" s="271">
        <v>207042.75</v>
      </c>
      <c r="P2932" s="89" t="s">
        <v>670</v>
      </c>
    </row>
    <row r="2933" spans="1:16" ht="76.5">
      <c r="A2933" s="268">
        <v>35</v>
      </c>
      <c r="B2933" s="89"/>
      <c r="C2933" s="269" t="s">
        <v>46</v>
      </c>
      <c r="D2933" s="84">
        <v>43560</v>
      </c>
      <c r="E2933" s="85" t="s">
        <v>6631</v>
      </c>
      <c r="F2933" s="85" t="s">
        <v>3</v>
      </c>
      <c r="G2933" s="85">
        <v>1726242</v>
      </c>
      <c r="H2933" s="89"/>
      <c r="I2933" s="270" t="s">
        <v>7494</v>
      </c>
      <c r="J2933" s="89"/>
      <c r="K2933" s="89"/>
      <c r="L2933" s="89"/>
      <c r="M2933" s="89"/>
      <c r="N2933" s="271">
        <v>0</v>
      </c>
      <c r="O2933" s="271">
        <v>1790.18</v>
      </c>
      <c r="P2933" s="89" t="s">
        <v>670</v>
      </c>
    </row>
    <row r="2934" spans="1:16" ht="76.5">
      <c r="A2934" s="268">
        <v>86</v>
      </c>
      <c r="B2934" s="89"/>
      <c r="C2934" s="269" t="s">
        <v>56</v>
      </c>
      <c r="D2934" s="84">
        <v>43560</v>
      </c>
      <c r="E2934" s="85" t="s">
        <v>6631</v>
      </c>
      <c r="F2934" s="85" t="s">
        <v>3</v>
      </c>
      <c r="G2934" s="85">
        <v>1726242</v>
      </c>
      <c r="H2934" s="89"/>
      <c r="I2934" s="270" t="s">
        <v>7494</v>
      </c>
      <c r="J2934" s="89"/>
      <c r="K2934" s="89"/>
      <c r="L2934" s="89"/>
      <c r="M2934" s="89"/>
      <c r="N2934" s="271">
        <v>0</v>
      </c>
      <c r="O2934" s="271">
        <v>8118.6</v>
      </c>
      <c r="P2934" s="89" t="s">
        <v>670</v>
      </c>
    </row>
    <row r="2935" spans="1:16" ht="76.5">
      <c r="A2935" s="268">
        <v>86</v>
      </c>
      <c r="B2935" s="89"/>
      <c r="C2935" s="269" t="s">
        <v>56</v>
      </c>
      <c r="D2935" s="84">
        <v>43560</v>
      </c>
      <c r="E2935" s="85" t="s">
        <v>6631</v>
      </c>
      <c r="F2935" s="85" t="s">
        <v>3</v>
      </c>
      <c r="G2935" s="85">
        <v>1726242</v>
      </c>
      <c r="H2935" s="89"/>
      <c r="I2935" s="270" t="s">
        <v>7494</v>
      </c>
      <c r="J2935" s="89"/>
      <c r="K2935" s="89"/>
      <c r="L2935" s="89"/>
      <c r="M2935" s="89"/>
      <c r="N2935" s="271">
        <v>0</v>
      </c>
      <c r="O2935" s="271">
        <v>96.35</v>
      </c>
      <c r="P2935" s="89" t="s">
        <v>670</v>
      </c>
    </row>
    <row r="2936" spans="1:16" ht="76.5">
      <c r="A2936" s="268">
        <v>660</v>
      </c>
      <c r="B2936" s="89"/>
      <c r="C2936" s="269" t="s">
        <v>188</v>
      </c>
      <c r="D2936" s="84">
        <v>43560</v>
      </c>
      <c r="E2936" s="85" t="s">
        <v>6631</v>
      </c>
      <c r="F2936" s="85" t="s">
        <v>3</v>
      </c>
      <c r="G2936" s="85">
        <v>1726242</v>
      </c>
      <c r="H2936" s="89"/>
      <c r="I2936" s="270" t="s">
        <v>7494</v>
      </c>
      <c r="J2936" s="89"/>
      <c r="K2936" s="89"/>
      <c r="L2936" s="89"/>
      <c r="M2936" s="89"/>
      <c r="N2936" s="271">
        <v>0</v>
      </c>
      <c r="O2936" s="271">
        <v>36187.980000000003</v>
      </c>
      <c r="P2936" s="89" t="s">
        <v>670</v>
      </c>
    </row>
    <row r="2937" spans="1:16" ht="76.5">
      <c r="A2937" s="268">
        <v>660</v>
      </c>
      <c r="B2937" s="89"/>
      <c r="C2937" s="269" t="s">
        <v>188</v>
      </c>
      <c r="D2937" s="84">
        <v>43560</v>
      </c>
      <c r="E2937" s="85" t="s">
        <v>6631</v>
      </c>
      <c r="F2937" s="85" t="s">
        <v>3</v>
      </c>
      <c r="G2937" s="85">
        <v>1726242</v>
      </c>
      <c r="H2937" s="89"/>
      <c r="I2937" s="270" t="s">
        <v>7494</v>
      </c>
      <c r="J2937" s="89"/>
      <c r="K2937" s="89"/>
      <c r="L2937" s="89"/>
      <c r="M2937" s="89"/>
      <c r="N2937" s="271">
        <v>0</v>
      </c>
      <c r="O2937" s="271">
        <v>27758.29</v>
      </c>
      <c r="P2937" s="89" t="s">
        <v>670</v>
      </c>
    </row>
    <row r="2938" spans="1:16" ht="76.5">
      <c r="A2938" s="268">
        <v>283</v>
      </c>
      <c r="B2938" s="89"/>
      <c r="C2938" s="269" t="s">
        <v>125</v>
      </c>
      <c r="D2938" s="84">
        <v>43560</v>
      </c>
      <c r="E2938" s="85" t="s">
        <v>6631</v>
      </c>
      <c r="F2938" s="85" t="s">
        <v>3</v>
      </c>
      <c r="G2938" s="85">
        <v>1726242</v>
      </c>
      <c r="H2938" s="89"/>
      <c r="I2938" s="270" t="s">
        <v>7494</v>
      </c>
      <c r="J2938" s="89"/>
      <c r="K2938" s="89"/>
      <c r="L2938" s="89"/>
      <c r="M2938" s="89"/>
      <c r="N2938" s="271">
        <v>0</v>
      </c>
      <c r="O2938" s="271">
        <v>3731.19</v>
      </c>
      <c r="P2938" s="89" t="s">
        <v>670</v>
      </c>
    </row>
    <row r="2939" spans="1:16" ht="76.5">
      <c r="A2939" s="268">
        <v>212</v>
      </c>
      <c r="B2939" s="89"/>
      <c r="C2939" s="269" t="s">
        <v>100</v>
      </c>
      <c r="D2939" s="84">
        <v>43560</v>
      </c>
      <c r="E2939" s="85" t="s">
        <v>6631</v>
      </c>
      <c r="F2939" s="85" t="s">
        <v>3</v>
      </c>
      <c r="G2939" s="85">
        <v>1726242</v>
      </c>
      <c r="H2939" s="89"/>
      <c r="I2939" s="270" t="s">
        <v>7494</v>
      </c>
      <c r="J2939" s="89"/>
      <c r="K2939" s="89"/>
      <c r="L2939" s="89"/>
      <c r="M2939" s="89"/>
      <c r="N2939" s="271">
        <v>0</v>
      </c>
      <c r="O2939" s="271">
        <v>372.2</v>
      </c>
      <c r="P2939" s="89" t="s">
        <v>670</v>
      </c>
    </row>
    <row r="2940" spans="1:16" ht="76.5">
      <c r="A2940" s="268">
        <v>670</v>
      </c>
      <c r="B2940" s="89"/>
      <c r="C2940" s="269" t="s">
        <v>190</v>
      </c>
      <c r="D2940" s="84">
        <v>43560</v>
      </c>
      <c r="E2940" s="85" t="s">
        <v>6631</v>
      </c>
      <c r="F2940" s="85" t="s">
        <v>3</v>
      </c>
      <c r="G2940" s="85">
        <v>1726242</v>
      </c>
      <c r="H2940" s="89"/>
      <c r="I2940" s="270" t="s">
        <v>7494</v>
      </c>
      <c r="J2940" s="89"/>
      <c r="K2940" s="89"/>
      <c r="L2940" s="89"/>
      <c r="M2940" s="89"/>
      <c r="N2940" s="271">
        <v>0</v>
      </c>
      <c r="O2940" s="271">
        <v>1185.42</v>
      </c>
      <c r="P2940" s="89" t="s">
        <v>670</v>
      </c>
    </row>
    <row r="2941" spans="1:16" ht="76.5">
      <c r="A2941" s="268">
        <v>670</v>
      </c>
      <c r="B2941" s="89"/>
      <c r="C2941" s="269" t="s">
        <v>190</v>
      </c>
      <c r="D2941" s="84">
        <v>43560</v>
      </c>
      <c r="E2941" s="85" t="s">
        <v>6631</v>
      </c>
      <c r="F2941" s="85" t="s">
        <v>3</v>
      </c>
      <c r="G2941" s="85">
        <v>1726242</v>
      </c>
      <c r="H2941" s="89"/>
      <c r="I2941" s="270" t="s">
        <v>7494</v>
      </c>
      <c r="J2941" s="89"/>
      <c r="K2941" s="89"/>
      <c r="L2941" s="89"/>
      <c r="M2941" s="89"/>
      <c r="N2941" s="271">
        <v>0</v>
      </c>
      <c r="O2941" s="271">
        <v>48302.58</v>
      </c>
      <c r="P2941" s="89" t="s">
        <v>670</v>
      </c>
    </row>
    <row r="2942" spans="1:16" ht="76.5">
      <c r="A2942" s="268">
        <v>16</v>
      </c>
      <c r="B2942" s="89"/>
      <c r="C2942" s="269" t="s">
        <v>43</v>
      </c>
      <c r="D2942" s="84">
        <v>43560</v>
      </c>
      <c r="E2942" s="85" t="s">
        <v>6631</v>
      </c>
      <c r="F2942" s="85" t="s">
        <v>3</v>
      </c>
      <c r="G2942" s="85">
        <v>1726242</v>
      </c>
      <c r="H2942" s="89"/>
      <c r="I2942" s="270" t="s">
        <v>7494</v>
      </c>
      <c r="J2942" s="89"/>
      <c r="K2942" s="89"/>
      <c r="L2942" s="89"/>
      <c r="M2942" s="89"/>
      <c r="N2942" s="271">
        <v>0</v>
      </c>
      <c r="O2942" s="271">
        <v>11378.4</v>
      </c>
      <c r="P2942" s="89" t="s">
        <v>670</v>
      </c>
    </row>
    <row r="2943" spans="1:16" ht="76.5">
      <c r="A2943" s="268">
        <v>16</v>
      </c>
      <c r="B2943" s="89"/>
      <c r="C2943" s="269" t="s">
        <v>43</v>
      </c>
      <c r="D2943" s="84">
        <v>43560</v>
      </c>
      <c r="E2943" s="85" t="s">
        <v>6631</v>
      </c>
      <c r="F2943" s="85" t="s">
        <v>3</v>
      </c>
      <c r="G2943" s="85">
        <v>1726242</v>
      </c>
      <c r="H2943" s="89"/>
      <c r="I2943" s="270" t="s">
        <v>7494</v>
      </c>
      <c r="J2943" s="89"/>
      <c r="K2943" s="89"/>
      <c r="L2943" s="89"/>
      <c r="M2943" s="89"/>
      <c r="N2943" s="271">
        <v>0</v>
      </c>
      <c r="O2943" s="271">
        <v>7461.72</v>
      </c>
      <c r="P2943" s="89" t="s">
        <v>670</v>
      </c>
    </row>
    <row r="2944" spans="1:16" ht="63.75">
      <c r="A2944" s="268">
        <v>660</v>
      </c>
      <c r="B2944" s="89"/>
      <c r="C2944" s="269" t="s">
        <v>188</v>
      </c>
      <c r="D2944" s="84">
        <v>43560</v>
      </c>
      <c r="E2944" s="85" t="s">
        <v>6632</v>
      </c>
      <c r="F2944" s="85" t="s">
        <v>3</v>
      </c>
      <c r="G2944" s="85">
        <v>1726241</v>
      </c>
      <c r="H2944" s="89"/>
      <c r="I2944" s="270" t="s">
        <v>7495</v>
      </c>
      <c r="J2944" s="89"/>
      <c r="K2944" s="89"/>
      <c r="L2944" s="89"/>
      <c r="M2944" s="89"/>
      <c r="N2944" s="271">
        <v>0</v>
      </c>
      <c r="O2944" s="271">
        <v>6722.1</v>
      </c>
      <c r="P2944" s="89" t="s">
        <v>670</v>
      </c>
    </row>
    <row r="2945" spans="1:16" ht="63.75">
      <c r="A2945" s="268">
        <v>660</v>
      </c>
      <c r="B2945" s="89"/>
      <c r="C2945" s="269" t="s">
        <v>188</v>
      </c>
      <c r="D2945" s="84">
        <v>43560</v>
      </c>
      <c r="E2945" s="85" t="s">
        <v>6632</v>
      </c>
      <c r="F2945" s="85" t="s">
        <v>3</v>
      </c>
      <c r="G2945" s="85">
        <v>1726241</v>
      </c>
      <c r="H2945" s="89"/>
      <c r="I2945" s="270" t="s">
        <v>7495</v>
      </c>
      <c r="J2945" s="89"/>
      <c r="K2945" s="89"/>
      <c r="L2945" s="89"/>
      <c r="M2945" s="89"/>
      <c r="N2945" s="271">
        <v>0</v>
      </c>
      <c r="O2945" s="271">
        <v>823.16</v>
      </c>
      <c r="P2945" s="89" t="s">
        <v>670</v>
      </c>
    </row>
    <row r="2946" spans="1:16" ht="63.75">
      <c r="A2946" s="268">
        <v>265</v>
      </c>
      <c r="B2946" s="89"/>
      <c r="C2946" s="269" t="s">
        <v>116</v>
      </c>
      <c r="D2946" s="84">
        <v>43560</v>
      </c>
      <c r="E2946" s="85" t="s">
        <v>6632</v>
      </c>
      <c r="F2946" s="85" t="s">
        <v>3</v>
      </c>
      <c r="G2946" s="85">
        <v>1726241</v>
      </c>
      <c r="H2946" s="89"/>
      <c r="I2946" s="270" t="s">
        <v>7495</v>
      </c>
      <c r="J2946" s="89"/>
      <c r="K2946" s="89"/>
      <c r="L2946" s="89"/>
      <c r="M2946" s="89"/>
      <c r="N2946" s="271">
        <v>0</v>
      </c>
      <c r="O2946" s="271">
        <v>206554</v>
      </c>
      <c r="P2946" s="89" t="s">
        <v>670</v>
      </c>
    </row>
    <row r="2947" spans="1:16" ht="63.75">
      <c r="A2947" s="268">
        <v>265</v>
      </c>
      <c r="B2947" s="89"/>
      <c r="C2947" s="269" t="s">
        <v>116</v>
      </c>
      <c r="D2947" s="84">
        <v>43560</v>
      </c>
      <c r="E2947" s="85" t="s">
        <v>6632</v>
      </c>
      <c r="F2947" s="85" t="s">
        <v>3</v>
      </c>
      <c r="G2947" s="85">
        <v>1726241</v>
      </c>
      <c r="H2947" s="89"/>
      <c r="I2947" s="270" t="s">
        <v>7495</v>
      </c>
      <c r="J2947" s="89"/>
      <c r="K2947" s="89"/>
      <c r="L2947" s="89"/>
      <c r="M2947" s="89"/>
      <c r="N2947" s="271">
        <v>0</v>
      </c>
      <c r="O2947" s="271">
        <v>211189.91</v>
      </c>
      <c r="P2947" s="89" t="s">
        <v>670</v>
      </c>
    </row>
    <row r="2948" spans="1:16" ht="63.75">
      <c r="A2948" s="268">
        <v>265</v>
      </c>
      <c r="B2948" s="89"/>
      <c r="C2948" s="269" t="s">
        <v>116</v>
      </c>
      <c r="D2948" s="84">
        <v>43560</v>
      </c>
      <c r="E2948" s="85" t="s">
        <v>6632</v>
      </c>
      <c r="F2948" s="85" t="s">
        <v>3</v>
      </c>
      <c r="G2948" s="85">
        <v>1726241</v>
      </c>
      <c r="H2948" s="89"/>
      <c r="I2948" s="270" t="s">
        <v>7495</v>
      </c>
      <c r="J2948" s="89"/>
      <c r="K2948" s="89"/>
      <c r="L2948" s="89"/>
      <c r="M2948" s="89"/>
      <c r="N2948" s="271">
        <v>0</v>
      </c>
      <c r="O2948" s="271">
        <v>192924.98</v>
      </c>
      <c r="P2948" s="89" t="s">
        <v>670</v>
      </c>
    </row>
    <row r="2949" spans="1:16" ht="63.75">
      <c r="A2949" s="268">
        <v>681</v>
      </c>
      <c r="B2949" s="89"/>
      <c r="C2949" s="269" t="s">
        <v>192</v>
      </c>
      <c r="D2949" s="84">
        <v>43560</v>
      </c>
      <c r="E2949" s="85" t="s">
        <v>6632</v>
      </c>
      <c r="F2949" s="85" t="s">
        <v>3</v>
      </c>
      <c r="G2949" s="85">
        <v>1726241</v>
      </c>
      <c r="H2949" s="89"/>
      <c r="I2949" s="270" t="s">
        <v>7495</v>
      </c>
      <c r="J2949" s="89"/>
      <c r="K2949" s="89"/>
      <c r="L2949" s="89"/>
      <c r="M2949" s="89"/>
      <c r="N2949" s="271">
        <v>0</v>
      </c>
      <c r="O2949" s="271">
        <v>2046.6</v>
      </c>
      <c r="P2949" s="89" t="s">
        <v>670</v>
      </c>
    </row>
    <row r="2950" spans="1:16" ht="63.75">
      <c r="A2950" s="268">
        <v>681</v>
      </c>
      <c r="B2950" s="89"/>
      <c r="C2950" s="269" t="s">
        <v>192</v>
      </c>
      <c r="D2950" s="84">
        <v>43560</v>
      </c>
      <c r="E2950" s="85" t="s">
        <v>6632</v>
      </c>
      <c r="F2950" s="85" t="s">
        <v>3</v>
      </c>
      <c r="G2950" s="85">
        <v>1726241</v>
      </c>
      <c r="H2950" s="89"/>
      <c r="I2950" s="270" t="s">
        <v>7495</v>
      </c>
      <c r="J2950" s="89"/>
      <c r="K2950" s="89"/>
      <c r="L2950" s="89"/>
      <c r="M2950" s="89"/>
      <c r="N2950" s="271">
        <v>0</v>
      </c>
      <c r="O2950" s="271">
        <v>750.18</v>
      </c>
      <c r="P2950" s="89" t="s">
        <v>670</v>
      </c>
    </row>
    <row r="2951" spans="1:16" ht="63.75">
      <c r="A2951" s="268">
        <v>670</v>
      </c>
      <c r="B2951" s="89"/>
      <c r="C2951" s="269" t="s">
        <v>190</v>
      </c>
      <c r="D2951" s="84">
        <v>43560</v>
      </c>
      <c r="E2951" s="85" t="s">
        <v>6632</v>
      </c>
      <c r="F2951" s="85" t="s">
        <v>3</v>
      </c>
      <c r="G2951" s="85">
        <v>1726241</v>
      </c>
      <c r="H2951" s="89"/>
      <c r="I2951" s="270" t="s">
        <v>7495</v>
      </c>
      <c r="J2951" s="89"/>
      <c r="K2951" s="89"/>
      <c r="L2951" s="89"/>
      <c r="M2951" s="89"/>
      <c r="N2951" s="271">
        <v>0</v>
      </c>
      <c r="O2951" s="271">
        <v>7331.85</v>
      </c>
      <c r="P2951" s="89" t="s">
        <v>670</v>
      </c>
    </row>
    <row r="2952" spans="1:16" ht="63.75">
      <c r="A2952" s="268">
        <v>15</v>
      </c>
      <c r="B2952" s="89"/>
      <c r="C2952" s="269" t="s">
        <v>42</v>
      </c>
      <c r="D2952" s="84">
        <v>43560</v>
      </c>
      <c r="E2952" s="85" t="s">
        <v>6632</v>
      </c>
      <c r="F2952" s="85" t="s">
        <v>3</v>
      </c>
      <c r="G2952" s="85">
        <v>1726241</v>
      </c>
      <c r="H2952" s="89"/>
      <c r="I2952" s="270" t="s">
        <v>7495</v>
      </c>
      <c r="J2952" s="89"/>
      <c r="K2952" s="89"/>
      <c r="L2952" s="89"/>
      <c r="M2952" s="89"/>
      <c r="N2952" s="271">
        <v>0</v>
      </c>
      <c r="O2952" s="271">
        <v>39757.19</v>
      </c>
      <c r="P2952" s="89" t="s">
        <v>670</v>
      </c>
    </row>
    <row r="2953" spans="1:16" ht="63.75">
      <c r="A2953" s="268">
        <v>15</v>
      </c>
      <c r="B2953" s="89"/>
      <c r="C2953" s="269" t="s">
        <v>42</v>
      </c>
      <c r="D2953" s="84">
        <v>43560</v>
      </c>
      <c r="E2953" s="85" t="s">
        <v>6632</v>
      </c>
      <c r="F2953" s="85" t="s">
        <v>3</v>
      </c>
      <c r="G2953" s="85">
        <v>1726241</v>
      </c>
      <c r="H2953" s="89"/>
      <c r="I2953" s="270" t="s">
        <v>7495</v>
      </c>
      <c r="J2953" s="89"/>
      <c r="K2953" s="89"/>
      <c r="L2953" s="89"/>
      <c r="M2953" s="89"/>
      <c r="N2953" s="271">
        <v>0</v>
      </c>
      <c r="O2953" s="271">
        <v>28557.41</v>
      </c>
      <c r="P2953" s="89" t="s">
        <v>670</v>
      </c>
    </row>
    <row r="2954" spans="1:16" ht="63.75">
      <c r="A2954" s="268">
        <v>661</v>
      </c>
      <c r="B2954" s="89"/>
      <c r="C2954" s="269" t="s">
        <v>189</v>
      </c>
      <c r="D2954" s="84">
        <v>43560</v>
      </c>
      <c r="E2954" s="85" t="s">
        <v>6632</v>
      </c>
      <c r="F2954" s="85" t="s">
        <v>3</v>
      </c>
      <c r="G2954" s="85">
        <v>1726241</v>
      </c>
      <c r="H2954" s="89"/>
      <c r="I2954" s="270" t="s">
        <v>7495</v>
      </c>
      <c r="J2954" s="89"/>
      <c r="K2954" s="89"/>
      <c r="L2954" s="89"/>
      <c r="M2954" s="89"/>
      <c r="N2954" s="271">
        <v>0</v>
      </c>
      <c r="O2954" s="271">
        <v>789.1</v>
      </c>
      <c r="P2954" s="89" t="s">
        <v>670</v>
      </c>
    </row>
    <row r="2955" spans="1:16" ht="63.75">
      <c r="A2955" s="268">
        <v>660</v>
      </c>
      <c r="B2955" s="89"/>
      <c r="C2955" s="269" t="s">
        <v>188</v>
      </c>
      <c r="D2955" s="84">
        <v>43560</v>
      </c>
      <c r="E2955" s="85" t="s">
        <v>6632</v>
      </c>
      <c r="F2955" s="85" t="s">
        <v>3</v>
      </c>
      <c r="G2955" s="85">
        <v>1726241</v>
      </c>
      <c r="H2955" s="89"/>
      <c r="I2955" s="270" t="s">
        <v>7495</v>
      </c>
      <c r="J2955" s="89"/>
      <c r="K2955" s="89"/>
      <c r="L2955" s="89"/>
      <c r="M2955" s="89"/>
      <c r="N2955" s="271">
        <v>0</v>
      </c>
      <c r="O2955" s="271">
        <v>6679.08</v>
      </c>
      <c r="P2955" s="89" t="s">
        <v>670</v>
      </c>
    </row>
    <row r="2956" spans="1:16" ht="63.75">
      <c r="A2956" s="268">
        <v>660</v>
      </c>
      <c r="B2956" s="89"/>
      <c r="C2956" s="269" t="s">
        <v>188</v>
      </c>
      <c r="D2956" s="84">
        <v>43560</v>
      </c>
      <c r="E2956" s="85" t="s">
        <v>6632</v>
      </c>
      <c r="F2956" s="85" t="s">
        <v>3</v>
      </c>
      <c r="G2956" s="85">
        <v>1726241</v>
      </c>
      <c r="H2956" s="89"/>
      <c r="I2956" s="270" t="s">
        <v>7495</v>
      </c>
      <c r="J2956" s="89"/>
      <c r="K2956" s="89"/>
      <c r="L2956" s="89"/>
      <c r="M2956" s="89"/>
      <c r="N2956" s="271">
        <v>0</v>
      </c>
      <c r="O2956" s="271">
        <v>16745.23</v>
      </c>
      <c r="P2956" s="89" t="s">
        <v>670</v>
      </c>
    </row>
    <row r="2957" spans="1:16" ht="63.75">
      <c r="A2957" s="268">
        <v>660</v>
      </c>
      <c r="B2957" s="89"/>
      <c r="C2957" s="269" t="s">
        <v>188</v>
      </c>
      <c r="D2957" s="84">
        <v>43560</v>
      </c>
      <c r="E2957" s="85" t="s">
        <v>6632</v>
      </c>
      <c r="F2957" s="85" t="s">
        <v>3</v>
      </c>
      <c r="G2957" s="85">
        <v>1726241</v>
      </c>
      <c r="H2957" s="89"/>
      <c r="I2957" s="270" t="s">
        <v>7495</v>
      </c>
      <c r="J2957" s="89"/>
      <c r="K2957" s="89"/>
      <c r="L2957" s="89"/>
      <c r="M2957" s="89"/>
      <c r="N2957" s="271">
        <v>0</v>
      </c>
      <c r="O2957" s="271">
        <v>54192.77</v>
      </c>
      <c r="P2957" s="89" t="s">
        <v>670</v>
      </c>
    </row>
    <row r="2958" spans="1:16" ht="63.75">
      <c r="A2958" s="268">
        <v>670</v>
      </c>
      <c r="B2958" s="89"/>
      <c r="C2958" s="269" t="s">
        <v>190</v>
      </c>
      <c r="D2958" s="84">
        <v>43560</v>
      </c>
      <c r="E2958" s="85" t="s">
        <v>6632</v>
      </c>
      <c r="F2958" s="85" t="s">
        <v>3</v>
      </c>
      <c r="G2958" s="85">
        <v>1726241</v>
      </c>
      <c r="H2958" s="89"/>
      <c r="I2958" s="270" t="s">
        <v>7495</v>
      </c>
      <c r="J2958" s="89"/>
      <c r="K2958" s="89"/>
      <c r="L2958" s="89"/>
      <c r="M2958" s="89"/>
      <c r="N2958" s="271">
        <v>0</v>
      </c>
      <c r="O2958" s="271">
        <v>2843.57</v>
      </c>
      <c r="P2958" s="89" t="s">
        <v>670</v>
      </c>
    </row>
    <row r="2959" spans="1:16" ht="38.25">
      <c r="A2959" s="268">
        <v>15</v>
      </c>
      <c r="B2959" s="89"/>
      <c r="C2959" s="269" t="s">
        <v>42</v>
      </c>
      <c r="D2959" s="84">
        <v>43560</v>
      </c>
      <c r="E2959" s="85" t="s">
        <v>6633</v>
      </c>
      <c r="F2959" s="85" t="s">
        <v>3</v>
      </c>
      <c r="G2959" s="85">
        <v>1726304</v>
      </c>
      <c r="H2959" s="89"/>
      <c r="I2959" s="270" t="s">
        <v>2190</v>
      </c>
      <c r="J2959" s="89"/>
      <c r="K2959" s="89"/>
      <c r="L2959" s="89"/>
      <c r="M2959" s="89"/>
      <c r="N2959" s="271">
        <v>0</v>
      </c>
      <c r="O2959" s="271">
        <v>204</v>
      </c>
      <c r="P2959" s="89" t="s">
        <v>670</v>
      </c>
    </row>
    <row r="2960" spans="1:16" ht="63.75">
      <c r="A2960" s="268">
        <v>86</v>
      </c>
      <c r="B2960" s="89"/>
      <c r="C2960" s="269" t="s">
        <v>56</v>
      </c>
      <c r="D2960" s="84">
        <v>43560</v>
      </c>
      <c r="E2960" s="85" t="s">
        <v>6634</v>
      </c>
      <c r="F2960" s="85" t="s">
        <v>3</v>
      </c>
      <c r="G2960" s="85">
        <v>1726299</v>
      </c>
      <c r="H2960" s="89"/>
      <c r="I2960" s="270" t="s">
        <v>7496</v>
      </c>
      <c r="J2960" s="89"/>
      <c r="K2960" s="89"/>
      <c r="L2960" s="89"/>
      <c r="M2960" s="89"/>
      <c r="N2960" s="271">
        <v>0</v>
      </c>
      <c r="O2960" s="271">
        <v>205.8</v>
      </c>
      <c r="P2960" s="89" t="s">
        <v>670</v>
      </c>
    </row>
    <row r="2961" spans="1:16" ht="51">
      <c r="A2961" s="268">
        <v>86</v>
      </c>
      <c r="B2961" s="89"/>
      <c r="C2961" s="269" t="s">
        <v>56</v>
      </c>
      <c r="D2961" s="84">
        <v>43560</v>
      </c>
      <c r="E2961" s="85" t="s">
        <v>6635</v>
      </c>
      <c r="F2961" s="85" t="s">
        <v>3</v>
      </c>
      <c r="G2961" s="85">
        <v>1726298</v>
      </c>
      <c r="H2961" s="89"/>
      <c r="I2961" s="270" t="s">
        <v>7497</v>
      </c>
      <c r="J2961" s="89"/>
      <c r="K2961" s="89"/>
      <c r="L2961" s="89"/>
      <c r="M2961" s="89"/>
      <c r="N2961" s="271">
        <v>0</v>
      </c>
      <c r="O2961" s="271">
        <v>823.2</v>
      </c>
      <c r="P2961" s="89" t="s">
        <v>670</v>
      </c>
    </row>
    <row r="2962" spans="1:16" ht="51">
      <c r="A2962" s="268">
        <v>35</v>
      </c>
      <c r="B2962" s="89"/>
      <c r="C2962" s="269" t="s">
        <v>46</v>
      </c>
      <c r="D2962" s="84">
        <v>43560</v>
      </c>
      <c r="E2962" s="85" t="s">
        <v>6636</v>
      </c>
      <c r="F2962" s="85" t="s">
        <v>3</v>
      </c>
      <c r="G2962" s="85">
        <v>1726294</v>
      </c>
      <c r="H2962" s="89"/>
      <c r="I2962" s="270" t="s">
        <v>3960</v>
      </c>
      <c r="J2962" s="89"/>
      <c r="K2962" s="89"/>
      <c r="L2962" s="89"/>
      <c r="M2962" s="89"/>
      <c r="N2962" s="271">
        <v>0</v>
      </c>
      <c r="O2962" s="271">
        <v>1500</v>
      </c>
      <c r="P2962" s="89" t="s">
        <v>670</v>
      </c>
    </row>
    <row r="2963" spans="1:16" ht="63.75">
      <c r="A2963" s="268" t="s">
        <v>565</v>
      </c>
      <c r="B2963" s="89"/>
      <c r="C2963" s="269" t="s">
        <v>615</v>
      </c>
      <c r="D2963" s="84">
        <v>43560</v>
      </c>
      <c r="E2963" s="85" t="s">
        <v>6637</v>
      </c>
      <c r="F2963" s="85" t="s">
        <v>3</v>
      </c>
      <c r="G2963" s="85">
        <v>1726293</v>
      </c>
      <c r="H2963" s="89"/>
      <c r="I2963" s="270" t="s">
        <v>7498</v>
      </c>
      <c r="J2963" s="89"/>
      <c r="K2963" s="89"/>
      <c r="L2963" s="89"/>
      <c r="M2963" s="89"/>
      <c r="N2963" s="271">
        <v>0</v>
      </c>
      <c r="O2963" s="271">
        <v>6609.5</v>
      </c>
      <c r="P2963" s="89" t="s">
        <v>670</v>
      </c>
    </row>
    <row r="2964" spans="1:16" ht="51">
      <c r="A2964" s="268">
        <v>35</v>
      </c>
      <c r="B2964" s="89"/>
      <c r="C2964" s="269" t="s">
        <v>46</v>
      </c>
      <c r="D2964" s="84">
        <v>43560</v>
      </c>
      <c r="E2964" s="85" t="s">
        <v>6638</v>
      </c>
      <c r="F2964" s="85" t="s">
        <v>3</v>
      </c>
      <c r="G2964" s="85">
        <v>1726286</v>
      </c>
      <c r="H2964" s="89"/>
      <c r="I2964" s="270" t="s">
        <v>7499</v>
      </c>
      <c r="J2964" s="89"/>
      <c r="K2964" s="89"/>
      <c r="L2964" s="89"/>
      <c r="M2964" s="89"/>
      <c r="N2964" s="271">
        <v>0</v>
      </c>
      <c r="O2964" s="271">
        <v>1277</v>
      </c>
      <c r="P2964" s="89" t="s">
        <v>670</v>
      </c>
    </row>
    <row r="2965" spans="1:16" ht="51">
      <c r="A2965" s="268" t="s">
        <v>556</v>
      </c>
      <c r="B2965" s="89"/>
      <c r="C2965" s="269" t="s">
        <v>616</v>
      </c>
      <c r="D2965" s="84">
        <v>43560</v>
      </c>
      <c r="E2965" s="85" t="s">
        <v>6639</v>
      </c>
      <c r="F2965" s="85" t="s">
        <v>3</v>
      </c>
      <c r="G2965" s="85">
        <v>1726270</v>
      </c>
      <c r="H2965" s="89"/>
      <c r="I2965" s="270" t="s">
        <v>7500</v>
      </c>
      <c r="J2965" s="89"/>
      <c r="K2965" s="89"/>
      <c r="L2965" s="89"/>
      <c r="M2965" s="89"/>
      <c r="N2965" s="271">
        <v>0</v>
      </c>
      <c r="O2965" s="271">
        <v>11981.45</v>
      </c>
      <c r="P2965" s="89" t="s">
        <v>670</v>
      </c>
    </row>
    <row r="2966" spans="1:16" ht="38.25">
      <c r="A2966" s="268" t="s">
        <v>565</v>
      </c>
      <c r="B2966" s="89"/>
      <c r="C2966" s="269" t="s">
        <v>615</v>
      </c>
      <c r="D2966" s="84">
        <v>43560</v>
      </c>
      <c r="E2966" s="85" t="s">
        <v>6640</v>
      </c>
      <c r="F2966" s="85" t="s">
        <v>3</v>
      </c>
      <c r="G2966" s="85">
        <v>1726200</v>
      </c>
      <c r="H2966" s="89"/>
      <c r="I2966" s="270" t="s">
        <v>7501</v>
      </c>
      <c r="J2966" s="89"/>
      <c r="K2966" s="89"/>
      <c r="L2966" s="89"/>
      <c r="M2966" s="89"/>
      <c r="N2966" s="271">
        <v>0</v>
      </c>
      <c r="O2966" s="271">
        <v>836.07</v>
      </c>
      <c r="P2966" s="89" t="s">
        <v>670</v>
      </c>
    </row>
    <row r="2967" spans="1:16" ht="38.25">
      <c r="A2967" s="268" t="s">
        <v>565</v>
      </c>
      <c r="B2967" s="89"/>
      <c r="C2967" s="269" t="s">
        <v>615</v>
      </c>
      <c r="D2967" s="84">
        <v>43560</v>
      </c>
      <c r="E2967" s="85" t="s">
        <v>6641</v>
      </c>
      <c r="F2967" s="85" t="s">
        <v>3</v>
      </c>
      <c r="G2967" s="85">
        <v>1726204</v>
      </c>
      <c r="H2967" s="89"/>
      <c r="I2967" s="270" t="s">
        <v>7501</v>
      </c>
      <c r="J2967" s="89"/>
      <c r="K2967" s="89"/>
      <c r="L2967" s="89"/>
      <c r="M2967" s="89"/>
      <c r="N2967" s="271">
        <v>0</v>
      </c>
      <c r="O2967" s="271">
        <v>3920.29</v>
      </c>
      <c r="P2967" s="89" t="s">
        <v>670</v>
      </c>
    </row>
    <row r="2968" spans="1:16" ht="63.75">
      <c r="A2968" s="268">
        <v>310</v>
      </c>
      <c r="B2968" s="89"/>
      <c r="C2968" s="269" t="s">
        <v>141</v>
      </c>
      <c r="D2968" s="84">
        <v>43560</v>
      </c>
      <c r="E2968" s="85" t="s">
        <v>6642</v>
      </c>
      <c r="F2968" s="85" t="s">
        <v>3</v>
      </c>
      <c r="G2968" s="85">
        <v>1726205</v>
      </c>
      <c r="H2968" s="89"/>
      <c r="I2968" s="270" t="s">
        <v>7502</v>
      </c>
      <c r="J2968" s="89"/>
      <c r="K2968" s="89"/>
      <c r="L2968" s="89"/>
      <c r="M2968" s="89"/>
      <c r="N2968" s="271">
        <v>0</v>
      </c>
      <c r="O2968" s="271">
        <v>353.55</v>
      </c>
      <c r="P2968" s="89" t="s">
        <v>670</v>
      </c>
    </row>
    <row r="2969" spans="1:16" ht="38.25">
      <c r="A2969" s="268" t="s">
        <v>565</v>
      </c>
      <c r="B2969" s="89"/>
      <c r="C2969" s="269" t="s">
        <v>615</v>
      </c>
      <c r="D2969" s="84">
        <v>43560</v>
      </c>
      <c r="E2969" s="85" t="s">
        <v>6643</v>
      </c>
      <c r="F2969" s="85" t="s">
        <v>3</v>
      </c>
      <c r="G2969" s="85">
        <v>1726243</v>
      </c>
      <c r="H2969" s="89"/>
      <c r="I2969" s="270" t="s">
        <v>7503</v>
      </c>
      <c r="J2969" s="89"/>
      <c r="K2969" s="89"/>
      <c r="L2969" s="89"/>
      <c r="M2969" s="89"/>
      <c r="N2969" s="271">
        <v>0</v>
      </c>
      <c r="O2969" s="271">
        <v>939.19</v>
      </c>
      <c r="P2969" s="89" t="s">
        <v>670</v>
      </c>
    </row>
    <row r="2970" spans="1:16" ht="51">
      <c r="A2970" s="268">
        <v>35</v>
      </c>
      <c r="B2970" s="89"/>
      <c r="C2970" s="269" t="s">
        <v>46</v>
      </c>
      <c r="D2970" s="84">
        <v>43560</v>
      </c>
      <c r="E2970" s="85" t="s">
        <v>6644</v>
      </c>
      <c r="F2970" s="85" t="s">
        <v>3</v>
      </c>
      <c r="G2970" s="85">
        <v>1726246</v>
      </c>
      <c r="H2970" s="89"/>
      <c r="I2970" s="270" t="s">
        <v>7504</v>
      </c>
      <c r="J2970" s="89"/>
      <c r="K2970" s="89"/>
      <c r="L2970" s="89"/>
      <c r="M2970" s="89"/>
      <c r="N2970" s="271">
        <v>0</v>
      </c>
      <c r="O2970" s="271">
        <v>925</v>
      </c>
      <c r="P2970" s="89" t="s">
        <v>670</v>
      </c>
    </row>
    <row r="2971" spans="1:16" ht="38.25">
      <c r="A2971" s="268" t="s">
        <v>565</v>
      </c>
      <c r="B2971" s="89"/>
      <c r="C2971" s="269" t="s">
        <v>615</v>
      </c>
      <c r="D2971" s="84">
        <v>43560</v>
      </c>
      <c r="E2971" s="85" t="s">
        <v>6645</v>
      </c>
      <c r="F2971" s="85" t="s">
        <v>3</v>
      </c>
      <c r="G2971" s="85">
        <v>1726247</v>
      </c>
      <c r="H2971" s="89"/>
      <c r="I2971" s="270" t="s">
        <v>7503</v>
      </c>
      <c r="J2971" s="89"/>
      <c r="K2971" s="89"/>
      <c r="L2971" s="89"/>
      <c r="M2971" s="89"/>
      <c r="N2971" s="271">
        <v>0</v>
      </c>
      <c r="O2971" s="271">
        <v>732.31000000000006</v>
      </c>
      <c r="P2971" s="89" t="s">
        <v>670</v>
      </c>
    </row>
    <row r="2972" spans="1:16" ht="38.25">
      <c r="A2972" s="268" t="s">
        <v>565</v>
      </c>
      <c r="B2972" s="89"/>
      <c r="C2972" s="269" t="s">
        <v>615</v>
      </c>
      <c r="D2972" s="84">
        <v>43560</v>
      </c>
      <c r="E2972" s="85" t="s">
        <v>6646</v>
      </c>
      <c r="F2972" s="85" t="s">
        <v>3</v>
      </c>
      <c r="G2972" s="85">
        <v>1726249</v>
      </c>
      <c r="H2972" s="89"/>
      <c r="I2972" s="270" t="s">
        <v>7503</v>
      </c>
      <c r="J2972" s="89"/>
      <c r="K2972" s="89"/>
      <c r="L2972" s="89"/>
      <c r="M2972" s="89"/>
      <c r="N2972" s="271">
        <v>0</v>
      </c>
      <c r="O2972" s="271">
        <v>1098.4000000000001</v>
      </c>
      <c r="P2972" s="89" t="s">
        <v>670</v>
      </c>
    </row>
    <row r="2973" spans="1:16" ht="38.25">
      <c r="A2973" s="268" t="s">
        <v>565</v>
      </c>
      <c r="B2973" s="89"/>
      <c r="C2973" s="269" t="s">
        <v>615</v>
      </c>
      <c r="D2973" s="84">
        <v>43560</v>
      </c>
      <c r="E2973" s="85" t="s">
        <v>6647</v>
      </c>
      <c r="F2973" s="85" t="s">
        <v>3</v>
      </c>
      <c r="G2973" s="85">
        <v>1726250</v>
      </c>
      <c r="H2973" s="89"/>
      <c r="I2973" s="270" t="s">
        <v>7503</v>
      </c>
      <c r="J2973" s="89"/>
      <c r="K2973" s="89"/>
      <c r="L2973" s="89"/>
      <c r="M2973" s="89"/>
      <c r="N2973" s="271">
        <v>0</v>
      </c>
      <c r="O2973" s="271">
        <v>1098.4000000000001</v>
      </c>
      <c r="P2973" s="89" t="s">
        <v>670</v>
      </c>
    </row>
    <row r="2974" spans="1:16" ht="38.25">
      <c r="A2974" s="268" t="s">
        <v>565</v>
      </c>
      <c r="B2974" s="89"/>
      <c r="C2974" s="269" t="s">
        <v>615</v>
      </c>
      <c r="D2974" s="84">
        <v>43560</v>
      </c>
      <c r="E2974" s="85" t="s">
        <v>6648</v>
      </c>
      <c r="F2974" s="85" t="s">
        <v>3</v>
      </c>
      <c r="G2974" s="85">
        <v>1726251</v>
      </c>
      <c r="H2974" s="89"/>
      <c r="I2974" s="270" t="s">
        <v>7503</v>
      </c>
      <c r="J2974" s="89"/>
      <c r="K2974" s="89"/>
      <c r="L2974" s="89"/>
      <c r="M2974" s="89"/>
      <c r="N2974" s="271">
        <v>0</v>
      </c>
      <c r="O2974" s="271">
        <v>939.19</v>
      </c>
      <c r="P2974" s="89" t="s">
        <v>670</v>
      </c>
    </row>
    <row r="2975" spans="1:16" ht="38.25">
      <c r="A2975" s="268" t="s">
        <v>565</v>
      </c>
      <c r="B2975" s="89"/>
      <c r="C2975" s="269" t="s">
        <v>615</v>
      </c>
      <c r="D2975" s="84">
        <v>43560</v>
      </c>
      <c r="E2975" s="85" t="s">
        <v>6649</v>
      </c>
      <c r="F2975" s="85" t="s">
        <v>3</v>
      </c>
      <c r="G2975" s="85">
        <v>1726259</v>
      </c>
      <c r="H2975" s="89"/>
      <c r="I2975" s="270" t="s">
        <v>4473</v>
      </c>
      <c r="J2975" s="89"/>
      <c r="K2975" s="89"/>
      <c r="L2975" s="89"/>
      <c r="M2975" s="89"/>
      <c r="N2975" s="271">
        <v>0</v>
      </c>
      <c r="O2975" s="271">
        <v>2075</v>
      </c>
      <c r="P2975" s="89" t="s">
        <v>670</v>
      </c>
    </row>
    <row r="2976" spans="1:16" ht="51">
      <c r="A2976" s="268">
        <v>35</v>
      </c>
      <c r="B2976" s="89"/>
      <c r="C2976" s="269" t="s">
        <v>46</v>
      </c>
      <c r="D2976" s="84">
        <v>43560</v>
      </c>
      <c r="E2976" s="85" t="s">
        <v>6650</v>
      </c>
      <c r="F2976" s="85" t="s">
        <v>3</v>
      </c>
      <c r="G2976" s="85">
        <v>1726261</v>
      </c>
      <c r="H2976" s="89"/>
      <c r="I2976" s="270" t="s">
        <v>779</v>
      </c>
      <c r="J2976" s="89"/>
      <c r="K2976" s="89"/>
      <c r="L2976" s="89"/>
      <c r="M2976" s="89"/>
      <c r="N2976" s="271">
        <v>0</v>
      </c>
      <c r="O2976" s="271">
        <v>460</v>
      </c>
      <c r="P2976" s="89" t="s">
        <v>670</v>
      </c>
    </row>
    <row r="2977" spans="1:16" ht="38.25">
      <c r="A2977" s="268" t="s">
        <v>565</v>
      </c>
      <c r="B2977" s="89"/>
      <c r="C2977" s="269" t="s">
        <v>615</v>
      </c>
      <c r="D2977" s="84">
        <v>43560</v>
      </c>
      <c r="E2977" s="85" t="s">
        <v>6651</v>
      </c>
      <c r="F2977" s="85" t="s">
        <v>3</v>
      </c>
      <c r="G2977" s="85">
        <v>1726267</v>
      </c>
      <c r="H2977" s="89"/>
      <c r="I2977" s="270" t="s">
        <v>729</v>
      </c>
      <c r="J2977" s="89"/>
      <c r="K2977" s="89"/>
      <c r="L2977" s="89"/>
      <c r="M2977" s="89"/>
      <c r="N2977" s="271">
        <v>0</v>
      </c>
      <c r="O2977" s="271">
        <v>800</v>
      </c>
      <c r="P2977" s="89" t="s">
        <v>670</v>
      </c>
    </row>
    <row r="2978" spans="1:16" ht="51" hidden="1">
      <c r="A2978" s="268">
        <v>340</v>
      </c>
      <c r="B2978" s="89"/>
      <c r="C2978" s="269" t="s">
        <v>147</v>
      </c>
      <c r="D2978" s="84">
        <v>43563</v>
      </c>
      <c r="E2978" s="85" t="s">
        <v>6198</v>
      </c>
      <c r="F2978" s="85" t="s">
        <v>6</v>
      </c>
      <c r="G2978" s="85">
        <v>1008628</v>
      </c>
      <c r="H2978" s="89"/>
      <c r="I2978" s="270" t="s">
        <v>7189</v>
      </c>
      <c r="J2978" s="89"/>
      <c r="K2978" s="89"/>
      <c r="L2978" s="89"/>
      <c r="M2978" s="89"/>
      <c r="N2978" s="271">
        <v>0</v>
      </c>
      <c r="O2978" s="271">
        <v>39339.839999999997</v>
      </c>
      <c r="P2978" s="89" t="s">
        <v>670</v>
      </c>
    </row>
    <row r="2979" spans="1:16" ht="76.5" hidden="1">
      <c r="A2979" s="268" t="s">
        <v>557</v>
      </c>
      <c r="B2979" s="89"/>
      <c r="C2979" s="269" t="s">
        <v>781</v>
      </c>
      <c r="D2979" s="84">
        <v>43563</v>
      </c>
      <c r="E2979" s="85" t="s">
        <v>6199</v>
      </c>
      <c r="F2979" s="85" t="s">
        <v>6</v>
      </c>
      <c r="G2979" s="85">
        <v>1103193</v>
      </c>
      <c r="H2979" s="89"/>
      <c r="I2979" s="270" t="s">
        <v>7190</v>
      </c>
      <c r="J2979" s="89"/>
      <c r="K2979" s="89"/>
      <c r="L2979" s="89"/>
      <c r="M2979" s="89"/>
      <c r="N2979" s="271">
        <v>0</v>
      </c>
      <c r="O2979" s="271">
        <v>244000</v>
      </c>
      <c r="P2979" s="89" t="s">
        <v>670</v>
      </c>
    </row>
    <row r="2980" spans="1:16" ht="63.75" hidden="1">
      <c r="A2980" s="268" t="s">
        <v>563</v>
      </c>
      <c r="B2980" s="89"/>
      <c r="C2980" s="269" t="s">
        <v>614</v>
      </c>
      <c r="D2980" s="84">
        <v>43563</v>
      </c>
      <c r="E2980" s="85" t="s">
        <v>6200</v>
      </c>
      <c r="F2980" s="85" t="s">
        <v>6</v>
      </c>
      <c r="G2980" s="85">
        <v>1103286</v>
      </c>
      <c r="H2980" s="89"/>
      <c r="I2980" s="270" t="s">
        <v>7191</v>
      </c>
      <c r="J2980" s="89"/>
      <c r="K2980" s="89"/>
      <c r="L2980" s="89"/>
      <c r="M2980" s="89"/>
      <c r="N2980" s="271">
        <v>0</v>
      </c>
      <c r="O2980" s="271">
        <v>827.78</v>
      </c>
      <c r="P2980" s="89" t="s">
        <v>670</v>
      </c>
    </row>
    <row r="2981" spans="1:16" ht="51" hidden="1">
      <c r="A2981" s="268" t="s">
        <v>563</v>
      </c>
      <c r="B2981" s="89"/>
      <c r="C2981" s="269" t="s">
        <v>614</v>
      </c>
      <c r="D2981" s="84">
        <v>43563</v>
      </c>
      <c r="E2981" s="85" t="s">
        <v>6201</v>
      </c>
      <c r="F2981" s="85" t="s">
        <v>6</v>
      </c>
      <c r="G2981" s="85">
        <v>1103287</v>
      </c>
      <c r="H2981" s="89"/>
      <c r="I2981" s="270" t="s">
        <v>7192</v>
      </c>
      <c r="J2981" s="89"/>
      <c r="K2981" s="89"/>
      <c r="L2981" s="89"/>
      <c r="M2981" s="89"/>
      <c r="N2981" s="271">
        <v>0</v>
      </c>
      <c r="O2981" s="271">
        <v>3477.5</v>
      </c>
      <c r="P2981" s="89" t="s">
        <v>670</v>
      </c>
    </row>
    <row r="2982" spans="1:16" ht="51" hidden="1">
      <c r="A2982" s="268">
        <v>513</v>
      </c>
      <c r="B2982" s="89"/>
      <c r="C2982" s="269" t="s">
        <v>171</v>
      </c>
      <c r="D2982" s="84">
        <v>43563</v>
      </c>
      <c r="E2982" s="85" t="s">
        <v>6202</v>
      </c>
      <c r="F2982" s="85" t="s">
        <v>11</v>
      </c>
      <c r="G2982" s="85">
        <v>950963</v>
      </c>
      <c r="H2982" s="89"/>
      <c r="I2982" s="270" t="s">
        <v>7193</v>
      </c>
      <c r="J2982" s="89"/>
      <c r="K2982" s="89"/>
      <c r="L2982" s="89"/>
      <c r="M2982" s="89"/>
      <c r="N2982" s="271">
        <v>50</v>
      </c>
      <c r="O2982" s="271">
        <v>0</v>
      </c>
      <c r="P2982" s="89" t="s">
        <v>670</v>
      </c>
    </row>
    <row r="2983" spans="1:16" ht="51" hidden="1">
      <c r="A2983" s="268">
        <v>513</v>
      </c>
      <c r="B2983" s="89"/>
      <c r="C2983" s="269" t="s">
        <v>171</v>
      </c>
      <c r="D2983" s="84">
        <v>43563</v>
      </c>
      <c r="E2983" s="85" t="s">
        <v>6203</v>
      </c>
      <c r="F2983" s="85" t="s">
        <v>11</v>
      </c>
      <c r="G2983" s="85">
        <v>950965</v>
      </c>
      <c r="H2983" s="89"/>
      <c r="I2983" s="270" t="s">
        <v>7194</v>
      </c>
      <c r="J2983" s="89"/>
      <c r="K2983" s="89"/>
      <c r="L2983" s="89"/>
      <c r="M2983" s="89"/>
      <c r="N2983" s="271">
        <v>50</v>
      </c>
      <c r="O2983" s="271">
        <v>0</v>
      </c>
      <c r="P2983" s="89" t="s">
        <v>670</v>
      </c>
    </row>
    <row r="2984" spans="1:16" ht="89.25" hidden="1">
      <c r="A2984" s="268" t="s">
        <v>557</v>
      </c>
      <c r="B2984" s="89"/>
      <c r="C2984" s="269" t="s">
        <v>781</v>
      </c>
      <c r="D2984" s="84">
        <v>43563</v>
      </c>
      <c r="E2984" s="85" t="s">
        <v>6204</v>
      </c>
      <c r="F2984" s="85" t="s">
        <v>13</v>
      </c>
      <c r="G2984" s="85">
        <v>950994</v>
      </c>
      <c r="H2984" s="89"/>
      <c r="I2984" s="270" t="s">
        <v>7195</v>
      </c>
      <c r="J2984" s="89"/>
      <c r="K2984" s="89"/>
      <c r="L2984" s="89"/>
      <c r="M2984" s="89"/>
      <c r="N2984" s="271">
        <v>224244.05</v>
      </c>
      <c r="O2984" s="271">
        <v>0</v>
      </c>
      <c r="P2984" s="89" t="s">
        <v>670</v>
      </c>
    </row>
    <row r="2985" spans="1:16" ht="89.25" hidden="1">
      <c r="A2985" s="268" t="s">
        <v>557</v>
      </c>
      <c r="B2985" s="89"/>
      <c r="C2985" s="269" t="s">
        <v>781</v>
      </c>
      <c r="D2985" s="84">
        <v>43563</v>
      </c>
      <c r="E2985" s="85" t="s">
        <v>6205</v>
      </c>
      <c r="F2985" s="85" t="s">
        <v>11</v>
      </c>
      <c r="G2985" s="85">
        <v>950994</v>
      </c>
      <c r="H2985" s="89"/>
      <c r="I2985" s="270" t="s">
        <v>7196</v>
      </c>
      <c r="J2985" s="89"/>
      <c r="K2985" s="89"/>
      <c r="L2985" s="89"/>
      <c r="M2985" s="89"/>
      <c r="N2985" s="271">
        <v>50</v>
      </c>
      <c r="O2985" s="271">
        <v>0</v>
      </c>
      <c r="P2985" s="89" t="s">
        <v>670</v>
      </c>
    </row>
    <row r="2986" spans="1:16" ht="51" hidden="1">
      <c r="A2986" s="268">
        <v>513</v>
      </c>
      <c r="B2986" s="89"/>
      <c r="C2986" s="269" t="s">
        <v>171</v>
      </c>
      <c r="D2986" s="84">
        <v>43563</v>
      </c>
      <c r="E2986" s="85" t="s">
        <v>6206</v>
      </c>
      <c r="F2986" s="85" t="s">
        <v>15</v>
      </c>
      <c r="G2986" s="85">
        <v>1008369</v>
      </c>
      <c r="H2986" s="89"/>
      <c r="I2986" s="270" t="s">
        <v>744</v>
      </c>
      <c r="J2986" s="89"/>
      <c r="K2986" s="89"/>
      <c r="L2986" s="89"/>
      <c r="M2986" s="89"/>
      <c r="N2986" s="271">
        <v>50</v>
      </c>
      <c r="O2986" s="271">
        <v>0</v>
      </c>
      <c r="P2986" s="89" t="s">
        <v>670</v>
      </c>
    </row>
    <row r="2987" spans="1:16" ht="51" hidden="1">
      <c r="A2987" s="268">
        <v>513</v>
      </c>
      <c r="B2987" s="89"/>
      <c r="C2987" s="269" t="s">
        <v>171</v>
      </c>
      <c r="D2987" s="84">
        <v>43563</v>
      </c>
      <c r="E2987" s="85" t="s">
        <v>6207</v>
      </c>
      <c r="F2987" s="85" t="s">
        <v>15</v>
      </c>
      <c r="G2987" s="85">
        <v>1008509</v>
      </c>
      <c r="H2987" s="89"/>
      <c r="I2987" s="270" t="s">
        <v>2322</v>
      </c>
      <c r="J2987" s="89"/>
      <c r="K2987" s="89"/>
      <c r="L2987" s="89"/>
      <c r="M2987" s="89"/>
      <c r="N2987" s="271">
        <v>50</v>
      </c>
      <c r="O2987" s="271">
        <v>0</v>
      </c>
      <c r="P2987" s="89" t="s">
        <v>670</v>
      </c>
    </row>
    <row r="2988" spans="1:16" ht="51" hidden="1">
      <c r="A2988" s="268">
        <v>340</v>
      </c>
      <c r="B2988" s="89"/>
      <c r="C2988" s="269" t="s">
        <v>147</v>
      </c>
      <c r="D2988" s="84">
        <v>43563</v>
      </c>
      <c r="E2988" s="85" t="s">
        <v>6208</v>
      </c>
      <c r="F2988" s="85" t="s">
        <v>15</v>
      </c>
      <c r="G2988" s="85">
        <v>1008629</v>
      </c>
      <c r="H2988" s="89"/>
      <c r="I2988" s="270" t="s">
        <v>7197</v>
      </c>
      <c r="J2988" s="89"/>
      <c r="K2988" s="89"/>
      <c r="L2988" s="89"/>
      <c r="M2988" s="89"/>
      <c r="N2988" s="271">
        <v>50</v>
      </c>
      <c r="O2988" s="271">
        <v>0</v>
      </c>
      <c r="P2988" s="89" t="s">
        <v>670</v>
      </c>
    </row>
    <row r="2989" spans="1:16" ht="51" hidden="1">
      <c r="A2989" s="268">
        <v>513</v>
      </c>
      <c r="B2989" s="89"/>
      <c r="C2989" s="269" t="s">
        <v>171</v>
      </c>
      <c r="D2989" s="84">
        <v>43563</v>
      </c>
      <c r="E2989" s="85" t="s">
        <v>6209</v>
      </c>
      <c r="F2989" s="85" t="s">
        <v>15</v>
      </c>
      <c r="G2989" s="85">
        <v>1008631</v>
      </c>
      <c r="H2989" s="89"/>
      <c r="I2989" s="270" t="s">
        <v>7198</v>
      </c>
      <c r="J2989" s="89"/>
      <c r="K2989" s="89"/>
      <c r="L2989" s="89"/>
      <c r="M2989" s="89"/>
      <c r="N2989" s="271">
        <v>50</v>
      </c>
      <c r="O2989" s="271">
        <v>0</v>
      </c>
      <c r="P2989" s="89" t="s">
        <v>670</v>
      </c>
    </row>
    <row r="2990" spans="1:16" ht="51">
      <c r="A2990" s="268" t="s">
        <v>565</v>
      </c>
      <c r="B2990" s="89"/>
      <c r="C2990" s="269" t="s">
        <v>615</v>
      </c>
      <c r="D2990" s="84">
        <v>43563</v>
      </c>
      <c r="E2990" s="85" t="s">
        <v>6652</v>
      </c>
      <c r="F2990" s="85" t="s">
        <v>3</v>
      </c>
      <c r="G2990" s="85">
        <v>1726985</v>
      </c>
      <c r="H2990" s="89"/>
      <c r="I2990" s="270" t="s">
        <v>7505</v>
      </c>
      <c r="J2990" s="89"/>
      <c r="K2990" s="89"/>
      <c r="L2990" s="89"/>
      <c r="M2990" s="89"/>
      <c r="N2990" s="271">
        <v>0</v>
      </c>
      <c r="O2990" s="271">
        <v>43.75</v>
      </c>
      <c r="P2990" s="89" t="s">
        <v>670</v>
      </c>
    </row>
    <row r="2991" spans="1:16" ht="38.25">
      <c r="A2991" s="268">
        <v>20</v>
      </c>
      <c r="B2991" s="89"/>
      <c r="C2991" s="269" t="s">
        <v>44</v>
      </c>
      <c r="D2991" s="84">
        <v>43563</v>
      </c>
      <c r="E2991" s="85" t="s">
        <v>6653</v>
      </c>
      <c r="F2991" s="85" t="s">
        <v>3</v>
      </c>
      <c r="G2991" s="85">
        <v>1726974</v>
      </c>
      <c r="H2991" s="89"/>
      <c r="I2991" s="270" t="s">
        <v>7506</v>
      </c>
      <c r="J2991" s="89"/>
      <c r="K2991" s="89"/>
      <c r="L2991" s="89"/>
      <c r="M2991" s="89"/>
      <c r="N2991" s="271">
        <v>0</v>
      </c>
      <c r="O2991" s="271">
        <v>11</v>
      </c>
      <c r="P2991" s="89" t="s">
        <v>670</v>
      </c>
    </row>
    <row r="2992" spans="1:16" ht="51">
      <c r="A2992" s="268" t="s">
        <v>565</v>
      </c>
      <c r="B2992" s="89"/>
      <c r="C2992" s="269" t="s">
        <v>615</v>
      </c>
      <c r="D2992" s="84">
        <v>43563</v>
      </c>
      <c r="E2992" s="85" t="s">
        <v>6654</v>
      </c>
      <c r="F2992" s="85" t="s">
        <v>3</v>
      </c>
      <c r="G2992" s="85">
        <v>1726965</v>
      </c>
      <c r="H2992" s="89"/>
      <c r="I2992" s="270" t="s">
        <v>7507</v>
      </c>
      <c r="J2992" s="89"/>
      <c r="K2992" s="89"/>
      <c r="L2992" s="89"/>
      <c r="M2992" s="89"/>
      <c r="N2992" s="271">
        <v>0</v>
      </c>
      <c r="O2992" s="271">
        <v>160</v>
      </c>
      <c r="P2992" s="89" t="s">
        <v>670</v>
      </c>
    </row>
    <row r="2993" spans="1:16" ht="51">
      <c r="A2993" s="268" t="s">
        <v>565</v>
      </c>
      <c r="B2993" s="89"/>
      <c r="C2993" s="269" t="s">
        <v>615</v>
      </c>
      <c r="D2993" s="84">
        <v>43563</v>
      </c>
      <c r="E2993" s="85" t="s">
        <v>6655</v>
      </c>
      <c r="F2993" s="85" t="s">
        <v>3</v>
      </c>
      <c r="G2993" s="85">
        <v>1726928</v>
      </c>
      <c r="H2993" s="89"/>
      <c r="I2993" s="270" t="s">
        <v>7508</v>
      </c>
      <c r="J2993" s="89"/>
      <c r="K2993" s="89"/>
      <c r="L2993" s="89"/>
      <c r="M2993" s="89"/>
      <c r="N2993" s="271">
        <v>0</v>
      </c>
      <c r="O2993" s="271">
        <v>1726</v>
      </c>
      <c r="P2993" s="89" t="s">
        <v>670</v>
      </c>
    </row>
    <row r="2994" spans="1:16" ht="38.25">
      <c r="A2994" s="268" t="s">
        <v>565</v>
      </c>
      <c r="B2994" s="89"/>
      <c r="C2994" s="269" t="s">
        <v>615</v>
      </c>
      <c r="D2994" s="84">
        <v>43563</v>
      </c>
      <c r="E2994" s="85" t="s">
        <v>6656</v>
      </c>
      <c r="F2994" s="85" t="s">
        <v>3</v>
      </c>
      <c r="G2994" s="85">
        <v>1726926</v>
      </c>
      <c r="H2994" s="89"/>
      <c r="I2994" s="270" t="s">
        <v>7509</v>
      </c>
      <c r="J2994" s="89"/>
      <c r="K2994" s="89"/>
      <c r="L2994" s="89"/>
      <c r="M2994" s="89"/>
      <c r="N2994" s="271">
        <v>0</v>
      </c>
      <c r="O2994" s="271">
        <v>1624.4</v>
      </c>
      <c r="P2994" s="89" t="s">
        <v>670</v>
      </c>
    </row>
    <row r="2995" spans="1:16" ht="38.25">
      <c r="A2995" s="268" t="s">
        <v>565</v>
      </c>
      <c r="B2995" s="89"/>
      <c r="C2995" s="269" t="s">
        <v>615</v>
      </c>
      <c r="D2995" s="84">
        <v>43563</v>
      </c>
      <c r="E2995" s="85" t="s">
        <v>6657</v>
      </c>
      <c r="F2995" s="85" t="s">
        <v>3</v>
      </c>
      <c r="G2995" s="85">
        <v>1726888</v>
      </c>
      <c r="H2995" s="89"/>
      <c r="I2995" s="270" t="s">
        <v>7510</v>
      </c>
      <c r="J2995" s="89"/>
      <c r="K2995" s="89"/>
      <c r="L2995" s="89"/>
      <c r="M2995" s="89"/>
      <c r="N2995" s="271">
        <v>0</v>
      </c>
      <c r="O2995" s="271">
        <v>1669</v>
      </c>
      <c r="P2995" s="89" t="s">
        <v>670</v>
      </c>
    </row>
    <row r="2996" spans="1:16" ht="51">
      <c r="A2996" s="268">
        <v>212</v>
      </c>
      <c r="B2996" s="89"/>
      <c r="C2996" s="269" t="s">
        <v>100</v>
      </c>
      <c r="D2996" s="84">
        <v>43563</v>
      </c>
      <c r="E2996" s="85" t="s">
        <v>6658</v>
      </c>
      <c r="F2996" s="85" t="s">
        <v>3</v>
      </c>
      <c r="G2996" s="85">
        <v>1726884</v>
      </c>
      <c r="H2996" s="89"/>
      <c r="I2996" s="270" t="s">
        <v>7511</v>
      </c>
      <c r="J2996" s="89"/>
      <c r="K2996" s="89"/>
      <c r="L2996" s="89"/>
      <c r="M2996" s="89"/>
      <c r="N2996" s="271">
        <v>0</v>
      </c>
      <c r="O2996" s="271">
        <v>43</v>
      </c>
      <c r="P2996" s="89" t="s">
        <v>670</v>
      </c>
    </row>
    <row r="2997" spans="1:16" ht="51">
      <c r="A2997" s="268">
        <v>212</v>
      </c>
      <c r="B2997" s="89"/>
      <c r="C2997" s="269" t="s">
        <v>100</v>
      </c>
      <c r="D2997" s="84">
        <v>43563</v>
      </c>
      <c r="E2997" s="85" t="s">
        <v>6659</v>
      </c>
      <c r="F2997" s="85" t="s">
        <v>3</v>
      </c>
      <c r="G2997" s="85">
        <v>1726883</v>
      </c>
      <c r="H2997" s="89"/>
      <c r="I2997" s="270" t="s">
        <v>7512</v>
      </c>
      <c r="J2997" s="89"/>
      <c r="K2997" s="89"/>
      <c r="L2997" s="89"/>
      <c r="M2997" s="89"/>
      <c r="N2997" s="271">
        <v>0</v>
      </c>
      <c r="O2997" s="271">
        <v>40</v>
      </c>
      <c r="P2997" s="89" t="s">
        <v>670</v>
      </c>
    </row>
    <row r="2998" spans="1:16" ht="63.75">
      <c r="A2998" s="268">
        <v>212</v>
      </c>
      <c r="B2998" s="89"/>
      <c r="C2998" s="269" t="s">
        <v>100</v>
      </c>
      <c r="D2998" s="84">
        <v>43563</v>
      </c>
      <c r="E2998" s="85" t="s">
        <v>6660</v>
      </c>
      <c r="F2998" s="85" t="s">
        <v>3</v>
      </c>
      <c r="G2998" s="85">
        <v>1726881</v>
      </c>
      <c r="H2998" s="89"/>
      <c r="I2998" s="270" t="s">
        <v>7513</v>
      </c>
      <c r="J2998" s="89"/>
      <c r="K2998" s="89"/>
      <c r="L2998" s="89"/>
      <c r="M2998" s="89"/>
      <c r="N2998" s="271">
        <v>0</v>
      </c>
      <c r="O2998" s="271">
        <v>101</v>
      </c>
      <c r="P2998" s="89" t="s">
        <v>670</v>
      </c>
    </row>
    <row r="2999" spans="1:16" ht="51">
      <c r="A2999" s="268">
        <v>212</v>
      </c>
      <c r="B2999" s="89"/>
      <c r="C2999" s="269" t="s">
        <v>100</v>
      </c>
      <c r="D2999" s="84">
        <v>43563</v>
      </c>
      <c r="E2999" s="85" t="s">
        <v>6661</v>
      </c>
      <c r="F2999" s="85" t="s">
        <v>3</v>
      </c>
      <c r="G2999" s="85">
        <v>1726880</v>
      </c>
      <c r="H2999" s="89"/>
      <c r="I2999" s="270" t="s">
        <v>7514</v>
      </c>
      <c r="J2999" s="89"/>
      <c r="K2999" s="89"/>
      <c r="L2999" s="89"/>
      <c r="M2999" s="89"/>
      <c r="N2999" s="271">
        <v>0</v>
      </c>
      <c r="O2999" s="271">
        <v>676</v>
      </c>
      <c r="P2999" s="89" t="s">
        <v>670</v>
      </c>
    </row>
    <row r="3000" spans="1:16" ht="51">
      <c r="A3000" s="268">
        <v>212</v>
      </c>
      <c r="B3000" s="89"/>
      <c r="C3000" s="269" t="s">
        <v>100</v>
      </c>
      <c r="D3000" s="84">
        <v>43563</v>
      </c>
      <c r="E3000" s="85" t="s">
        <v>6662</v>
      </c>
      <c r="F3000" s="85" t="s">
        <v>3</v>
      </c>
      <c r="G3000" s="85">
        <v>1726879</v>
      </c>
      <c r="H3000" s="89"/>
      <c r="I3000" s="270" t="s">
        <v>7515</v>
      </c>
      <c r="J3000" s="89"/>
      <c r="K3000" s="89"/>
      <c r="L3000" s="89"/>
      <c r="M3000" s="89"/>
      <c r="N3000" s="271">
        <v>0</v>
      </c>
      <c r="O3000" s="271">
        <v>72</v>
      </c>
      <c r="P3000" s="89" t="s">
        <v>670</v>
      </c>
    </row>
    <row r="3001" spans="1:16" ht="51">
      <c r="A3001" s="268" t="s">
        <v>565</v>
      </c>
      <c r="B3001" s="89"/>
      <c r="C3001" s="269" t="s">
        <v>615</v>
      </c>
      <c r="D3001" s="84">
        <v>43563</v>
      </c>
      <c r="E3001" s="85" t="s">
        <v>6663</v>
      </c>
      <c r="F3001" s="85" t="s">
        <v>3</v>
      </c>
      <c r="G3001" s="85">
        <v>1727031</v>
      </c>
      <c r="H3001" s="89"/>
      <c r="I3001" s="270" t="s">
        <v>7516</v>
      </c>
      <c r="J3001" s="89"/>
      <c r="K3001" s="89"/>
      <c r="L3001" s="89"/>
      <c r="M3001" s="89"/>
      <c r="N3001" s="271">
        <v>0</v>
      </c>
      <c r="O3001" s="271">
        <v>403.28000000000003</v>
      </c>
      <c r="P3001" s="89" t="s">
        <v>670</v>
      </c>
    </row>
    <row r="3002" spans="1:16" ht="38.25">
      <c r="A3002" s="268" t="s">
        <v>565</v>
      </c>
      <c r="B3002" s="89"/>
      <c r="C3002" s="269" t="s">
        <v>615</v>
      </c>
      <c r="D3002" s="84">
        <v>43563</v>
      </c>
      <c r="E3002" s="85" t="s">
        <v>6664</v>
      </c>
      <c r="F3002" s="85" t="s">
        <v>3</v>
      </c>
      <c r="G3002" s="85">
        <v>1727027</v>
      </c>
      <c r="H3002" s="89"/>
      <c r="I3002" s="270" t="s">
        <v>7517</v>
      </c>
      <c r="J3002" s="89"/>
      <c r="K3002" s="89"/>
      <c r="L3002" s="89"/>
      <c r="M3002" s="89"/>
      <c r="N3002" s="271">
        <v>0</v>
      </c>
      <c r="O3002" s="271">
        <v>600</v>
      </c>
      <c r="P3002" s="89" t="s">
        <v>670</v>
      </c>
    </row>
    <row r="3003" spans="1:16" ht="51">
      <c r="A3003" s="268" t="s">
        <v>565</v>
      </c>
      <c r="B3003" s="89"/>
      <c r="C3003" s="269" t="s">
        <v>615</v>
      </c>
      <c r="D3003" s="84">
        <v>43563</v>
      </c>
      <c r="E3003" s="85" t="s">
        <v>6665</v>
      </c>
      <c r="F3003" s="85" t="s">
        <v>3</v>
      </c>
      <c r="G3003" s="85">
        <v>1727014</v>
      </c>
      <c r="H3003" s="89"/>
      <c r="I3003" s="270" t="s">
        <v>7518</v>
      </c>
      <c r="J3003" s="89"/>
      <c r="K3003" s="89"/>
      <c r="L3003" s="89"/>
      <c r="M3003" s="89"/>
      <c r="N3003" s="271">
        <v>0</v>
      </c>
      <c r="O3003" s="271">
        <v>4992.99</v>
      </c>
      <c r="P3003" s="89" t="s">
        <v>670</v>
      </c>
    </row>
    <row r="3004" spans="1:16" ht="63.75">
      <c r="A3004" s="268">
        <v>301</v>
      </c>
      <c r="B3004" s="89"/>
      <c r="C3004" s="269" t="s">
        <v>138</v>
      </c>
      <c r="D3004" s="84">
        <v>43563</v>
      </c>
      <c r="E3004" s="85" t="s">
        <v>6666</v>
      </c>
      <c r="F3004" s="85" t="s">
        <v>3</v>
      </c>
      <c r="G3004" s="85">
        <v>1726788</v>
      </c>
      <c r="H3004" s="89"/>
      <c r="I3004" s="270" t="s">
        <v>7519</v>
      </c>
      <c r="J3004" s="89"/>
      <c r="K3004" s="89"/>
      <c r="L3004" s="89"/>
      <c r="M3004" s="89"/>
      <c r="N3004" s="271">
        <v>0</v>
      </c>
      <c r="O3004" s="271">
        <v>3</v>
      </c>
      <c r="P3004" s="89" t="s">
        <v>670</v>
      </c>
    </row>
    <row r="3005" spans="1:16" ht="51">
      <c r="A3005" s="268">
        <v>41</v>
      </c>
      <c r="B3005" s="89"/>
      <c r="C3005" s="269" t="s">
        <v>47</v>
      </c>
      <c r="D3005" s="84">
        <v>43563</v>
      </c>
      <c r="E3005" s="85" t="s">
        <v>6667</v>
      </c>
      <c r="F3005" s="85" t="s">
        <v>3</v>
      </c>
      <c r="G3005" s="85">
        <v>1726774</v>
      </c>
      <c r="H3005" s="89"/>
      <c r="I3005" s="270" t="s">
        <v>7520</v>
      </c>
      <c r="J3005" s="89"/>
      <c r="K3005" s="89"/>
      <c r="L3005" s="89"/>
      <c r="M3005" s="89"/>
      <c r="N3005" s="271">
        <v>0</v>
      </c>
      <c r="O3005" s="271">
        <v>360</v>
      </c>
      <c r="P3005" s="89" t="s">
        <v>670</v>
      </c>
    </row>
    <row r="3006" spans="1:16" ht="38.25">
      <c r="A3006" s="268">
        <v>35</v>
      </c>
      <c r="B3006" s="89"/>
      <c r="C3006" s="269" t="s">
        <v>46</v>
      </c>
      <c r="D3006" s="84">
        <v>43563</v>
      </c>
      <c r="E3006" s="85" t="s">
        <v>6668</v>
      </c>
      <c r="F3006" s="85" t="s">
        <v>3</v>
      </c>
      <c r="G3006" s="85">
        <v>1726773</v>
      </c>
      <c r="H3006" s="89"/>
      <c r="I3006" s="270" t="s">
        <v>7521</v>
      </c>
      <c r="J3006" s="89"/>
      <c r="K3006" s="89"/>
      <c r="L3006" s="89"/>
      <c r="M3006" s="89"/>
      <c r="N3006" s="271">
        <v>0</v>
      </c>
      <c r="O3006" s="271">
        <v>1203.3900000000001</v>
      </c>
      <c r="P3006" s="89" t="s">
        <v>670</v>
      </c>
    </row>
    <row r="3007" spans="1:16" ht="38.25">
      <c r="A3007" s="268" t="s">
        <v>565</v>
      </c>
      <c r="B3007" s="89"/>
      <c r="C3007" s="269" t="s">
        <v>615</v>
      </c>
      <c r="D3007" s="84">
        <v>43563</v>
      </c>
      <c r="E3007" s="85" t="s">
        <v>6669</v>
      </c>
      <c r="F3007" s="85" t="s">
        <v>3</v>
      </c>
      <c r="G3007" s="85">
        <v>1726762</v>
      </c>
      <c r="H3007" s="89"/>
      <c r="I3007" s="270" t="s">
        <v>3984</v>
      </c>
      <c r="J3007" s="89"/>
      <c r="K3007" s="89"/>
      <c r="L3007" s="89"/>
      <c r="M3007" s="89"/>
      <c r="N3007" s="271">
        <v>0</v>
      </c>
      <c r="O3007" s="271">
        <v>571.76</v>
      </c>
      <c r="P3007" s="89" t="s">
        <v>670</v>
      </c>
    </row>
    <row r="3008" spans="1:16" ht="51">
      <c r="A3008" s="268" t="s">
        <v>565</v>
      </c>
      <c r="B3008" s="89"/>
      <c r="C3008" s="269" t="s">
        <v>615</v>
      </c>
      <c r="D3008" s="84">
        <v>43563</v>
      </c>
      <c r="E3008" s="85" t="s">
        <v>6670</v>
      </c>
      <c r="F3008" s="85" t="s">
        <v>3</v>
      </c>
      <c r="G3008" s="85">
        <v>1726739</v>
      </c>
      <c r="H3008" s="89"/>
      <c r="I3008" s="270" t="s">
        <v>7522</v>
      </c>
      <c r="J3008" s="89"/>
      <c r="K3008" s="89"/>
      <c r="L3008" s="89"/>
      <c r="M3008" s="89"/>
      <c r="N3008" s="271">
        <v>0</v>
      </c>
      <c r="O3008" s="271">
        <v>5720</v>
      </c>
      <c r="P3008" s="89" t="s">
        <v>670</v>
      </c>
    </row>
    <row r="3009" spans="1:16" ht="51">
      <c r="A3009" s="268">
        <v>291</v>
      </c>
      <c r="B3009" s="89"/>
      <c r="C3009" s="269" t="s">
        <v>129</v>
      </c>
      <c r="D3009" s="84">
        <v>43563</v>
      </c>
      <c r="E3009" s="85" t="s">
        <v>6671</v>
      </c>
      <c r="F3009" s="85" t="s">
        <v>3</v>
      </c>
      <c r="G3009" s="85">
        <v>1726863</v>
      </c>
      <c r="H3009" s="89"/>
      <c r="I3009" s="270" t="s">
        <v>7523</v>
      </c>
      <c r="J3009" s="89"/>
      <c r="K3009" s="89"/>
      <c r="L3009" s="89"/>
      <c r="M3009" s="89"/>
      <c r="N3009" s="271">
        <v>0</v>
      </c>
      <c r="O3009" s="271">
        <v>62201.200000000004</v>
      </c>
      <c r="P3009" s="89" t="s">
        <v>670</v>
      </c>
    </row>
    <row r="3010" spans="1:16" ht="51">
      <c r="A3010" s="268" t="s">
        <v>565</v>
      </c>
      <c r="B3010" s="89"/>
      <c r="C3010" s="269" t="s">
        <v>615</v>
      </c>
      <c r="D3010" s="84">
        <v>43563</v>
      </c>
      <c r="E3010" s="85" t="s">
        <v>6672</v>
      </c>
      <c r="F3010" s="85" t="s">
        <v>3</v>
      </c>
      <c r="G3010" s="85">
        <v>1726812</v>
      </c>
      <c r="H3010" s="89"/>
      <c r="I3010" s="270" t="s">
        <v>7524</v>
      </c>
      <c r="J3010" s="89"/>
      <c r="K3010" s="89"/>
      <c r="L3010" s="89"/>
      <c r="M3010" s="89"/>
      <c r="N3010" s="271">
        <v>0</v>
      </c>
      <c r="O3010" s="271">
        <v>5360.86</v>
      </c>
      <c r="P3010" s="89" t="s">
        <v>670</v>
      </c>
    </row>
    <row r="3011" spans="1:16" ht="51">
      <c r="A3011" s="268" t="s">
        <v>565</v>
      </c>
      <c r="B3011" s="89"/>
      <c r="C3011" s="269" t="s">
        <v>615</v>
      </c>
      <c r="D3011" s="84">
        <v>43563</v>
      </c>
      <c r="E3011" s="85" t="s">
        <v>6673</v>
      </c>
      <c r="F3011" s="85" t="s">
        <v>3</v>
      </c>
      <c r="G3011" s="85">
        <v>1726811</v>
      </c>
      <c r="H3011" s="89"/>
      <c r="I3011" s="270" t="s">
        <v>7525</v>
      </c>
      <c r="J3011" s="89"/>
      <c r="K3011" s="89"/>
      <c r="L3011" s="89"/>
      <c r="M3011" s="89"/>
      <c r="N3011" s="271">
        <v>0</v>
      </c>
      <c r="O3011" s="271">
        <v>6469.57</v>
      </c>
      <c r="P3011" s="89" t="s">
        <v>670</v>
      </c>
    </row>
    <row r="3012" spans="1:16" ht="51">
      <c r="A3012" s="268" t="s">
        <v>565</v>
      </c>
      <c r="B3012" s="89"/>
      <c r="C3012" s="269" t="s">
        <v>615</v>
      </c>
      <c r="D3012" s="84">
        <v>43563</v>
      </c>
      <c r="E3012" s="85" t="s">
        <v>6674</v>
      </c>
      <c r="F3012" s="85" t="s">
        <v>3</v>
      </c>
      <c r="G3012" s="85">
        <v>1726808</v>
      </c>
      <c r="H3012" s="89"/>
      <c r="I3012" s="270" t="s">
        <v>7526</v>
      </c>
      <c r="J3012" s="89"/>
      <c r="K3012" s="89"/>
      <c r="L3012" s="89"/>
      <c r="M3012" s="89"/>
      <c r="N3012" s="271">
        <v>0</v>
      </c>
      <c r="O3012" s="271">
        <v>5621.77</v>
      </c>
      <c r="P3012" s="89" t="s">
        <v>670</v>
      </c>
    </row>
    <row r="3013" spans="1:16" ht="51">
      <c r="A3013" s="268">
        <v>212</v>
      </c>
      <c r="B3013" s="89"/>
      <c r="C3013" s="269" t="s">
        <v>100</v>
      </c>
      <c r="D3013" s="84">
        <v>43563</v>
      </c>
      <c r="E3013" s="85" t="s">
        <v>6675</v>
      </c>
      <c r="F3013" s="85" t="s">
        <v>3</v>
      </c>
      <c r="G3013" s="85">
        <v>1726877</v>
      </c>
      <c r="H3013" s="89"/>
      <c r="I3013" s="270" t="s">
        <v>7527</v>
      </c>
      <c r="J3013" s="89"/>
      <c r="K3013" s="89"/>
      <c r="L3013" s="89"/>
      <c r="M3013" s="89"/>
      <c r="N3013" s="271">
        <v>0</v>
      </c>
      <c r="O3013" s="271">
        <v>485</v>
      </c>
      <c r="P3013" s="89" t="s">
        <v>670</v>
      </c>
    </row>
    <row r="3014" spans="1:16" ht="51">
      <c r="A3014" s="268">
        <v>212</v>
      </c>
      <c r="B3014" s="89"/>
      <c r="C3014" s="269" t="s">
        <v>100</v>
      </c>
      <c r="D3014" s="84">
        <v>43563</v>
      </c>
      <c r="E3014" s="85" t="s">
        <v>6676</v>
      </c>
      <c r="F3014" s="85" t="s">
        <v>3</v>
      </c>
      <c r="G3014" s="85">
        <v>1726876</v>
      </c>
      <c r="H3014" s="89"/>
      <c r="I3014" s="270" t="s">
        <v>7528</v>
      </c>
      <c r="J3014" s="89"/>
      <c r="K3014" s="89"/>
      <c r="L3014" s="89"/>
      <c r="M3014" s="89"/>
      <c r="N3014" s="271">
        <v>0</v>
      </c>
      <c r="O3014" s="271">
        <v>560.99</v>
      </c>
      <c r="P3014" s="89" t="s">
        <v>670</v>
      </c>
    </row>
    <row r="3015" spans="1:16" ht="38.25">
      <c r="A3015" s="268" t="s">
        <v>565</v>
      </c>
      <c r="B3015" s="89"/>
      <c r="C3015" s="269" t="s">
        <v>615</v>
      </c>
      <c r="D3015" s="84">
        <v>43563</v>
      </c>
      <c r="E3015" s="85" t="s">
        <v>6677</v>
      </c>
      <c r="F3015" s="85" t="s">
        <v>3</v>
      </c>
      <c r="G3015" s="85">
        <v>1726830</v>
      </c>
      <c r="H3015" s="89"/>
      <c r="I3015" s="270" t="s">
        <v>7529</v>
      </c>
      <c r="J3015" s="89"/>
      <c r="K3015" s="89"/>
      <c r="L3015" s="89"/>
      <c r="M3015" s="89"/>
      <c r="N3015" s="271">
        <v>0</v>
      </c>
      <c r="O3015" s="271">
        <v>5720</v>
      </c>
      <c r="P3015" s="89" t="s">
        <v>670</v>
      </c>
    </row>
    <row r="3016" spans="1:16" ht="63.75" hidden="1">
      <c r="A3016" s="268" t="s">
        <v>557</v>
      </c>
      <c r="B3016" s="89"/>
      <c r="C3016" s="269" t="s">
        <v>781</v>
      </c>
      <c r="D3016" s="84">
        <v>43564</v>
      </c>
      <c r="E3016" s="85" t="s">
        <v>6210</v>
      </c>
      <c r="F3016" s="85" t="s">
        <v>11</v>
      </c>
      <c r="G3016" s="85">
        <v>12081</v>
      </c>
      <c r="H3016" s="89"/>
      <c r="I3016" s="270" t="s">
        <v>7199</v>
      </c>
      <c r="J3016" s="89"/>
      <c r="K3016" s="89"/>
      <c r="L3016" s="89"/>
      <c r="M3016" s="89"/>
      <c r="N3016" s="271">
        <v>2695.01</v>
      </c>
      <c r="O3016" s="271">
        <v>0</v>
      </c>
      <c r="P3016" s="89" t="s">
        <v>670</v>
      </c>
    </row>
    <row r="3017" spans="1:16" ht="76.5" hidden="1">
      <c r="A3017" s="268">
        <v>291</v>
      </c>
      <c r="B3017" s="89"/>
      <c r="C3017" s="269" t="s">
        <v>129</v>
      </c>
      <c r="D3017" s="84">
        <v>43564</v>
      </c>
      <c r="E3017" s="85" t="s">
        <v>6211</v>
      </c>
      <c r="F3017" s="85" t="s">
        <v>11</v>
      </c>
      <c r="G3017" s="85">
        <v>1009140</v>
      </c>
      <c r="H3017" s="89"/>
      <c r="I3017" s="270" t="s">
        <v>7200</v>
      </c>
      <c r="J3017" s="89"/>
      <c r="K3017" s="89"/>
      <c r="L3017" s="89"/>
      <c r="M3017" s="89"/>
      <c r="N3017" s="271">
        <v>50</v>
      </c>
      <c r="O3017" s="271">
        <v>0</v>
      </c>
      <c r="P3017" s="89" t="s">
        <v>670</v>
      </c>
    </row>
    <row r="3018" spans="1:16" ht="63.75" hidden="1">
      <c r="A3018" s="268">
        <v>86</v>
      </c>
      <c r="B3018" s="89"/>
      <c r="C3018" s="269" t="s">
        <v>56</v>
      </c>
      <c r="D3018" s="84">
        <v>43564</v>
      </c>
      <c r="E3018" s="85" t="s">
        <v>6212</v>
      </c>
      <c r="F3018" s="85" t="s">
        <v>6</v>
      </c>
      <c r="G3018" s="85">
        <v>1103579</v>
      </c>
      <c r="H3018" s="89"/>
      <c r="I3018" s="270" t="s">
        <v>7201</v>
      </c>
      <c r="J3018" s="89"/>
      <c r="K3018" s="89"/>
      <c r="L3018" s="89"/>
      <c r="M3018" s="89"/>
      <c r="N3018" s="271">
        <v>0</v>
      </c>
      <c r="O3018" s="271">
        <v>621192</v>
      </c>
      <c r="P3018" s="89" t="s">
        <v>670</v>
      </c>
    </row>
    <row r="3019" spans="1:16" ht="51" hidden="1">
      <c r="A3019" s="268" t="s">
        <v>559</v>
      </c>
      <c r="B3019" s="89"/>
      <c r="C3019" s="269" t="s">
        <v>760</v>
      </c>
      <c r="D3019" s="84">
        <v>43564</v>
      </c>
      <c r="E3019" s="85" t="s">
        <v>6213</v>
      </c>
      <c r="F3019" s="85" t="s">
        <v>628</v>
      </c>
      <c r="G3019" s="85">
        <v>310119</v>
      </c>
      <c r="H3019" s="89"/>
      <c r="I3019" s="270" t="s">
        <v>7202</v>
      </c>
      <c r="J3019" s="89"/>
      <c r="K3019" s="89"/>
      <c r="L3019" s="89"/>
      <c r="M3019" s="89"/>
      <c r="N3019" s="271">
        <v>0</v>
      </c>
      <c r="O3019" s="271">
        <v>11757.46</v>
      </c>
      <c r="P3019" s="89" t="s">
        <v>670</v>
      </c>
    </row>
    <row r="3020" spans="1:16" ht="76.5" hidden="1">
      <c r="A3020" s="268" t="s">
        <v>557</v>
      </c>
      <c r="B3020" s="89"/>
      <c r="C3020" s="269" t="s">
        <v>781</v>
      </c>
      <c r="D3020" s="84">
        <v>43564</v>
      </c>
      <c r="E3020" s="85" t="s">
        <v>6214</v>
      </c>
      <c r="F3020" s="85" t="s">
        <v>6</v>
      </c>
      <c r="G3020" s="85">
        <v>1103771</v>
      </c>
      <c r="H3020" s="89"/>
      <c r="I3020" s="270" t="s">
        <v>7203</v>
      </c>
      <c r="J3020" s="89"/>
      <c r="K3020" s="89"/>
      <c r="L3020" s="89"/>
      <c r="M3020" s="89"/>
      <c r="N3020" s="271">
        <v>0</v>
      </c>
      <c r="O3020" s="271">
        <v>200000</v>
      </c>
      <c r="P3020" s="89" t="s">
        <v>670</v>
      </c>
    </row>
    <row r="3021" spans="1:16" ht="89.25" hidden="1">
      <c r="A3021" s="268">
        <v>340</v>
      </c>
      <c r="B3021" s="89"/>
      <c r="C3021" s="269" t="s">
        <v>147</v>
      </c>
      <c r="D3021" s="84">
        <v>43564</v>
      </c>
      <c r="E3021" s="85" t="s">
        <v>6215</v>
      </c>
      <c r="F3021" s="85" t="s">
        <v>15</v>
      </c>
      <c r="G3021" s="85">
        <v>7691</v>
      </c>
      <c r="H3021" s="89"/>
      <c r="I3021" s="270" t="s">
        <v>7204</v>
      </c>
      <c r="J3021" s="89"/>
      <c r="K3021" s="89"/>
      <c r="L3021" s="89"/>
      <c r="M3021" s="89"/>
      <c r="N3021" s="271">
        <v>292.83999999999997</v>
      </c>
      <c r="O3021" s="271">
        <v>0</v>
      </c>
      <c r="P3021" s="89" t="s">
        <v>670</v>
      </c>
    </row>
    <row r="3022" spans="1:16" ht="51" hidden="1">
      <c r="A3022" s="268">
        <v>513</v>
      </c>
      <c r="B3022" s="89"/>
      <c r="C3022" s="269" t="s">
        <v>171</v>
      </c>
      <c r="D3022" s="84">
        <v>43564</v>
      </c>
      <c r="E3022" s="85" t="s">
        <v>6216</v>
      </c>
      <c r="F3022" s="85" t="s">
        <v>15</v>
      </c>
      <c r="G3022" s="85">
        <v>1009818</v>
      </c>
      <c r="H3022" s="89"/>
      <c r="I3022" s="270" t="s">
        <v>7205</v>
      </c>
      <c r="J3022" s="89"/>
      <c r="K3022" s="89"/>
      <c r="L3022" s="89"/>
      <c r="M3022" s="89"/>
      <c r="N3022" s="271">
        <v>50</v>
      </c>
      <c r="O3022" s="271">
        <v>0</v>
      </c>
      <c r="P3022" s="89" t="s">
        <v>670</v>
      </c>
    </row>
    <row r="3023" spans="1:16" ht="51" hidden="1">
      <c r="A3023" s="268">
        <v>513</v>
      </c>
      <c r="B3023" s="89"/>
      <c r="C3023" s="269" t="s">
        <v>171</v>
      </c>
      <c r="D3023" s="84">
        <v>43564</v>
      </c>
      <c r="E3023" s="85" t="s">
        <v>6217</v>
      </c>
      <c r="F3023" s="85" t="s">
        <v>15</v>
      </c>
      <c r="G3023" s="85">
        <v>1009820</v>
      </c>
      <c r="H3023" s="89"/>
      <c r="I3023" s="270" t="s">
        <v>719</v>
      </c>
      <c r="J3023" s="89"/>
      <c r="K3023" s="89"/>
      <c r="L3023" s="89"/>
      <c r="M3023" s="89"/>
      <c r="N3023" s="271">
        <v>50</v>
      </c>
      <c r="O3023" s="271">
        <v>0</v>
      </c>
      <c r="P3023" s="89" t="s">
        <v>670</v>
      </c>
    </row>
    <row r="3024" spans="1:16" ht="51" hidden="1">
      <c r="A3024" s="268">
        <v>513</v>
      </c>
      <c r="B3024" s="89"/>
      <c r="C3024" s="269" t="s">
        <v>171</v>
      </c>
      <c r="D3024" s="84">
        <v>43564</v>
      </c>
      <c r="E3024" s="85" t="s">
        <v>6218</v>
      </c>
      <c r="F3024" s="85" t="s">
        <v>15</v>
      </c>
      <c r="G3024" s="85">
        <v>1009822</v>
      </c>
      <c r="H3024" s="89"/>
      <c r="I3024" s="270" t="s">
        <v>4069</v>
      </c>
      <c r="J3024" s="89"/>
      <c r="K3024" s="89"/>
      <c r="L3024" s="89"/>
      <c r="M3024" s="89"/>
      <c r="N3024" s="271">
        <v>50</v>
      </c>
      <c r="O3024" s="271">
        <v>0</v>
      </c>
      <c r="P3024" s="89" t="s">
        <v>670</v>
      </c>
    </row>
    <row r="3025" spans="1:16" ht="51" hidden="1">
      <c r="A3025" s="268">
        <v>513</v>
      </c>
      <c r="B3025" s="89"/>
      <c r="C3025" s="269" t="s">
        <v>171</v>
      </c>
      <c r="D3025" s="84">
        <v>43564</v>
      </c>
      <c r="E3025" s="85" t="s">
        <v>6219</v>
      </c>
      <c r="F3025" s="85" t="s">
        <v>15</v>
      </c>
      <c r="G3025" s="85">
        <v>1009918</v>
      </c>
      <c r="H3025" s="89"/>
      <c r="I3025" s="270" t="s">
        <v>4069</v>
      </c>
      <c r="J3025" s="89"/>
      <c r="K3025" s="89"/>
      <c r="L3025" s="89"/>
      <c r="M3025" s="89"/>
      <c r="N3025" s="271">
        <v>50</v>
      </c>
      <c r="O3025" s="271">
        <v>0</v>
      </c>
      <c r="P3025" s="89" t="s">
        <v>670</v>
      </c>
    </row>
    <row r="3026" spans="1:16" ht="51" hidden="1">
      <c r="A3026" s="268">
        <v>513</v>
      </c>
      <c r="B3026" s="89"/>
      <c r="C3026" s="269" t="s">
        <v>171</v>
      </c>
      <c r="D3026" s="84">
        <v>43564</v>
      </c>
      <c r="E3026" s="85" t="s">
        <v>6220</v>
      </c>
      <c r="F3026" s="85" t="s">
        <v>15</v>
      </c>
      <c r="G3026" s="85">
        <v>1009920</v>
      </c>
      <c r="H3026" s="89"/>
      <c r="I3026" s="270" t="s">
        <v>1408</v>
      </c>
      <c r="J3026" s="89"/>
      <c r="K3026" s="89"/>
      <c r="L3026" s="89"/>
      <c r="M3026" s="89"/>
      <c r="N3026" s="271">
        <v>50</v>
      </c>
      <c r="O3026" s="271">
        <v>0</v>
      </c>
      <c r="P3026" s="89" t="s">
        <v>670</v>
      </c>
    </row>
    <row r="3027" spans="1:16" ht="51" hidden="1">
      <c r="A3027" s="268">
        <v>513</v>
      </c>
      <c r="B3027" s="89"/>
      <c r="C3027" s="269" t="s">
        <v>171</v>
      </c>
      <c r="D3027" s="84">
        <v>43564</v>
      </c>
      <c r="E3027" s="85" t="s">
        <v>6221</v>
      </c>
      <c r="F3027" s="85" t="s">
        <v>15</v>
      </c>
      <c r="G3027" s="85">
        <v>1009922</v>
      </c>
      <c r="H3027" s="89"/>
      <c r="I3027" s="270" t="s">
        <v>4069</v>
      </c>
      <c r="J3027" s="89"/>
      <c r="K3027" s="89"/>
      <c r="L3027" s="89"/>
      <c r="M3027" s="89"/>
      <c r="N3027" s="271">
        <v>50</v>
      </c>
      <c r="O3027" s="271">
        <v>0</v>
      </c>
      <c r="P3027" s="89" t="s">
        <v>670</v>
      </c>
    </row>
    <row r="3028" spans="1:16" ht="51">
      <c r="A3028" s="268">
        <v>526</v>
      </c>
      <c r="B3028" s="89"/>
      <c r="C3028" s="269" t="s">
        <v>610</v>
      </c>
      <c r="D3028" s="84">
        <v>43564</v>
      </c>
      <c r="E3028" s="85" t="s">
        <v>6678</v>
      </c>
      <c r="F3028" s="85" t="s">
        <v>3</v>
      </c>
      <c r="G3028" s="85">
        <v>1727371</v>
      </c>
      <c r="H3028" s="89"/>
      <c r="I3028" s="270" t="s">
        <v>7530</v>
      </c>
      <c r="J3028" s="89"/>
      <c r="K3028" s="89"/>
      <c r="L3028" s="89"/>
      <c r="M3028" s="89"/>
      <c r="N3028" s="271">
        <v>0</v>
      </c>
      <c r="O3028" s="271">
        <v>120</v>
      </c>
      <c r="P3028" s="89" t="s">
        <v>670</v>
      </c>
    </row>
    <row r="3029" spans="1:16" ht="38.25">
      <c r="A3029" s="268">
        <v>526</v>
      </c>
      <c r="B3029" s="89"/>
      <c r="C3029" s="269" t="s">
        <v>610</v>
      </c>
      <c r="D3029" s="84">
        <v>43564</v>
      </c>
      <c r="E3029" s="85" t="s">
        <v>6679</v>
      </c>
      <c r="F3029" s="85" t="s">
        <v>3</v>
      </c>
      <c r="G3029" s="85">
        <v>1727407</v>
      </c>
      <c r="H3029" s="89"/>
      <c r="I3029" s="270" t="s">
        <v>7531</v>
      </c>
      <c r="J3029" s="89"/>
      <c r="K3029" s="89"/>
      <c r="L3029" s="89"/>
      <c r="M3029" s="89"/>
      <c r="N3029" s="271">
        <v>0</v>
      </c>
      <c r="O3029" s="271">
        <v>31</v>
      </c>
      <c r="P3029" s="89" t="s">
        <v>670</v>
      </c>
    </row>
    <row r="3030" spans="1:16" ht="63.75">
      <c r="A3030" s="268">
        <v>35</v>
      </c>
      <c r="B3030" s="89"/>
      <c r="C3030" s="269" t="s">
        <v>46</v>
      </c>
      <c r="D3030" s="84">
        <v>43564</v>
      </c>
      <c r="E3030" s="85" t="s">
        <v>6680</v>
      </c>
      <c r="F3030" s="85" t="s">
        <v>3</v>
      </c>
      <c r="G3030" s="85">
        <v>1727411</v>
      </c>
      <c r="H3030" s="89"/>
      <c r="I3030" s="270" t="s">
        <v>7532</v>
      </c>
      <c r="J3030" s="89"/>
      <c r="K3030" s="89"/>
      <c r="L3030" s="89"/>
      <c r="M3030" s="89"/>
      <c r="N3030" s="271">
        <v>0</v>
      </c>
      <c r="O3030" s="271">
        <v>183.08</v>
      </c>
      <c r="P3030" s="89" t="s">
        <v>670</v>
      </c>
    </row>
    <row r="3031" spans="1:16" ht="51">
      <c r="A3031" s="268">
        <v>212</v>
      </c>
      <c r="B3031" s="89"/>
      <c r="C3031" s="269" t="s">
        <v>100</v>
      </c>
      <c r="D3031" s="84">
        <v>43564</v>
      </c>
      <c r="E3031" s="85" t="s">
        <v>6681</v>
      </c>
      <c r="F3031" s="85" t="s">
        <v>3</v>
      </c>
      <c r="G3031" s="85">
        <v>1727353</v>
      </c>
      <c r="H3031" s="89"/>
      <c r="I3031" s="270" t="s">
        <v>7533</v>
      </c>
      <c r="J3031" s="89"/>
      <c r="K3031" s="89"/>
      <c r="L3031" s="89"/>
      <c r="M3031" s="89"/>
      <c r="N3031" s="271">
        <v>0</v>
      </c>
      <c r="O3031" s="271">
        <v>60</v>
      </c>
      <c r="P3031" s="89" t="s">
        <v>670</v>
      </c>
    </row>
    <row r="3032" spans="1:16" ht="38.25">
      <c r="A3032" s="268" t="s">
        <v>565</v>
      </c>
      <c r="B3032" s="89"/>
      <c r="C3032" s="269" t="s">
        <v>615</v>
      </c>
      <c r="D3032" s="84">
        <v>43564</v>
      </c>
      <c r="E3032" s="85" t="s">
        <v>6682</v>
      </c>
      <c r="F3032" s="85" t="s">
        <v>3</v>
      </c>
      <c r="G3032" s="85">
        <v>1727501</v>
      </c>
      <c r="H3032" s="89"/>
      <c r="I3032" s="270" t="s">
        <v>7534</v>
      </c>
      <c r="J3032" s="89"/>
      <c r="K3032" s="89"/>
      <c r="L3032" s="89"/>
      <c r="M3032" s="89"/>
      <c r="N3032" s="271">
        <v>0</v>
      </c>
      <c r="O3032" s="271">
        <v>1286.25</v>
      </c>
      <c r="P3032" s="89" t="s">
        <v>670</v>
      </c>
    </row>
    <row r="3033" spans="1:16" ht="38.25">
      <c r="A3033" s="268" t="s">
        <v>565</v>
      </c>
      <c r="B3033" s="89"/>
      <c r="C3033" s="269" t="s">
        <v>615</v>
      </c>
      <c r="D3033" s="84">
        <v>43564</v>
      </c>
      <c r="E3033" s="85" t="s">
        <v>6683</v>
      </c>
      <c r="F3033" s="85" t="s">
        <v>3</v>
      </c>
      <c r="G3033" s="85">
        <v>1727499</v>
      </c>
      <c r="H3033" s="89"/>
      <c r="I3033" s="270" t="s">
        <v>7534</v>
      </c>
      <c r="J3033" s="89"/>
      <c r="K3033" s="89"/>
      <c r="L3033" s="89"/>
      <c r="M3033" s="89"/>
      <c r="N3033" s="271">
        <v>0</v>
      </c>
      <c r="O3033" s="271">
        <v>710.01</v>
      </c>
      <c r="P3033" s="89" t="s">
        <v>670</v>
      </c>
    </row>
    <row r="3034" spans="1:16" ht="63.75">
      <c r="A3034" s="268">
        <v>46</v>
      </c>
      <c r="B3034" s="89"/>
      <c r="C3034" s="269" t="s">
        <v>48</v>
      </c>
      <c r="D3034" s="84">
        <v>43564</v>
      </c>
      <c r="E3034" s="85" t="s">
        <v>6684</v>
      </c>
      <c r="F3034" s="85" t="s">
        <v>3</v>
      </c>
      <c r="G3034" s="85">
        <v>1727463</v>
      </c>
      <c r="H3034" s="89"/>
      <c r="I3034" s="270" t="s">
        <v>7535</v>
      </c>
      <c r="J3034" s="89"/>
      <c r="K3034" s="89"/>
      <c r="L3034" s="89"/>
      <c r="M3034" s="89"/>
      <c r="N3034" s="271">
        <v>0</v>
      </c>
      <c r="O3034" s="271">
        <v>187</v>
      </c>
      <c r="P3034" s="89" t="s">
        <v>670</v>
      </c>
    </row>
    <row r="3035" spans="1:16" ht="38.25">
      <c r="A3035" s="268" t="s">
        <v>565</v>
      </c>
      <c r="B3035" s="89"/>
      <c r="C3035" s="269" t="s">
        <v>615</v>
      </c>
      <c r="D3035" s="84">
        <v>43564</v>
      </c>
      <c r="E3035" s="85" t="s">
        <v>6685</v>
      </c>
      <c r="F3035" s="85" t="s">
        <v>3</v>
      </c>
      <c r="G3035" s="85">
        <v>1727437</v>
      </c>
      <c r="H3035" s="89"/>
      <c r="I3035" s="270" t="s">
        <v>7536</v>
      </c>
      <c r="J3035" s="89"/>
      <c r="K3035" s="89"/>
      <c r="L3035" s="89"/>
      <c r="M3035" s="89"/>
      <c r="N3035" s="271">
        <v>0</v>
      </c>
      <c r="O3035" s="271">
        <v>400</v>
      </c>
      <c r="P3035" s="89" t="s">
        <v>670</v>
      </c>
    </row>
    <row r="3036" spans="1:16" ht="63.75">
      <c r="A3036" s="268">
        <v>20</v>
      </c>
      <c r="B3036" s="89"/>
      <c r="C3036" s="269" t="s">
        <v>44</v>
      </c>
      <c r="D3036" s="84">
        <v>43564</v>
      </c>
      <c r="E3036" s="85" t="s">
        <v>6686</v>
      </c>
      <c r="F3036" s="85" t="s">
        <v>3</v>
      </c>
      <c r="G3036" s="85">
        <v>1727428</v>
      </c>
      <c r="H3036" s="89"/>
      <c r="I3036" s="270" t="s">
        <v>7537</v>
      </c>
      <c r="J3036" s="89"/>
      <c r="K3036" s="89"/>
      <c r="L3036" s="89"/>
      <c r="M3036" s="89"/>
      <c r="N3036" s="271">
        <v>0</v>
      </c>
      <c r="O3036" s="271">
        <v>108</v>
      </c>
      <c r="P3036" s="89" t="s">
        <v>670</v>
      </c>
    </row>
    <row r="3037" spans="1:16" ht="51">
      <c r="A3037" s="268">
        <v>66</v>
      </c>
      <c r="B3037" s="89"/>
      <c r="C3037" s="269" t="s">
        <v>52</v>
      </c>
      <c r="D3037" s="84">
        <v>43564</v>
      </c>
      <c r="E3037" s="85" t="s">
        <v>6687</v>
      </c>
      <c r="F3037" s="85" t="s">
        <v>3</v>
      </c>
      <c r="G3037" s="85">
        <v>1727418</v>
      </c>
      <c r="H3037" s="89"/>
      <c r="I3037" s="270" t="s">
        <v>7538</v>
      </c>
      <c r="J3037" s="89"/>
      <c r="K3037" s="89"/>
      <c r="L3037" s="89"/>
      <c r="M3037" s="89"/>
      <c r="N3037" s="271">
        <v>0</v>
      </c>
      <c r="O3037" s="271">
        <v>565.18000000000006</v>
      </c>
      <c r="P3037" s="89" t="s">
        <v>670</v>
      </c>
    </row>
    <row r="3038" spans="1:16" ht="63.75">
      <c r="A3038" s="268">
        <v>70</v>
      </c>
      <c r="B3038" s="89"/>
      <c r="C3038" s="269" t="s">
        <v>53</v>
      </c>
      <c r="D3038" s="84">
        <v>43564</v>
      </c>
      <c r="E3038" s="85" t="s">
        <v>6688</v>
      </c>
      <c r="F3038" s="85" t="s">
        <v>3</v>
      </c>
      <c r="G3038" s="85">
        <v>1727264</v>
      </c>
      <c r="H3038" s="89"/>
      <c r="I3038" s="270" t="s">
        <v>7539</v>
      </c>
      <c r="J3038" s="89"/>
      <c r="K3038" s="89"/>
      <c r="L3038" s="89"/>
      <c r="M3038" s="89"/>
      <c r="N3038" s="271">
        <v>0</v>
      </c>
      <c r="O3038" s="271">
        <v>200</v>
      </c>
      <c r="P3038" s="89" t="s">
        <v>670</v>
      </c>
    </row>
    <row r="3039" spans="1:16" ht="51">
      <c r="A3039" s="268" t="s">
        <v>565</v>
      </c>
      <c r="B3039" s="89"/>
      <c r="C3039" s="269" t="s">
        <v>615</v>
      </c>
      <c r="D3039" s="84">
        <v>43564</v>
      </c>
      <c r="E3039" s="85" t="s">
        <v>6689</v>
      </c>
      <c r="F3039" s="85" t="s">
        <v>3</v>
      </c>
      <c r="G3039" s="85">
        <v>1727254</v>
      </c>
      <c r="H3039" s="89"/>
      <c r="I3039" s="270" t="s">
        <v>7540</v>
      </c>
      <c r="J3039" s="89"/>
      <c r="K3039" s="89"/>
      <c r="L3039" s="89"/>
      <c r="M3039" s="89"/>
      <c r="N3039" s="271">
        <v>0</v>
      </c>
      <c r="O3039" s="271">
        <v>58796.65</v>
      </c>
      <c r="P3039" s="89" t="s">
        <v>670</v>
      </c>
    </row>
    <row r="3040" spans="1:16" ht="63.75">
      <c r="A3040" s="268">
        <v>683</v>
      </c>
      <c r="B3040" s="89"/>
      <c r="C3040" s="269" t="s">
        <v>1372</v>
      </c>
      <c r="D3040" s="84">
        <v>43564</v>
      </c>
      <c r="E3040" s="85" t="s">
        <v>6690</v>
      </c>
      <c r="F3040" s="85" t="s">
        <v>3</v>
      </c>
      <c r="G3040" s="85">
        <v>1727242</v>
      </c>
      <c r="H3040" s="89"/>
      <c r="I3040" s="270" t="s">
        <v>7541</v>
      </c>
      <c r="J3040" s="89"/>
      <c r="K3040" s="89"/>
      <c r="L3040" s="89"/>
      <c r="M3040" s="89"/>
      <c r="N3040" s="271">
        <v>0</v>
      </c>
      <c r="O3040" s="271">
        <v>1208.74</v>
      </c>
      <c r="P3040" s="89" t="s">
        <v>670</v>
      </c>
    </row>
    <row r="3041" spans="1:16" ht="63.75">
      <c r="A3041" s="268">
        <v>683</v>
      </c>
      <c r="B3041" s="89"/>
      <c r="C3041" s="269" t="s">
        <v>1372</v>
      </c>
      <c r="D3041" s="84">
        <v>43564</v>
      </c>
      <c r="E3041" s="85" t="s">
        <v>6691</v>
      </c>
      <c r="F3041" s="85" t="s">
        <v>3</v>
      </c>
      <c r="G3041" s="85">
        <v>1727241</v>
      </c>
      <c r="H3041" s="89"/>
      <c r="I3041" s="270" t="s">
        <v>7542</v>
      </c>
      <c r="J3041" s="89"/>
      <c r="K3041" s="89"/>
      <c r="L3041" s="89"/>
      <c r="M3041" s="89"/>
      <c r="N3041" s="271">
        <v>0</v>
      </c>
      <c r="O3041" s="271">
        <v>1174</v>
      </c>
      <c r="P3041" s="89" t="s">
        <v>670</v>
      </c>
    </row>
    <row r="3042" spans="1:16" ht="63.75">
      <c r="A3042" s="268">
        <v>683</v>
      </c>
      <c r="B3042" s="89"/>
      <c r="C3042" s="269" t="s">
        <v>1372</v>
      </c>
      <c r="D3042" s="84">
        <v>43564</v>
      </c>
      <c r="E3042" s="85" t="s">
        <v>6692</v>
      </c>
      <c r="F3042" s="85" t="s">
        <v>3</v>
      </c>
      <c r="G3042" s="85">
        <v>1727238</v>
      </c>
      <c r="H3042" s="89"/>
      <c r="I3042" s="270" t="s">
        <v>7543</v>
      </c>
      <c r="J3042" s="89"/>
      <c r="K3042" s="89"/>
      <c r="L3042" s="89"/>
      <c r="M3042" s="89"/>
      <c r="N3042" s="271">
        <v>0</v>
      </c>
      <c r="O3042" s="271">
        <v>2382.7400000000002</v>
      </c>
      <c r="P3042" s="89" t="s">
        <v>670</v>
      </c>
    </row>
    <row r="3043" spans="1:16" ht="63.75">
      <c r="A3043" s="268" t="s">
        <v>565</v>
      </c>
      <c r="B3043" s="89"/>
      <c r="C3043" s="269" t="s">
        <v>615</v>
      </c>
      <c r="D3043" s="84">
        <v>43564</v>
      </c>
      <c r="E3043" s="85" t="s">
        <v>6693</v>
      </c>
      <c r="F3043" s="85" t="s">
        <v>3</v>
      </c>
      <c r="G3043" s="85">
        <v>1727305</v>
      </c>
      <c r="H3043" s="89"/>
      <c r="I3043" s="270" t="s">
        <v>7544</v>
      </c>
      <c r="J3043" s="89"/>
      <c r="K3043" s="89"/>
      <c r="L3043" s="89"/>
      <c r="M3043" s="89"/>
      <c r="N3043" s="271">
        <v>0</v>
      </c>
      <c r="O3043" s="271">
        <v>3911.5</v>
      </c>
      <c r="P3043" s="89" t="s">
        <v>670</v>
      </c>
    </row>
    <row r="3044" spans="1:16" ht="51">
      <c r="A3044" s="268" t="s">
        <v>565</v>
      </c>
      <c r="B3044" s="89"/>
      <c r="C3044" s="269" t="s">
        <v>615</v>
      </c>
      <c r="D3044" s="84">
        <v>43564</v>
      </c>
      <c r="E3044" s="85" t="s">
        <v>6694</v>
      </c>
      <c r="F3044" s="85" t="s">
        <v>3</v>
      </c>
      <c r="G3044" s="85">
        <v>1727232</v>
      </c>
      <c r="H3044" s="89"/>
      <c r="I3044" s="270" t="s">
        <v>7545</v>
      </c>
      <c r="J3044" s="89"/>
      <c r="K3044" s="89"/>
      <c r="L3044" s="89"/>
      <c r="M3044" s="89"/>
      <c r="N3044" s="271">
        <v>0</v>
      </c>
      <c r="O3044" s="271">
        <v>740.37</v>
      </c>
      <c r="P3044" s="89" t="s">
        <v>670</v>
      </c>
    </row>
    <row r="3045" spans="1:16" ht="63.75">
      <c r="A3045" s="268" t="s">
        <v>559</v>
      </c>
      <c r="B3045" s="89"/>
      <c r="C3045" s="269" t="s">
        <v>760</v>
      </c>
      <c r="D3045" s="84">
        <v>43564</v>
      </c>
      <c r="E3045" s="85" t="s">
        <v>6695</v>
      </c>
      <c r="F3045" s="85" t="s">
        <v>3</v>
      </c>
      <c r="G3045" s="85">
        <v>1727226</v>
      </c>
      <c r="H3045" s="89"/>
      <c r="I3045" s="270" t="s">
        <v>7546</v>
      </c>
      <c r="J3045" s="89"/>
      <c r="K3045" s="89"/>
      <c r="L3045" s="89"/>
      <c r="M3045" s="89"/>
      <c r="N3045" s="271">
        <v>0</v>
      </c>
      <c r="O3045" s="271">
        <v>0.08</v>
      </c>
      <c r="P3045" s="89" t="s">
        <v>670</v>
      </c>
    </row>
    <row r="3046" spans="1:16" ht="38.25">
      <c r="A3046" s="268" t="s">
        <v>565</v>
      </c>
      <c r="B3046" s="89"/>
      <c r="C3046" s="269" t="s">
        <v>615</v>
      </c>
      <c r="D3046" s="84">
        <v>43564</v>
      </c>
      <c r="E3046" s="85" t="s">
        <v>6696</v>
      </c>
      <c r="F3046" s="85" t="s">
        <v>3</v>
      </c>
      <c r="G3046" s="85">
        <v>1727224</v>
      </c>
      <c r="H3046" s="89"/>
      <c r="I3046" s="270" t="s">
        <v>7547</v>
      </c>
      <c r="J3046" s="89"/>
      <c r="K3046" s="89"/>
      <c r="L3046" s="89"/>
      <c r="M3046" s="89"/>
      <c r="N3046" s="271">
        <v>0</v>
      </c>
      <c r="O3046" s="271">
        <v>2000</v>
      </c>
      <c r="P3046" s="89" t="s">
        <v>670</v>
      </c>
    </row>
    <row r="3047" spans="1:16" ht="51">
      <c r="A3047" s="268" t="s">
        <v>565</v>
      </c>
      <c r="B3047" s="89"/>
      <c r="C3047" s="269" t="s">
        <v>615</v>
      </c>
      <c r="D3047" s="84">
        <v>43564</v>
      </c>
      <c r="E3047" s="85" t="s">
        <v>6697</v>
      </c>
      <c r="F3047" s="85" t="s">
        <v>3</v>
      </c>
      <c r="G3047" s="85">
        <v>1727198</v>
      </c>
      <c r="H3047" s="89"/>
      <c r="I3047" s="270" t="s">
        <v>7548</v>
      </c>
      <c r="J3047" s="89"/>
      <c r="K3047" s="89"/>
      <c r="L3047" s="89"/>
      <c r="M3047" s="89"/>
      <c r="N3047" s="271">
        <v>0</v>
      </c>
      <c r="O3047" s="271">
        <v>12943.800000000001</v>
      </c>
      <c r="P3047" s="89" t="s">
        <v>670</v>
      </c>
    </row>
    <row r="3048" spans="1:16" ht="51">
      <c r="A3048" s="268">
        <v>117</v>
      </c>
      <c r="B3048" s="89"/>
      <c r="C3048" s="269" t="s">
        <v>62</v>
      </c>
      <c r="D3048" s="84">
        <v>43564</v>
      </c>
      <c r="E3048" s="85" t="s">
        <v>6698</v>
      </c>
      <c r="F3048" s="85" t="s">
        <v>3</v>
      </c>
      <c r="G3048" s="85">
        <v>1727192</v>
      </c>
      <c r="H3048" s="89"/>
      <c r="I3048" s="270" t="s">
        <v>7549</v>
      </c>
      <c r="J3048" s="89"/>
      <c r="K3048" s="89"/>
      <c r="L3048" s="89"/>
      <c r="M3048" s="89"/>
      <c r="N3048" s="271">
        <v>0</v>
      </c>
      <c r="O3048" s="271">
        <v>1124</v>
      </c>
      <c r="P3048" s="89" t="s">
        <v>670</v>
      </c>
    </row>
    <row r="3049" spans="1:16" ht="51">
      <c r="A3049" s="268" t="s">
        <v>565</v>
      </c>
      <c r="B3049" s="89"/>
      <c r="C3049" s="269" t="s">
        <v>615</v>
      </c>
      <c r="D3049" s="84">
        <v>43564</v>
      </c>
      <c r="E3049" s="85" t="s">
        <v>6699</v>
      </c>
      <c r="F3049" s="85" t="s">
        <v>3</v>
      </c>
      <c r="G3049" s="85">
        <v>1727191</v>
      </c>
      <c r="H3049" s="89"/>
      <c r="I3049" s="270" t="s">
        <v>7550</v>
      </c>
      <c r="J3049" s="89"/>
      <c r="K3049" s="89"/>
      <c r="L3049" s="89"/>
      <c r="M3049" s="89"/>
      <c r="N3049" s="271">
        <v>0</v>
      </c>
      <c r="O3049" s="271">
        <v>800</v>
      </c>
      <c r="P3049" s="89" t="s">
        <v>670</v>
      </c>
    </row>
    <row r="3050" spans="1:16" ht="76.5" hidden="1">
      <c r="A3050" s="268">
        <v>10</v>
      </c>
      <c r="B3050" s="89"/>
      <c r="C3050" s="269" t="s">
        <v>41</v>
      </c>
      <c r="D3050" s="84">
        <v>43565</v>
      </c>
      <c r="E3050" s="85" t="s">
        <v>6222</v>
      </c>
      <c r="F3050" s="85" t="s">
        <v>6</v>
      </c>
      <c r="G3050" s="85">
        <v>1010539</v>
      </c>
      <c r="H3050" s="89"/>
      <c r="I3050" s="270" t="s">
        <v>7206</v>
      </c>
      <c r="J3050" s="89"/>
      <c r="K3050" s="89"/>
      <c r="L3050" s="89"/>
      <c r="M3050" s="89"/>
      <c r="N3050" s="271">
        <v>0</v>
      </c>
      <c r="O3050" s="271">
        <v>82775.64</v>
      </c>
      <c r="P3050" s="89" t="s">
        <v>670</v>
      </c>
    </row>
    <row r="3051" spans="1:16" ht="63.75" hidden="1">
      <c r="A3051" s="268">
        <v>10</v>
      </c>
      <c r="B3051" s="89"/>
      <c r="C3051" s="269" t="s">
        <v>41</v>
      </c>
      <c r="D3051" s="84">
        <v>43565</v>
      </c>
      <c r="E3051" s="85" t="s">
        <v>6223</v>
      </c>
      <c r="F3051" s="85" t="s">
        <v>6</v>
      </c>
      <c r="G3051" s="85">
        <v>1010541</v>
      </c>
      <c r="H3051" s="89"/>
      <c r="I3051" s="270" t="s">
        <v>7207</v>
      </c>
      <c r="J3051" s="89"/>
      <c r="K3051" s="89"/>
      <c r="L3051" s="89"/>
      <c r="M3051" s="89"/>
      <c r="N3051" s="271">
        <v>0</v>
      </c>
      <c r="O3051" s="271">
        <v>89532.67</v>
      </c>
      <c r="P3051" s="89" t="s">
        <v>670</v>
      </c>
    </row>
    <row r="3052" spans="1:16" ht="76.5" hidden="1">
      <c r="A3052" s="268">
        <v>35</v>
      </c>
      <c r="B3052" s="89"/>
      <c r="C3052" s="269" t="s">
        <v>46</v>
      </c>
      <c r="D3052" s="84">
        <v>43565</v>
      </c>
      <c r="E3052" s="85" t="s">
        <v>6224</v>
      </c>
      <c r="F3052" s="85" t="s">
        <v>671</v>
      </c>
      <c r="G3052" s="85">
        <v>312761</v>
      </c>
      <c r="H3052" s="89"/>
      <c r="I3052" s="270" t="s">
        <v>7208</v>
      </c>
      <c r="J3052" s="89"/>
      <c r="K3052" s="89"/>
      <c r="L3052" s="89"/>
      <c r="M3052" s="89"/>
      <c r="N3052" s="271">
        <v>0</v>
      </c>
      <c r="O3052" s="271">
        <v>98705.22</v>
      </c>
      <c r="P3052" s="89" t="s">
        <v>670</v>
      </c>
    </row>
    <row r="3053" spans="1:16" ht="51" hidden="1">
      <c r="A3053" s="268" t="s">
        <v>559</v>
      </c>
      <c r="B3053" s="89"/>
      <c r="C3053" s="269" t="s">
        <v>760</v>
      </c>
      <c r="D3053" s="84">
        <v>43565</v>
      </c>
      <c r="E3053" s="85" t="s">
        <v>6225</v>
      </c>
      <c r="F3053" s="85" t="s">
        <v>6</v>
      </c>
      <c r="G3053" s="85">
        <v>1104403</v>
      </c>
      <c r="H3053" s="89"/>
      <c r="I3053" s="270" t="s">
        <v>7209</v>
      </c>
      <c r="J3053" s="89"/>
      <c r="K3053" s="89"/>
      <c r="L3053" s="89"/>
      <c r="M3053" s="89"/>
      <c r="N3053" s="271">
        <v>0</v>
      </c>
      <c r="O3053" s="271">
        <v>2178.44</v>
      </c>
      <c r="P3053" s="89" t="s">
        <v>670</v>
      </c>
    </row>
    <row r="3054" spans="1:16" ht="51" hidden="1">
      <c r="A3054" s="268">
        <v>35</v>
      </c>
      <c r="B3054" s="89"/>
      <c r="C3054" s="269" t="s">
        <v>46</v>
      </c>
      <c r="D3054" s="84">
        <v>43565</v>
      </c>
      <c r="E3054" s="85" t="s">
        <v>6226</v>
      </c>
      <c r="F3054" s="85" t="s">
        <v>6</v>
      </c>
      <c r="G3054" s="85">
        <v>1104432</v>
      </c>
      <c r="H3054" s="89"/>
      <c r="I3054" s="270" t="s">
        <v>7210</v>
      </c>
      <c r="J3054" s="89"/>
      <c r="K3054" s="89"/>
      <c r="L3054" s="89"/>
      <c r="M3054" s="89"/>
      <c r="N3054" s="271">
        <v>0</v>
      </c>
      <c r="O3054" s="271">
        <v>4834.42</v>
      </c>
      <c r="P3054" s="89" t="s">
        <v>670</v>
      </c>
    </row>
    <row r="3055" spans="1:16" ht="89.25" hidden="1">
      <c r="A3055" s="268" t="s">
        <v>556</v>
      </c>
      <c r="B3055" s="89"/>
      <c r="C3055" s="269" t="s">
        <v>616</v>
      </c>
      <c r="D3055" s="84">
        <v>43565</v>
      </c>
      <c r="E3055" s="85" t="s">
        <v>6227</v>
      </c>
      <c r="F3055" s="85" t="s">
        <v>6</v>
      </c>
      <c r="G3055" s="85">
        <v>951239</v>
      </c>
      <c r="H3055" s="89"/>
      <c r="I3055" s="270" t="s">
        <v>7211</v>
      </c>
      <c r="J3055" s="89"/>
      <c r="K3055" s="89"/>
      <c r="L3055" s="89"/>
      <c r="M3055" s="89"/>
      <c r="N3055" s="271">
        <v>0</v>
      </c>
      <c r="O3055" s="271">
        <v>7243.98</v>
      </c>
      <c r="P3055" s="89" t="s">
        <v>670</v>
      </c>
    </row>
    <row r="3056" spans="1:16" ht="76.5" hidden="1">
      <c r="A3056" s="268" t="s">
        <v>556</v>
      </c>
      <c r="B3056" s="89"/>
      <c r="C3056" s="269" t="s">
        <v>616</v>
      </c>
      <c r="D3056" s="84">
        <v>43565</v>
      </c>
      <c r="E3056" s="85" t="s">
        <v>6228</v>
      </c>
      <c r="F3056" s="85" t="s">
        <v>6</v>
      </c>
      <c r="G3056" s="85">
        <v>951239</v>
      </c>
      <c r="H3056" s="89"/>
      <c r="I3056" s="270" t="s">
        <v>7212</v>
      </c>
      <c r="J3056" s="89"/>
      <c r="K3056" s="89"/>
      <c r="L3056" s="89"/>
      <c r="M3056" s="89"/>
      <c r="N3056" s="271">
        <v>0</v>
      </c>
      <c r="O3056" s="271">
        <v>4879.71</v>
      </c>
      <c r="P3056" s="89" t="s">
        <v>670</v>
      </c>
    </row>
    <row r="3057" spans="1:16" ht="89.25" hidden="1">
      <c r="A3057" s="268" t="s">
        <v>556</v>
      </c>
      <c r="B3057" s="89"/>
      <c r="C3057" s="269" t="s">
        <v>616</v>
      </c>
      <c r="D3057" s="84">
        <v>43565</v>
      </c>
      <c r="E3057" s="85" t="s">
        <v>6229</v>
      </c>
      <c r="F3057" s="85" t="s">
        <v>6</v>
      </c>
      <c r="G3057" s="85">
        <v>951239</v>
      </c>
      <c r="H3057" s="89"/>
      <c r="I3057" s="270" t="s">
        <v>7213</v>
      </c>
      <c r="J3057" s="89"/>
      <c r="K3057" s="89"/>
      <c r="L3057" s="89"/>
      <c r="M3057" s="89"/>
      <c r="N3057" s="271">
        <v>0</v>
      </c>
      <c r="O3057" s="271">
        <v>3177.33</v>
      </c>
      <c r="P3057" s="89" t="s">
        <v>670</v>
      </c>
    </row>
    <row r="3058" spans="1:16" ht="89.25" hidden="1">
      <c r="A3058" s="268">
        <v>310</v>
      </c>
      <c r="B3058" s="89"/>
      <c r="C3058" s="269" t="s">
        <v>141</v>
      </c>
      <c r="D3058" s="84">
        <v>43565</v>
      </c>
      <c r="E3058" s="85" t="s">
        <v>6230</v>
      </c>
      <c r="F3058" s="85" t="s">
        <v>13</v>
      </c>
      <c r="G3058" s="85">
        <v>951243</v>
      </c>
      <c r="H3058" s="89"/>
      <c r="I3058" s="270" t="s">
        <v>7214</v>
      </c>
      <c r="J3058" s="89"/>
      <c r="K3058" s="89"/>
      <c r="L3058" s="89"/>
      <c r="M3058" s="89"/>
      <c r="N3058" s="271">
        <v>348</v>
      </c>
      <c r="O3058" s="271">
        <v>0</v>
      </c>
      <c r="P3058" s="89" t="s">
        <v>670</v>
      </c>
    </row>
    <row r="3059" spans="1:16" ht="89.25" hidden="1">
      <c r="A3059" s="268">
        <v>310</v>
      </c>
      <c r="B3059" s="89"/>
      <c r="C3059" s="269" t="s">
        <v>141</v>
      </c>
      <c r="D3059" s="84">
        <v>43565</v>
      </c>
      <c r="E3059" s="85" t="s">
        <v>6231</v>
      </c>
      <c r="F3059" s="85" t="s">
        <v>11</v>
      </c>
      <c r="G3059" s="85">
        <v>951243</v>
      </c>
      <c r="H3059" s="89"/>
      <c r="I3059" s="270" t="s">
        <v>7215</v>
      </c>
      <c r="J3059" s="89"/>
      <c r="K3059" s="89"/>
      <c r="L3059" s="89"/>
      <c r="M3059" s="89"/>
      <c r="N3059" s="271">
        <v>50</v>
      </c>
      <c r="O3059" s="271">
        <v>0</v>
      </c>
      <c r="P3059" s="89" t="s">
        <v>670</v>
      </c>
    </row>
    <row r="3060" spans="1:16" ht="76.5" hidden="1">
      <c r="A3060" s="268">
        <v>513</v>
      </c>
      <c r="B3060" s="89"/>
      <c r="C3060" s="269" t="s">
        <v>171</v>
      </c>
      <c r="D3060" s="84">
        <v>43565</v>
      </c>
      <c r="E3060" s="85" t="s">
        <v>6232</v>
      </c>
      <c r="F3060" s="85" t="s">
        <v>13</v>
      </c>
      <c r="G3060" s="85">
        <v>951438</v>
      </c>
      <c r="H3060" s="89"/>
      <c r="I3060" s="270" t="s">
        <v>7216</v>
      </c>
      <c r="J3060" s="89"/>
      <c r="K3060" s="89"/>
      <c r="L3060" s="89"/>
      <c r="M3060" s="89"/>
      <c r="N3060" s="271">
        <v>32699.61</v>
      </c>
      <c r="O3060" s="271">
        <v>0</v>
      </c>
      <c r="P3060" s="89" t="s">
        <v>670</v>
      </c>
    </row>
    <row r="3061" spans="1:16" ht="51" hidden="1">
      <c r="A3061" s="268">
        <v>513</v>
      </c>
      <c r="B3061" s="89"/>
      <c r="C3061" s="269" t="s">
        <v>171</v>
      </c>
      <c r="D3061" s="84">
        <v>43565</v>
      </c>
      <c r="E3061" s="85" t="s">
        <v>6233</v>
      </c>
      <c r="F3061" s="85" t="s">
        <v>15</v>
      </c>
      <c r="G3061" s="85">
        <v>1010550</v>
      </c>
      <c r="H3061" s="89"/>
      <c r="I3061" s="270" t="s">
        <v>7217</v>
      </c>
      <c r="J3061" s="89"/>
      <c r="K3061" s="89"/>
      <c r="L3061" s="89"/>
      <c r="M3061" s="89"/>
      <c r="N3061" s="271">
        <v>50</v>
      </c>
      <c r="O3061" s="271">
        <v>0</v>
      </c>
      <c r="P3061" s="89" t="s">
        <v>670</v>
      </c>
    </row>
    <row r="3062" spans="1:16" ht="51" hidden="1">
      <c r="A3062" s="268">
        <v>513</v>
      </c>
      <c r="B3062" s="89"/>
      <c r="C3062" s="269" t="s">
        <v>171</v>
      </c>
      <c r="D3062" s="84">
        <v>43565</v>
      </c>
      <c r="E3062" s="85" t="s">
        <v>6234</v>
      </c>
      <c r="F3062" s="85" t="s">
        <v>15</v>
      </c>
      <c r="G3062" s="85">
        <v>1010552</v>
      </c>
      <c r="H3062" s="89"/>
      <c r="I3062" s="270" t="s">
        <v>4188</v>
      </c>
      <c r="J3062" s="89"/>
      <c r="K3062" s="89"/>
      <c r="L3062" s="89"/>
      <c r="M3062" s="89"/>
      <c r="N3062" s="271">
        <v>50</v>
      </c>
      <c r="O3062" s="271">
        <v>0</v>
      </c>
      <c r="P3062" s="89" t="s">
        <v>670</v>
      </c>
    </row>
    <row r="3063" spans="1:16" ht="89.25" hidden="1">
      <c r="A3063" s="268">
        <v>10</v>
      </c>
      <c r="B3063" s="89"/>
      <c r="C3063" s="269" t="s">
        <v>41</v>
      </c>
      <c r="D3063" s="84">
        <v>43565</v>
      </c>
      <c r="E3063" s="85" t="s">
        <v>6235</v>
      </c>
      <c r="F3063" s="85" t="s">
        <v>15</v>
      </c>
      <c r="G3063" s="85">
        <v>7697</v>
      </c>
      <c r="H3063" s="89"/>
      <c r="I3063" s="270" t="s">
        <v>7218</v>
      </c>
      <c r="J3063" s="89"/>
      <c r="K3063" s="89"/>
      <c r="L3063" s="89"/>
      <c r="M3063" s="89"/>
      <c r="N3063" s="271">
        <v>28832.14</v>
      </c>
      <c r="O3063" s="271">
        <v>0</v>
      </c>
      <c r="P3063" s="89" t="s">
        <v>670</v>
      </c>
    </row>
    <row r="3064" spans="1:16" ht="102" hidden="1">
      <c r="A3064" s="268">
        <v>513</v>
      </c>
      <c r="B3064" s="89"/>
      <c r="C3064" s="269" t="s">
        <v>171</v>
      </c>
      <c r="D3064" s="84">
        <v>43565</v>
      </c>
      <c r="E3064" s="85" t="s">
        <v>6236</v>
      </c>
      <c r="F3064" s="85" t="s">
        <v>15</v>
      </c>
      <c r="G3064" s="85">
        <v>7696</v>
      </c>
      <c r="H3064" s="89"/>
      <c r="I3064" s="270" t="s">
        <v>7219</v>
      </c>
      <c r="J3064" s="89"/>
      <c r="K3064" s="89"/>
      <c r="L3064" s="89"/>
      <c r="M3064" s="89"/>
      <c r="N3064" s="271">
        <v>178060.07</v>
      </c>
      <c r="O3064" s="271">
        <v>0</v>
      </c>
      <c r="P3064" s="89" t="s">
        <v>670</v>
      </c>
    </row>
    <row r="3065" spans="1:16" ht="89.25" hidden="1">
      <c r="A3065" s="268">
        <v>10</v>
      </c>
      <c r="B3065" s="89"/>
      <c r="C3065" s="269" t="s">
        <v>41</v>
      </c>
      <c r="D3065" s="84">
        <v>43565</v>
      </c>
      <c r="E3065" s="85" t="s">
        <v>6237</v>
      </c>
      <c r="F3065" s="85" t="s">
        <v>15</v>
      </c>
      <c r="G3065" s="85">
        <v>7709</v>
      </c>
      <c r="H3065" s="89"/>
      <c r="I3065" s="270" t="s">
        <v>7220</v>
      </c>
      <c r="J3065" s="89"/>
      <c r="K3065" s="89"/>
      <c r="L3065" s="89"/>
      <c r="M3065" s="89"/>
      <c r="N3065" s="271">
        <v>270</v>
      </c>
      <c r="O3065" s="271">
        <v>0</v>
      </c>
      <c r="P3065" s="89" t="s">
        <v>670</v>
      </c>
    </row>
    <row r="3066" spans="1:16" ht="76.5" hidden="1">
      <c r="A3066" s="268">
        <v>513</v>
      </c>
      <c r="B3066" s="89"/>
      <c r="C3066" s="269" t="s">
        <v>171</v>
      </c>
      <c r="D3066" s="84">
        <v>43565</v>
      </c>
      <c r="E3066" s="85" t="s">
        <v>6238</v>
      </c>
      <c r="F3066" s="85" t="s">
        <v>15</v>
      </c>
      <c r="G3066" s="85">
        <v>1010256</v>
      </c>
      <c r="H3066" s="89"/>
      <c r="I3066" s="270" t="s">
        <v>7221</v>
      </c>
      <c r="J3066" s="89"/>
      <c r="K3066" s="89"/>
      <c r="L3066" s="89"/>
      <c r="M3066" s="89"/>
      <c r="N3066" s="271">
        <v>50</v>
      </c>
      <c r="O3066" s="271">
        <v>0</v>
      </c>
      <c r="P3066" s="89" t="s">
        <v>670</v>
      </c>
    </row>
    <row r="3067" spans="1:16" ht="63.75" hidden="1">
      <c r="A3067" s="268">
        <v>513</v>
      </c>
      <c r="B3067" s="89"/>
      <c r="C3067" s="269" t="s">
        <v>171</v>
      </c>
      <c r="D3067" s="84">
        <v>43565</v>
      </c>
      <c r="E3067" s="85" t="s">
        <v>6239</v>
      </c>
      <c r="F3067" s="85" t="s">
        <v>15</v>
      </c>
      <c r="G3067" s="85">
        <v>1010261</v>
      </c>
      <c r="H3067" s="89"/>
      <c r="I3067" s="270" t="s">
        <v>7222</v>
      </c>
      <c r="J3067" s="89"/>
      <c r="K3067" s="89"/>
      <c r="L3067" s="89"/>
      <c r="M3067" s="89"/>
      <c r="N3067" s="271">
        <v>50</v>
      </c>
      <c r="O3067" s="271">
        <v>0</v>
      </c>
      <c r="P3067" s="89" t="s">
        <v>670</v>
      </c>
    </row>
    <row r="3068" spans="1:16" ht="51" hidden="1">
      <c r="A3068" s="268">
        <v>513</v>
      </c>
      <c r="B3068" s="89"/>
      <c r="C3068" s="269" t="s">
        <v>171</v>
      </c>
      <c r="D3068" s="84">
        <v>43565</v>
      </c>
      <c r="E3068" s="85" t="s">
        <v>6240</v>
      </c>
      <c r="F3068" s="85" t="s">
        <v>15</v>
      </c>
      <c r="G3068" s="85">
        <v>1010548</v>
      </c>
      <c r="H3068" s="89"/>
      <c r="I3068" s="270" t="s">
        <v>7223</v>
      </c>
      <c r="J3068" s="89"/>
      <c r="K3068" s="89"/>
      <c r="L3068" s="89"/>
      <c r="M3068" s="89"/>
      <c r="N3068" s="271">
        <v>50</v>
      </c>
      <c r="O3068" s="271">
        <v>0</v>
      </c>
      <c r="P3068" s="89" t="s">
        <v>670</v>
      </c>
    </row>
    <row r="3069" spans="1:16" ht="38.25">
      <c r="A3069" s="268" t="s">
        <v>565</v>
      </c>
      <c r="B3069" s="89"/>
      <c r="C3069" s="269" t="s">
        <v>615</v>
      </c>
      <c r="D3069" s="84">
        <v>43565</v>
      </c>
      <c r="E3069" s="85" t="s">
        <v>6700</v>
      </c>
      <c r="F3069" s="85" t="s">
        <v>3</v>
      </c>
      <c r="G3069" s="85">
        <v>1727829</v>
      </c>
      <c r="H3069" s="89"/>
      <c r="I3069" s="270" t="s">
        <v>7551</v>
      </c>
      <c r="J3069" s="89"/>
      <c r="K3069" s="89"/>
      <c r="L3069" s="89"/>
      <c r="M3069" s="89"/>
      <c r="N3069" s="271">
        <v>0</v>
      </c>
      <c r="O3069" s="271">
        <v>2.0100000000000002</v>
      </c>
      <c r="P3069" s="89" t="s">
        <v>670</v>
      </c>
    </row>
    <row r="3070" spans="1:16" ht="38.25">
      <c r="A3070" s="268" t="s">
        <v>565</v>
      </c>
      <c r="B3070" s="89"/>
      <c r="C3070" s="269" t="s">
        <v>615</v>
      </c>
      <c r="D3070" s="84">
        <v>43565</v>
      </c>
      <c r="E3070" s="85" t="s">
        <v>6701</v>
      </c>
      <c r="F3070" s="85" t="s">
        <v>3</v>
      </c>
      <c r="G3070" s="85">
        <v>1727830</v>
      </c>
      <c r="H3070" s="89"/>
      <c r="I3070" s="270" t="s">
        <v>7551</v>
      </c>
      <c r="J3070" s="89"/>
      <c r="K3070" s="89"/>
      <c r="L3070" s="89"/>
      <c r="M3070" s="89"/>
      <c r="N3070" s="271">
        <v>0</v>
      </c>
      <c r="O3070" s="271">
        <v>5465</v>
      </c>
      <c r="P3070" s="89" t="s">
        <v>670</v>
      </c>
    </row>
    <row r="3071" spans="1:16" ht="38.25">
      <c r="A3071" s="268" t="s">
        <v>565</v>
      </c>
      <c r="B3071" s="89"/>
      <c r="C3071" s="269" t="s">
        <v>615</v>
      </c>
      <c r="D3071" s="84">
        <v>43565</v>
      </c>
      <c r="E3071" s="85" t="s">
        <v>6702</v>
      </c>
      <c r="F3071" s="85" t="s">
        <v>3</v>
      </c>
      <c r="G3071" s="85">
        <v>1727832</v>
      </c>
      <c r="H3071" s="89"/>
      <c r="I3071" s="270" t="s">
        <v>7551</v>
      </c>
      <c r="J3071" s="89"/>
      <c r="K3071" s="89"/>
      <c r="L3071" s="89"/>
      <c r="M3071" s="89"/>
      <c r="N3071" s="271">
        <v>0</v>
      </c>
      <c r="O3071" s="271">
        <v>55.4</v>
      </c>
      <c r="P3071" s="89" t="s">
        <v>670</v>
      </c>
    </row>
    <row r="3072" spans="1:16" ht="51">
      <c r="A3072" s="268" t="s">
        <v>565</v>
      </c>
      <c r="B3072" s="89"/>
      <c r="C3072" s="269" t="s">
        <v>615</v>
      </c>
      <c r="D3072" s="84">
        <v>43565</v>
      </c>
      <c r="E3072" s="85" t="s">
        <v>6703</v>
      </c>
      <c r="F3072" s="85" t="s">
        <v>3</v>
      </c>
      <c r="G3072" s="85">
        <v>1727788</v>
      </c>
      <c r="H3072" s="89"/>
      <c r="I3072" s="270" t="s">
        <v>7552</v>
      </c>
      <c r="J3072" s="89"/>
      <c r="K3072" s="89"/>
      <c r="L3072" s="89"/>
      <c r="M3072" s="89"/>
      <c r="N3072" s="271">
        <v>0</v>
      </c>
      <c r="O3072" s="271">
        <v>256</v>
      </c>
      <c r="P3072" s="89" t="s">
        <v>670</v>
      </c>
    </row>
    <row r="3073" spans="1:16" ht="51">
      <c r="A3073" s="268" t="s">
        <v>565</v>
      </c>
      <c r="B3073" s="89"/>
      <c r="C3073" s="269" t="s">
        <v>615</v>
      </c>
      <c r="D3073" s="84">
        <v>43565</v>
      </c>
      <c r="E3073" s="85" t="s">
        <v>6704</v>
      </c>
      <c r="F3073" s="85" t="s">
        <v>3</v>
      </c>
      <c r="G3073" s="85">
        <v>1727787</v>
      </c>
      <c r="H3073" s="89"/>
      <c r="I3073" s="270" t="s">
        <v>7552</v>
      </c>
      <c r="J3073" s="89"/>
      <c r="K3073" s="89"/>
      <c r="L3073" s="89"/>
      <c r="M3073" s="89"/>
      <c r="N3073" s="271">
        <v>0</v>
      </c>
      <c r="O3073" s="271">
        <v>2400</v>
      </c>
      <c r="P3073" s="89" t="s">
        <v>670</v>
      </c>
    </row>
    <row r="3074" spans="1:16" ht="51">
      <c r="A3074" s="268" t="s">
        <v>565</v>
      </c>
      <c r="B3074" s="89"/>
      <c r="C3074" s="269" t="s">
        <v>615</v>
      </c>
      <c r="D3074" s="84">
        <v>43565</v>
      </c>
      <c r="E3074" s="85" t="s">
        <v>6705</v>
      </c>
      <c r="F3074" s="85" t="s">
        <v>3</v>
      </c>
      <c r="G3074" s="85">
        <v>1727785</v>
      </c>
      <c r="H3074" s="89"/>
      <c r="I3074" s="270" t="s">
        <v>7552</v>
      </c>
      <c r="J3074" s="89"/>
      <c r="K3074" s="89"/>
      <c r="L3074" s="89"/>
      <c r="M3074" s="89"/>
      <c r="N3074" s="271">
        <v>0</v>
      </c>
      <c r="O3074" s="271">
        <v>320</v>
      </c>
      <c r="P3074" s="89" t="s">
        <v>670</v>
      </c>
    </row>
    <row r="3075" spans="1:16" ht="51">
      <c r="A3075" s="268" t="s">
        <v>565</v>
      </c>
      <c r="B3075" s="89"/>
      <c r="C3075" s="269" t="s">
        <v>615</v>
      </c>
      <c r="D3075" s="84">
        <v>43565</v>
      </c>
      <c r="E3075" s="85" t="s">
        <v>6706</v>
      </c>
      <c r="F3075" s="85" t="s">
        <v>3</v>
      </c>
      <c r="G3075" s="85">
        <v>1727783</v>
      </c>
      <c r="H3075" s="89"/>
      <c r="I3075" s="270" t="s">
        <v>7553</v>
      </c>
      <c r="J3075" s="89"/>
      <c r="K3075" s="89"/>
      <c r="L3075" s="89"/>
      <c r="M3075" s="89"/>
      <c r="N3075" s="271">
        <v>0</v>
      </c>
      <c r="O3075" s="271">
        <v>26</v>
      </c>
      <c r="P3075" s="89" t="s">
        <v>670</v>
      </c>
    </row>
    <row r="3076" spans="1:16" ht="38.25">
      <c r="A3076" s="268" t="s">
        <v>565</v>
      </c>
      <c r="B3076" s="89"/>
      <c r="C3076" s="269" t="s">
        <v>615</v>
      </c>
      <c r="D3076" s="84">
        <v>43565</v>
      </c>
      <c r="E3076" s="85" t="s">
        <v>6707</v>
      </c>
      <c r="F3076" s="85" t="s">
        <v>3</v>
      </c>
      <c r="G3076" s="85">
        <v>1727781</v>
      </c>
      <c r="H3076" s="89"/>
      <c r="I3076" s="270" t="s">
        <v>4135</v>
      </c>
      <c r="J3076" s="89"/>
      <c r="K3076" s="89"/>
      <c r="L3076" s="89"/>
      <c r="M3076" s="89"/>
      <c r="N3076" s="271">
        <v>0</v>
      </c>
      <c r="O3076" s="271">
        <v>521.28</v>
      </c>
      <c r="P3076" s="89" t="s">
        <v>670</v>
      </c>
    </row>
    <row r="3077" spans="1:16" ht="51">
      <c r="A3077" s="268" t="s">
        <v>565</v>
      </c>
      <c r="B3077" s="89"/>
      <c r="C3077" s="269" t="s">
        <v>615</v>
      </c>
      <c r="D3077" s="84">
        <v>43565</v>
      </c>
      <c r="E3077" s="85" t="s">
        <v>6708</v>
      </c>
      <c r="F3077" s="85" t="s">
        <v>3</v>
      </c>
      <c r="G3077" s="85">
        <v>1727780</v>
      </c>
      <c r="H3077" s="89"/>
      <c r="I3077" s="270" t="s">
        <v>7553</v>
      </c>
      <c r="J3077" s="89"/>
      <c r="K3077" s="89"/>
      <c r="L3077" s="89"/>
      <c r="M3077" s="89"/>
      <c r="N3077" s="271">
        <v>0</v>
      </c>
      <c r="O3077" s="271">
        <v>10.41</v>
      </c>
      <c r="P3077" s="89" t="s">
        <v>670</v>
      </c>
    </row>
    <row r="3078" spans="1:16" ht="51">
      <c r="A3078" s="268" t="s">
        <v>565</v>
      </c>
      <c r="B3078" s="89"/>
      <c r="C3078" s="269" t="s">
        <v>615</v>
      </c>
      <c r="D3078" s="84">
        <v>43565</v>
      </c>
      <c r="E3078" s="85" t="s">
        <v>6709</v>
      </c>
      <c r="F3078" s="85" t="s">
        <v>3</v>
      </c>
      <c r="G3078" s="85">
        <v>1727779</v>
      </c>
      <c r="H3078" s="89"/>
      <c r="I3078" s="270" t="s">
        <v>7553</v>
      </c>
      <c r="J3078" s="89"/>
      <c r="K3078" s="89"/>
      <c r="L3078" s="89"/>
      <c r="M3078" s="89"/>
      <c r="N3078" s="271">
        <v>0</v>
      </c>
      <c r="O3078" s="271">
        <v>1.3</v>
      </c>
      <c r="P3078" s="89" t="s">
        <v>670</v>
      </c>
    </row>
    <row r="3079" spans="1:16" ht="51">
      <c r="A3079" s="268" t="s">
        <v>565</v>
      </c>
      <c r="B3079" s="89"/>
      <c r="C3079" s="269" t="s">
        <v>615</v>
      </c>
      <c r="D3079" s="84">
        <v>43565</v>
      </c>
      <c r="E3079" s="85" t="s">
        <v>6710</v>
      </c>
      <c r="F3079" s="85" t="s">
        <v>3</v>
      </c>
      <c r="G3079" s="85">
        <v>1727776</v>
      </c>
      <c r="H3079" s="89"/>
      <c r="I3079" s="270" t="s">
        <v>7553</v>
      </c>
      <c r="J3079" s="89"/>
      <c r="K3079" s="89"/>
      <c r="L3079" s="89"/>
      <c r="M3079" s="89"/>
      <c r="N3079" s="271">
        <v>0</v>
      </c>
      <c r="O3079" s="271">
        <v>13</v>
      </c>
      <c r="P3079" s="89" t="s">
        <v>670</v>
      </c>
    </row>
    <row r="3080" spans="1:16" ht="51">
      <c r="A3080" s="268" t="s">
        <v>565</v>
      </c>
      <c r="B3080" s="89"/>
      <c r="C3080" s="269" t="s">
        <v>615</v>
      </c>
      <c r="D3080" s="84">
        <v>43565</v>
      </c>
      <c r="E3080" s="85" t="s">
        <v>6711</v>
      </c>
      <c r="F3080" s="85" t="s">
        <v>3</v>
      </c>
      <c r="G3080" s="85">
        <v>1727775</v>
      </c>
      <c r="H3080" s="89"/>
      <c r="I3080" s="270" t="s">
        <v>7553</v>
      </c>
      <c r="J3080" s="89"/>
      <c r="K3080" s="89"/>
      <c r="L3080" s="89"/>
      <c r="M3080" s="89"/>
      <c r="N3080" s="271">
        <v>0</v>
      </c>
      <c r="O3080" s="271">
        <v>1.06</v>
      </c>
      <c r="P3080" s="89" t="s">
        <v>670</v>
      </c>
    </row>
    <row r="3081" spans="1:16" ht="51">
      <c r="A3081" s="268" t="s">
        <v>565</v>
      </c>
      <c r="B3081" s="89"/>
      <c r="C3081" s="269" t="s">
        <v>615</v>
      </c>
      <c r="D3081" s="84">
        <v>43565</v>
      </c>
      <c r="E3081" s="85" t="s">
        <v>6712</v>
      </c>
      <c r="F3081" s="85" t="s">
        <v>3</v>
      </c>
      <c r="G3081" s="85">
        <v>1727774</v>
      </c>
      <c r="H3081" s="89"/>
      <c r="I3081" s="270" t="s">
        <v>7553</v>
      </c>
      <c r="J3081" s="89"/>
      <c r="K3081" s="89"/>
      <c r="L3081" s="89"/>
      <c r="M3081" s="89"/>
      <c r="N3081" s="271">
        <v>0</v>
      </c>
      <c r="O3081" s="271">
        <v>24.14</v>
      </c>
      <c r="P3081" s="89" t="s">
        <v>670</v>
      </c>
    </row>
    <row r="3082" spans="1:16" ht="63.75">
      <c r="A3082" s="268">
        <v>512</v>
      </c>
      <c r="B3082" s="89"/>
      <c r="C3082" s="269" t="s">
        <v>783</v>
      </c>
      <c r="D3082" s="84">
        <v>43565</v>
      </c>
      <c r="E3082" s="85" t="s">
        <v>6713</v>
      </c>
      <c r="F3082" s="85" t="s">
        <v>3</v>
      </c>
      <c r="G3082" s="85">
        <v>1727958</v>
      </c>
      <c r="H3082" s="89"/>
      <c r="I3082" s="270" t="s">
        <v>5937</v>
      </c>
      <c r="J3082" s="89"/>
      <c r="K3082" s="89"/>
      <c r="L3082" s="89"/>
      <c r="M3082" s="89"/>
      <c r="N3082" s="271">
        <v>0</v>
      </c>
      <c r="O3082" s="271">
        <v>44</v>
      </c>
      <c r="P3082" s="89" t="s">
        <v>670</v>
      </c>
    </row>
    <row r="3083" spans="1:16" ht="51">
      <c r="A3083" s="268" t="s">
        <v>565</v>
      </c>
      <c r="B3083" s="89"/>
      <c r="C3083" s="269" t="s">
        <v>615</v>
      </c>
      <c r="D3083" s="84">
        <v>43565</v>
      </c>
      <c r="E3083" s="85" t="s">
        <v>6714</v>
      </c>
      <c r="F3083" s="85" t="s">
        <v>3</v>
      </c>
      <c r="G3083" s="85">
        <v>1727928</v>
      </c>
      <c r="H3083" s="89"/>
      <c r="I3083" s="270" t="s">
        <v>7554</v>
      </c>
      <c r="J3083" s="89"/>
      <c r="K3083" s="89"/>
      <c r="L3083" s="89"/>
      <c r="M3083" s="89"/>
      <c r="N3083" s="271">
        <v>0</v>
      </c>
      <c r="O3083" s="271">
        <v>588.85</v>
      </c>
      <c r="P3083" s="89" t="s">
        <v>670</v>
      </c>
    </row>
    <row r="3084" spans="1:16" ht="63.75">
      <c r="A3084" s="268">
        <v>66</v>
      </c>
      <c r="B3084" s="89"/>
      <c r="C3084" s="269" t="s">
        <v>52</v>
      </c>
      <c r="D3084" s="84">
        <v>43565</v>
      </c>
      <c r="E3084" s="85" t="s">
        <v>6715</v>
      </c>
      <c r="F3084" s="85" t="s">
        <v>3</v>
      </c>
      <c r="G3084" s="85">
        <v>1727921</v>
      </c>
      <c r="H3084" s="89"/>
      <c r="I3084" s="270" t="s">
        <v>7555</v>
      </c>
      <c r="J3084" s="89"/>
      <c r="K3084" s="89"/>
      <c r="L3084" s="89"/>
      <c r="M3084" s="89"/>
      <c r="N3084" s="271">
        <v>0</v>
      </c>
      <c r="O3084" s="271">
        <v>1000</v>
      </c>
      <c r="P3084" s="89" t="s">
        <v>670</v>
      </c>
    </row>
    <row r="3085" spans="1:16" ht="51">
      <c r="A3085" s="268" t="s">
        <v>565</v>
      </c>
      <c r="B3085" s="89"/>
      <c r="C3085" s="269" t="s">
        <v>615</v>
      </c>
      <c r="D3085" s="84">
        <v>43565</v>
      </c>
      <c r="E3085" s="85" t="s">
        <v>6716</v>
      </c>
      <c r="F3085" s="85" t="s">
        <v>3</v>
      </c>
      <c r="G3085" s="85">
        <v>1727904</v>
      </c>
      <c r="H3085" s="89"/>
      <c r="I3085" s="270" t="s">
        <v>7556</v>
      </c>
      <c r="J3085" s="89"/>
      <c r="K3085" s="89"/>
      <c r="L3085" s="89"/>
      <c r="M3085" s="89"/>
      <c r="N3085" s="271">
        <v>0</v>
      </c>
      <c r="O3085" s="271">
        <v>2644.05</v>
      </c>
      <c r="P3085" s="89" t="s">
        <v>670</v>
      </c>
    </row>
    <row r="3086" spans="1:16" ht="38.25">
      <c r="A3086" s="268" t="s">
        <v>565</v>
      </c>
      <c r="B3086" s="89"/>
      <c r="C3086" s="269" t="s">
        <v>615</v>
      </c>
      <c r="D3086" s="84">
        <v>43565</v>
      </c>
      <c r="E3086" s="85" t="s">
        <v>6717</v>
      </c>
      <c r="F3086" s="85" t="s">
        <v>3</v>
      </c>
      <c r="G3086" s="85">
        <v>1727886</v>
      </c>
      <c r="H3086" s="89"/>
      <c r="I3086" s="270" t="s">
        <v>2177</v>
      </c>
      <c r="J3086" s="89"/>
      <c r="K3086" s="89"/>
      <c r="L3086" s="89"/>
      <c r="M3086" s="89"/>
      <c r="N3086" s="271">
        <v>0</v>
      </c>
      <c r="O3086" s="271">
        <v>1310</v>
      </c>
      <c r="P3086" s="89" t="s">
        <v>670</v>
      </c>
    </row>
    <row r="3087" spans="1:16" ht="51">
      <c r="A3087" s="268" t="s">
        <v>556</v>
      </c>
      <c r="B3087" s="89"/>
      <c r="C3087" s="269" t="s">
        <v>616</v>
      </c>
      <c r="D3087" s="84">
        <v>43565</v>
      </c>
      <c r="E3087" s="85" t="s">
        <v>6718</v>
      </c>
      <c r="F3087" s="85" t="s">
        <v>3</v>
      </c>
      <c r="G3087" s="85">
        <v>1727750</v>
      </c>
      <c r="H3087" s="89"/>
      <c r="I3087" s="270" t="s">
        <v>7557</v>
      </c>
      <c r="J3087" s="89"/>
      <c r="K3087" s="89"/>
      <c r="L3087" s="89"/>
      <c r="M3087" s="89"/>
      <c r="N3087" s="271">
        <v>0</v>
      </c>
      <c r="O3087" s="271">
        <v>273</v>
      </c>
      <c r="P3087" s="89" t="s">
        <v>670</v>
      </c>
    </row>
    <row r="3088" spans="1:16" ht="63.75">
      <c r="A3088" s="268">
        <v>35</v>
      </c>
      <c r="B3088" s="89"/>
      <c r="C3088" s="269" t="s">
        <v>46</v>
      </c>
      <c r="D3088" s="84">
        <v>43565</v>
      </c>
      <c r="E3088" s="85" t="s">
        <v>6719</v>
      </c>
      <c r="F3088" s="85" t="s">
        <v>3</v>
      </c>
      <c r="G3088" s="85">
        <v>1727674</v>
      </c>
      <c r="H3088" s="89"/>
      <c r="I3088" s="270" t="s">
        <v>7558</v>
      </c>
      <c r="J3088" s="89"/>
      <c r="K3088" s="89"/>
      <c r="L3088" s="89"/>
      <c r="M3088" s="89"/>
      <c r="N3088" s="271">
        <v>0</v>
      </c>
      <c r="O3088" s="271">
        <v>20105.400000000001</v>
      </c>
      <c r="P3088" s="89" t="s">
        <v>670</v>
      </c>
    </row>
    <row r="3089" spans="1:16" ht="63.75">
      <c r="A3089" s="268">
        <v>35</v>
      </c>
      <c r="B3089" s="89"/>
      <c r="C3089" s="269" t="s">
        <v>46</v>
      </c>
      <c r="D3089" s="84">
        <v>43565</v>
      </c>
      <c r="E3089" s="85" t="s">
        <v>6720</v>
      </c>
      <c r="F3089" s="85" t="s">
        <v>3</v>
      </c>
      <c r="G3089" s="85">
        <v>1727673</v>
      </c>
      <c r="H3089" s="89"/>
      <c r="I3089" s="270" t="s">
        <v>7559</v>
      </c>
      <c r="J3089" s="89"/>
      <c r="K3089" s="89"/>
      <c r="L3089" s="89"/>
      <c r="M3089" s="89"/>
      <c r="N3089" s="271">
        <v>0</v>
      </c>
      <c r="O3089" s="271">
        <v>6500</v>
      </c>
      <c r="P3089" s="89" t="s">
        <v>670</v>
      </c>
    </row>
    <row r="3090" spans="1:16" ht="63.75">
      <c r="A3090" s="268">
        <v>35</v>
      </c>
      <c r="B3090" s="89"/>
      <c r="C3090" s="269" t="s">
        <v>46</v>
      </c>
      <c r="D3090" s="84">
        <v>43565</v>
      </c>
      <c r="E3090" s="85" t="s">
        <v>6721</v>
      </c>
      <c r="F3090" s="85" t="s">
        <v>3</v>
      </c>
      <c r="G3090" s="85">
        <v>1727672</v>
      </c>
      <c r="H3090" s="89"/>
      <c r="I3090" s="270" t="s">
        <v>7560</v>
      </c>
      <c r="J3090" s="89"/>
      <c r="K3090" s="89"/>
      <c r="L3090" s="89"/>
      <c r="M3090" s="89"/>
      <c r="N3090" s="271">
        <v>0</v>
      </c>
      <c r="O3090" s="271">
        <v>6500</v>
      </c>
      <c r="P3090" s="89" t="s">
        <v>670</v>
      </c>
    </row>
    <row r="3091" spans="1:16" ht="63.75">
      <c r="A3091" s="268">
        <v>35</v>
      </c>
      <c r="B3091" s="89"/>
      <c r="C3091" s="269" t="s">
        <v>46</v>
      </c>
      <c r="D3091" s="84">
        <v>43565</v>
      </c>
      <c r="E3091" s="85" t="s">
        <v>6722</v>
      </c>
      <c r="F3091" s="85" t="s">
        <v>3</v>
      </c>
      <c r="G3091" s="85">
        <v>1727671</v>
      </c>
      <c r="H3091" s="89"/>
      <c r="I3091" s="270" t="s">
        <v>7561</v>
      </c>
      <c r="J3091" s="89"/>
      <c r="K3091" s="89"/>
      <c r="L3091" s="89"/>
      <c r="M3091" s="89"/>
      <c r="N3091" s="271">
        <v>0</v>
      </c>
      <c r="O3091" s="271">
        <v>15</v>
      </c>
      <c r="P3091" s="89" t="s">
        <v>670</v>
      </c>
    </row>
    <row r="3092" spans="1:16" ht="63.75">
      <c r="A3092" s="268">
        <v>35</v>
      </c>
      <c r="B3092" s="89"/>
      <c r="C3092" s="269" t="s">
        <v>46</v>
      </c>
      <c r="D3092" s="84">
        <v>43565</v>
      </c>
      <c r="E3092" s="85" t="s">
        <v>6723</v>
      </c>
      <c r="F3092" s="85" t="s">
        <v>3</v>
      </c>
      <c r="G3092" s="85">
        <v>1727670</v>
      </c>
      <c r="H3092" s="89"/>
      <c r="I3092" s="270" t="s">
        <v>7562</v>
      </c>
      <c r="J3092" s="89"/>
      <c r="K3092" s="89"/>
      <c r="L3092" s="89"/>
      <c r="M3092" s="89"/>
      <c r="N3092" s="271">
        <v>0</v>
      </c>
      <c r="O3092" s="271">
        <v>57420</v>
      </c>
      <c r="P3092" s="89" t="s">
        <v>670</v>
      </c>
    </row>
    <row r="3093" spans="1:16" ht="63.75">
      <c r="A3093" s="268">
        <v>35</v>
      </c>
      <c r="B3093" s="89"/>
      <c r="C3093" s="269" t="s">
        <v>46</v>
      </c>
      <c r="D3093" s="84">
        <v>43565</v>
      </c>
      <c r="E3093" s="85" t="s">
        <v>6724</v>
      </c>
      <c r="F3093" s="85" t="s">
        <v>3</v>
      </c>
      <c r="G3093" s="85">
        <v>1727669</v>
      </c>
      <c r="H3093" s="89"/>
      <c r="I3093" s="270" t="s">
        <v>7563</v>
      </c>
      <c r="J3093" s="89"/>
      <c r="K3093" s="89"/>
      <c r="L3093" s="89"/>
      <c r="M3093" s="89"/>
      <c r="N3093" s="271">
        <v>0</v>
      </c>
      <c r="O3093" s="271">
        <v>12050</v>
      </c>
      <c r="P3093" s="89" t="s">
        <v>670</v>
      </c>
    </row>
    <row r="3094" spans="1:16" ht="63.75">
      <c r="A3094" s="268">
        <v>35</v>
      </c>
      <c r="B3094" s="89"/>
      <c r="C3094" s="269" t="s">
        <v>46</v>
      </c>
      <c r="D3094" s="84">
        <v>43565</v>
      </c>
      <c r="E3094" s="85" t="s">
        <v>6725</v>
      </c>
      <c r="F3094" s="85" t="s">
        <v>3</v>
      </c>
      <c r="G3094" s="85">
        <v>1727667</v>
      </c>
      <c r="H3094" s="89"/>
      <c r="I3094" s="270" t="s">
        <v>7564</v>
      </c>
      <c r="J3094" s="89"/>
      <c r="K3094" s="89"/>
      <c r="L3094" s="89"/>
      <c r="M3094" s="89"/>
      <c r="N3094" s="271">
        <v>0</v>
      </c>
      <c r="O3094" s="271">
        <v>503.11</v>
      </c>
      <c r="P3094" s="89" t="s">
        <v>670</v>
      </c>
    </row>
    <row r="3095" spans="1:16" ht="51">
      <c r="A3095" s="268" t="s">
        <v>565</v>
      </c>
      <c r="B3095" s="89"/>
      <c r="C3095" s="269" t="s">
        <v>615</v>
      </c>
      <c r="D3095" s="84">
        <v>43565</v>
      </c>
      <c r="E3095" s="85" t="s">
        <v>6726</v>
      </c>
      <c r="F3095" s="85" t="s">
        <v>3</v>
      </c>
      <c r="G3095" s="85">
        <v>1727773</v>
      </c>
      <c r="H3095" s="89"/>
      <c r="I3095" s="270" t="s">
        <v>7553</v>
      </c>
      <c r="J3095" s="89"/>
      <c r="K3095" s="89"/>
      <c r="L3095" s="89"/>
      <c r="M3095" s="89"/>
      <c r="N3095" s="271">
        <v>0</v>
      </c>
      <c r="O3095" s="271">
        <v>50.7</v>
      </c>
      <c r="P3095" s="89" t="s">
        <v>670</v>
      </c>
    </row>
    <row r="3096" spans="1:16" ht="51">
      <c r="A3096" s="268" t="s">
        <v>565</v>
      </c>
      <c r="B3096" s="89"/>
      <c r="C3096" s="269" t="s">
        <v>615</v>
      </c>
      <c r="D3096" s="84">
        <v>43565</v>
      </c>
      <c r="E3096" s="85" t="s">
        <v>6727</v>
      </c>
      <c r="F3096" s="85" t="s">
        <v>3</v>
      </c>
      <c r="G3096" s="85">
        <v>1727772</v>
      </c>
      <c r="H3096" s="89"/>
      <c r="I3096" s="270" t="s">
        <v>7552</v>
      </c>
      <c r="J3096" s="89"/>
      <c r="K3096" s="89"/>
      <c r="L3096" s="89"/>
      <c r="M3096" s="89"/>
      <c r="N3096" s="271">
        <v>0</v>
      </c>
      <c r="O3096" s="271">
        <v>600</v>
      </c>
      <c r="P3096" s="89" t="s">
        <v>670</v>
      </c>
    </row>
    <row r="3097" spans="1:16" ht="51">
      <c r="A3097" s="268" t="s">
        <v>565</v>
      </c>
      <c r="B3097" s="89"/>
      <c r="C3097" s="269" t="s">
        <v>615</v>
      </c>
      <c r="D3097" s="84">
        <v>43565</v>
      </c>
      <c r="E3097" s="85" t="s">
        <v>6728</v>
      </c>
      <c r="F3097" s="85" t="s">
        <v>3</v>
      </c>
      <c r="G3097" s="85">
        <v>1727769</v>
      </c>
      <c r="H3097" s="89"/>
      <c r="I3097" s="270" t="s">
        <v>7553</v>
      </c>
      <c r="J3097" s="89"/>
      <c r="K3097" s="89"/>
      <c r="L3097" s="89"/>
      <c r="M3097" s="89"/>
      <c r="N3097" s="271">
        <v>0</v>
      </c>
      <c r="O3097" s="271">
        <v>5.8500000000000005</v>
      </c>
      <c r="P3097" s="89" t="s">
        <v>670</v>
      </c>
    </row>
    <row r="3098" spans="1:16" ht="51">
      <c r="A3098" s="268" t="s">
        <v>565</v>
      </c>
      <c r="B3098" s="89"/>
      <c r="C3098" s="269" t="s">
        <v>615</v>
      </c>
      <c r="D3098" s="84">
        <v>43565</v>
      </c>
      <c r="E3098" s="85" t="s">
        <v>6729</v>
      </c>
      <c r="F3098" s="85" t="s">
        <v>3</v>
      </c>
      <c r="G3098" s="85">
        <v>1727767</v>
      </c>
      <c r="H3098" s="89"/>
      <c r="I3098" s="270" t="s">
        <v>7552</v>
      </c>
      <c r="J3098" s="89"/>
      <c r="K3098" s="89"/>
      <c r="L3098" s="89"/>
      <c r="M3098" s="89"/>
      <c r="N3098" s="271">
        <v>0</v>
      </c>
      <c r="O3098" s="271">
        <v>35</v>
      </c>
      <c r="P3098" s="89" t="s">
        <v>670</v>
      </c>
    </row>
    <row r="3099" spans="1:16" ht="51">
      <c r="A3099" s="268" t="s">
        <v>565</v>
      </c>
      <c r="B3099" s="89"/>
      <c r="C3099" s="269" t="s">
        <v>615</v>
      </c>
      <c r="D3099" s="84">
        <v>43565</v>
      </c>
      <c r="E3099" s="85" t="s">
        <v>6730</v>
      </c>
      <c r="F3099" s="85" t="s">
        <v>3</v>
      </c>
      <c r="G3099" s="85">
        <v>1727764</v>
      </c>
      <c r="H3099" s="89"/>
      <c r="I3099" s="270" t="s">
        <v>7553</v>
      </c>
      <c r="J3099" s="89"/>
      <c r="K3099" s="89"/>
      <c r="L3099" s="89"/>
      <c r="M3099" s="89"/>
      <c r="N3099" s="271">
        <v>0</v>
      </c>
      <c r="O3099" s="271">
        <v>78</v>
      </c>
      <c r="P3099" s="89" t="s">
        <v>670</v>
      </c>
    </row>
    <row r="3100" spans="1:16" ht="51">
      <c r="A3100" s="268" t="s">
        <v>565</v>
      </c>
      <c r="B3100" s="89"/>
      <c r="C3100" s="269" t="s">
        <v>615</v>
      </c>
      <c r="D3100" s="84">
        <v>43565</v>
      </c>
      <c r="E3100" s="85" t="s">
        <v>6731</v>
      </c>
      <c r="F3100" s="85" t="s">
        <v>3</v>
      </c>
      <c r="G3100" s="85">
        <v>1727763</v>
      </c>
      <c r="H3100" s="89"/>
      <c r="I3100" s="270" t="s">
        <v>7552</v>
      </c>
      <c r="J3100" s="89"/>
      <c r="K3100" s="89"/>
      <c r="L3100" s="89"/>
      <c r="M3100" s="89"/>
      <c r="N3100" s="271">
        <v>0</v>
      </c>
      <c r="O3100" s="271">
        <v>690.5</v>
      </c>
      <c r="P3100" s="89" t="s">
        <v>670</v>
      </c>
    </row>
    <row r="3101" spans="1:16" ht="51">
      <c r="A3101" s="268" t="s">
        <v>565</v>
      </c>
      <c r="B3101" s="89"/>
      <c r="C3101" s="269" t="s">
        <v>615</v>
      </c>
      <c r="D3101" s="84">
        <v>43565</v>
      </c>
      <c r="E3101" s="85" t="s">
        <v>6732</v>
      </c>
      <c r="F3101" s="85" t="s">
        <v>3</v>
      </c>
      <c r="G3101" s="85">
        <v>1727678</v>
      </c>
      <c r="H3101" s="89"/>
      <c r="I3101" s="270" t="s">
        <v>5452</v>
      </c>
      <c r="J3101" s="89"/>
      <c r="K3101" s="89"/>
      <c r="L3101" s="89"/>
      <c r="M3101" s="89"/>
      <c r="N3101" s="271">
        <v>0</v>
      </c>
      <c r="O3101" s="271">
        <v>1637.29</v>
      </c>
      <c r="P3101" s="89" t="s">
        <v>670</v>
      </c>
    </row>
    <row r="3102" spans="1:16" ht="51">
      <c r="A3102" s="268" t="s">
        <v>565</v>
      </c>
      <c r="B3102" s="89"/>
      <c r="C3102" s="269" t="s">
        <v>615</v>
      </c>
      <c r="D3102" s="84">
        <v>43565</v>
      </c>
      <c r="E3102" s="85" t="s">
        <v>6733</v>
      </c>
      <c r="F3102" s="85" t="s">
        <v>3</v>
      </c>
      <c r="G3102" s="85">
        <v>1727661</v>
      </c>
      <c r="H3102" s="89"/>
      <c r="I3102" s="270" t="s">
        <v>7565</v>
      </c>
      <c r="J3102" s="89"/>
      <c r="K3102" s="89"/>
      <c r="L3102" s="89"/>
      <c r="M3102" s="89"/>
      <c r="N3102" s="271">
        <v>0</v>
      </c>
      <c r="O3102" s="271">
        <v>2000</v>
      </c>
      <c r="P3102" s="89" t="s">
        <v>670</v>
      </c>
    </row>
    <row r="3103" spans="1:16" ht="51">
      <c r="A3103" s="268">
        <v>590</v>
      </c>
      <c r="B3103" s="89"/>
      <c r="C3103" s="269" t="s">
        <v>611</v>
      </c>
      <c r="D3103" s="84">
        <v>43565</v>
      </c>
      <c r="E3103" s="85" t="s">
        <v>6734</v>
      </c>
      <c r="F3103" s="85" t="s">
        <v>3</v>
      </c>
      <c r="G3103" s="85">
        <v>1727831</v>
      </c>
      <c r="H3103" s="89"/>
      <c r="I3103" s="270" t="s">
        <v>7566</v>
      </c>
      <c r="J3103" s="89"/>
      <c r="K3103" s="89"/>
      <c r="L3103" s="89"/>
      <c r="M3103" s="89"/>
      <c r="N3103" s="271">
        <v>0</v>
      </c>
      <c r="O3103" s="271">
        <v>920</v>
      </c>
      <c r="P3103" s="89" t="s">
        <v>670</v>
      </c>
    </row>
    <row r="3104" spans="1:16" ht="38.25" hidden="1">
      <c r="A3104" s="268">
        <v>290</v>
      </c>
      <c r="B3104" s="89"/>
      <c r="C3104" s="269" t="s">
        <v>128</v>
      </c>
      <c r="D3104" s="84">
        <v>43566</v>
      </c>
      <c r="E3104" s="85" t="s">
        <v>6241</v>
      </c>
      <c r="F3104" s="85" t="s">
        <v>671</v>
      </c>
      <c r="G3104" s="85">
        <v>264636</v>
      </c>
      <c r="H3104" s="89"/>
      <c r="I3104" s="270" t="s">
        <v>7224</v>
      </c>
      <c r="J3104" s="89"/>
      <c r="K3104" s="89"/>
      <c r="L3104" s="89"/>
      <c r="M3104" s="89"/>
      <c r="N3104" s="271">
        <v>2523814.89</v>
      </c>
      <c r="O3104" s="271">
        <v>0</v>
      </c>
      <c r="P3104" s="89" t="s">
        <v>670</v>
      </c>
    </row>
    <row r="3105" spans="1:16" ht="38.25" hidden="1">
      <c r="A3105" s="268" t="s">
        <v>557</v>
      </c>
      <c r="B3105" s="89"/>
      <c r="C3105" s="269" t="s">
        <v>781</v>
      </c>
      <c r="D3105" s="84">
        <v>43566</v>
      </c>
      <c r="E3105" s="85" t="s">
        <v>6242</v>
      </c>
      <c r="F3105" s="85" t="s">
        <v>671</v>
      </c>
      <c r="G3105" s="85">
        <v>315223</v>
      </c>
      <c r="H3105" s="89"/>
      <c r="I3105" s="270" t="s">
        <v>7225</v>
      </c>
      <c r="J3105" s="89"/>
      <c r="K3105" s="89"/>
      <c r="L3105" s="89"/>
      <c r="M3105" s="89"/>
      <c r="N3105" s="271">
        <v>0</v>
      </c>
      <c r="O3105" s="271">
        <v>1970.53</v>
      </c>
      <c r="P3105" s="89" t="s">
        <v>670</v>
      </c>
    </row>
    <row r="3106" spans="1:16" ht="76.5" hidden="1">
      <c r="A3106" s="268">
        <v>660</v>
      </c>
      <c r="B3106" s="89"/>
      <c r="C3106" s="269" t="s">
        <v>188</v>
      </c>
      <c r="D3106" s="84">
        <v>43566</v>
      </c>
      <c r="E3106" s="85" t="s">
        <v>6243</v>
      </c>
      <c r="F3106" s="85" t="s">
        <v>671</v>
      </c>
      <c r="G3106" s="85">
        <v>315984</v>
      </c>
      <c r="H3106" s="89"/>
      <c r="I3106" s="270" t="s">
        <v>7226</v>
      </c>
      <c r="J3106" s="89"/>
      <c r="K3106" s="89"/>
      <c r="L3106" s="89"/>
      <c r="M3106" s="89"/>
      <c r="N3106" s="271">
        <v>33677.18</v>
      </c>
      <c r="O3106" s="271">
        <v>0</v>
      </c>
      <c r="P3106" s="89" t="s">
        <v>670</v>
      </c>
    </row>
    <row r="3107" spans="1:16" ht="76.5" hidden="1">
      <c r="A3107" s="268" t="s">
        <v>557</v>
      </c>
      <c r="B3107" s="89"/>
      <c r="C3107" s="269" t="s">
        <v>781</v>
      </c>
      <c r="D3107" s="84">
        <v>43566</v>
      </c>
      <c r="E3107" s="85" t="s">
        <v>6244</v>
      </c>
      <c r="F3107" s="85" t="s">
        <v>6</v>
      </c>
      <c r="G3107" s="85">
        <v>1104927</v>
      </c>
      <c r="H3107" s="89"/>
      <c r="I3107" s="270" t="s">
        <v>7227</v>
      </c>
      <c r="J3107" s="89"/>
      <c r="K3107" s="89"/>
      <c r="L3107" s="89"/>
      <c r="M3107" s="89"/>
      <c r="N3107" s="271">
        <v>0</v>
      </c>
      <c r="O3107" s="271">
        <v>140000</v>
      </c>
      <c r="P3107" s="89" t="s">
        <v>670</v>
      </c>
    </row>
    <row r="3108" spans="1:16" ht="51" hidden="1">
      <c r="A3108" s="268">
        <v>513</v>
      </c>
      <c r="B3108" s="89"/>
      <c r="C3108" s="269" t="s">
        <v>171</v>
      </c>
      <c r="D3108" s="84">
        <v>43566</v>
      </c>
      <c r="E3108" s="85" t="s">
        <v>6245</v>
      </c>
      <c r="F3108" s="85" t="s">
        <v>15</v>
      </c>
      <c r="G3108" s="85">
        <v>1012137</v>
      </c>
      <c r="H3108" s="89"/>
      <c r="I3108" s="270" t="s">
        <v>4401</v>
      </c>
      <c r="J3108" s="89"/>
      <c r="K3108" s="89"/>
      <c r="L3108" s="89"/>
      <c r="M3108" s="89"/>
      <c r="N3108" s="271">
        <v>50</v>
      </c>
      <c r="O3108" s="271">
        <v>0</v>
      </c>
      <c r="P3108" s="89" t="s">
        <v>670</v>
      </c>
    </row>
    <row r="3109" spans="1:16" ht="89.25" hidden="1">
      <c r="A3109" s="268">
        <v>41</v>
      </c>
      <c r="B3109" s="89"/>
      <c r="C3109" s="269" t="s">
        <v>47</v>
      </c>
      <c r="D3109" s="84">
        <v>43566</v>
      </c>
      <c r="E3109" s="85" t="s">
        <v>6246</v>
      </c>
      <c r="F3109" s="85" t="s">
        <v>6</v>
      </c>
      <c r="G3109" s="85">
        <v>951502</v>
      </c>
      <c r="H3109" s="89"/>
      <c r="I3109" s="270" t="s">
        <v>7228</v>
      </c>
      <c r="J3109" s="89"/>
      <c r="K3109" s="89"/>
      <c r="L3109" s="89"/>
      <c r="M3109" s="89"/>
      <c r="N3109" s="271">
        <v>0</v>
      </c>
      <c r="O3109" s="271">
        <v>358614</v>
      </c>
      <c r="P3109" s="89" t="s">
        <v>670</v>
      </c>
    </row>
    <row r="3110" spans="1:16" ht="76.5" hidden="1">
      <c r="A3110" s="268">
        <v>86</v>
      </c>
      <c r="B3110" s="89"/>
      <c r="C3110" s="269" t="s">
        <v>56</v>
      </c>
      <c r="D3110" s="84">
        <v>43566</v>
      </c>
      <c r="E3110" s="85" t="s">
        <v>6247</v>
      </c>
      <c r="F3110" s="85" t="s">
        <v>6</v>
      </c>
      <c r="G3110" s="85">
        <v>951503</v>
      </c>
      <c r="H3110" s="89"/>
      <c r="I3110" s="270" t="s">
        <v>7229</v>
      </c>
      <c r="J3110" s="89"/>
      <c r="K3110" s="89"/>
      <c r="L3110" s="89"/>
      <c r="M3110" s="89"/>
      <c r="N3110" s="271">
        <v>0</v>
      </c>
      <c r="O3110" s="271">
        <v>71924.7</v>
      </c>
      <c r="P3110" s="89" t="s">
        <v>670</v>
      </c>
    </row>
    <row r="3111" spans="1:16" ht="89.25" hidden="1">
      <c r="A3111" s="268">
        <v>86</v>
      </c>
      <c r="B3111" s="89"/>
      <c r="C3111" s="269" t="s">
        <v>56</v>
      </c>
      <c r="D3111" s="84">
        <v>43566</v>
      </c>
      <c r="E3111" s="85" t="s">
        <v>6248</v>
      </c>
      <c r="F3111" s="85" t="s">
        <v>6</v>
      </c>
      <c r="G3111" s="85">
        <v>951504</v>
      </c>
      <c r="H3111" s="89"/>
      <c r="I3111" s="270" t="s">
        <v>7230</v>
      </c>
      <c r="J3111" s="89"/>
      <c r="K3111" s="89"/>
      <c r="L3111" s="89"/>
      <c r="M3111" s="89"/>
      <c r="N3111" s="271">
        <v>0</v>
      </c>
      <c r="O3111" s="271">
        <v>848381.81</v>
      </c>
      <c r="P3111" s="89" t="s">
        <v>670</v>
      </c>
    </row>
    <row r="3112" spans="1:16" ht="89.25" hidden="1">
      <c r="A3112" s="268">
        <v>378</v>
      </c>
      <c r="B3112" s="89"/>
      <c r="C3112" s="269" t="s">
        <v>639</v>
      </c>
      <c r="D3112" s="84">
        <v>43566</v>
      </c>
      <c r="E3112" s="85" t="s">
        <v>6249</v>
      </c>
      <c r="F3112" s="85" t="s">
        <v>11</v>
      </c>
      <c r="G3112" s="85">
        <v>951505</v>
      </c>
      <c r="H3112" s="89"/>
      <c r="I3112" s="270" t="s">
        <v>7231</v>
      </c>
      <c r="J3112" s="89"/>
      <c r="K3112" s="89"/>
      <c r="L3112" s="89"/>
      <c r="M3112" s="89"/>
      <c r="N3112" s="271">
        <v>498.64</v>
      </c>
      <c r="O3112" s="271">
        <v>0</v>
      </c>
      <c r="P3112" s="89" t="s">
        <v>670</v>
      </c>
    </row>
    <row r="3113" spans="1:16" ht="63.75">
      <c r="A3113" s="268" t="s">
        <v>565</v>
      </c>
      <c r="B3113" s="89"/>
      <c r="C3113" s="269" t="s">
        <v>615</v>
      </c>
      <c r="D3113" s="84">
        <v>43566</v>
      </c>
      <c r="E3113" s="85" t="s">
        <v>6735</v>
      </c>
      <c r="F3113" s="85" t="s">
        <v>3</v>
      </c>
      <c r="G3113" s="85">
        <v>1728323</v>
      </c>
      <c r="H3113" s="89"/>
      <c r="I3113" s="270" t="s">
        <v>7568</v>
      </c>
      <c r="J3113" s="89"/>
      <c r="K3113" s="89"/>
      <c r="L3113" s="89"/>
      <c r="M3113" s="89"/>
      <c r="N3113" s="271">
        <v>0</v>
      </c>
      <c r="O3113" s="271">
        <v>185.45000000000002</v>
      </c>
      <c r="P3113" s="89" t="s">
        <v>670</v>
      </c>
    </row>
    <row r="3114" spans="1:16" ht="63.75">
      <c r="A3114" s="268" t="s">
        <v>565</v>
      </c>
      <c r="B3114" s="89"/>
      <c r="C3114" s="269" t="s">
        <v>615</v>
      </c>
      <c r="D3114" s="84">
        <v>43566</v>
      </c>
      <c r="E3114" s="85" t="s">
        <v>6736</v>
      </c>
      <c r="F3114" s="85" t="s">
        <v>3</v>
      </c>
      <c r="G3114" s="85">
        <v>1728324</v>
      </c>
      <c r="H3114" s="89"/>
      <c r="I3114" s="270" t="s">
        <v>7569</v>
      </c>
      <c r="J3114" s="89"/>
      <c r="K3114" s="89"/>
      <c r="L3114" s="89"/>
      <c r="M3114" s="89"/>
      <c r="N3114" s="271">
        <v>0</v>
      </c>
      <c r="O3114" s="271">
        <v>288.31</v>
      </c>
      <c r="P3114" s="89" t="s">
        <v>670</v>
      </c>
    </row>
    <row r="3115" spans="1:16" ht="51">
      <c r="A3115" s="268" t="s">
        <v>565</v>
      </c>
      <c r="B3115" s="89"/>
      <c r="C3115" s="269" t="s">
        <v>615</v>
      </c>
      <c r="D3115" s="84">
        <v>43566</v>
      </c>
      <c r="E3115" s="85" t="s">
        <v>6737</v>
      </c>
      <c r="F3115" s="85" t="s">
        <v>3</v>
      </c>
      <c r="G3115" s="85">
        <v>1728327</v>
      </c>
      <c r="H3115" s="89"/>
      <c r="I3115" s="270" t="s">
        <v>7570</v>
      </c>
      <c r="J3115" s="89"/>
      <c r="K3115" s="89"/>
      <c r="L3115" s="89"/>
      <c r="M3115" s="89"/>
      <c r="N3115" s="271">
        <v>0</v>
      </c>
      <c r="O3115" s="271">
        <v>1742.83</v>
      </c>
      <c r="P3115" s="89" t="s">
        <v>670</v>
      </c>
    </row>
    <row r="3116" spans="1:16" ht="51">
      <c r="A3116" s="268" t="s">
        <v>565</v>
      </c>
      <c r="B3116" s="89"/>
      <c r="C3116" s="269" t="s">
        <v>615</v>
      </c>
      <c r="D3116" s="84">
        <v>43566</v>
      </c>
      <c r="E3116" s="85" t="s">
        <v>6738</v>
      </c>
      <c r="F3116" s="85" t="s">
        <v>3</v>
      </c>
      <c r="G3116" s="85">
        <v>1728328</v>
      </c>
      <c r="H3116" s="89"/>
      <c r="I3116" s="270" t="s">
        <v>7571</v>
      </c>
      <c r="J3116" s="89"/>
      <c r="K3116" s="89"/>
      <c r="L3116" s="89"/>
      <c r="M3116" s="89"/>
      <c r="N3116" s="271">
        <v>0</v>
      </c>
      <c r="O3116" s="271">
        <v>292.01</v>
      </c>
      <c r="P3116" s="89" t="s">
        <v>670</v>
      </c>
    </row>
    <row r="3117" spans="1:16" ht="38.25">
      <c r="A3117" s="268" t="s">
        <v>565</v>
      </c>
      <c r="B3117" s="89"/>
      <c r="C3117" s="269" t="s">
        <v>615</v>
      </c>
      <c r="D3117" s="84">
        <v>43566</v>
      </c>
      <c r="E3117" s="85" t="s">
        <v>6739</v>
      </c>
      <c r="F3117" s="85" t="s">
        <v>3</v>
      </c>
      <c r="G3117" s="85">
        <v>1728254</v>
      </c>
      <c r="H3117" s="89"/>
      <c r="I3117" s="270" t="s">
        <v>7572</v>
      </c>
      <c r="J3117" s="89"/>
      <c r="K3117" s="89"/>
      <c r="L3117" s="89"/>
      <c r="M3117" s="89"/>
      <c r="N3117" s="271">
        <v>0</v>
      </c>
      <c r="O3117" s="271">
        <v>4329.62</v>
      </c>
      <c r="P3117" s="89" t="s">
        <v>670</v>
      </c>
    </row>
    <row r="3118" spans="1:16" ht="51">
      <c r="A3118" s="268" t="s">
        <v>565</v>
      </c>
      <c r="B3118" s="89"/>
      <c r="C3118" s="269" t="s">
        <v>615</v>
      </c>
      <c r="D3118" s="84">
        <v>43566</v>
      </c>
      <c r="E3118" s="85" t="s">
        <v>6740</v>
      </c>
      <c r="F3118" s="85" t="s">
        <v>3</v>
      </c>
      <c r="G3118" s="85">
        <v>1728238</v>
      </c>
      <c r="H3118" s="89"/>
      <c r="I3118" s="270" t="s">
        <v>7573</v>
      </c>
      <c r="J3118" s="89"/>
      <c r="K3118" s="89"/>
      <c r="L3118" s="89"/>
      <c r="M3118" s="89"/>
      <c r="N3118" s="271">
        <v>0</v>
      </c>
      <c r="O3118" s="271">
        <v>11.700000000000001</v>
      </c>
      <c r="P3118" s="89" t="s">
        <v>670</v>
      </c>
    </row>
    <row r="3119" spans="1:16" ht="51">
      <c r="A3119" s="268" t="s">
        <v>565</v>
      </c>
      <c r="B3119" s="89"/>
      <c r="C3119" s="269" t="s">
        <v>615</v>
      </c>
      <c r="D3119" s="84">
        <v>43566</v>
      </c>
      <c r="E3119" s="85" t="s">
        <v>6741</v>
      </c>
      <c r="F3119" s="85" t="s">
        <v>3</v>
      </c>
      <c r="G3119" s="85">
        <v>1728219</v>
      </c>
      <c r="H3119" s="89"/>
      <c r="I3119" s="270" t="s">
        <v>7574</v>
      </c>
      <c r="J3119" s="89"/>
      <c r="K3119" s="89"/>
      <c r="L3119" s="89"/>
      <c r="M3119" s="89"/>
      <c r="N3119" s="271">
        <v>0</v>
      </c>
      <c r="O3119" s="271">
        <v>772</v>
      </c>
      <c r="P3119" s="89" t="s">
        <v>670</v>
      </c>
    </row>
    <row r="3120" spans="1:16" ht="51">
      <c r="A3120" s="268" t="s">
        <v>565</v>
      </c>
      <c r="B3120" s="89"/>
      <c r="C3120" s="269" t="s">
        <v>615</v>
      </c>
      <c r="D3120" s="84">
        <v>43566</v>
      </c>
      <c r="E3120" s="85" t="s">
        <v>6742</v>
      </c>
      <c r="F3120" s="85" t="s">
        <v>3</v>
      </c>
      <c r="G3120" s="85">
        <v>1728218</v>
      </c>
      <c r="H3120" s="89"/>
      <c r="I3120" s="270" t="s">
        <v>7575</v>
      </c>
      <c r="J3120" s="89"/>
      <c r="K3120" s="89"/>
      <c r="L3120" s="89"/>
      <c r="M3120" s="89"/>
      <c r="N3120" s="271">
        <v>0</v>
      </c>
      <c r="O3120" s="271">
        <v>772</v>
      </c>
      <c r="P3120" s="89" t="s">
        <v>670</v>
      </c>
    </row>
    <row r="3121" spans="1:16" ht="51">
      <c r="A3121" s="268" t="s">
        <v>565</v>
      </c>
      <c r="B3121" s="89"/>
      <c r="C3121" s="269" t="s">
        <v>615</v>
      </c>
      <c r="D3121" s="84">
        <v>43566</v>
      </c>
      <c r="E3121" s="85" t="s">
        <v>6743</v>
      </c>
      <c r="F3121" s="85" t="s">
        <v>3</v>
      </c>
      <c r="G3121" s="85">
        <v>1728207</v>
      </c>
      <c r="H3121" s="89"/>
      <c r="I3121" s="270" t="s">
        <v>7576</v>
      </c>
      <c r="J3121" s="89"/>
      <c r="K3121" s="89"/>
      <c r="L3121" s="89"/>
      <c r="M3121" s="89"/>
      <c r="N3121" s="271">
        <v>0</v>
      </c>
      <c r="O3121" s="271">
        <v>2450.91</v>
      </c>
      <c r="P3121" s="89" t="s">
        <v>670</v>
      </c>
    </row>
    <row r="3122" spans="1:16" ht="63.75">
      <c r="A3122" s="268">
        <v>592</v>
      </c>
      <c r="B3122" s="89"/>
      <c r="C3122" s="269" t="s">
        <v>645</v>
      </c>
      <c r="D3122" s="84">
        <v>43566</v>
      </c>
      <c r="E3122" s="85" t="s">
        <v>6744</v>
      </c>
      <c r="F3122" s="85" t="s">
        <v>3</v>
      </c>
      <c r="G3122" s="85">
        <v>1728458</v>
      </c>
      <c r="H3122" s="89"/>
      <c r="I3122" s="270" t="s">
        <v>7577</v>
      </c>
      <c r="J3122" s="89"/>
      <c r="K3122" s="89"/>
      <c r="L3122" s="89"/>
      <c r="M3122" s="89"/>
      <c r="N3122" s="271">
        <v>0</v>
      </c>
      <c r="O3122" s="271">
        <v>1551</v>
      </c>
      <c r="P3122" s="89" t="s">
        <v>670</v>
      </c>
    </row>
    <row r="3123" spans="1:16" ht="51">
      <c r="A3123" s="268">
        <v>378</v>
      </c>
      <c r="B3123" s="89"/>
      <c r="C3123" s="269" t="s">
        <v>639</v>
      </c>
      <c r="D3123" s="84">
        <v>43566</v>
      </c>
      <c r="E3123" s="85" t="s">
        <v>6745</v>
      </c>
      <c r="F3123" s="85" t="s">
        <v>3</v>
      </c>
      <c r="G3123" s="85">
        <v>1728425</v>
      </c>
      <c r="H3123" s="89"/>
      <c r="I3123" s="270" t="s">
        <v>7578</v>
      </c>
      <c r="J3123" s="89"/>
      <c r="K3123" s="89"/>
      <c r="L3123" s="89"/>
      <c r="M3123" s="89"/>
      <c r="N3123" s="271">
        <v>0</v>
      </c>
      <c r="O3123" s="271">
        <v>23.31</v>
      </c>
      <c r="P3123" s="89" t="s">
        <v>670</v>
      </c>
    </row>
    <row r="3124" spans="1:16" ht="51">
      <c r="A3124" s="268">
        <v>378</v>
      </c>
      <c r="B3124" s="89"/>
      <c r="C3124" s="269" t="s">
        <v>639</v>
      </c>
      <c r="D3124" s="84">
        <v>43566</v>
      </c>
      <c r="E3124" s="85" t="s">
        <v>6746</v>
      </c>
      <c r="F3124" s="85" t="s">
        <v>3</v>
      </c>
      <c r="G3124" s="85">
        <v>1728424</v>
      </c>
      <c r="H3124" s="89"/>
      <c r="I3124" s="270" t="s">
        <v>7579</v>
      </c>
      <c r="J3124" s="89"/>
      <c r="K3124" s="89"/>
      <c r="L3124" s="89"/>
      <c r="M3124" s="89"/>
      <c r="N3124" s="271">
        <v>0</v>
      </c>
      <c r="O3124" s="271">
        <v>748.69</v>
      </c>
      <c r="P3124" s="89" t="s">
        <v>670</v>
      </c>
    </row>
    <row r="3125" spans="1:16" ht="51">
      <c r="A3125" s="268">
        <v>169</v>
      </c>
      <c r="B3125" s="89"/>
      <c r="C3125" s="269" t="s">
        <v>89</v>
      </c>
      <c r="D3125" s="84">
        <v>43566</v>
      </c>
      <c r="E3125" s="85" t="s">
        <v>6747</v>
      </c>
      <c r="F3125" s="85" t="s">
        <v>3</v>
      </c>
      <c r="G3125" s="85">
        <v>1728417</v>
      </c>
      <c r="H3125" s="89"/>
      <c r="I3125" s="270" t="s">
        <v>7580</v>
      </c>
      <c r="J3125" s="89"/>
      <c r="K3125" s="89"/>
      <c r="L3125" s="89"/>
      <c r="M3125" s="89"/>
      <c r="N3125" s="271">
        <v>0</v>
      </c>
      <c r="O3125" s="271">
        <v>68.040000000000006</v>
      </c>
      <c r="P3125" s="89" t="s">
        <v>670</v>
      </c>
    </row>
    <row r="3126" spans="1:16" ht="51">
      <c r="A3126" s="268">
        <v>163</v>
      </c>
      <c r="B3126" s="89"/>
      <c r="C3126" s="269" t="s">
        <v>88</v>
      </c>
      <c r="D3126" s="84">
        <v>43566</v>
      </c>
      <c r="E3126" s="85" t="s">
        <v>6748</v>
      </c>
      <c r="F3126" s="85" t="s">
        <v>3</v>
      </c>
      <c r="G3126" s="85">
        <v>1728394</v>
      </c>
      <c r="H3126" s="89"/>
      <c r="I3126" s="270" t="s">
        <v>5615</v>
      </c>
      <c r="J3126" s="89"/>
      <c r="K3126" s="89"/>
      <c r="L3126" s="89"/>
      <c r="M3126" s="89"/>
      <c r="N3126" s="271">
        <v>0</v>
      </c>
      <c r="O3126" s="271">
        <v>4700</v>
      </c>
      <c r="P3126" s="89" t="s">
        <v>670</v>
      </c>
    </row>
    <row r="3127" spans="1:16" ht="51">
      <c r="A3127" s="268" t="s">
        <v>565</v>
      </c>
      <c r="B3127" s="89"/>
      <c r="C3127" s="269" t="s">
        <v>615</v>
      </c>
      <c r="D3127" s="84">
        <v>43566</v>
      </c>
      <c r="E3127" s="85" t="s">
        <v>6749</v>
      </c>
      <c r="F3127" s="85" t="s">
        <v>3</v>
      </c>
      <c r="G3127" s="85">
        <v>1728362</v>
      </c>
      <c r="H3127" s="89"/>
      <c r="I3127" s="270" t="s">
        <v>7581</v>
      </c>
      <c r="J3127" s="89"/>
      <c r="K3127" s="89"/>
      <c r="L3127" s="89"/>
      <c r="M3127" s="89"/>
      <c r="N3127" s="271">
        <v>0</v>
      </c>
      <c r="O3127" s="271">
        <v>19090.38</v>
      </c>
      <c r="P3127" s="89" t="s">
        <v>670</v>
      </c>
    </row>
    <row r="3128" spans="1:16" ht="63.75">
      <c r="A3128" s="268">
        <v>283</v>
      </c>
      <c r="B3128" s="89"/>
      <c r="C3128" s="269" t="s">
        <v>125</v>
      </c>
      <c r="D3128" s="84">
        <v>43566</v>
      </c>
      <c r="E3128" s="85" t="s">
        <v>6750</v>
      </c>
      <c r="F3128" s="85" t="s">
        <v>3</v>
      </c>
      <c r="G3128" s="85">
        <v>1728358</v>
      </c>
      <c r="H3128" s="89"/>
      <c r="I3128" s="270" t="s">
        <v>7582</v>
      </c>
      <c r="J3128" s="89"/>
      <c r="K3128" s="89"/>
      <c r="L3128" s="89"/>
      <c r="M3128" s="89"/>
      <c r="N3128" s="271">
        <v>0</v>
      </c>
      <c r="O3128" s="271">
        <v>18247.78</v>
      </c>
      <c r="P3128" s="89" t="s">
        <v>670</v>
      </c>
    </row>
    <row r="3129" spans="1:16" ht="51">
      <c r="A3129" s="268">
        <v>513</v>
      </c>
      <c r="B3129" s="89"/>
      <c r="C3129" s="269" t="s">
        <v>171</v>
      </c>
      <c r="D3129" s="84">
        <v>43566</v>
      </c>
      <c r="E3129" s="85" t="s">
        <v>6751</v>
      </c>
      <c r="F3129" s="85" t="s">
        <v>3</v>
      </c>
      <c r="G3129" s="85">
        <v>1728352</v>
      </c>
      <c r="H3129" s="89"/>
      <c r="I3129" s="270" t="s">
        <v>7583</v>
      </c>
      <c r="J3129" s="89"/>
      <c r="K3129" s="89"/>
      <c r="L3129" s="89"/>
      <c r="M3129" s="89"/>
      <c r="N3129" s="271">
        <v>0</v>
      </c>
      <c r="O3129" s="271">
        <v>4349.3999999999996</v>
      </c>
      <c r="P3129" s="89" t="s">
        <v>670</v>
      </c>
    </row>
    <row r="3130" spans="1:16" ht="51">
      <c r="A3130" s="268">
        <v>46</v>
      </c>
      <c r="B3130" s="89"/>
      <c r="C3130" s="269" t="s">
        <v>48</v>
      </c>
      <c r="D3130" s="84">
        <v>43566</v>
      </c>
      <c r="E3130" s="85" t="s">
        <v>6752</v>
      </c>
      <c r="F3130" s="85" t="s">
        <v>3</v>
      </c>
      <c r="G3130" s="85">
        <v>1728228</v>
      </c>
      <c r="H3130" s="89"/>
      <c r="I3130" s="270" t="s">
        <v>7584</v>
      </c>
      <c r="J3130" s="89"/>
      <c r="K3130" s="89"/>
      <c r="L3130" s="89"/>
      <c r="M3130" s="89"/>
      <c r="N3130" s="271">
        <v>0</v>
      </c>
      <c r="O3130" s="271">
        <v>9649.5400000000009</v>
      </c>
      <c r="P3130" s="89" t="s">
        <v>670</v>
      </c>
    </row>
    <row r="3131" spans="1:16" ht="51">
      <c r="A3131" s="268">
        <v>46</v>
      </c>
      <c r="B3131" s="89"/>
      <c r="C3131" s="269" t="s">
        <v>48</v>
      </c>
      <c r="D3131" s="84">
        <v>43566</v>
      </c>
      <c r="E3131" s="85" t="s">
        <v>6753</v>
      </c>
      <c r="F3131" s="85" t="s">
        <v>3</v>
      </c>
      <c r="G3131" s="85">
        <v>1728227</v>
      </c>
      <c r="H3131" s="89"/>
      <c r="I3131" s="270" t="s">
        <v>7585</v>
      </c>
      <c r="J3131" s="89"/>
      <c r="K3131" s="89"/>
      <c r="L3131" s="89"/>
      <c r="M3131" s="89"/>
      <c r="N3131" s="271">
        <v>0</v>
      </c>
      <c r="O3131" s="271">
        <v>3242.7000000000003</v>
      </c>
      <c r="P3131" s="89" t="s">
        <v>670</v>
      </c>
    </row>
    <row r="3132" spans="1:16" ht="51">
      <c r="A3132" s="268">
        <v>46</v>
      </c>
      <c r="B3132" s="89"/>
      <c r="C3132" s="269" t="s">
        <v>48</v>
      </c>
      <c r="D3132" s="84">
        <v>43566</v>
      </c>
      <c r="E3132" s="85" t="s">
        <v>6754</v>
      </c>
      <c r="F3132" s="85" t="s">
        <v>3</v>
      </c>
      <c r="G3132" s="85">
        <v>1728225</v>
      </c>
      <c r="H3132" s="89"/>
      <c r="I3132" s="270" t="s">
        <v>7586</v>
      </c>
      <c r="J3132" s="89"/>
      <c r="K3132" s="89"/>
      <c r="L3132" s="89"/>
      <c r="M3132" s="89"/>
      <c r="N3132" s="271">
        <v>0</v>
      </c>
      <c r="O3132" s="271">
        <v>3828.2400000000002</v>
      </c>
      <c r="P3132" s="89" t="s">
        <v>670</v>
      </c>
    </row>
    <row r="3133" spans="1:16" ht="51">
      <c r="A3133" s="268" t="s">
        <v>565</v>
      </c>
      <c r="B3133" s="89"/>
      <c r="C3133" s="269" t="s">
        <v>615</v>
      </c>
      <c r="D3133" s="84">
        <v>43566</v>
      </c>
      <c r="E3133" s="85" t="s">
        <v>6755</v>
      </c>
      <c r="F3133" s="85" t="s">
        <v>3</v>
      </c>
      <c r="G3133" s="85">
        <v>1728202</v>
      </c>
      <c r="H3133" s="89"/>
      <c r="I3133" s="270" t="s">
        <v>7587</v>
      </c>
      <c r="J3133" s="89"/>
      <c r="K3133" s="89"/>
      <c r="L3133" s="89"/>
      <c r="M3133" s="89"/>
      <c r="N3133" s="271">
        <v>0</v>
      </c>
      <c r="O3133" s="271">
        <v>4183.0200000000004</v>
      </c>
      <c r="P3133" s="89" t="s">
        <v>670</v>
      </c>
    </row>
    <row r="3134" spans="1:16" ht="51">
      <c r="A3134" s="268">
        <v>271</v>
      </c>
      <c r="B3134" s="89"/>
      <c r="C3134" s="269" t="s">
        <v>121</v>
      </c>
      <c r="D3134" s="84">
        <v>43566</v>
      </c>
      <c r="E3134" s="85" t="s">
        <v>6756</v>
      </c>
      <c r="F3134" s="85" t="s">
        <v>3</v>
      </c>
      <c r="G3134" s="85">
        <v>1728199</v>
      </c>
      <c r="H3134" s="89"/>
      <c r="I3134" s="270" t="s">
        <v>7588</v>
      </c>
      <c r="J3134" s="89"/>
      <c r="K3134" s="89"/>
      <c r="L3134" s="89"/>
      <c r="M3134" s="89"/>
      <c r="N3134" s="271">
        <v>0</v>
      </c>
      <c r="O3134" s="271">
        <v>5000</v>
      </c>
      <c r="P3134" s="89" t="s">
        <v>670</v>
      </c>
    </row>
    <row r="3135" spans="1:16" ht="51">
      <c r="A3135" s="268" t="s">
        <v>565</v>
      </c>
      <c r="B3135" s="89"/>
      <c r="C3135" s="269" t="s">
        <v>615</v>
      </c>
      <c r="D3135" s="84">
        <v>43566</v>
      </c>
      <c r="E3135" s="85" t="s">
        <v>6757</v>
      </c>
      <c r="F3135" s="85" t="s">
        <v>3</v>
      </c>
      <c r="G3135" s="85">
        <v>1728197</v>
      </c>
      <c r="H3135" s="89"/>
      <c r="I3135" s="270" t="s">
        <v>7589</v>
      </c>
      <c r="J3135" s="89"/>
      <c r="K3135" s="89"/>
      <c r="L3135" s="89"/>
      <c r="M3135" s="89"/>
      <c r="N3135" s="271">
        <v>0</v>
      </c>
      <c r="O3135" s="271">
        <v>748.01</v>
      </c>
      <c r="P3135" s="89" t="s">
        <v>670</v>
      </c>
    </row>
    <row r="3136" spans="1:16" ht="51">
      <c r="A3136" s="268">
        <v>35</v>
      </c>
      <c r="B3136" s="89"/>
      <c r="C3136" s="269" t="s">
        <v>46</v>
      </c>
      <c r="D3136" s="84">
        <v>43566</v>
      </c>
      <c r="E3136" s="85" t="s">
        <v>6758</v>
      </c>
      <c r="F3136" s="85" t="s">
        <v>3</v>
      </c>
      <c r="G3136" s="85">
        <v>1728118</v>
      </c>
      <c r="H3136" s="89"/>
      <c r="I3136" s="270" t="s">
        <v>7590</v>
      </c>
      <c r="J3136" s="89"/>
      <c r="K3136" s="89"/>
      <c r="L3136" s="89"/>
      <c r="M3136" s="89"/>
      <c r="N3136" s="271">
        <v>0</v>
      </c>
      <c r="O3136" s="271">
        <v>66705</v>
      </c>
      <c r="P3136" s="89" t="s">
        <v>670</v>
      </c>
    </row>
    <row r="3137" spans="1:16" ht="63.75">
      <c r="A3137" s="268">
        <v>35</v>
      </c>
      <c r="B3137" s="89"/>
      <c r="C3137" s="269" t="s">
        <v>46</v>
      </c>
      <c r="D3137" s="84">
        <v>43566</v>
      </c>
      <c r="E3137" s="85" t="s">
        <v>6759</v>
      </c>
      <c r="F3137" s="85" t="s">
        <v>3</v>
      </c>
      <c r="G3137" s="85">
        <v>1728116</v>
      </c>
      <c r="H3137" s="89"/>
      <c r="I3137" s="270" t="s">
        <v>7591</v>
      </c>
      <c r="J3137" s="89"/>
      <c r="K3137" s="89"/>
      <c r="L3137" s="89"/>
      <c r="M3137" s="89"/>
      <c r="N3137" s="271">
        <v>0</v>
      </c>
      <c r="O3137" s="271">
        <v>16744</v>
      </c>
      <c r="P3137" s="89" t="s">
        <v>670</v>
      </c>
    </row>
    <row r="3138" spans="1:16" ht="51">
      <c r="A3138" s="268">
        <v>591</v>
      </c>
      <c r="B3138" s="89"/>
      <c r="C3138" s="269" t="s">
        <v>1368</v>
      </c>
      <c r="D3138" s="84">
        <v>43566</v>
      </c>
      <c r="E3138" s="85" t="s">
        <v>6760</v>
      </c>
      <c r="F3138" s="85" t="s">
        <v>3</v>
      </c>
      <c r="G3138" s="85">
        <v>1728178</v>
      </c>
      <c r="H3138" s="89"/>
      <c r="I3138" s="270" t="s">
        <v>2392</v>
      </c>
      <c r="J3138" s="89"/>
      <c r="K3138" s="89"/>
      <c r="L3138" s="89"/>
      <c r="M3138" s="89"/>
      <c r="N3138" s="271">
        <v>0</v>
      </c>
      <c r="O3138" s="271">
        <v>242.41</v>
      </c>
      <c r="P3138" s="89" t="s">
        <v>670</v>
      </c>
    </row>
    <row r="3139" spans="1:16" ht="51">
      <c r="A3139" s="268">
        <v>904</v>
      </c>
      <c r="B3139" s="89"/>
      <c r="C3139" s="269" t="s">
        <v>205</v>
      </c>
      <c r="D3139" s="84">
        <v>43566</v>
      </c>
      <c r="E3139" s="85" t="s">
        <v>6761</v>
      </c>
      <c r="F3139" s="85" t="s">
        <v>3</v>
      </c>
      <c r="G3139" s="85">
        <v>1728175</v>
      </c>
      <c r="H3139" s="89"/>
      <c r="I3139" s="270" t="s">
        <v>7592</v>
      </c>
      <c r="J3139" s="89"/>
      <c r="K3139" s="89"/>
      <c r="L3139" s="89"/>
      <c r="M3139" s="89"/>
      <c r="N3139" s="271">
        <v>0</v>
      </c>
      <c r="O3139" s="271">
        <v>10000</v>
      </c>
      <c r="P3139" s="89" t="s">
        <v>670</v>
      </c>
    </row>
    <row r="3140" spans="1:16" ht="51">
      <c r="A3140" s="268" t="s">
        <v>565</v>
      </c>
      <c r="B3140" s="89"/>
      <c r="C3140" s="269" t="s">
        <v>615</v>
      </c>
      <c r="D3140" s="84">
        <v>43566</v>
      </c>
      <c r="E3140" s="85" t="s">
        <v>6762</v>
      </c>
      <c r="F3140" s="85" t="s">
        <v>3</v>
      </c>
      <c r="G3140" s="85">
        <v>1728165</v>
      </c>
      <c r="H3140" s="89"/>
      <c r="I3140" s="270" t="s">
        <v>7593</v>
      </c>
      <c r="J3140" s="89"/>
      <c r="K3140" s="89"/>
      <c r="L3140" s="89"/>
      <c r="M3140" s="89"/>
      <c r="N3140" s="271">
        <v>0</v>
      </c>
      <c r="O3140" s="271">
        <v>1223.04</v>
      </c>
      <c r="P3140" s="89" t="s">
        <v>670</v>
      </c>
    </row>
    <row r="3141" spans="1:16" ht="51">
      <c r="A3141" s="268" t="s">
        <v>556</v>
      </c>
      <c r="B3141" s="89"/>
      <c r="C3141" s="269" t="s">
        <v>616</v>
      </c>
      <c r="D3141" s="84">
        <v>43566</v>
      </c>
      <c r="E3141" s="85" t="s">
        <v>6763</v>
      </c>
      <c r="F3141" s="85" t="s">
        <v>3</v>
      </c>
      <c r="G3141" s="85">
        <v>1728161</v>
      </c>
      <c r="H3141" s="89"/>
      <c r="I3141" s="270" t="s">
        <v>7594</v>
      </c>
      <c r="J3141" s="89"/>
      <c r="K3141" s="89"/>
      <c r="L3141" s="89"/>
      <c r="M3141" s="89"/>
      <c r="N3141" s="271">
        <v>0</v>
      </c>
      <c r="O3141" s="271">
        <v>11981.45</v>
      </c>
      <c r="P3141" s="89" t="s">
        <v>670</v>
      </c>
    </row>
    <row r="3142" spans="1:16" ht="51">
      <c r="A3142" s="268" t="s">
        <v>565</v>
      </c>
      <c r="B3142" s="89"/>
      <c r="C3142" s="269" t="s">
        <v>615</v>
      </c>
      <c r="D3142" s="84">
        <v>43566</v>
      </c>
      <c r="E3142" s="85" t="s">
        <v>6764</v>
      </c>
      <c r="F3142" s="85" t="s">
        <v>3</v>
      </c>
      <c r="G3142" s="85">
        <v>1728142</v>
      </c>
      <c r="H3142" s="89"/>
      <c r="I3142" s="270" t="s">
        <v>7595</v>
      </c>
      <c r="J3142" s="89"/>
      <c r="K3142" s="89"/>
      <c r="L3142" s="89"/>
      <c r="M3142" s="89"/>
      <c r="N3142" s="271">
        <v>0</v>
      </c>
      <c r="O3142" s="271">
        <v>449.48</v>
      </c>
      <c r="P3142" s="89" t="s">
        <v>670</v>
      </c>
    </row>
    <row r="3143" spans="1:16" ht="63.75">
      <c r="A3143" s="268" t="s">
        <v>565</v>
      </c>
      <c r="B3143" s="89"/>
      <c r="C3143" s="269" t="s">
        <v>615</v>
      </c>
      <c r="D3143" s="84">
        <v>43566</v>
      </c>
      <c r="E3143" s="85" t="s">
        <v>6765</v>
      </c>
      <c r="F3143" s="85" t="s">
        <v>3</v>
      </c>
      <c r="G3143" s="85">
        <v>1728282</v>
      </c>
      <c r="H3143" s="89"/>
      <c r="I3143" s="270" t="s">
        <v>7596</v>
      </c>
      <c r="J3143" s="89"/>
      <c r="K3143" s="89"/>
      <c r="L3143" s="89"/>
      <c r="M3143" s="89"/>
      <c r="N3143" s="271">
        <v>0</v>
      </c>
      <c r="O3143" s="271">
        <v>59.81</v>
      </c>
      <c r="P3143" s="89" t="s">
        <v>670</v>
      </c>
    </row>
    <row r="3144" spans="1:16" ht="51">
      <c r="A3144" s="268">
        <v>513</v>
      </c>
      <c r="B3144" s="89"/>
      <c r="C3144" s="269" t="s">
        <v>171</v>
      </c>
      <c r="D3144" s="84">
        <v>43566</v>
      </c>
      <c r="E3144" s="85" t="s">
        <v>6766</v>
      </c>
      <c r="F3144" s="85" t="s">
        <v>3</v>
      </c>
      <c r="G3144" s="85">
        <v>1728291</v>
      </c>
      <c r="H3144" s="89"/>
      <c r="I3144" s="270" t="s">
        <v>7597</v>
      </c>
      <c r="J3144" s="89"/>
      <c r="K3144" s="89"/>
      <c r="L3144" s="89"/>
      <c r="M3144" s="89"/>
      <c r="N3144" s="271">
        <v>0</v>
      </c>
      <c r="O3144" s="271">
        <v>3605.82</v>
      </c>
      <c r="P3144" s="89" t="s">
        <v>670</v>
      </c>
    </row>
    <row r="3145" spans="1:16" ht="51">
      <c r="A3145" s="268">
        <v>378</v>
      </c>
      <c r="B3145" s="89"/>
      <c r="C3145" s="269" t="s">
        <v>639</v>
      </c>
      <c r="D3145" s="84">
        <v>43566</v>
      </c>
      <c r="E3145" s="85" t="s">
        <v>6767</v>
      </c>
      <c r="F3145" s="85" t="s">
        <v>3</v>
      </c>
      <c r="G3145" s="85">
        <v>1728112</v>
      </c>
      <c r="H3145" s="89"/>
      <c r="I3145" s="270" t="s">
        <v>7598</v>
      </c>
      <c r="J3145" s="89"/>
      <c r="K3145" s="89"/>
      <c r="L3145" s="89"/>
      <c r="M3145" s="89"/>
      <c r="N3145" s="271">
        <v>0</v>
      </c>
      <c r="O3145" s="271">
        <v>150</v>
      </c>
      <c r="P3145" s="89" t="s">
        <v>670</v>
      </c>
    </row>
    <row r="3146" spans="1:16" ht="51">
      <c r="A3146" s="268" t="s">
        <v>565</v>
      </c>
      <c r="B3146" s="89"/>
      <c r="C3146" s="269" t="s">
        <v>615</v>
      </c>
      <c r="D3146" s="84">
        <v>43566</v>
      </c>
      <c r="E3146" s="85" t="s">
        <v>6768</v>
      </c>
      <c r="F3146" s="85" t="s">
        <v>3</v>
      </c>
      <c r="G3146" s="85">
        <v>1728113</v>
      </c>
      <c r="H3146" s="89"/>
      <c r="I3146" s="270" t="s">
        <v>7599</v>
      </c>
      <c r="J3146" s="89"/>
      <c r="K3146" s="89"/>
      <c r="L3146" s="89"/>
      <c r="M3146" s="89"/>
      <c r="N3146" s="271">
        <v>0</v>
      </c>
      <c r="O3146" s="271">
        <v>1093.5999999999999</v>
      </c>
      <c r="P3146" s="89" t="s">
        <v>670</v>
      </c>
    </row>
    <row r="3147" spans="1:16" ht="51">
      <c r="A3147" s="268" t="s">
        <v>565</v>
      </c>
      <c r="B3147" s="89"/>
      <c r="C3147" s="269" t="s">
        <v>615</v>
      </c>
      <c r="D3147" s="84">
        <v>43566</v>
      </c>
      <c r="E3147" s="85" t="s">
        <v>6769</v>
      </c>
      <c r="F3147" s="85" t="s">
        <v>3</v>
      </c>
      <c r="G3147" s="85">
        <v>1728124</v>
      </c>
      <c r="H3147" s="89"/>
      <c r="I3147" s="270" t="s">
        <v>7600</v>
      </c>
      <c r="J3147" s="89"/>
      <c r="K3147" s="89"/>
      <c r="L3147" s="89"/>
      <c r="M3147" s="89"/>
      <c r="N3147" s="271">
        <v>0</v>
      </c>
      <c r="O3147" s="271">
        <v>173</v>
      </c>
      <c r="P3147" s="89" t="s">
        <v>670</v>
      </c>
    </row>
    <row r="3148" spans="1:16" ht="51">
      <c r="A3148" s="268" t="s">
        <v>565</v>
      </c>
      <c r="B3148" s="89"/>
      <c r="C3148" s="269" t="s">
        <v>615</v>
      </c>
      <c r="D3148" s="84">
        <v>43566</v>
      </c>
      <c r="E3148" s="85" t="s">
        <v>6770</v>
      </c>
      <c r="F3148" s="85" t="s">
        <v>3</v>
      </c>
      <c r="G3148" s="85">
        <v>1728125</v>
      </c>
      <c r="H3148" s="89"/>
      <c r="I3148" s="270" t="s">
        <v>7601</v>
      </c>
      <c r="J3148" s="89"/>
      <c r="K3148" s="89"/>
      <c r="L3148" s="89"/>
      <c r="M3148" s="89"/>
      <c r="N3148" s="271">
        <v>0</v>
      </c>
      <c r="O3148" s="271">
        <v>2720.94</v>
      </c>
      <c r="P3148" s="89" t="s">
        <v>670</v>
      </c>
    </row>
    <row r="3149" spans="1:16" ht="51">
      <c r="A3149" s="268">
        <v>153</v>
      </c>
      <c r="B3149" s="89"/>
      <c r="C3149" s="269" t="s">
        <v>83</v>
      </c>
      <c r="D3149" s="84">
        <v>43566</v>
      </c>
      <c r="E3149" s="85" t="s">
        <v>6771</v>
      </c>
      <c r="F3149" s="85" t="s">
        <v>3</v>
      </c>
      <c r="G3149" s="85">
        <v>1728126</v>
      </c>
      <c r="H3149" s="89"/>
      <c r="I3149" s="270" t="s">
        <v>7602</v>
      </c>
      <c r="J3149" s="89"/>
      <c r="K3149" s="89"/>
      <c r="L3149" s="89"/>
      <c r="M3149" s="89"/>
      <c r="N3149" s="271">
        <v>0</v>
      </c>
      <c r="O3149" s="271">
        <v>544</v>
      </c>
      <c r="P3149" s="89" t="s">
        <v>670</v>
      </c>
    </row>
    <row r="3150" spans="1:16" ht="51">
      <c r="A3150" s="268" t="s">
        <v>565</v>
      </c>
      <c r="B3150" s="89"/>
      <c r="C3150" s="269" t="s">
        <v>615</v>
      </c>
      <c r="D3150" s="84">
        <v>43566</v>
      </c>
      <c r="E3150" s="85" t="s">
        <v>6772</v>
      </c>
      <c r="F3150" s="85" t="s">
        <v>3</v>
      </c>
      <c r="G3150" s="85">
        <v>1728127</v>
      </c>
      <c r="H3150" s="89"/>
      <c r="I3150" s="270" t="s">
        <v>7603</v>
      </c>
      <c r="J3150" s="89"/>
      <c r="K3150" s="89"/>
      <c r="L3150" s="89"/>
      <c r="M3150" s="89"/>
      <c r="N3150" s="271">
        <v>0</v>
      </c>
      <c r="O3150" s="271">
        <v>2720.94</v>
      </c>
      <c r="P3150" s="89" t="s">
        <v>670</v>
      </c>
    </row>
    <row r="3151" spans="1:16" ht="89.25" hidden="1">
      <c r="A3151" s="268">
        <v>10</v>
      </c>
      <c r="B3151" s="89"/>
      <c r="C3151" s="269" t="s">
        <v>41</v>
      </c>
      <c r="D3151" s="84">
        <v>43567</v>
      </c>
      <c r="E3151" s="85" t="s">
        <v>6250</v>
      </c>
      <c r="F3151" s="85" t="s">
        <v>15</v>
      </c>
      <c r="G3151" s="85">
        <v>7721</v>
      </c>
      <c r="H3151" s="89"/>
      <c r="I3151" s="270" t="s">
        <v>7232</v>
      </c>
      <c r="J3151" s="89"/>
      <c r="K3151" s="89"/>
      <c r="L3151" s="89"/>
      <c r="M3151" s="89"/>
      <c r="N3151" s="271">
        <v>21366.13</v>
      </c>
      <c r="O3151" s="271">
        <v>0</v>
      </c>
      <c r="P3151" s="89" t="s">
        <v>670</v>
      </c>
    </row>
    <row r="3152" spans="1:16" ht="102" hidden="1">
      <c r="A3152" s="268">
        <v>10</v>
      </c>
      <c r="B3152" s="89"/>
      <c r="C3152" s="269" t="s">
        <v>41</v>
      </c>
      <c r="D3152" s="84">
        <v>43567</v>
      </c>
      <c r="E3152" s="85" t="s">
        <v>6251</v>
      </c>
      <c r="F3152" s="85" t="s">
        <v>6</v>
      </c>
      <c r="G3152" s="85">
        <v>7719</v>
      </c>
      <c r="H3152" s="89"/>
      <c r="I3152" s="270" t="s">
        <v>7233</v>
      </c>
      <c r="J3152" s="89"/>
      <c r="K3152" s="89"/>
      <c r="L3152" s="89"/>
      <c r="M3152" s="89"/>
      <c r="N3152" s="271">
        <v>0</v>
      </c>
      <c r="O3152" s="271">
        <v>0.05</v>
      </c>
      <c r="P3152" s="89" t="s">
        <v>670</v>
      </c>
    </row>
    <row r="3153" spans="1:16" ht="89.25" hidden="1">
      <c r="A3153" s="268">
        <v>10</v>
      </c>
      <c r="B3153" s="89"/>
      <c r="C3153" s="269" t="s">
        <v>41</v>
      </c>
      <c r="D3153" s="84">
        <v>43567</v>
      </c>
      <c r="E3153" s="85" t="s">
        <v>6252</v>
      </c>
      <c r="F3153" s="85" t="s">
        <v>15</v>
      </c>
      <c r="G3153" s="85">
        <v>7719</v>
      </c>
      <c r="H3153" s="89"/>
      <c r="I3153" s="270" t="s">
        <v>7234</v>
      </c>
      <c r="J3153" s="89"/>
      <c r="K3153" s="89"/>
      <c r="L3153" s="89"/>
      <c r="M3153" s="89"/>
      <c r="N3153" s="271">
        <v>6270.51</v>
      </c>
      <c r="O3153" s="271">
        <v>0</v>
      </c>
      <c r="P3153" s="89" t="s">
        <v>670</v>
      </c>
    </row>
    <row r="3154" spans="1:16" ht="89.25" hidden="1">
      <c r="A3154" s="268">
        <v>10</v>
      </c>
      <c r="B3154" s="89"/>
      <c r="C3154" s="269" t="s">
        <v>41</v>
      </c>
      <c r="D3154" s="84">
        <v>43567</v>
      </c>
      <c r="E3154" s="85" t="s">
        <v>6253</v>
      </c>
      <c r="F3154" s="85" t="s">
        <v>15</v>
      </c>
      <c r="G3154" s="85">
        <v>7722</v>
      </c>
      <c r="H3154" s="89"/>
      <c r="I3154" s="270" t="s">
        <v>7235</v>
      </c>
      <c r="J3154" s="89"/>
      <c r="K3154" s="89"/>
      <c r="L3154" s="89"/>
      <c r="M3154" s="89"/>
      <c r="N3154" s="271">
        <v>330.44</v>
      </c>
      <c r="O3154" s="271">
        <v>0</v>
      </c>
      <c r="P3154" s="89" t="s">
        <v>670</v>
      </c>
    </row>
    <row r="3155" spans="1:16" ht="102" hidden="1">
      <c r="A3155" s="268">
        <v>10</v>
      </c>
      <c r="B3155" s="89"/>
      <c r="C3155" s="269" t="s">
        <v>41</v>
      </c>
      <c r="D3155" s="84">
        <v>43567</v>
      </c>
      <c r="E3155" s="85" t="s">
        <v>6254</v>
      </c>
      <c r="F3155" s="85" t="s">
        <v>15</v>
      </c>
      <c r="G3155" s="85">
        <v>7720</v>
      </c>
      <c r="H3155" s="89"/>
      <c r="I3155" s="270" t="s">
        <v>7236</v>
      </c>
      <c r="J3155" s="89"/>
      <c r="K3155" s="89"/>
      <c r="L3155" s="89"/>
      <c r="M3155" s="89"/>
      <c r="N3155" s="271">
        <v>289.35000000000002</v>
      </c>
      <c r="O3155" s="271">
        <v>0</v>
      </c>
      <c r="P3155" s="89" t="s">
        <v>670</v>
      </c>
    </row>
    <row r="3156" spans="1:16" ht="89.25" hidden="1">
      <c r="A3156" s="268">
        <v>513</v>
      </c>
      <c r="B3156" s="89"/>
      <c r="C3156" s="269" t="s">
        <v>171</v>
      </c>
      <c r="D3156" s="84">
        <v>43567</v>
      </c>
      <c r="E3156" s="85" t="s">
        <v>6255</v>
      </c>
      <c r="F3156" s="85" t="s">
        <v>15</v>
      </c>
      <c r="G3156" s="85">
        <v>7744</v>
      </c>
      <c r="H3156" s="89"/>
      <c r="I3156" s="270" t="s">
        <v>7237</v>
      </c>
      <c r="J3156" s="89"/>
      <c r="K3156" s="89"/>
      <c r="L3156" s="89"/>
      <c r="M3156" s="89"/>
      <c r="N3156" s="271">
        <v>50</v>
      </c>
      <c r="O3156" s="271">
        <v>0</v>
      </c>
      <c r="P3156" s="89" t="s">
        <v>670</v>
      </c>
    </row>
    <row r="3157" spans="1:16" ht="89.25" hidden="1">
      <c r="A3157" s="268">
        <v>10</v>
      </c>
      <c r="B3157" s="89"/>
      <c r="C3157" s="269" t="s">
        <v>41</v>
      </c>
      <c r="D3157" s="84">
        <v>43567</v>
      </c>
      <c r="E3157" s="85" t="s">
        <v>6256</v>
      </c>
      <c r="F3157" s="85" t="s">
        <v>15</v>
      </c>
      <c r="G3157" s="85">
        <v>7715</v>
      </c>
      <c r="H3157" s="89"/>
      <c r="I3157" s="270" t="s">
        <v>7238</v>
      </c>
      <c r="J3157" s="89"/>
      <c r="K3157" s="89"/>
      <c r="L3157" s="89"/>
      <c r="M3157" s="89"/>
      <c r="N3157" s="271">
        <v>348.48</v>
      </c>
      <c r="O3157" s="271">
        <v>0</v>
      </c>
      <c r="P3157" s="89" t="s">
        <v>670</v>
      </c>
    </row>
    <row r="3158" spans="1:16" ht="76.5" hidden="1">
      <c r="A3158" s="268">
        <v>513</v>
      </c>
      <c r="B3158" s="89"/>
      <c r="C3158" s="269" t="s">
        <v>171</v>
      </c>
      <c r="D3158" s="84">
        <v>43567</v>
      </c>
      <c r="E3158" s="85" t="s">
        <v>6257</v>
      </c>
      <c r="F3158" s="85" t="s">
        <v>15</v>
      </c>
      <c r="G3158" s="85">
        <v>7731</v>
      </c>
      <c r="H3158" s="89"/>
      <c r="I3158" s="270" t="s">
        <v>7239</v>
      </c>
      <c r="J3158" s="89"/>
      <c r="K3158" s="89"/>
      <c r="L3158" s="89"/>
      <c r="M3158" s="89"/>
      <c r="N3158" s="271">
        <v>50</v>
      </c>
      <c r="O3158" s="271">
        <v>0</v>
      </c>
      <c r="P3158" s="89" t="s">
        <v>670</v>
      </c>
    </row>
    <row r="3159" spans="1:16" ht="76.5" hidden="1">
      <c r="A3159" s="268">
        <v>513</v>
      </c>
      <c r="B3159" s="89"/>
      <c r="C3159" s="269" t="s">
        <v>171</v>
      </c>
      <c r="D3159" s="84">
        <v>43567</v>
      </c>
      <c r="E3159" s="85" t="s">
        <v>6258</v>
      </c>
      <c r="F3159" s="85" t="s">
        <v>15</v>
      </c>
      <c r="G3159" s="85">
        <v>7730</v>
      </c>
      <c r="H3159" s="89"/>
      <c r="I3159" s="270" t="s">
        <v>7240</v>
      </c>
      <c r="J3159" s="89"/>
      <c r="K3159" s="89"/>
      <c r="L3159" s="89"/>
      <c r="M3159" s="89"/>
      <c r="N3159" s="271">
        <v>50</v>
      </c>
      <c r="O3159" s="271">
        <v>0</v>
      </c>
      <c r="P3159" s="89" t="s">
        <v>670</v>
      </c>
    </row>
    <row r="3160" spans="1:16" ht="76.5" hidden="1">
      <c r="A3160" s="268" t="s">
        <v>556</v>
      </c>
      <c r="B3160" s="89"/>
      <c r="C3160" s="269" t="s">
        <v>616</v>
      </c>
      <c r="D3160" s="84">
        <v>43567</v>
      </c>
      <c r="E3160" s="85" t="s">
        <v>6259</v>
      </c>
      <c r="F3160" s="85" t="s">
        <v>15</v>
      </c>
      <c r="G3160" s="85">
        <v>7754</v>
      </c>
      <c r="H3160" s="89"/>
      <c r="I3160" s="270" t="s">
        <v>7241</v>
      </c>
      <c r="J3160" s="89"/>
      <c r="K3160" s="89"/>
      <c r="L3160" s="89"/>
      <c r="M3160" s="89"/>
      <c r="N3160" s="271">
        <v>6751.88</v>
      </c>
      <c r="O3160" s="271">
        <v>0</v>
      </c>
      <c r="P3160" s="89" t="s">
        <v>670</v>
      </c>
    </row>
    <row r="3161" spans="1:16" ht="51" hidden="1">
      <c r="A3161" s="268">
        <v>513</v>
      </c>
      <c r="B3161" s="89"/>
      <c r="C3161" s="269" t="s">
        <v>171</v>
      </c>
      <c r="D3161" s="84">
        <v>43567</v>
      </c>
      <c r="E3161" s="85" t="s">
        <v>6260</v>
      </c>
      <c r="F3161" s="85" t="s">
        <v>15</v>
      </c>
      <c r="G3161" s="85">
        <v>1013324</v>
      </c>
      <c r="H3161" s="89"/>
      <c r="I3161" s="270" t="s">
        <v>5524</v>
      </c>
      <c r="J3161" s="89"/>
      <c r="K3161" s="89"/>
      <c r="L3161" s="89"/>
      <c r="M3161" s="89"/>
      <c r="N3161" s="271">
        <v>50</v>
      </c>
      <c r="O3161" s="271">
        <v>0</v>
      </c>
      <c r="P3161" s="89" t="s">
        <v>670</v>
      </c>
    </row>
    <row r="3162" spans="1:16" ht="51" hidden="1">
      <c r="A3162" s="268">
        <v>46</v>
      </c>
      <c r="B3162" s="89"/>
      <c r="C3162" s="269" t="s">
        <v>48</v>
      </c>
      <c r="D3162" s="84">
        <v>43567</v>
      </c>
      <c r="E3162" s="85" t="s">
        <v>6261</v>
      </c>
      <c r="F3162" s="85" t="s">
        <v>6</v>
      </c>
      <c r="G3162" s="85">
        <v>1105433</v>
      </c>
      <c r="H3162" s="89"/>
      <c r="I3162" s="270" t="s">
        <v>7242</v>
      </c>
      <c r="J3162" s="89"/>
      <c r="K3162" s="89"/>
      <c r="L3162" s="89"/>
      <c r="M3162" s="89"/>
      <c r="N3162" s="271">
        <v>0</v>
      </c>
      <c r="O3162" s="271">
        <v>6963</v>
      </c>
      <c r="P3162" s="89" t="s">
        <v>670</v>
      </c>
    </row>
    <row r="3163" spans="1:16" ht="76.5" hidden="1">
      <c r="A3163" s="268" t="s">
        <v>557</v>
      </c>
      <c r="B3163" s="89"/>
      <c r="C3163" s="269" t="s">
        <v>781</v>
      </c>
      <c r="D3163" s="84">
        <v>43567</v>
      </c>
      <c r="E3163" s="85" t="s">
        <v>6262</v>
      </c>
      <c r="F3163" s="85" t="s">
        <v>6</v>
      </c>
      <c r="G3163" s="85">
        <v>1105495</v>
      </c>
      <c r="H3163" s="89"/>
      <c r="I3163" s="270" t="s">
        <v>7243</v>
      </c>
      <c r="J3163" s="89"/>
      <c r="K3163" s="89"/>
      <c r="L3163" s="89"/>
      <c r="M3163" s="89"/>
      <c r="N3163" s="271">
        <v>0</v>
      </c>
      <c r="O3163" s="271">
        <v>2965000</v>
      </c>
      <c r="P3163" s="89" t="s">
        <v>670</v>
      </c>
    </row>
    <row r="3164" spans="1:16" ht="63.75" hidden="1">
      <c r="A3164" s="268">
        <v>378</v>
      </c>
      <c r="B3164" s="89"/>
      <c r="C3164" s="269" t="s">
        <v>639</v>
      </c>
      <c r="D3164" s="84">
        <v>43567</v>
      </c>
      <c r="E3164" s="85" t="s">
        <v>6263</v>
      </c>
      <c r="F3164" s="85" t="s">
        <v>6</v>
      </c>
      <c r="G3164" s="85">
        <v>1105509</v>
      </c>
      <c r="H3164" s="89"/>
      <c r="I3164" s="270" t="s">
        <v>7244</v>
      </c>
      <c r="J3164" s="89"/>
      <c r="K3164" s="89"/>
      <c r="L3164" s="89"/>
      <c r="M3164" s="89"/>
      <c r="N3164" s="271">
        <v>0</v>
      </c>
      <c r="O3164" s="271">
        <v>2266.0500000000002</v>
      </c>
      <c r="P3164" s="89" t="s">
        <v>670</v>
      </c>
    </row>
    <row r="3165" spans="1:16" ht="63.75" hidden="1">
      <c r="A3165" s="268">
        <v>660</v>
      </c>
      <c r="B3165" s="89"/>
      <c r="C3165" s="269" t="s">
        <v>188</v>
      </c>
      <c r="D3165" s="84">
        <v>43567</v>
      </c>
      <c r="E3165" s="85" t="s">
        <v>6264</v>
      </c>
      <c r="F3165" s="85" t="s">
        <v>6</v>
      </c>
      <c r="G3165" s="85">
        <v>1105511</v>
      </c>
      <c r="H3165" s="89"/>
      <c r="I3165" s="270" t="s">
        <v>7245</v>
      </c>
      <c r="J3165" s="89"/>
      <c r="K3165" s="89"/>
      <c r="L3165" s="89"/>
      <c r="M3165" s="89"/>
      <c r="N3165" s="271">
        <v>0</v>
      </c>
      <c r="O3165" s="271">
        <v>2116.77</v>
      </c>
      <c r="P3165" s="89" t="s">
        <v>670</v>
      </c>
    </row>
    <row r="3166" spans="1:16" ht="51" hidden="1">
      <c r="A3166" s="268">
        <v>253</v>
      </c>
      <c r="B3166" s="89"/>
      <c r="C3166" s="269" t="s">
        <v>114</v>
      </c>
      <c r="D3166" s="84">
        <v>43567</v>
      </c>
      <c r="E3166" s="85" t="s">
        <v>6265</v>
      </c>
      <c r="F3166" s="85" t="s">
        <v>6</v>
      </c>
      <c r="G3166" s="85">
        <v>80660</v>
      </c>
      <c r="H3166" s="89"/>
      <c r="I3166" s="270" t="s">
        <v>5565</v>
      </c>
      <c r="J3166" s="89"/>
      <c r="K3166" s="89"/>
      <c r="L3166" s="89"/>
      <c r="M3166" s="89"/>
      <c r="N3166" s="271">
        <v>0</v>
      </c>
      <c r="O3166" s="271">
        <v>849372.7</v>
      </c>
      <c r="P3166" s="89" t="s">
        <v>670</v>
      </c>
    </row>
    <row r="3167" spans="1:16" ht="51">
      <c r="A3167" s="268" t="s">
        <v>565</v>
      </c>
      <c r="B3167" s="89"/>
      <c r="C3167" s="269" t="s">
        <v>615</v>
      </c>
      <c r="D3167" s="84">
        <v>43567</v>
      </c>
      <c r="E3167" s="85" t="s">
        <v>6773</v>
      </c>
      <c r="F3167" s="85" t="s">
        <v>3</v>
      </c>
      <c r="G3167" s="85">
        <v>1729376</v>
      </c>
      <c r="H3167" s="89"/>
      <c r="I3167" s="270" t="s">
        <v>7604</v>
      </c>
      <c r="J3167" s="89"/>
      <c r="K3167" s="89"/>
      <c r="L3167" s="89"/>
      <c r="M3167" s="89"/>
      <c r="N3167" s="271">
        <v>0</v>
      </c>
      <c r="O3167" s="271">
        <v>853.03</v>
      </c>
      <c r="P3167" s="89" t="s">
        <v>670</v>
      </c>
    </row>
    <row r="3168" spans="1:16" ht="51">
      <c r="A3168" s="268" t="s">
        <v>565</v>
      </c>
      <c r="B3168" s="89"/>
      <c r="C3168" s="269" t="s">
        <v>615</v>
      </c>
      <c r="D3168" s="84">
        <v>43567</v>
      </c>
      <c r="E3168" s="85" t="s">
        <v>6774</v>
      </c>
      <c r="F3168" s="85" t="s">
        <v>3</v>
      </c>
      <c r="G3168" s="85">
        <v>1729336</v>
      </c>
      <c r="H3168" s="89"/>
      <c r="I3168" s="270" t="s">
        <v>7605</v>
      </c>
      <c r="J3168" s="89"/>
      <c r="K3168" s="89"/>
      <c r="L3168" s="89"/>
      <c r="M3168" s="89"/>
      <c r="N3168" s="271">
        <v>0</v>
      </c>
      <c r="O3168" s="271">
        <v>1207.3500000000001</v>
      </c>
      <c r="P3168" s="89" t="s">
        <v>670</v>
      </c>
    </row>
    <row r="3169" spans="1:16" ht="51">
      <c r="A3169" s="268">
        <v>20</v>
      </c>
      <c r="B3169" s="89"/>
      <c r="C3169" s="269" t="s">
        <v>44</v>
      </c>
      <c r="D3169" s="84">
        <v>43567</v>
      </c>
      <c r="E3169" s="85" t="s">
        <v>6775</v>
      </c>
      <c r="F3169" s="85" t="s">
        <v>3</v>
      </c>
      <c r="G3169" s="85">
        <v>1729181</v>
      </c>
      <c r="H3169" s="89"/>
      <c r="I3169" s="270" t="s">
        <v>7606</v>
      </c>
      <c r="J3169" s="89"/>
      <c r="K3169" s="89"/>
      <c r="L3169" s="89"/>
      <c r="M3169" s="89"/>
      <c r="N3169" s="271">
        <v>0</v>
      </c>
      <c r="O3169" s="271">
        <v>105.58</v>
      </c>
      <c r="P3169" s="89" t="s">
        <v>670</v>
      </c>
    </row>
    <row r="3170" spans="1:16" ht="51">
      <c r="A3170" s="268">
        <v>20</v>
      </c>
      <c r="B3170" s="89"/>
      <c r="C3170" s="269" t="s">
        <v>44</v>
      </c>
      <c r="D3170" s="84">
        <v>43567</v>
      </c>
      <c r="E3170" s="85" t="s">
        <v>6776</v>
      </c>
      <c r="F3170" s="85" t="s">
        <v>3</v>
      </c>
      <c r="G3170" s="85">
        <v>1729180</v>
      </c>
      <c r="H3170" s="89"/>
      <c r="I3170" s="270" t="s">
        <v>7607</v>
      </c>
      <c r="J3170" s="89"/>
      <c r="K3170" s="89"/>
      <c r="L3170" s="89"/>
      <c r="M3170" s="89"/>
      <c r="N3170" s="271">
        <v>0</v>
      </c>
      <c r="O3170" s="271">
        <v>150.30000000000001</v>
      </c>
      <c r="P3170" s="89" t="s">
        <v>670</v>
      </c>
    </row>
    <row r="3171" spans="1:16" ht="51">
      <c r="A3171" s="268">
        <v>48</v>
      </c>
      <c r="B3171" s="89"/>
      <c r="C3171" s="269" t="s">
        <v>50</v>
      </c>
      <c r="D3171" s="84">
        <v>43567</v>
      </c>
      <c r="E3171" s="85" t="s">
        <v>6777</v>
      </c>
      <c r="F3171" s="85" t="s">
        <v>3</v>
      </c>
      <c r="G3171" s="85">
        <v>1729174</v>
      </c>
      <c r="H3171" s="89"/>
      <c r="I3171" s="270" t="s">
        <v>7608</v>
      </c>
      <c r="J3171" s="89"/>
      <c r="K3171" s="89"/>
      <c r="L3171" s="89"/>
      <c r="M3171" s="89"/>
      <c r="N3171" s="271">
        <v>0</v>
      </c>
      <c r="O3171" s="271">
        <v>0.9</v>
      </c>
      <c r="P3171" s="89" t="s">
        <v>741</v>
      </c>
    </row>
    <row r="3172" spans="1:16" ht="38.25">
      <c r="A3172" s="268" t="s">
        <v>565</v>
      </c>
      <c r="B3172" s="89"/>
      <c r="C3172" s="269" t="s">
        <v>615</v>
      </c>
      <c r="D3172" s="84">
        <v>43567</v>
      </c>
      <c r="E3172" s="85" t="s">
        <v>6778</v>
      </c>
      <c r="F3172" s="85" t="s">
        <v>3</v>
      </c>
      <c r="G3172" s="85">
        <v>1729156</v>
      </c>
      <c r="H3172" s="89"/>
      <c r="I3172" s="270" t="s">
        <v>7609</v>
      </c>
      <c r="J3172" s="89"/>
      <c r="K3172" s="89"/>
      <c r="L3172" s="89"/>
      <c r="M3172" s="89"/>
      <c r="N3172" s="271">
        <v>0</v>
      </c>
      <c r="O3172" s="271">
        <v>4828.8900000000003</v>
      </c>
      <c r="P3172" s="89" t="s">
        <v>670</v>
      </c>
    </row>
    <row r="3173" spans="1:16" ht="51">
      <c r="A3173" s="268">
        <v>35</v>
      </c>
      <c r="B3173" s="89"/>
      <c r="C3173" s="269" t="s">
        <v>46</v>
      </c>
      <c r="D3173" s="84">
        <v>43567</v>
      </c>
      <c r="E3173" s="85" t="s">
        <v>6779</v>
      </c>
      <c r="F3173" s="85" t="s">
        <v>3</v>
      </c>
      <c r="G3173" s="85">
        <v>1729134</v>
      </c>
      <c r="H3173" s="89"/>
      <c r="I3173" s="270" t="s">
        <v>750</v>
      </c>
      <c r="J3173" s="89"/>
      <c r="K3173" s="89"/>
      <c r="L3173" s="89"/>
      <c r="M3173" s="89"/>
      <c r="N3173" s="271">
        <v>0</v>
      </c>
      <c r="O3173" s="271">
        <v>1200</v>
      </c>
      <c r="P3173" s="89" t="s">
        <v>670</v>
      </c>
    </row>
    <row r="3174" spans="1:16" ht="63.75">
      <c r="A3174" s="268">
        <v>46</v>
      </c>
      <c r="B3174" s="89"/>
      <c r="C3174" s="269" t="s">
        <v>48</v>
      </c>
      <c r="D3174" s="84">
        <v>43567</v>
      </c>
      <c r="E3174" s="85" t="s">
        <v>6780</v>
      </c>
      <c r="F3174" s="85" t="s">
        <v>3</v>
      </c>
      <c r="G3174" s="85">
        <v>1729418</v>
      </c>
      <c r="H3174" s="89"/>
      <c r="I3174" s="270" t="s">
        <v>7610</v>
      </c>
      <c r="J3174" s="89"/>
      <c r="K3174" s="89"/>
      <c r="L3174" s="89"/>
      <c r="M3174" s="89"/>
      <c r="N3174" s="271">
        <v>0</v>
      </c>
      <c r="O3174" s="271">
        <v>4750.4000000000005</v>
      </c>
      <c r="P3174" s="89" t="s">
        <v>670</v>
      </c>
    </row>
    <row r="3175" spans="1:16" ht="51">
      <c r="A3175" s="268">
        <v>41</v>
      </c>
      <c r="B3175" s="89"/>
      <c r="C3175" s="269" t="s">
        <v>47</v>
      </c>
      <c r="D3175" s="84">
        <v>43567</v>
      </c>
      <c r="E3175" s="85" t="s">
        <v>6781</v>
      </c>
      <c r="F3175" s="85" t="s">
        <v>3</v>
      </c>
      <c r="G3175" s="85">
        <v>1729419</v>
      </c>
      <c r="H3175" s="89"/>
      <c r="I3175" s="270" t="s">
        <v>7413</v>
      </c>
      <c r="J3175" s="89"/>
      <c r="K3175" s="89"/>
      <c r="L3175" s="89"/>
      <c r="M3175" s="89"/>
      <c r="N3175" s="271">
        <v>0</v>
      </c>
      <c r="O3175" s="271">
        <v>30</v>
      </c>
      <c r="P3175" s="89" t="s">
        <v>670</v>
      </c>
    </row>
    <row r="3176" spans="1:16" ht="38.25">
      <c r="A3176" s="268">
        <v>35</v>
      </c>
      <c r="B3176" s="89"/>
      <c r="C3176" s="269" t="s">
        <v>46</v>
      </c>
      <c r="D3176" s="84">
        <v>43567</v>
      </c>
      <c r="E3176" s="85" t="s">
        <v>6782</v>
      </c>
      <c r="F3176" s="85" t="s">
        <v>3</v>
      </c>
      <c r="G3176" s="85">
        <v>1729429</v>
      </c>
      <c r="H3176" s="89"/>
      <c r="I3176" s="270" t="s">
        <v>7611</v>
      </c>
      <c r="J3176" s="89"/>
      <c r="K3176" s="89"/>
      <c r="L3176" s="89"/>
      <c r="M3176" s="89"/>
      <c r="N3176" s="271">
        <v>0</v>
      </c>
      <c r="O3176" s="271">
        <v>2103.7200000000003</v>
      </c>
      <c r="P3176" s="89" t="s">
        <v>670</v>
      </c>
    </row>
    <row r="3177" spans="1:16" ht="38.25">
      <c r="A3177" s="268" t="s">
        <v>565</v>
      </c>
      <c r="B3177" s="89"/>
      <c r="C3177" s="269" t="s">
        <v>615</v>
      </c>
      <c r="D3177" s="84">
        <v>43567</v>
      </c>
      <c r="E3177" s="85" t="s">
        <v>6783</v>
      </c>
      <c r="F3177" s="85" t="s">
        <v>3</v>
      </c>
      <c r="G3177" s="85">
        <v>1729576</v>
      </c>
      <c r="H3177" s="89"/>
      <c r="I3177" s="270" t="s">
        <v>7612</v>
      </c>
      <c r="J3177" s="89"/>
      <c r="K3177" s="89"/>
      <c r="L3177" s="89"/>
      <c r="M3177" s="89"/>
      <c r="N3177" s="271">
        <v>0</v>
      </c>
      <c r="O3177" s="271">
        <v>250</v>
      </c>
      <c r="P3177" s="89" t="s">
        <v>670</v>
      </c>
    </row>
    <row r="3178" spans="1:16" ht="51">
      <c r="A3178" s="268">
        <v>592</v>
      </c>
      <c r="B3178" s="89"/>
      <c r="C3178" s="269" t="s">
        <v>645</v>
      </c>
      <c r="D3178" s="84">
        <v>43567</v>
      </c>
      <c r="E3178" s="85" t="s">
        <v>6784</v>
      </c>
      <c r="F3178" s="85" t="s">
        <v>3</v>
      </c>
      <c r="G3178" s="85">
        <v>1729693</v>
      </c>
      <c r="H3178" s="89"/>
      <c r="I3178" s="270" t="s">
        <v>7613</v>
      </c>
      <c r="J3178" s="89"/>
      <c r="K3178" s="89"/>
      <c r="L3178" s="89"/>
      <c r="M3178" s="89"/>
      <c r="N3178" s="271">
        <v>0</v>
      </c>
      <c r="O3178" s="271">
        <v>218</v>
      </c>
      <c r="P3178" s="89" t="s">
        <v>670</v>
      </c>
    </row>
    <row r="3179" spans="1:16" ht="51">
      <c r="A3179" s="268">
        <v>592</v>
      </c>
      <c r="B3179" s="89"/>
      <c r="C3179" s="269" t="s">
        <v>645</v>
      </c>
      <c r="D3179" s="84">
        <v>43567</v>
      </c>
      <c r="E3179" s="85" t="s">
        <v>6785</v>
      </c>
      <c r="F3179" s="85" t="s">
        <v>3</v>
      </c>
      <c r="G3179" s="85">
        <v>1729699</v>
      </c>
      <c r="H3179" s="89"/>
      <c r="I3179" s="270" t="s">
        <v>7614</v>
      </c>
      <c r="J3179" s="89"/>
      <c r="K3179" s="89"/>
      <c r="L3179" s="89"/>
      <c r="M3179" s="89"/>
      <c r="N3179" s="271">
        <v>0</v>
      </c>
      <c r="O3179" s="271">
        <v>57334</v>
      </c>
      <c r="P3179" s="89" t="s">
        <v>670</v>
      </c>
    </row>
    <row r="3180" spans="1:16" ht="51">
      <c r="A3180" s="268">
        <v>592</v>
      </c>
      <c r="B3180" s="89"/>
      <c r="C3180" s="269" t="s">
        <v>645</v>
      </c>
      <c r="D3180" s="84">
        <v>43567</v>
      </c>
      <c r="E3180" s="85" t="s">
        <v>6786</v>
      </c>
      <c r="F3180" s="85" t="s">
        <v>3</v>
      </c>
      <c r="G3180" s="85">
        <v>1729706</v>
      </c>
      <c r="H3180" s="89"/>
      <c r="I3180" s="270" t="s">
        <v>2306</v>
      </c>
      <c r="J3180" s="89"/>
      <c r="K3180" s="89"/>
      <c r="L3180" s="89"/>
      <c r="M3180" s="89"/>
      <c r="N3180" s="271">
        <v>0</v>
      </c>
      <c r="O3180" s="271">
        <v>2322</v>
      </c>
      <c r="P3180" s="89" t="s">
        <v>670</v>
      </c>
    </row>
    <row r="3181" spans="1:16" ht="51">
      <c r="A3181" s="268">
        <v>592</v>
      </c>
      <c r="B3181" s="89"/>
      <c r="C3181" s="269" t="s">
        <v>645</v>
      </c>
      <c r="D3181" s="84">
        <v>43567</v>
      </c>
      <c r="E3181" s="85" t="s">
        <v>6787</v>
      </c>
      <c r="F3181" s="85" t="s">
        <v>3</v>
      </c>
      <c r="G3181" s="85">
        <v>1729710</v>
      </c>
      <c r="H3181" s="89"/>
      <c r="I3181" s="270" t="s">
        <v>7470</v>
      </c>
      <c r="J3181" s="89"/>
      <c r="K3181" s="89"/>
      <c r="L3181" s="89"/>
      <c r="M3181" s="89"/>
      <c r="N3181" s="271">
        <v>0</v>
      </c>
      <c r="O3181" s="271">
        <v>6243.3</v>
      </c>
      <c r="P3181" s="89" t="s">
        <v>670</v>
      </c>
    </row>
    <row r="3182" spans="1:16" ht="63.75">
      <c r="A3182" s="268" t="s">
        <v>565</v>
      </c>
      <c r="B3182" s="89"/>
      <c r="C3182" s="269" t="s">
        <v>615</v>
      </c>
      <c r="D3182" s="84">
        <v>43567</v>
      </c>
      <c r="E3182" s="85" t="s">
        <v>6788</v>
      </c>
      <c r="F3182" s="85" t="s">
        <v>3</v>
      </c>
      <c r="G3182" s="85">
        <v>1728650</v>
      </c>
      <c r="H3182" s="89"/>
      <c r="I3182" s="270" t="s">
        <v>7615</v>
      </c>
      <c r="J3182" s="89"/>
      <c r="K3182" s="89"/>
      <c r="L3182" s="89"/>
      <c r="M3182" s="89"/>
      <c r="N3182" s="271">
        <v>0</v>
      </c>
      <c r="O3182" s="271">
        <v>6780.2</v>
      </c>
      <c r="P3182" s="89" t="s">
        <v>670</v>
      </c>
    </row>
    <row r="3183" spans="1:16" ht="63.75">
      <c r="A3183" s="268">
        <v>46</v>
      </c>
      <c r="B3183" s="89"/>
      <c r="C3183" s="269" t="s">
        <v>48</v>
      </c>
      <c r="D3183" s="84">
        <v>43567</v>
      </c>
      <c r="E3183" s="85" t="s">
        <v>6789</v>
      </c>
      <c r="F3183" s="85" t="s">
        <v>3</v>
      </c>
      <c r="G3183" s="85">
        <v>1728654</v>
      </c>
      <c r="H3183" s="89"/>
      <c r="I3183" s="270" t="s">
        <v>7616</v>
      </c>
      <c r="J3183" s="89"/>
      <c r="K3183" s="89"/>
      <c r="L3183" s="89"/>
      <c r="M3183" s="89"/>
      <c r="N3183" s="271">
        <v>0</v>
      </c>
      <c r="O3183" s="271">
        <v>647160.03</v>
      </c>
      <c r="P3183" s="89" t="s">
        <v>670</v>
      </c>
    </row>
    <row r="3184" spans="1:16" ht="63.75">
      <c r="A3184" s="268">
        <v>46</v>
      </c>
      <c r="B3184" s="89"/>
      <c r="C3184" s="269" t="s">
        <v>48</v>
      </c>
      <c r="D3184" s="84">
        <v>43567</v>
      </c>
      <c r="E3184" s="85" t="s">
        <v>6790</v>
      </c>
      <c r="F3184" s="85" t="s">
        <v>3</v>
      </c>
      <c r="G3184" s="85">
        <v>1728657</v>
      </c>
      <c r="H3184" s="89"/>
      <c r="I3184" s="270" t="s">
        <v>7617</v>
      </c>
      <c r="J3184" s="89"/>
      <c r="K3184" s="89"/>
      <c r="L3184" s="89"/>
      <c r="M3184" s="89"/>
      <c r="N3184" s="271">
        <v>0</v>
      </c>
      <c r="O3184" s="271">
        <v>2653.96</v>
      </c>
      <c r="P3184" s="89" t="s">
        <v>670</v>
      </c>
    </row>
    <row r="3185" spans="1:16" ht="63.75">
      <c r="A3185" s="268">
        <v>46</v>
      </c>
      <c r="B3185" s="89"/>
      <c r="C3185" s="269" t="s">
        <v>48</v>
      </c>
      <c r="D3185" s="84">
        <v>43567</v>
      </c>
      <c r="E3185" s="85" t="s">
        <v>6791</v>
      </c>
      <c r="F3185" s="85" t="s">
        <v>3</v>
      </c>
      <c r="G3185" s="85">
        <v>1728663</v>
      </c>
      <c r="H3185" s="89"/>
      <c r="I3185" s="270" t="s">
        <v>7618</v>
      </c>
      <c r="J3185" s="89"/>
      <c r="K3185" s="89"/>
      <c r="L3185" s="89"/>
      <c r="M3185" s="89"/>
      <c r="N3185" s="271">
        <v>0</v>
      </c>
      <c r="O3185" s="271">
        <v>9390.380000000001</v>
      </c>
      <c r="P3185" s="89" t="s">
        <v>670</v>
      </c>
    </row>
    <row r="3186" spans="1:16" ht="51">
      <c r="A3186" s="268">
        <v>132</v>
      </c>
      <c r="B3186" s="89"/>
      <c r="C3186" s="269" t="s">
        <v>68</v>
      </c>
      <c r="D3186" s="84">
        <v>43567</v>
      </c>
      <c r="E3186" s="85" t="s">
        <v>6792</v>
      </c>
      <c r="F3186" s="85" t="s">
        <v>3</v>
      </c>
      <c r="G3186" s="85">
        <v>1729067</v>
      </c>
      <c r="H3186" s="89"/>
      <c r="I3186" s="270" t="s">
        <v>7619</v>
      </c>
      <c r="J3186" s="89"/>
      <c r="K3186" s="89"/>
      <c r="L3186" s="89"/>
      <c r="M3186" s="89"/>
      <c r="N3186" s="271">
        <v>0</v>
      </c>
      <c r="O3186" s="271">
        <v>4914.32</v>
      </c>
      <c r="P3186" s="89" t="s">
        <v>670</v>
      </c>
    </row>
    <row r="3187" spans="1:16" ht="51">
      <c r="A3187" s="268">
        <v>20</v>
      </c>
      <c r="B3187" s="89"/>
      <c r="C3187" s="269" t="s">
        <v>44</v>
      </c>
      <c r="D3187" s="84">
        <v>43567</v>
      </c>
      <c r="E3187" s="85" t="s">
        <v>6793</v>
      </c>
      <c r="F3187" s="85" t="s">
        <v>3</v>
      </c>
      <c r="G3187" s="85">
        <v>1728739</v>
      </c>
      <c r="H3187" s="89"/>
      <c r="I3187" s="270" t="s">
        <v>7620</v>
      </c>
      <c r="J3187" s="89"/>
      <c r="K3187" s="89"/>
      <c r="L3187" s="89"/>
      <c r="M3187" s="89"/>
      <c r="N3187" s="271">
        <v>0</v>
      </c>
      <c r="O3187" s="271">
        <v>0.5</v>
      </c>
      <c r="P3187" s="89" t="s">
        <v>670</v>
      </c>
    </row>
    <row r="3188" spans="1:16" ht="51">
      <c r="A3188" s="268">
        <v>592</v>
      </c>
      <c r="B3188" s="89"/>
      <c r="C3188" s="269" t="s">
        <v>645</v>
      </c>
      <c r="D3188" s="84">
        <v>43567</v>
      </c>
      <c r="E3188" s="85" t="s">
        <v>6794</v>
      </c>
      <c r="F3188" s="85" t="s">
        <v>3</v>
      </c>
      <c r="G3188" s="85">
        <v>1728711</v>
      </c>
      <c r="H3188" s="89"/>
      <c r="I3188" s="270" t="s">
        <v>7621</v>
      </c>
      <c r="J3188" s="89"/>
      <c r="K3188" s="89"/>
      <c r="L3188" s="89"/>
      <c r="M3188" s="89"/>
      <c r="N3188" s="271">
        <v>0</v>
      </c>
      <c r="O3188" s="271">
        <v>100</v>
      </c>
      <c r="P3188" s="89" t="s">
        <v>670</v>
      </c>
    </row>
    <row r="3189" spans="1:16" ht="38.25">
      <c r="A3189" s="268">
        <v>254</v>
      </c>
      <c r="B3189" s="89"/>
      <c r="C3189" s="269" t="s">
        <v>115</v>
      </c>
      <c r="D3189" s="84">
        <v>43567</v>
      </c>
      <c r="E3189" s="85" t="s">
        <v>6795</v>
      </c>
      <c r="F3189" s="85" t="s">
        <v>3</v>
      </c>
      <c r="G3189" s="85">
        <v>1728710</v>
      </c>
      <c r="H3189" s="89"/>
      <c r="I3189" s="270" t="s">
        <v>7622</v>
      </c>
      <c r="J3189" s="89"/>
      <c r="K3189" s="89"/>
      <c r="L3189" s="89"/>
      <c r="M3189" s="89"/>
      <c r="N3189" s="271">
        <v>0</v>
      </c>
      <c r="O3189" s="271">
        <v>250</v>
      </c>
      <c r="P3189" s="89" t="s">
        <v>670</v>
      </c>
    </row>
    <row r="3190" spans="1:16" ht="38.25">
      <c r="A3190" s="268" t="s">
        <v>565</v>
      </c>
      <c r="B3190" s="89"/>
      <c r="C3190" s="269" t="s">
        <v>615</v>
      </c>
      <c r="D3190" s="84">
        <v>43567</v>
      </c>
      <c r="E3190" s="85" t="s">
        <v>6796</v>
      </c>
      <c r="F3190" s="85" t="s">
        <v>3</v>
      </c>
      <c r="G3190" s="85">
        <v>1728683</v>
      </c>
      <c r="H3190" s="89"/>
      <c r="I3190" s="270" t="s">
        <v>7623</v>
      </c>
      <c r="J3190" s="89"/>
      <c r="K3190" s="89"/>
      <c r="L3190" s="89"/>
      <c r="M3190" s="89"/>
      <c r="N3190" s="271">
        <v>0</v>
      </c>
      <c r="O3190" s="271">
        <v>645.44000000000005</v>
      </c>
      <c r="P3190" s="89" t="s">
        <v>670</v>
      </c>
    </row>
    <row r="3191" spans="1:16" ht="51" hidden="1">
      <c r="A3191" s="268" t="s">
        <v>557</v>
      </c>
      <c r="B3191" s="89"/>
      <c r="C3191" s="269" t="s">
        <v>781</v>
      </c>
      <c r="D3191" s="84">
        <v>43570</v>
      </c>
      <c r="E3191" s="85" t="s">
        <v>6266</v>
      </c>
      <c r="F3191" s="85" t="s">
        <v>6</v>
      </c>
      <c r="G3191" s="85">
        <v>1014127</v>
      </c>
      <c r="H3191" s="89"/>
      <c r="I3191" s="270" t="s">
        <v>7246</v>
      </c>
      <c r="J3191" s="89"/>
      <c r="K3191" s="89"/>
      <c r="L3191" s="89"/>
      <c r="M3191" s="89"/>
      <c r="N3191" s="271">
        <v>0</v>
      </c>
      <c r="O3191" s="271">
        <v>2795566.13</v>
      </c>
      <c r="P3191" s="89" t="s">
        <v>670</v>
      </c>
    </row>
    <row r="3192" spans="1:16" ht="89.25" hidden="1">
      <c r="A3192" s="268" t="s">
        <v>556</v>
      </c>
      <c r="B3192" s="89"/>
      <c r="C3192" s="269" t="s">
        <v>616</v>
      </c>
      <c r="D3192" s="84">
        <v>43570</v>
      </c>
      <c r="E3192" s="85" t="s">
        <v>6267</v>
      </c>
      <c r="F3192" s="85" t="s">
        <v>671</v>
      </c>
      <c r="G3192" s="85">
        <v>320653</v>
      </c>
      <c r="H3192" s="89"/>
      <c r="I3192" s="270" t="s">
        <v>7247</v>
      </c>
      <c r="J3192" s="89"/>
      <c r="K3192" s="89"/>
      <c r="L3192" s="89"/>
      <c r="M3192" s="89"/>
      <c r="N3192" s="271">
        <v>0</v>
      </c>
      <c r="O3192" s="271">
        <v>428660</v>
      </c>
      <c r="P3192" s="89" t="s">
        <v>670</v>
      </c>
    </row>
    <row r="3193" spans="1:16" ht="63.75" hidden="1">
      <c r="A3193" s="268">
        <v>46</v>
      </c>
      <c r="B3193" s="89"/>
      <c r="C3193" s="269" t="s">
        <v>48</v>
      </c>
      <c r="D3193" s="84">
        <v>43570</v>
      </c>
      <c r="E3193" s="85" t="s">
        <v>6268</v>
      </c>
      <c r="F3193" s="85" t="s">
        <v>6</v>
      </c>
      <c r="G3193" s="85">
        <v>1105771</v>
      </c>
      <c r="H3193" s="89"/>
      <c r="I3193" s="270" t="s">
        <v>7248</v>
      </c>
      <c r="J3193" s="89"/>
      <c r="K3193" s="89"/>
      <c r="L3193" s="89"/>
      <c r="M3193" s="89"/>
      <c r="N3193" s="271">
        <v>0</v>
      </c>
      <c r="O3193" s="271">
        <v>3786.23</v>
      </c>
      <c r="P3193" s="89" t="s">
        <v>670</v>
      </c>
    </row>
    <row r="3194" spans="1:16" ht="63.75" hidden="1">
      <c r="A3194" s="268">
        <v>46</v>
      </c>
      <c r="B3194" s="89"/>
      <c r="C3194" s="269" t="s">
        <v>48</v>
      </c>
      <c r="D3194" s="84">
        <v>43570</v>
      </c>
      <c r="E3194" s="85" t="s">
        <v>6269</v>
      </c>
      <c r="F3194" s="85" t="s">
        <v>6</v>
      </c>
      <c r="G3194" s="85">
        <v>1105772</v>
      </c>
      <c r="H3194" s="89"/>
      <c r="I3194" s="270" t="s">
        <v>7249</v>
      </c>
      <c r="J3194" s="89"/>
      <c r="K3194" s="89"/>
      <c r="L3194" s="89"/>
      <c r="M3194" s="89"/>
      <c r="N3194" s="271">
        <v>0</v>
      </c>
      <c r="O3194" s="271">
        <v>50.71</v>
      </c>
      <c r="P3194" s="89" t="s">
        <v>670</v>
      </c>
    </row>
    <row r="3195" spans="1:16" ht="51" hidden="1">
      <c r="A3195" s="268" t="s">
        <v>557</v>
      </c>
      <c r="B3195" s="89"/>
      <c r="C3195" s="269" t="s">
        <v>781</v>
      </c>
      <c r="D3195" s="84">
        <v>43570</v>
      </c>
      <c r="E3195" s="85" t="s">
        <v>6270</v>
      </c>
      <c r="F3195" s="85" t="s">
        <v>11</v>
      </c>
      <c r="G3195" s="85">
        <v>12072</v>
      </c>
      <c r="H3195" s="89"/>
      <c r="I3195" s="270" t="s">
        <v>7250</v>
      </c>
      <c r="J3195" s="89"/>
      <c r="K3195" s="89"/>
      <c r="L3195" s="89"/>
      <c r="M3195" s="89"/>
      <c r="N3195" s="271">
        <v>283.86</v>
      </c>
      <c r="O3195" s="271">
        <v>0</v>
      </c>
      <c r="P3195" s="89" t="s">
        <v>670</v>
      </c>
    </row>
    <row r="3196" spans="1:16" ht="63.75" hidden="1">
      <c r="A3196" s="268" t="s">
        <v>557</v>
      </c>
      <c r="B3196" s="89"/>
      <c r="C3196" s="269" t="s">
        <v>781</v>
      </c>
      <c r="D3196" s="84">
        <v>43570</v>
      </c>
      <c r="E3196" s="85" t="s">
        <v>6271</v>
      </c>
      <c r="F3196" s="85" t="s">
        <v>11</v>
      </c>
      <c r="G3196" s="85">
        <v>12074</v>
      </c>
      <c r="H3196" s="89"/>
      <c r="I3196" s="270" t="s">
        <v>7251</v>
      </c>
      <c r="J3196" s="89"/>
      <c r="K3196" s="89"/>
      <c r="L3196" s="89"/>
      <c r="M3196" s="89"/>
      <c r="N3196" s="271">
        <v>1512.07</v>
      </c>
      <c r="O3196" s="271">
        <v>0</v>
      </c>
      <c r="P3196" s="89" t="s">
        <v>670</v>
      </c>
    </row>
    <row r="3197" spans="1:16" ht="63.75" hidden="1">
      <c r="A3197" s="268" t="s">
        <v>557</v>
      </c>
      <c r="B3197" s="89"/>
      <c r="C3197" s="269" t="s">
        <v>781</v>
      </c>
      <c r="D3197" s="84">
        <v>43570</v>
      </c>
      <c r="E3197" s="85" t="s">
        <v>6272</v>
      </c>
      <c r="F3197" s="85" t="s">
        <v>11</v>
      </c>
      <c r="G3197" s="85">
        <v>12069</v>
      </c>
      <c r="H3197" s="89"/>
      <c r="I3197" s="270" t="s">
        <v>7252</v>
      </c>
      <c r="J3197" s="89"/>
      <c r="K3197" s="89"/>
      <c r="L3197" s="89"/>
      <c r="M3197" s="89"/>
      <c r="N3197" s="271">
        <v>971.02</v>
      </c>
      <c r="O3197" s="271">
        <v>0</v>
      </c>
      <c r="P3197" s="89" t="s">
        <v>670</v>
      </c>
    </row>
    <row r="3198" spans="1:16" ht="51" hidden="1">
      <c r="A3198" s="268">
        <v>513</v>
      </c>
      <c r="B3198" s="89"/>
      <c r="C3198" s="269" t="s">
        <v>171</v>
      </c>
      <c r="D3198" s="84">
        <v>43570</v>
      </c>
      <c r="E3198" s="85" t="s">
        <v>6273</v>
      </c>
      <c r="F3198" s="85" t="s">
        <v>15</v>
      </c>
      <c r="G3198" s="85">
        <v>1014695</v>
      </c>
      <c r="H3198" s="89"/>
      <c r="I3198" s="270" t="s">
        <v>744</v>
      </c>
      <c r="J3198" s="89"/>
      <c r="K3198" s="89"/>
      <c r="L3198" s="89"/>
      <c r="M3198" s="89"/>
      <c r="N3198" s="271">
        <v>50</v>
      </c>
      <c r="O3198" s="271">
        <v>0</v>
      </c>
      <c r="P3198" s="89" t="s">
        <v>670</v>
      </c>
    </row>
    <row r="3199" spans="1:16" ht="76.5" hidden="1">
      <c r="A3199" s="268" t="s">
        <v>557</v>
      </c>
      <c r="B3199" s="89"/>
      <c r="C3199" s="269" t="s">
        <v>781</v>
      </c>
      <c r="D3199" s="84">
        <v>43570</v>
      </c>
      <c r="E3199" s="85" t="s">
        <v>6274</v>
      </c>
      <c r="F3199" s="85" t="s">
        <v>6</v>
      </c>
      <c r="G3199" s="85">
        <v>1106049</v>
      </c>
      <c r="H3199" s="89"/>
      <c r="I3199" s="270" t="s">
        <v>7253</v>
      </c>
      <c r="J3199" s="89"/>
      <c r="K3199" s="89"/>
      <c r="L3199" s="89"/>
      <c r="M3199" s="89"/>
      <c r="N3199" s="271">
        <v>0</v>
      </c>
      <c r="O3199" s="271">
        <v>1205000</v>
      </c>
      <c r="P3199" s="89" t="s">
        <v>670</v>
      </c>
    </row>
    <row r="3200" spans="1:16" ht="63.75" hidden="1">
      <c r="A3200" s="268" t="s">
        <v>557</v>
      </c>
      <c r="B3200" s="89"/>
      <c r="C3200" s="269" t="s">
        <v>781</v>
      </c>
      <c r="D3200" s="84">
        <v>43570</v>
      </c>
      <c r="E3200" s="85" t="s">
        <v>6275</v>
      </c>
      <c r="F3200" s="85" t="s">
        <v>11</v>
      </c>
      <c r="G3200" s="85">
        <v>12128</v>
      </c>
      <c r="H3200" s="89"/>
      <c r="I3200" s="270" t="s">
        <v>7254</v>
      </c>
      <c r="J3200" s="89"/>
      <c r="K3200" s="89"/>
      <c r="L3200" s="89"/>
      <c r="M3200" s="89"/>
      <c r="N3200" s="271">
        <v>271.92</v>
      </c>
      <c r="O3200" s="271">
        <v>0</v>
      </c>
      <c r="P3200" s="89" t="s">
        <v>670</v>
      </c>
    </row>
    <row r="3201" spans="1:16" ht="63.75" hidden="1">
      <c r="A3201" s="268" t="s">
        <v>557</v>
      </c>
      <c r="B3201" s="89"/>
      <c r="C3201" s="269" t="s">
        <v>781</v>
      </c>
      <c r="D3201" s="84">
        <v>43570</v>
      </c>
      <c r="E3201" s="85" t="s">
        <v>6276</v>
      </c>
      <c r="F3201" s="85" t="s">
        <v>11</v>
      </c>
      <c r="G3201" s="85">
        <v>12124</v>
      </c>
      <c r="H3201" s="89"/>
      <c r="I3201" s="270" t="s">
        <v>7255</v>
      </c>
      <c r="J3201" s="89"/>
      <c r="K3201" s="89"/>
      <c r="L3201" s="89"/>
      <c r="M3201" s="89"/>
      <c r="N3201" s="271">
        <v>1038.8</v>
      </c>
      <c r="O3201" s="271">
        <v>0</v>
      </c>
      <c r="P3201" s="89" t="s">
        <v>670</v>
      </c>
    </row>
    <row r="3202" spans="1:16" ht="38.25">
      <c r="A3202" s="268" t="s">
        <v>565</v>
      </c>
      <c r="B3202" s="89"/>
      <c r="C3202" s="269" t="s">
        <v>615</v>
      </c>
      <c r="D3202" s="84">
        <v>43570</v>
      </c>
      <c r="E3202" s="85" t="s">
        <v>6797</v>
      </c>
      <c r="F3202" s="85" t="s">
        <v>3</v>
      </c>
      <c r="G3202" s="85">
        <v>1730404</v>
      </c>
      <c r="H3202" s="89"/>
      <c r="I3202" s="270" t="s">
        <v>7624</v>
      </c>
      <c r="J3202" s="89"/>
      <c r="K3202" s="89"/>
      <c r="L3202" s="89"/>
      <c r="M3202" s="89"/>
      <c r="N3202" s="271">
        <v>0</v>
      </c>
      <c r="O3202" s="271">
        <v>1044</v>
      </c>
      <c r="P3202" s="89" t="s">
        <v>670</v>
      </c>
    </row>
    <row r="3203" spans="1:16" ht="38.25">
      <c r="A3203" s="268">
        <v>20</v>
      </c>
      <c r="B3203" s="89"/>
      <c r="C3203" s="269" t="s">
        <v>44</v>
      </c>
      <c r="D3203" s="84">
        <v>43570</v>
      </c>
      <c r="E3203" s="85" t="s">
        <v>6798</v>
      </c>
      <c r="F3203" s="85" t="s">
        <v>3</v>
      </c>
      <c r="G3203" s="85">
        <v>1730385</v>
      </c>
      <c r="H3203" s="89"/>
      <c r="I3203" s="270" t="s">
        <v>7625</v>
      </c>
      <c r="J3203" s="89"/>
      <c r="K3203" s="89"/>
      <c r="L3203" s="89"/>
      <c r="M3203" s="89"/>
      <c r="N3203" s="271">
        <v>0</v>
      </c>
      <c r="O3203" s="271">
        <v>12.8</v>
      </c>
      <c r="P3203" s="89" t="s">
        <v>670</v>
      </c>
    </row>
    <row r="3204" spans="1:16" ht="51">
      <c r="A3204" s="268" t="s">
        <v>565</v>
      </c>
      <c r="B3204" s="89"/>
      <c r="C3204" s="269" t="s">
        <v>615</v>
      </c>
      <c r="D3204" s="84">
        <v>43570</v>
      </c>
      <c r="E3204" s="85" t="s">
        <v>6799</v>
      </c>
      <c r="F3204" s="85" t="s">
        <v>3</v>
      </c>
      <c r="G3204" s="85">
        <v>1730457</v>
      </c>
      <c r="H3204" s="89"/>
      <c r="I3204" s="270" t="s">
        <v>7626</v>
      </c>
      <c r="J3204" s="89"/>
      <c r="K3204" s="89"/>
      <c r="L3204" s="89"/>
      <c r="M3204" s="89"/>
      <c r="N3204" s="271">
        <v>0</v>
      </c>
      <c r="O3204" s="271">
        <v>5650.93</v>
      </c>
      <c r="P3204" s="89" t="s">
        <v>670</v>
      </c>
    </row>
    <row r="3205" spans="1:16" ht="51">
      <c r="A3205" s="268" t="s">
        <v>565</v>
      </c>
      <c r="B3205" s="89"/>
      <c r="C3205" s="269" t="s">
        <v>615</v>
      </c>
      <c r="D3205" s="84">
        <v>43570</v>
      </c>
      <c r="E3205" s="85" t="s">
        <v>6800</v>
      </c>
      <c r="F3205" s="85" t="s">
        <v>3</v>
      </c>
      <c r="G3205" s="85">
        <v>1730463</v>
      </c>
      <c r="H3205" s="89"/>
      <c r="I3205" s="270" t="s">
        <v>7627</v>
      </c>
      <c r="J3205" s="89"/>
      <c r="K3205" s="89"/>
      <c r="L3205" s="89"/>
      <c r="M3205" s="89"/>
      <c r="N3205" s="271">
        <v>0</v>
      </c>
      <c r="O3205" s="271">
        <v>877.80000000000007</v>
      </c>
      <c r="P3205" s="89" t="s">
        <v>670</v>
      </c>
    </row>
    <row r="3206" spans="1:16" ht="51">
      <c r="A3206" s="268" t="s">
        <v>565</v>
      </c>
      <c r="B3206" s="89"/>
      <c r="C3206" s="269" t="s">
        <v>615</v>
      </c>
      <c r="D3206" s="84">
        <v>43570</v>
      </c>
      <c r="E3206" s="85" t="s">
        <v>6801</v>
      </c>
      <c r="F3206" s="85" t="s">
        <v>3</v>
      </c>
      <c r="G3206" s="85">
        <v>1730466</v>
      </c>
      <c r="H3206" s="89"/>
      <c r="I3206" s="270" t="s">
        <v>7628</v>
      </c>
      <c r="J3206" s="89"/>
      <c r="K3206" s="89"/>
      <c r="L3206" s="89"/>
      <c r="M3206" s="89"/>
      <c r="N3206" s="271">
        <v>0</v>
      </c>
      <c r="O3206" s="271">
        <v>877.80000000000007</v>
      </c>
      <c r="P3206" s="89" t="s">
        <v>670</v>
      </c>
    </row>
    <row r="3207" spans="1:16" ht="51">
      <c r="A3207" s="268" t="s">
        <v>565</v>
      </c>
      <c r="B3207" s="89"/>
      <c r="C3207" s="269" t="s">
        <v>615</v>
      </c>
      <c r="D3207" s="84">
        <v>43570</v>
      </c>
      <c r="E3207" s="85" t="s">
        <v>6802</v>
      </c>
      <c r="F3207" s="85" t="s">
        <v>3</v>
      </c>
      <c r="G3207" s="85">
        <v>1730467</v>
      </c>
      <c r="H3207" s="89"/>
      <c r="I3207" s="270" t="s">
        <v>7629</v>
      </c>
      <c r="J3207" s="89"/>
      <c r="K3207" s="89"/>
      <c r="L3207" s="89"/>
      <c r="M3207" s="89"/>
      <c r="N3207" s="271">
        <v>0</v>
      </c>
      <c r="O3207" s="271">
        <v>877.80000000000007</v>
      </c>
      <c r="P3207" s="89" t="s">
        <v>670</v>
      </c>
    </row>
    <row r="3208" spans="1:16" ht="51">
      <c r="A3208" s="268" t="s">
        <v>565</v>
      </c>
      <c r="B3208" s="89"/>
      <c r="C3208" s="269" t="s">
        <v>615</v>
      </c>
      <c r="D3208" s="84">
        <v>43570</v>
      </c>
      <c r="E3208" s="85" t="s">
        <v>6803</v>
      </c>
      <c r="F3208" s="85" t="s">
        <v>3</v>
      </c>
      <c r="G3208" s="85">
        <v>1730468</v>
      </c>
      <c r="H3208" s="89"/>
      <c r="I3208" s="270" t="s">
        <v>7630</v>
      </c>
      <c r="J3208" s="89"/>
      <c r="K3208" s="89"/>
      <c r="L3208" s="89"/>
      <c r="M3208" s="89"/>
      <c r="N3208" s="271">
        <v>0</v>
      </c>
      <c r="O3208" s="271">
        <v>877.80000000000007</v>
      </c>
      <c r="P3208" s="89" t="s">
        <v>670</v>
      </c>
    </row>
    <row r="3209" spans="1:16" ht="51">
      <c r="A3209" s="268" t="s">
        <v>565</v>
      </c>
      <c r="B3209" s="89"/>
      <c r="C3209" s="269" t="s">
        <v>615</v>
      </c>
      <c r="D3209" s="84">
        <v>43570</v>
      </c>
      <c r="E3209" s="85" t="s">
        <v>6804</v>
      </c>
      <c r="F3209" s="85" t="s">
        <v>3</v>
      </c>
      <c r="G3209" s="85">
        <v>1730472</v>
      </c>
      <c r="H3209" s="89"/>
      <c r="I3209" s="270" t="s">
        <v>7631</v>
      </c>
      <c r="J3209" s="89"/>
      <c r="K3209" s="89"/>
      <c r="L3209" s="89"/>
      <c r="M3209" s="89"/>
      <c r="N3209" s="271">
        <v>0</v>
      </c>
      <c r="O3209" s="271">
        <v>877.80000000000007</v>
      </c>
      <c r="P3209" s="89" t="s">
        <v>670</v>
      </c>
    </row>
    <row r="3210" spans="1:16" ht="51">
      <c r="A3210" s="268" t="s">
        <v>565</v>
      </c>
      <c r="B3210" s="89"/>
      <c r="C3210" s="269" t="s">
        <v>615</v>
      </c>
      <c r="D3210" s="84">
        <v>43570</v>
      </c>
      <c r="E3210" s="85" t="s">
        <v>6805</v>
      </c>
      <c r="F3210" s="85" t="s">
        <v>3</v>
      </c>
      <c r="G3210" s="85">
        <v>1730473</v>
      </c>
      <c r="H3210" s="89"/>
      <c r="I3210" s="270" t="s">
        <v>7632</v>
      </c>
      <c r="J3210" s="89"/>
      <c r="K3210" s="89"/>
      <c r="L3210" s="89"/>
      <c r="M3210" s="89"/>
      <c r="N3210" s="271">
        <v>0</v>
      </c>
      <c r="O3210" s="271">
        <v>877.80000000000007</v>
      </c>
      <c r="P3210" s="89" t="s">
        <v>670</v>
      </c>
    </row>
    <row r="3211" spans="1:16" ht="51">
      <c r="A3211" s="268" t="s">
        <v>565</v>
      </c>
      <c r="B3211" s="89"/>
      <c r="C3211" s="269" t="s">
        <v>615</v>
      </c>
      <c r="D3211" s="84">
        <v>43570</v>
      </c>
      <c r="E3211" s="85" t="s">
        <v>6806</v>
      </c>
      <c r="F3211" s="85" t="s">
        <v>3</v>
      </c>
      <c r="G3211" s="85">
        <v>1730477</v>
      </c>
      <c r="H3211" s="89"/>
      <c r="I3211" s="270" t="s">
        <v>7633</v>
      </c>
      <c r="J3211" s="89"/>
      <c r="K3211" s="89"/>
      <c r="L3211" s="89"/>
      <c r="M3211" s="89"/>
      <c r="N3211" s="271">
        <v>0</v>
      </c>
      <c r="O3211" s="271">
        <v>877.80000000000007</v>
      </c>
      <c r="P3211" s="89" t="s">
        <v>670</v>
      </c>
    </row>
    <row r="3212" spans="1:16" ht="51">
      <c r="A3212" s="268" t="s">
        <v>565</v>
      </c>
      <c r="B3212" s="89"/>
      <c r="C3212" s="269" t="s">
        <v>615</v>
      </c>
      <c r="D3212" s="84">
        <v>43570</v>
      </c>
      <c r="E3212" s="85" t="s">
        <v>6807</v>
      </c>
      <c r="F3212" s="85" t="s">
        <v>3</v>
      </c>
      <c r="G3212" s="85">
        <v>1730483</v>
      </c>
      <c r="H3212" s="89"/>
      <c r="I3212" s="270" t="s">
        <v>7634</v>
      </c>
      <c r="J3212" s="89"/>
      <c r="K3212" s="89"/>
      <c r="L3212" s="89"/>
      <c r="M3212" s="89"/>
      <c r="N3212" s="271">
        <v>0</v>
      </c>
      <c r="O3212" s="271">
        <v>877.80000000000007</v>
      </c>
      <c r="P3212" s="89" t="s">
        <v>670</v>
      </c>
    </row>
    <row r="3213" spans="1:16" ht="51">
      <c r="A3213" s="268" t="s">
        <v>565</v>
      </c>
      <c r="B3213" s="89"/>
      <c r="C3213" s="269" t="s">
        <v>615</v>
      </c>
      <c r="D3213" s="84">
        <v>43570</v>
      </c>
      <c r="E3213" s="85" t="s">
        <v>6808</v>
      </c>
      <c r="F3213" s="85" t="s">
        <v>3</v>
      </c>
      <c r="G3213" s="85">
        <v>1730502</v>
      </c>
      <c r="H3213" s="89"/>
      <c r="I3213" s="270" t="s">
        <v>7635</v>
      </c>
      <c r="J3213" s="89"/>
      <c r="K3213" s="89"/>
      <c r="L3213" s="89"/>
      <c r="M3213" s="89"/>
      <c r="N3213" s="271">
        <v>0</v>
      </c>
      <c r="O3213" s="271">
        <v>38713.26</v>
      </c>
      <c r="P3213" s="89" t="s">
        <v>670</v>
      </c>
    </row>
    <row r="3214" spans="1:16" ht="51">
      <c r="A3214" s="268">
        <v>41</v>
      </c>
      <c r="B3214" s="89"/>
      <c r="C3214" s="269" t="s">
        <v>47</v>
      </c>
      <c r="D3214" s="84">
        <v>43570</v>
      </c>
      <c r="E3214" s="85" t="s">
        <v>6809</v>
      </c>
      <c r="F3214" s="85" t="s">
        <v>3</v>
      </c>
      <c r="G3214" s="85">
        <v>1730635</v>
      </c>
      <c r="H3214" s="89"/>
      <c r="I3214" s="270" t="s">
        <v>7636</v>
      </c>
      <c r="J3214" s="89"/>
      <c r="K3214" s="89"/>
      <c r="L3214" s="89"/>
      <c r="M3214" s="89"/>
      <c r="N3214" s="271">
        <v>0</v>
      </c>
      <c r="O3214" s="271">
        <v>15</v>
      </c>
      <c r="P3214" s="89" t="s">
        <v>670</v>
      </c>
    </row>
    <row r="3215" spans="1:16" ht="51">
      <c r="A3215" s="268">
        <v>591</v>
      </c>
      <c r="B3215" s="89"/>
      <c r="C3215" s="269" t="s">
        <v>1368</v>
      </c>
      <c r="D3215" s="84">
        <v>43570</v>
      </c>
      <c r="E3215" s="85" t="s">
        <v>6810</v>
      </c>
      <c r="F3215" s="85" t="s">
        <v>3</v>
      </c>
      <c r="G3215" s="85">
        <v>1729918</v>
      </c>
      <c r="H3215" s="89"/>
      <c r="I3215" s="270" t="s">
        <v>7637</v>
      </c>
      <c r="J3215" s="89"/>
      <c r="K3215" s="89"/>
      <c r="L3215" s="89"/>
      <c r="M3215" s="89"/>
      <c r="N3215" s="271">
        <v>0</v>
      </c>
      <c r="O3215" s="271">
        <v>35000</v>
      </c>
      <c r="P3215" s="89" t="s">
        <v>670</v>
      </c>
    </row>
    <row r="3216" spans="1:16" ht="51">
      <c r="A3216" s="268">
        <v>41</v>
      </c>
      <c r="B3216" s="89"/>
      <c r="C3216" s="269" t="s">
        <v>47</v>
      </c>
      <c r="D3216" s="84">
        <v>43570</v>
      </c>
      <c r="E3216" s="85" t="s">
        <v>6811</v>
      </c>
      <c r="F3216" s="85" t="s">
        <v>3</v>
      </c>
      <c r="G3216" s="85">
        <v>1729996</v>
      </c>
      <c r="H3216" s="89"/>
      <c r="I3216" s="270" t="s">
        <v>7638</v>
      </c>
      <c r="J3216" s="89"/>
      <c r="K3216" s="89"/>
      <c r="L3216" s="89"/>
      <c r="M3216" s="89"/>
      <c r="N3216" s="271">
        <v>0</v>
      </c>
      <c r="O3216" s="271">
        <v>1011815.06</v>
      </c>
      <c r="P3216" s="89" t="s">
        <v>670</v>
      </c>
    </row>
    <row r="3217" spans="1:16" ht="51">
      <c r="A3217" s="268">
        <v>41</v>
      </c>
      <c r="B3217" s="89"/>
      <c r="C3217" s="269" t="s">
        <v>47</v>
      </c>
      <c r="D3217" s="84">
        <v>43570</v>
      </c>
      <c r="E3217" s="85" t="s">
        <v>6812</v>
      </c>
      <c r="F3217" s="85" t="s">
        <v>3</v>
      </c>
      <c r="G3217" s="85">
        <v>1729998</v>
      </c>
      <c r="H3217" s="89"/>
      <c r="I3217" s="270" t="s">
        <v>7639</v>
      </c>
      <c r="J3217" s="89"/>
      <c r="K3217" s="89"/>
      <c r="L3217" s="89"/>
      <c r="M3217" s="89"/>
      <c r="N3217" s="271">
        <v>0</v>
      </c>
      <c r="O3217" s="271">
        <v>150218.41</v>
      </c>
      <c r="P3217" s="89" t="s">
        <v>670</v>
      </c>
    </row>
    <row r="3218" spans="1:16" ht="51">
      <c r="A3218" s="268" t="s">
        <v>556</v>
      </c>
      <c r="B3218" s="89"/>
      <c r="C3218" s="269" t="s">
        <v>616</v>
      </c>
      <c r="D3218" s="84">
        <v>43570</v>
      </c>
      <c r="E3218" s="85" t="s">
        <v>6813</v>
      </c>
      <c r="F3218" s="85" t="s">
        <v>3</v>
      </c>
      <c r="G3218" s="85">
        <v>1730047</v>
      </c>
      <c r="H3218" s="89"/>
      <c r="I3218" s="270" t="s">
        <v>7640</v>
      </c>
      <c r="J3218" s="89"/>
      <c r="K3218" s="89"/>
      <c r="L3218" s="89"/>
      <c r="M3218" s="89"/>
      <c r="N3218" s="271">
        <v>0</v>
      </c>
      <c r="O3218" s="271">
        <v>506.90000000000003</v>
      </c>
      <c r="P3218" s="89" t="s">
        <v>670</v>
      </c>
    </row>
    <row r="3219" spans="1:16" ht="51">
      <c r="A3219" s="268" t="s">
        <v>565</v>
      </c>
      <c r="B3219" s="89"/>
      <c r="C3219" s="269" t="s">
        <v>615</v>
      </c>
      <c r="D3219" s="84">
        <v>43570</v>
      </c>
      <c r="E3219" s="85" t="s">
        <v>6814</v>
      </c>
      <c r="F3219" s="85" t="s">
        <v>3</v>
      </c>
      <c r="G3219" s="85">
        <v>1730093</v>
      </c>
      <c r="H3219" s="89"/>
      <c r="I3219" s="270" t="s">
        <v>7641</v>
      </c>
      <c r="J3219" s="89"/>
      <c r="K3219" s="89"/>
      <c r="L3219" s="89"/>
      <c r="M3219" s="89"/>
      <c r="N3219" s="271">
        <v>0</v>
      </c>
      <c r="O3219" s="271">
        <v>7063.99</v>
      </c>
      <c r="P3219" s="89" t="s">
        <v>670</v>
      </c>
    </row>
    <row r="3220" spans="1:16" ht="51">
      <c r="A3220" s="268" t="s">
        <v>565</v>
      </c>
      <c r="B3220" s="89"/>
      <c r="C3220" s="269" t="s">
        <v>615</v>
      </c>
      <c r="D3220" s="84">
        <v>43570</v>
      </c>
      <c r="E3220" s="85" t="s">
        <v>6815</v>
      </c>
      <c r="F3220" s="85" t="s">
        <v>3</v>
      </c>
      <c r="G3220" s="85">
        <v>1730096</v>
      </c>
      <c r="H3220" s="89"/>
      <c r="I3220" s="270" t="s">
        <v>7642</v>
      </c>
      <c r="J3220" s="89"/>
      <c r="K3220" s="89"/>
      <c r="L3220" s="89"/>
      <c r="M3220" s="89"/>
      <c r="N3220" s="271">
        <v>0</v>
      </c>
      <c r="O3220" s="271">
        <v>6679</v>
      </c>
      <c r="P3220" s="89" t="s">
        <v>670</v>
      </c>
    </row>
    <row r="3221" spans="1:16" ht="63.75">
      <c r="A3221" s="268">
        <v>291</v>
      </c>
      <c r="B3221" s="89"/>
      <c r="C3221" s="269" t="s">
        <v>129</v>
      </c>
      <c r="D3221" s="84">
        <v>43570</v>
      </c>
      <c r="E3221" s="85" t="s">
        <v>6816</v>
      </c>
      <c r="F3221" s="85" t="s">
        <v>3</v>
      </c>
      <c r="G3221" s="85">
        <v>1730198</v>
      </c>
      <c r="H3221" s="89"/>
      <c r="I3221" s="270" t="s">
        <v>7643</v>
      </c>
      <c r="J3221" s="89"/>
      <c r="K3221" s="89"/>
      <c r="L3221" s="89"/>
      <c r="M3221" s="89"/>
      <c r="N3221" s="271">
        <v>0</v>
      </c>
      <c r="O3221" s="271">
        <v>10270.24</v>
      </c>
      <c r="P3221" s="89" t="s">
        <v>670</v>
      </c>
    </row>
    <row r="3222" spans="1:16" ht="51">
      <c r="A3222" s="268">
        <v>591</v>
      </c>
      <c r="B3222" s="89"/>
      <c r="C3222" s="269" t="s">
        <v>1368</v>
      </c>
      <c r="D3222" s="84">
        <v>43570</v>
      </c>
      <c r="E3222" s="85" t="s">
        <v>6817</v>
      </c>
      <c r="F3222" s="85" t="s">
        <v>3</v>
      </c>
      <c r="G3222" s="85">
        <v>1730237</v>
      </c>
      <c r="H3222" s="89"/>
      <c r="I3222" s="270" t="s">
        <v>7644</v>
      </c>
      <c r="J3222" s="89"/>
      <c r="K3222" s="89"/>
      <c r="L3222" s="89"/>
      <c r="M3222" s="89"/>
      <c r="N3222" s="271">
        <v>0</v>
      </c>
      <c r="O3222" s="271">
        <v>5661.99</v>
      </c>
      <c r="P3222" s="89" t="s">
        <v>670</v>
      </c>
    </row>
    <row r="3223" spans="1:16" ht="51">
      <c r="A3223" s="268" t="s">
        <v>565</v>
      </c>
      <c r="B3223" s="89"/>
      <c r="C3223" s="269" t="s">
        <v>615</v>
      </c>
      <c r="D3223" s="84">
        <v>43570</v>
      </c>
      <c r="E3223" s="85" t="s">
        <v>6818</v>
      </c>
      <c r="F3223" s="85" t="s">
        <v>3</v>
      </c>
      <c r="G3223" s="85">
        <v>1729938</v>
      </c>
      <c r="H3223" s="89"/>
      <c r="I3223" s="270" t="s">
        <v>7645</v>
      </c>
      <c r="J3223" s="89"/>
      <c r="K3223" s="89"/>
      <c r="L3223" s="89"/>
      <c r="M3223" s="89"/>
      <c r="N3223" s="271">
        <v>0</v>
      </c>
      <c r="O3223" s="271">
        <v>61.72</v>
      </c>
      <c r="P3223" s="89" t="s">
        <v>670</v>
      </c>
    </row>
    <row r="3224" spans="1:16" ht="38.25">
      <c r="A3224" s="268" t="s">
        <v>565</v>
      </c>
      <c r="B3224" s="89"/>
      <c r="C3224" s="269" t="s">
        <v>615</v>
      </c>
      <c r="D3224" s="84">
        <v>43570</v>
      </c>
      <c r="E3224" s="85" t="s">
        <v>6819</v>
      </c>
      <c r="F3224" s="85" t="s">
        <v>3</v>
      </c>
      <c r="G3224" s="85">
        <v>1730274</v>
      </c>
      <c r="H3224" s="89"/>
      <c r="I3224" s="270" t="s">
        <v>7646</v>
      </c>
      <c r="J3224" s="89"/>
      <c r="K3224" s="89"/>
      <c r="L3224" s="89"/>
      <c r="M3224" s="89"/>
      <c r="N3224" s="271">
        <v>0</v>
      </c>
      <c r="O3224" s="271">
        <v>290.88</v>
      </c>
      <c r="P3224" s="89" t="s">
        <v>670</v>
      </c>
    </row>
    <row r="3225" spans="1:16" ht="51">
      <c r="A3225" s="268" t="s">
        <v>565</v>
      </c>
      <c r="B3225" s="89"/>
      <c r="C3225" s="269" t="s">
        <v>615</v>
      </c>
      <c r="D3225" s="84">
        <v>43570</v>
      </c>
      <c r="E3225" s="85" t="s">
        <v>6820</v>
      </c>
      <c r="F3225" s="85" t="s">
        <v>3</v>
      </c>
      <c r="G3225" s="85">
        <v>1730188</v>
      </c>
      <c r="H3225" s="89"/>
      <c r="I3225" s="270" t="s">
        <v>7647</v>
      </c>
      <c r="J3225" s="89"/>
      <c r="K3225" s="89"/>
      <c r="L3225" s="89"/>
      <c r="M3225" s="89"/>
      <c r="N3225" s="271">
        <v>0</v>
      </c>
      <c r="O3225" s="271">
        <v>891.97</v>
      </c>
      <c r="P3225" s="89" t="s">
        <v>670</v>
      </c>
    </row>
    <row r="3226" spans="1:16" ht="38.25">
      <c r="A3226" s="268" t="s">
        <v>565</v>
      </c>
      <c r="B3226" s="89"/>
      <c r="C3226" s="269" t="s">
        <v>615</v>
      </c>
      <c r="D3226" s="84">
        <v>43570</v>
      </c>
      <c r="E3226" s="85" t="s">
        <v>6821</v>
      </c>
      <c r="F3226" s="85" t="s">
        <v>3</v>
      </c>
      <c r="G3226" s="85">
        <v>1730113</v>
      </c>
      <c r="H3226" s="89"/>
      <c r="I3226" s="270" t="s">
        <v>7648</v>
      </c>
      <c r="J3226" s="89"/>
      <c r="K3226" s="89"/>
      <c r="L3226" s="89"/>
      <c r="M3226" s="89"/>
      <c r="N3226" s="271">
        <v>0</v>
      </c>
      <c r="O3226" s="271">
        <v>2868.09</v>
      </c>
      <c r="P3226" s="89" t="s">
        <v>670</v>
      </c>
    </row>
    <row r="3227" spans="1:16" ht="51">
      <c r="A3227" s="268">
        <v>342</v>
      </c>
      <c r="B3227" s="89"/>
      <c r="C3227" s="269" t="s">
        <v>148</v>
      </c>
      <c r="D3227" s="84">
        <v>43570</v>
      </c>
      <c r="E3227" s="85" t="s">
        <v>6822</v>
      </c>
      <c r="F3227" s="85" t="s">
        <v>3</v>
      </c>
      <c r="G3227" s="85">
        <v>1730110</v>
      </c>
      <c r="H3227" s="89"/>
      <c r="I3227" s="270" t="s">
        <v>7649</v>
      </c>
      <c r="J3227" s="89"/>
      <c r="K3227" s="89"/>
      <c r="L3227" s="89"/>
      <c r="M3227" s="89"/>
      <c r="N3227" s="271">
        <v>0</v>
      </c>
      <c r="O3227" s="271">
        <v>1263.42</v>
      </c>
      <c r="P3227" s="89" t="s">
        <v>670</v>
      </c>
    </row>
    <row r="3228" spans="1:16" ht="38.25">
      <c r="A3228" s="268" t="s">
        <v>565</v>
      </c>
      <c r="B3228" s="89"/>
      <c r="C3228" s="269" t="s">
        <v>615</v>
      </c>
      <c r="D3228" s="84">
        <v>43570</v>
      </c>
      <c r="E3228" s="85" t="s">
        <v>6823</v>
      </c>
      <c r="F3228" s="85" t="s">
        <v>3</v>
      </c>
      <c r="G3228" s="85">
        <v>1730056</v>
      </c>
      <c r="H3228" s="89"/>
      <c r="I3228" s="270" t="s">
        <v>7650</v>
      </c>
      <c r="J3228" s="89"/>
      <c r="K3228" s="89"/>
      <c r="L3228" s="89"/>
      <c r="M3228" s="89"/>
      <c r="N3228" s="271">
        <v>0</v>
      </c>
      <c r="O3228" s="271">
        <v>2</v>
      </c>
      <c r="P3228" s="89" t="s">
        <v>670</v>
      </c>
    </row>
    <row r="3229" spans="1:16" ht="76.5" hidden="1">
      <c r="A3229" s="268" t="s">
        <v>557</v>
      </c>
      <c r="B3229" s="89"/>
      <c r="C3229" s="269" t="s">
        <v>781</v>
      </c>
      <c r="D3229" s="84">
        <v>43571</v>
      </c>
      <c r="E3229" s="85" t="s">
        <v>6277</v>
      </c>
      <c r="F3229" s="85" t="s">
        <v>6</v>
      </c>
      <c r="G3229" s="85">
        <v>1106528</v>
      </c>
      <c r="H3229" s="89"/>
      <c r="I3229" s="270" t="s">
        <v>7256</v>
      </c>
      <c r="J3229" s="89"/>
      <c r="K3229" s="89"/>
      <c r="L3229" s="89"/>
      <c r="M3229" s="89"/>
      <c r="N3229" s="271">
        <v>0</v>
      </c>
      <c r="O3229" s="271">
        <v>664000</v>
      </c>
      <c r="P3229" s="89" t="s">
        <v>670</v>
      </c>
    </row>
    <row r="3230" spans="1:16" ht="51" hidden="1">
      <c r="A3230" s="268">
        <v>291</v>
      </c>
      <c r="B3230" s="89"/>
      <c r="C3230" s="269" t="s">
        <v>129</v>
      </c>
      <c r="D3230" s="84">
        <v>43571</v>
      </c>
      <c r="E3230" s="85" t="s">
        <v>6278</v>
      </c>
      <c r="F3230" s="85" t="s">
        <v>6</v>
      </c>
      <c r="G3230" s="85">
        <v>1106578</v>
      </c>
      <c r="H3230" s="89"/>
      <c r="I3230" s="270" t="s">
        <v>7257</v>
      </c>
      <c r="J3230" s="89"/>
      <c r="K3230" s="89"/>
      <c r="L3230" s="89"/>
      <c r="M3230" s="89"/>
      <c r="N3230" s="271">
        <v>0</v>
      </c>
      <c r="O3230" s="271">
        <v>14649178.5</v>
      </c>
      <c r="P3230" s="89" t="s">
        <v>670</v>
      </c>
    </row>
    <row r="3231" spans="1:16" ht="51" hidden="1">
      <c r="A3231" s="268">
        <v>513</v>
      </c>
      <c r="B3231" s="89"/>
      <c r="C3231" s="269" t="s">
        <v>171</v>
      </c>
      <c r="D3231" s="84">
        <v>43571</v>
      </c>
      <c r="E3231" s="85" t="s">
        <v>6279</v>
      </c>
      <c r="F3231" s="85" t="s">
        <v>11</v>
      </c>
      <c r="G3231" s="85">
        <v>951712</v>
      </c>
      <c r="H3231" s="89"/>
      <c r="I3231" s="270" t="s">
        <v>7258</v>
      </c>
      <c r="J3231" s="89"/>
      <c r="K3231" s="89"/>
      <c r="L3231" s="89"/>
      <c r="M3231" s="89"/>
      <c r="N3231" s="271">
        <v>50</v>
      </c>
      <c r="O3231" s="271">
        <v>0</v>
      </c>
      <c r="P3231" s="89" t="s">
        <v>670</v>
      </c>
    </row>
    <row r="3232" spans="1:16" ht="51" hidden="1">
      <c r="A3232" s="268">
        <v>513</v>
      </c>
      <c r="B3232" s="89"/>
      <c r="C3232" s="269" t="s">
        <v>171</v>
      </c>
      <c r="D3232" s="84">
        <v>43571</v>
      </c>
      <c r="E3232" s="85" t="s">
        <v>6280</v>
      </c>
      <c r="F3232" s="85" t="s">
        <v>11</v>
      </c>
      <c r="G3232" s="85">
        <v>951715</v>
      </c>
      <c r="H3232" s="89"/>
      <c r="I3232" s="270" t="s">
        <v>7259</v>
      </c>
      <c r="J3232" s="89"/>
      <c r="K3232" s="89"/>
      <c r="L3232" s="89"/>
      <c r="M3232" s="89"/>
      <c r="N3232" s="271">
        <v>50</v>
      </c>
      <c r="O3232" s="271">
        <v>0</v>
      </c>
      <c r="P3232" s="89" t="s">
        <v>670</v>
      </c>
    </row>
    <row r="3233" spans="1:16" ht="51" hidden="1">
      <c r="A3233" s="268">
        <v>513</v>
      </c>
      <c r="B3233" s="89"/>
      <c r="C3233" s="269" t="s">
        <v>171</v>
      </c>
      <c r="D3233" s="84">
        <v>43571</v>
      </c>
      <c r="E3233" s="85" t="s">
        <v>6281</v>
      </c>
      <c r="F3233" s="85" t="s">
        <v>15</v>
      </c>
      <c r="G3233" s="85">
        <v>1015882</v>
      </c>
      <c r="H3233" s="89"/>
      <c r="I3233" s="270" t="s">
        <v>746</v>
      </c>
      <c r="J3233" s="89"/>
      <c r="K3233" s="89"/>
      <c r="L3233" s="89"/>
      <c r="M3233" s="89"/>
      <c r="N3233" s="271">
        <v>50</v>
      </c>
      <c r="O3233" s="271">
        <v>0</v>
      </c>
      <c r="P3233" s="89" t="s">
        <v>670</v>
      </c>
    </row>
    <row r="3234" spans="1:16" ht="51" hidden="1">
      <c r="A3234" s="268">
        <v>513</v>
      </c>
      <c r="B3234" s="89"/>
      <c r="C3234" s="269" t="s">
        <v>171</v>
      </c>
      <c r="D3234" s="84">
        <v>43571</v>
      </c>
      <c r="E3234" s="85" t="s">
        <v>6282</v>
      </c>
      <c r="F3234" s="85" t="s">
        <v>15</v>
      </c>
      <c r="G3234" s="85">
        <v>1015884</v>
      </c>
      <c r="H3234" s="89"/>
      <c r="I3234" s="270" t="s">
        <v>2322</v>
      </c>
      <c r="J3234" s="89"/>
      <c r="K3234" s="89"/>
      <c r="L3234" s="89"/>
      <c r="M3234" s="89"/>
      <c r="N3234" s="271">
        <v>50</v>
      </c>
      <c r="O3234" s="271">
        <v>0</v>
      </c>
      <c r="P3234" s="89" t="s">
        <v>670</v>
      </c>
    </row>
    <row r="3235" spans="1:16" ht="63.75" hidden="1">
      <c r="A3235" s="268">
        <v>513</v>
      </c>
      <c r="B3235" s="89"/>
      <c r="C3235" s="269" t="s">
        <v>171</v>
      </c>
      <c r="D3235" s="84">
        <v>43571</v>
      </c>
      <c r="E3235" s="85" t="s">
        <v>6283</v>
      </c>
      <c r="F3235" s="85" t="s">
        <v>15</v>
      </c>
      <c r="G3235" s="85">
        <v>1015886</v>
      </c>
      <c r="H3235" s="89"/>
      <c r="I3235" s="270" t="s">
        <v>7260</v>
      </c>
      <c r="J3235" s="89"/>
      <c r="K3235" s="89"/>
      <c r="L3235" s="89"/>
      <c r="M3235" s="89"/>
      <c r="N3235" s="271">
        <v>50</v>
      </c>
      <c r="O3235" s="271">
        <v>0</v>
      </c>
      <c r="P3235" s="89" t="s">
        <v>670</v>
      </c>
    </row>
    <row r="3236" spans="1:16" ht="63.75" hidden="1">
      <c r="A3236" s="268">
        <v>513</v>
      </c>
      <c r="B3236" s="89"/>
      <c r="C3236" s="269" t="s">
        <v>171</v>
      </c>
      <c r="D3236" s="84">
        <v>43571</v>
      </c>
      <c r="E3236" s="85" t="s">
        <v>6284</v>
      </c>
      <c r="F3236" s="85" t="s">
        <v>15</v>
      </c>
      <c r="G3236" s="85">
        <v>1015888</v>
      </c>
      <c r="H3236" s="89"/>
      <c r="I3236" s="270" t="s">
        <v>7261</v>
      </c>
      <c r="J3236" s="89"/>
      <c r="K3236" s="89"/>
      <c r="L3236" s="89"/>
      <c r="M3236" s="89"/>
      <c r="N3236" s="271">
        <v>50</v>
      </c>
      <c r="O3236" s="271">
        <v>0</v>
      </c>
      <c r="P3236" s="89" t="s">
        <v>670</v>
      </c>
    </row>
    <row r="3237" spans="1:16" ht="51" hidden="1">
      <c r="A3237" s="268">
        <v>513</v>
      </c>
      <c r="B3237" s="89"/>
      <c r="C3237" s="269" t="s">
        <v>171</v>
      </c>
      <c r="D3237" s="84">
        <v>43571</v>
      </c>
      <c r="E3237" s="85" t="s">
        <v>6285</v>
      </c>
      <c r="F3237" s="85" t="s">
        <v>15</v>
      </c>
      <c r="G3237" s="85">
        <v>1015891</v>
      </c>
      <c r="H3237" s="89"/>
      <c r="I3237" s="270" t="s">
        <v>718</v>
      </c>
      <c r="J3237" s="89"/>
      <c r="K3237" s="89"/>
      <c r="L3237" s="89"/>
      <c r="M3237" s="89"/>
      <c r="N3237" s="271">
        <v>50</v>
      </c>
      <c r="O3237" s="271">
        <v>0</v>
      </c>
      <c r="P3237" s="89" t="s">
        <v>670</v>
      </c>
    </row>
    <row r="3238" spans="1:16" ht="63.75">
      <c r="A3238" s="268">
        <v>47</v>
      </c>
      <c r="B3238" s="89"/>
      <c r="C3238" s="269" t="s">
        <v>49</v>
      </c>
      <c r="D3238" s="84">
        <v>43571</v>
      </c>
      <c r="E3238" s="85" t="s">
        <v>6824</v>
      </c>
      <c r="F3238" s="85" t="s">
        <v>3</v>
      </c>
      <c r="G3238" s="85">
        <v>1731228</v>
      </c>
      <c r="H3238" s="89"/>
      <c r="I3238" s="270" t="s">
        <v>7651</v>
      </c>
      <c r="J3238" s="89"/>
      <c r="K3238" s="89"/>
      <c r="L3238" s="89"/>
      <c r="M3238" s="89"/>
      <c r="N3238" s="271">
        <v>0</v>
      </c>
      <c r="O3238" s="271">
        <v>1041</v>
      </c>
      <c r="P3238" s="89" t="s">
        <v>670</v>
      </c>
    </row>
    <row r="3239" spans="1:16" ht="63.75">
      <c r="A3239" s="268">
        <v>47</v>
      </c>
      <c r="B3239" s="89"/>
      <c r="C3239" s="269" t="s">
        <v>49</v>
      </c>
      <c r="D3239" s="84">
        <v>43571</v>
      </c>
      <c r="E3239" s="85" t="s">
        <v>6825</v>
      </c>
      <c r="F3239" s="85" t="s">
        <v>3</v>
      </c>
      <c r="G3239" s="85">
        <v>1731233</v>
      </c>
      <c r="H3239" s="89"/>
      <c r="I3239" s="270" t="s">
        <v>7652</v>
      </c>
      <c r="J3239" s="89"/>
      <c r="K3239" s="89"/>
      <c r="L3239" s="89"/>
      <c r="M3239" s="89"/>
      <c r="N3239" s="271">
        <v>0</v>
      </c>
      <c r="O3239" s="271">
        <v>28</v>
      </c>
      <c r="P3239" s="89" t="s">
        <v>670</v>
      </c>
    </row>
    <row r="3240" spans="1:16" ht="63.75">
      <c r="A3240" s="268">
        <v>47</v>
      </c>
      <c r="B3240" s="89"/>
      <c r="C3240" s="269" t="s">
        <v>49</v>
      </c>
      <c r="D3240" s="84">
        <v>43571</v>
      </c>
      <c r="E3240" s="85" t="s">
        <v>6826</v>
      </c>
      <c r="F3240" s="85" t="s">
        <v>3</v>
      </c>
      <c r="G3240" s="85">
        <v>1731218</v>
      </c>
      <c r="H3240" s="89"/>
      <c r="I3240" s="270" t="s">
        <v>7653</v>
      </c>
      <c r="J3240" s="89"/>
      <c r="K3240" s="89"/>
      <c r="L3240" s="89"/>
      <c r="M3240" s="89"/>
      <c r="N3240" s="271">
        <v>0</v>
      </c>
      <c r="O3240" s="271">
        <v>844</v>
      </c>
      <c r="P3240" s="89" t="s">
        <v>670</v>
      </c>
    </row>
    <row r="3241" spans="1:16" ht="38.25">
      <c r="A3241" s="268" t="s">
        <v>565</v>
      </c>
      <c r="B3241" s="89"/>
      <c r="C3241" s="269" t="s">
        <v>615</v>
      </c>
      <c r="D3241" s="84">
        <v>43571</v>
      </c>
      <c r="E3241" s="85" t="s">
        <v>6827</v>
      </c>
      <c r="F3241" s="85" t="s">
        <v>3</v>
      </c>
      <c r="G3241" s="85">
        <v>1731183</v>
      </c>
      <c r="H3241" s="89"/>
      <c r="I3241" s="270" t="s">
        <v>7624</v>
      </c>
      <c r="J3241" s="89"/>
      <c r="K3241" s="89"/>
      <c r="L3241" s="89"/>
      <c r="M3241" s="89"/>
      <c r="N3241" s="271">
        <v>0</v>
      </c>
      <c r="O3241" s="271">
        <v>0.21</v>
      </c>
      <c r="P3241" s="89" t="s">
        <v>670</v>
      </c>
    </row>
    <row r="3242" spans="1:16" ht="51">
      <c r="A3242" s="268">
        <v>41</v>
      </c>
      <c r="B3242" s="89"/>
      <c r="C3242" s="269" t="s">
        <v>47</v>
      </c>
      <c r="D3242" s="84">
        <v>43571</v>
      </c>
      <c r="E3242" s="85" t="s">
        <v>6828</v>
      </c>
      <c r="F3242" s="85" t="s">
        <v>3</v>
      </c>
      <c r="G3242" s="85">
        <v>1731160</v>
      </c>
      <c r="H3242" s="89"/>
      <c r="I3242" s="270" t="s">
        <v>7654</v>
      </c>
      <c r="J3242" s="89"/>
      <c r="K3242" s="89"/>
      <c r="L3242" s="89"/>
      <c r="M3242" s="89"/>
      <c r="N3242" s="271">
        <v>0</v>
      </c>
      <c r="O3242" s="271">
        <v>20</v>
      </c>
      <c r="P3242" s="89" t="s">
        <v>670</v>
      </c>
    </row>
    <row r="3243" spans="1:16" ht="38.25">
      <c r="A3243" s="268">
        <v>47</v>
      </c>
      <c r="B3243" s="89"/>
      <c r="C3243" s="269" t="s">
        <v>49</v>
      </c>
      <c r="D3243" s="84">
        <v>43571</v>
      </c>
      <c r="E3243" s="85" t="s">
        <v>6829</v>
      </c>
      <c r="F3243" s="85" t="s">
        <v>3</v>
      </c>
      <c r="G3243" s="85">
        <v>1731150</v>
      </c>
      <c r="H3243" s="89"/>
      <c r="I3243" s="270" t="s">
        <v>7655</v>
      </c>
      <c r="J3243" s="89"/>
      <c r="K3243" s="89"/>
      <c r="L3243" s="89"/>
      <c r="M3243" s="89"/>
      <c r="N3243" s="271">
        <v>0</v>
      </c>
      <c r="O3243" s="271">
        <v>0.74</v>
      </c>
      <c r="P3243" s="89" t="s">
        <v>741</v>
      </c>
    </row>
    <row r="3244" spans="1:16" ht="51">
      <c r="A3244" s="268">
        <v>212</v>
      </c>
      <c r="B3244" s="89"/>
      <c r="C3244" s="269" t="s">
        <v>100</v>
      </c>
      <c r="D3244" s="84">
        <v>43571</v>
      </c>
      <c r="E3244" s="85" t="s">
        <v>6830</v>
      </c>
      <c r="F3244" s="85" t="s">
        <v>3</v>
      </c>
      <c r="G3244" s="85">
        <v>1731106</v>
      </c>
      <c r="H3244" s="89"/>
      <c r="I3244" s="270" t="s">
        <v>7656</v>
      </c>
      <c r="J3244" s="89"/>
      <c r="K3244" s="89"/>
      <c r="L3244" s="89"/>
      <c r="M3244" s="89"/>
      <c r="N3244" s="271">
        <v>0</v>
      </c>
      <c r="O3244" s="271">
        <v>111</v>
      </c>
      <c r="P3244" s="89" t="s">
        <v>670</v>
      </c>
    </row>
    <row r="3245" spans="1:16" ht="51">
      <c r="A3245" s="268" t="s">
        <v>565</v>
      </c>
      <c r="B3245" s="89"/>
      <c r="C3245" s="269" t="s">
        <v>615</v>
      </c>
      <c r="D3245" s="84">
        <v>43571</v>
      </c>
      <c r="E3245" s="85" t="s">
        <v>6831</v>
      </c>
      <c r="F3245" s="85" t="s">
        <v>3</v>
      </c>
      <c r="G3245" s="85">
        <v>1731335</v>
      </c>
      <c r="H3245" s="89"/>
      <c r="I3245" s="270" t="s">
        <v>7657</v>
      </c>
      <c r="J3245" s="89"/>
      <c r="K3245" s="89"/>
      <c r="L3245" s="89"/>
      <c r="M3245" s="89"/>
      <c r="N3245" s="271">
        <v>0</v>
      </c>
      <c r="O3245" s="271">
        <v>5.28</v>
      </c>
      <c r="P3245" s="89" t="s">
        <v>670</v>
      </c>
    </row>
    <row r="3246" spans="1:16" ht="51">
      <c r="A3246" s="268" t="s">
        <v>565</v>
      </c>
      <c r="B3246" s="89"/>
      <c r="C3246" s="269" t="s">
        <v>615</v>
      </c>
      <c r="D3246" s="84">
        <v>43571</v>
      </c>
      <c r="E3246" s="85" t="s">
        <v>6832</v>
      </c>
      <c r="F3246" s="85" t="s">
        <v>3</v>
      </c>
      <c r="G3246" s="85">
        <v>1731332</v>
      </c>
      <c r="H3246" s="89"/>
      <c r="I3246" s="270" t="s">
        <v>7658</v>
      </c>
      <c r="J3246" s="89"/>
      <c r="K3246" s="89"/>
      <c r="L3246" s="89"/>
      <c r="M3246" s="89"/>
      <c r="N3246" s="271">
        <v>0</v>
      </c>
      <c r="O3246" s="271">
        <v>5.28</v>
      </c>
      <c r="P3246" s="89" t="s">
        <v>670</v>
      </c>
    </row>
    <row r="3247" spans="1:16" ht="51">
      <c r="A3247" s="268" t="s">
        <v>565</v>
      </c>
      <c r="B3247" s="89"/>
      <c r="C3247" s="269" t="s">
        <v>615</v>
      </c>
      <c r="D3247" s="84">
        <v>43571</v>
      </c>
      <c r="E3247" s="85" t="s">
        <v>6833</v>
      </c>
      <c r="F3247" s="85" t="s">
        <v>3</v>
      </c>
      <c r="G3247" s="85">
        <v>1731329</v>
      </c>
      <c r="H3247" s="89"/>
      <c r="I3247" s="270" t="s">
        <v>7659</v>
      </c>
      <c r="J3247" s="89"/>
      <c r="K3247" s="89"/>
      <c r="L3247" s="89"/>
      <c r="M3247" s="89"/>
      <c r="N3247" s="271">
        <v>0</v>
      </c>
      <c r="O3247" s="271">
        <v>5.28</v>
      </c>
      <c r="P3247" s="89" t="s">
        <v>670</v>
      </c>
    </row>
    <row r="3248" spans="1:16" ht="63.75">
      <c r="A3248" s="268">
        <v>592</v>
      </c>
      <c r="B3248" s="89"/>
      <c r="C3248" s="269" t="s">
        <v>645</v>
      </c>
      <c r="D3248" s="84">
        <v>43571</v>
      </c>
      <c r="E3248" s="85" t="s">
        <v>6834</v>
      </c>
      <c r="F3248" s="85" t="s">
        <v>3</v>
      </c>
      <c r="G3248" s="85">
        <v>1730990</v>
      </c>
      <c r="H3248" s="89"/>
      <c r="I3248" s="270" t="s">
        <v>7661</v>
      </c>
      <c r="J3248" s="89"/>
      <c r="K3248" s="89"/>
      <c r="L3248" s="89"/>
      <c r="M3248" s="89"/>
      <c r="N3248" s="271">
        <v>0</v>
      </c>
      <c r="O3248" s="271">
        <v>793</v>
      </c>
      <c r="P3248" s="89" t="s">
        <v>670</v>
      </c>
    </row>
    <row r="3249" spans="1:16" ht="51">
      <c r="A3249" s="268" t="s">
        <v>563</v>
      </c>
      <c r="B3249" s="89"/>
      <c r="C3249" s="269" t="s">
        <v>614</v>
      </c>
      <c r="D3249" s="84">
        <v>43571</v>
      </c>
      <c r="E3249" s="85" t="s">
        <v>6835</v>
      </c>
      <c r="F3249" s="85" t="s">
        <v>3</v>
      </c>
      <c r="G3249" s="85">
        <v>1730983</v>
      </c>
      <c r="H3249" s="89"/>
      <c r="I3249" s="270" t="s">
        <v>7662</v>
      </c>
      <c r="J3249" s="89"/>
      <c r="K3249" s="89"/>
      <c r="L3249" s="89"/>
      <c r="M3249" s="89"/>
      <c r="N3249" s="271">
        <v>0</v>
      </c>
      <c r="O3249" s="271">
        <v>127696.56</v>
      </c>
      <c r="P3249" s="89" t="s">
        <v>670</v>
      </c>
    </row>
    <row r="3250" spans="1:16" ht="51">
      <c r="A3250" s="268">
        <v>222</v>
      </c>
      <c r="B3250" s="89"/>
      <c r="C3250" s="269" t="s">
        <v>103</v>
      </c>
      <c r="D3250" s="84">
        <v>43571</v>
      </c>
      <c r="E3250" s="85" t="s">
        <v>6836</v>
      </c>
      <c r="F3250" s="85" t="s">
        <v>3</v>
      </c>
      <c r="G3250" s="85">
        <v>1731081</v>
      </c>
      <c r="H3250" s="89"/>
      <c r="I3250" s="270" t="s">
        <v>7663</v>
      </c>
      <c r="J3250" s="89"/>
      <c r="K3250" s="89"/>
      <c r="L3250" s="89"/>
      <c r="M3250" s="89"/>
      <c r="N3250" s="271">
        <v>0</v>
      </c>
      <c r="O3250" s="271">
        <v>6.6000000000000005</v>
      </c>
      <c r="P3250" s="89" t="s">
        <v>670</v>
      </c>
    </row>
    <row r="3251" spans="1:16" ht="51">
      <c r="A3251" s="268">
        <v>16</v>
      </c>
      <c r="B3251" s="89"/>
      <c r="C3251" s="269" t="s">
        <v>43</v>
      </c>
      <c r="D3251" s="84">
        <v>43571</v>
      </c>
      <c r="E3251" s="85" t="s">
        <v>6837</v>
      </c>
      <c r="F3251" s="85" t="s">
        <v>3</v>
      </c>
      <c r="G3251" s="85">
        <v>1731077</v>
      </c>
      <c r="H3251" s="89"/>
      <c r="I3251" s="270" t="s">
        <v>7664</v>
      </c>
      <c r="J3251" s="89"/>
      <c r="K3251" s="89"/>
      <c r="L3251" s="89"/>
      <c r="M3251" s="89"/>
      <c r="N3251" s="271">
        <v>0</v>
      </c>
      <c r="O3251" s="271">
        <v>1188.4000000000001</v>
      </c>
      <c r="P3251" s="89" t="s">
        <v>670</v>
      </c>
    </row>
    <row r="3252" spans="1:16" ht="63.75">
      <c r="A3252" s="268" t="s">
        <v>565</v>
      </c>
      <c r="B3252" s="89"/>
      <c r="C3252" s="269" t="s">
        <v>615</v>
      </c>
      <c r="D3252" s="84">
        <v>43571</v>
      </c>
      <c r="E3252" s="85" t="s">
        <v>6838</v>
      </c>
      <c r="F3252" s="85" t="s">
        <v>3</v>
      </c>
      <c r="G3252" s="85">
        <v>1730950</v>
      </c>
      <c r="H3252" s="89"/>
      <c r="I3252" s="270" t="s">
        <v>7665</v>
      </c>
      <c r="J3252" s="89"/>
      <c r="K3252" s="89"/>
      <c r="L3252" s="89"/>
      <c r="M3252" s="89"/>
      <c r="N3252" s="271">
        <v>0</v>
      </c>
      <c r="O3252" s="271">
        <v>411</v>
      </c>
      <c r="P3252" s="89" t="s">
        <v>670</v>
      </c>
    </row>
    <row r="3253" spans="1:16" ht="51">
      <c r="A3253" s="268" t="s">
        <v>565</v>
      </c>
      <c r="B3253" s="89"/>
      <c r="C3253" s="269" t="s">
        <v>615</v>
      </c>
      <c r="D3253" s="84">
        <v>43571</v>
      </c>
      <c r="E3253" s="85" t="s">
        <v>6839</v>
      </c>
      <c r="F3253" s="85" t="s">
        <v>3</v>
      </c>
      <c r="G3253" s="85">
        <v>1730917</v>
      </c>
      <c r="H3253" s="89"/>
      <c r="I3253" s="270" t="s">
        <v>7666</v>
      </c>
      <c r="J3253" s="89"/>
      <c r="K3253" s="89"/>
      <c r="L3253" s="89"/>
      <c r="M3253" s="89"/>
      <c r="N3253" s="271">
        <v>0</v>
      </c>
      <c r="O3253" s="271">
        <v>8316</v>
      </c>
      <c r="P3253" s="89" t="s">
        <v>670</v>
      </c>
    </row>
    <row r="3254" spans="1:16" ht="63.75">
      <c r="A3254" s="268">
        <v>87</v>
      </c>
      <c r="B3254" s="89"/>
      <c r="C3254" s="269" t="s">
        <v>57</v>
      </c>
      <c r="D3254" s="84">
        <v>43571</v>
      </c>
      <c r="E3254" s="85" t="s">
        <v>6840</v>
      </c>
      <c r="F3254" s="85" t="s">
        <v>3</v>
      </c>
      <c r="G3254" s="85">
        <v>1731045</v>
      </c>
      <c r="H3254" s="89"/>
      <c r="I3254" s="270" t="s">
        <v>7667</v>
      </c>
      <c r="J3254" s="89"/>
      <c r="K3254" s="89"/>
      <c r="L3254" s="89"/>
      <c r="M3254" s="89"/>
      <c r="N3254" s="271">
        <v>0</v>
      </c>
      <c r="O3254" s="271">
        <v>280</v>
      </c>
      <c r="P3254" s="89" t="s">
        <v>670</v>
      </c>
    </row>
    <row r="3255" spans="1:16" ht="63.75">
      <c r="A3255" s="268">
        <v>87</v>
      </c>
      <c r="B3255" s="89"/>
      <c r="C3255" s="269" t="s">
        <v>57</v>
      </c>
      <c r="D3255" s="84">
        <v>43571</v>
      </c>
      <c r="E3255" s="85" t="s">
        <v>6841</v>
      </c>
      <c r="F3255" s="85" t="s">
        <v>3</v>
      </c>
      <c r="G3255" s="85">
        <v>1731047</v>
      </c>
      <c r="H3255" s="89"/>
      <c r="I3255" s="270" t="s">
        <v>7668</v>
      </c>
      <c r="J3255" s="89"/>
      <c r="K3255" s="89"/>
      <c r="L3255" s="89"/>
      <c r="M3255" s="89"/>
      <c r="N3255" s="271">
        <v>0</v>
      </c>
      <c r="O3255" s="271">
        <v>420</v>
      </c>
      <c r="P3255" s="89" t="s">
        <v>670</v>
      </c>
    </row>
    <row r="3256" spans="1:16" ht="63.75">
      <c r="A3256" s="268">
        <v>87</v>
      </c>
      <c r="B3256" s="89"/>
      <c r="C3256" s="269" t="s">
        <v>57</v>
      </c>
      <c r="D3256" s="84">
        <v>43571</v>
      </c>
      <c r="E3256" s="85" t="s">
        <v>6842</v>
      </c>
      <c r="F3256" s="85" t="s">
        <v>3</v>
      </c>
      <c r="G3256" s="85">
        <v>1731049</v>
      </c>
      <c r="H3256" s="89"/>
      <c r="I3256" s="270" t="s">
        <v>7669</v>
      </c>
      <c r="J3256" s="89"/>
      <c r="K3256" s="89"/>
      <c r="L3256" s="89"/>
      <c r="M3256" s="89"/>
      <c r="N3256" s="271">
        <v>0</v>
      </c>
      <c r="O3256" s="271">
        <v>625</v>
      </c>
      <c r="P3256" s="89" t="s">
        <v>670</v>
      </c>
    </row>
    <row r="3257" spans="1:16" ht="51">
      <c r="A3257" s="268" t="s">
        <v>565</v>
      </c>
      <c r="B3257" s="89"/>
      <c r="C3257" s="269" t="s">
        <v>615</v>
      </c>
      <c r="D3257" s="84">
        <v>43571</v>
      </c>
      <c r="E3257" s="85" t="s">
        <v>6843</v>
      </c>
      <c r="F3257" s="85" t="s">
        <v>3</v>
      </c>
      <c r="G3257" s="85">
        <v>1730809</v>
      </c>
      <c r="H3257" s="89"/>
      <c r="I3257" s="270" t="s">
        <v>7670</v>
      </c>
      <c r="J3257" s="89"/>
      <c r="K3257" s="89"/>
      <c r="L3257" s="89"/>
      <c r="M3257" s="89"/>
      <c r="N3257" s="271">
        <v>0</v>
      </c>
      <c r="O3257" s="271">
        <v>1257</v>
      </c>
      <c r="P3257" s="89" t="s">
        <v>670</v>
      </c>
    </row>
    <row r="3258" spans="1:16" ht="51">
      <c r="A3258" s="268" t="s">
        <v>565</v>
      </c>
      <c r="B3258" s="89"/>
      <c r="C3258" s="269" t="s">
        <v>615</v>
      </c>
      <c r="D3258" s="84">
        <v>43571</v>
      </c>
      <c r="E3258" s="85" t="s">
        <v>6844</v>
      </c>
      <c r="F3258" s="85" t="s">
        <v>3</v>
      </c>
      <c r="G3258" s="85">
        <v>1730850</v>
      </c>
      <c r="H3258" s="89"/>
      <c r="I3258" s="270" t="s">
        <v>7671</v>
      </c>
      <c r="J3258" s="89"/>
      <c r="K3258" s="89"/>
      <c r="L3258" s="89"/>
      <c r="M3258" s="89"/>
      <c r="N3258" s="271">
        <v>0</v>
      </c>
      <c r="O3258" s="271">
        <v>8937.65</v>
      </c>
      <c r="P3258" s="89" t="s">
        <v>670</v>
      </c>
    </row>
    <row r="3259" spans="1:16" ht="51">
      <c r="A3259" s="268" t="s">
        <v>565</v>
      </c>
      <c r="B3259" s="89"/>
      <c r="C3259" s="269" t="s">
        <v>615</v>
      </c>
      <c r="D3259" s="84">
        <v>43571</v>
      </c>
      <c r="E3259" s="85" t="s">
        <v>6845</v>
      </c>
      <c r="F3259" s="85" t="s">
        <v>3</v>
      </c>
      <c r="G3259" s="85">
        <v>1730882</v>
      </c>
      <c r="H3259" s="89"/>
      <c r="I3259" s="270" t="s">
        <v>7672</v>
      </c>
      <c r="J3259" s="89"/>
      <c r="K3259" s="89"/>
      <c r="L3259" s="89"/>
      <c r="M3259" s="89"/>
      <c r="N3259" s="271">
        <v>0</v>
      </c>
      <c r="O3259" s="271">
        <v>4377</v>
      </c>
      <c r="P3259" s="89" t="s">
        <v>670</v>
      </c>
    </row>
    <row r="3260" spans="1:16" ht="51">
      <c r="A3260" s="268">
        <v>35</v>
      </c>
      <c r="B3260" s="89"/>
      <c r="C3260" s="269" t="s">
        <v>46</v>
      </c>
      <c r="D3260" s="84">
        <v>43571</v>
      </c>
      <c r="E3260" s="85" t="s">
        <v>6846</v>
      </c>
      <c r="F3260" s="85" t="s">
        <v>3</v>
      </c>
      <c r="G3260" s="85">
        <v>1730885</v>
      </c>
      <c r="H3260" s="89"/>
      <c r="I3260" s="270" t="s">
        <v>7673</v>
      </c>
      <c r="J3260" s="89"/>
      <c r="K3260" s="89"/>
      <c r="L3260" s="89"/>
      <c r="M3260" s="89"/>
      <c r="N3260" s="271">
        <v>0</v>
      </c>
      <c r="O3260" s="271">
        <v>4500</v>
      </c>
      <c r="P3260" s="89" t="s">
        <v>670</v>
      </c>
    </row>
    <row r="3261" spans="1:16" ht="51">
      <c r="A3261" s="268">
        <v>270</v>
      </c>
      <c r="B3261" s="89"/>
      <c r="C3261" s="269" t="s">
        <v>120</v>
      </c>
      <c r="D3261" s="84">
        <v>43571</v>
      </c>
      <c r="E3261" s="85" t="s">
        <v>6847</v>
      </c>
      <c r="F3261" s="85" t="s">
        <v>3</v>
      </c>
      <c r="G3261" s="85">
        <v>1730899</v>
      </c>
      <c r="H3261" s="89"/>
      <c r="I3261" s="270" t="s">
        <v>7674</v>
      </c>
      <c r="J3261" s="89"/>
      <c r="K3261" s="89"/>
      <c r="L3261" s="89"/>
      <c r="M3261" s="89"/>
      <c r="N3261" s="271">
        <v>0</v>
      </c>
      <c r="O3261" s="271">
        <v>5083.42</v>
      </c>
      <c r="P3261" s="89" t="s">
        <v>670</v>
      </c>
    </row>
    <row r="3262" spans="1:16" ht="63.75">
      <c r="A3262" s="268">
        <v>270</v>
      </c>
      <c r="B3262" s="89"/>
      <c r="C3262" s="269" t="s">
        <v>120</v>
      </c>
      <c r="D3262" s="84">
        <v>43571</v>
      </c>
      <c r="E3262" s="85" t="s">
        <v>6848</v>
      </c>
      <c r="F3262" s="85" t="s">
        <v>3</v>
      </c>
      <c r="G3262" s="85">
        <v>1730904</v>
      </c>
      <c r="H3262" s="89"/>
      <c r="I3262" s="270" t="s">
        <v>7675</v>
      </c>
      <c r="J3262" s="89"/>
      <c r="K3262" s="89"/>
      <c r="L3262" s="89"/>
      <c r="M3262" s="89"/>
      <c r="N3262" s="271">
        <v>0</v>
      </c>
      <c r="O3262" s="271">
        <v>5391.2</v>
      </c>
      <c r="P3262" s="89" t="s">
        <v>670</v>
      </c>
    </row>
    <row r="3263" spans="1:16" ht="51" hidden="1">
      <c r="A3263" s="268">
        <v>513</v>
      </c>
      <c r="B3263" s="89"/>
      <c r="C3263" s="269" t="s">
        <v>171</v>
      </c>
      <c r="D3263" s="84">
        <v>43572</v>
      </c>
      <c r="E3263" s="85" t="s">
        <v>6286</v>
      </c>
      <c r="F3263" s="85" t="s">
        <v>15</v>
      </c>
      <c r="G3263" s="85">
        <v>1016952</v>
      </c>
      <c r="H3263" s="89"/>
      <c r="I3263" s="270" t="s">
        <v>7262</v>
      </c>
      <c r="J3263" s="89"/>
      <c r="K3263" s="89"/>
      <c r="L3263" s="89"/>
      <c r="M3263" s="89"/>
      <c r="N3263" s="271">
        <v>50</v>
      </c>
      <c r="O3263" s="271">
        <v>0</v>
      </c>
      <c r="P3263" s="89" t="s">
        <v>670</v>
      </c>
    </row>
    <row r="3264" spans="1:16" ht="51" hidden="1">
      <c r="A3264" s="268">
        <v>513</v>
      </c>
      <c r="B3264" s="89"/>
      <c r="C3264" s="269" t="s">
        <v>171</v>
      </c>
      <c r="D3264" s="84">
        <v>43572</v>
      </c>
      <c r="E3264" s="85" t="s">
        <v>6287</v>
      </c>
      <c r="F3264" s="85" t="s">
        <v>15</v>
      </c>
      <c r="G3264" s="85">
        <v>1016954</v>
      </c>
      <c r="H3264" s="89"/>
      <c r="I3264" s="270" t="s">
        <v>5524</v>
      </c>
      <c r="J3264" s="89"/>
      <c r="K3264" s="89"/>
      <c r="L3264" s="89"/>
      <c r="M3264" s="89"/>
      <c r="N3264" s="271">
        <v>50</v>
      </c>
      <c r="O3264" s="271">
        <v>0</v>
      </c>
      <c r="P3264" s="89" t="s">
        <v>670</v>
      </c>
    </row>
    <row r="3265" spans="1:16" ht="63.75" hidden="1">
      <c r="A3265" s="268">
        <v>513</v>
      </c>
      <c r="B3265" s="89"/>
      <c r="C3265" s="269" t="s">
        <v>171</v>
      </c>
      <c r="D3265" s="84">
        <v>43572</v>
      </c>
      <c r="E3265" s="85" t="s">
        <v>6288</v>
      </c>
      <c r="F3265" s="85" t="s">
        <v>15</v>
      </c>
      <c r="G3265" s="85">
        <v>1016960</v>
      </c>
      <c r="H3265" s="89"/>
      <c r="I3265" s="270" t="s">
        <v>7263</v>
      </c>
      <c r="J3265" s="89"/>
      <c r="K3265" s="89"/>
      <c r="L3265" s="89"/>
      <c r="M3265" s="89"/>
      <c r="N3265" s="271">
        <v>50</v>
      </c>
      <c r="O3265" s="271">
        <v>0</v>
      </c>
      <c r="P3265" s="89" t="s">
        <v>670</v>
      </c>
    </row>
    <row r="3266" spans="1:16" ht="51" hidden="1">
      <c r="A3266" s="268">
        <v>227</v>
      </c>
      <c r="B3266" s="89"/>
      <c r="C3266" s="269" t="s">
        <v>108</v>
      </c>
      <c r="D3266" s="84">
        <v>43572</v>
      </c>
      <c r="E3266" s="85" t="s">
        <v>6289</v>
      </c>
      <c r="F3266" s="85" t="s">
        <v>671</v>
      </c>
      <c r="G3266" s="85">
        <v>329373</v>
      </c>
      <c r="H3266" s="89"/>
      <c r="I3266" s="270" t="s">
        <v>7264</v>
      </c>
      <c r="J3266" s="89"/>
      <c r="K3266" s="89"/>
      <c r="L3266" s="89"/>
      <c r="M3266" s="89"/>
      <c r="N3266" s="271">
        <v>0</v>
      </c>
      <c r="O3266" s="271">
        <v>6000000</v>
      </c>
      <c r="P3266" s="89" t="s">
        <v>670</v>
      </c>
    </row>
    <row r="3267" spans="1:16" ht="51" hidden="1">
      <c r="A3267" s="268">
        <v>10</v>
      </c>
      <c r="B3267" s="89"/>
      <c r="C3267" s="269" t="s">
        <v>41</v>
      </c>
      <c r="D3267" s="84">
        <v>43572</v>
      </c>
      <c r="E3267" s="85" t="s">
        <v>6290</v>
      </c>
      <c r="F3267" s="85" t="s">
        <v>6</v>
      </c>
      <c r="G3267" s="85">
        <v>1017194</v>
      </c>
      <c r="H3267" s="89"/>
      <c r="I3267" s="270" t="s">
        <v>7265</v>
      </c>
      <c r="J3267" s="89"/>
      <c r="K3267" s="89"/>
      <c r="L3267" s="89"/>
      <c r="M3267" s="89"/>
      <c r="N3267" s="271">
        <v>0</v>
      </c>
      <c r="O3267" s="271">
        <v>1614.43</v>
      </c>
      <c r="P3267" s="89" t="s">
        <v>670</v>
      </c>
    </row>
    <row r="3268" spans="1:16" ht="76.5" hidden="1">
      <c r="A3268" s="268" t="s">
        <v>557</v>
      </c>
      <c r="B3268" s="89"/>
      <c r="C3268" s="269" t="s">
        <v>781</v>
      </c>
      <c r="D3268" s="84">
        <v>43572</v>
      </c>
      <c r="E3268" s="85" t="s">
        <v>6291</v>
      </c>
      <c r="F3268" s="85" t="s">
        <v>6</v>
      </c>
      <c r="G3268" s="85">
        <v>1107316</v>
      </c>
      <c r="H3268" s="89"/>
      <c r="I3268" s="270" t="s">
        <v>7266</v>
      </c>
      <c r="J3268" s="89"/>
      <c r="K3268" s="89"/>
      <c r="L3268" s="89"/>
      <c r="M3268" s="89"/>
      <c r="N3268" s="271">
        <v>0</v>
      </c>
      <c r="O3268" s="271">
        <v>851000</v>
      </c>
      <c r="P3268" s="89" t="s">
        <v>670</v>
      </c>
    </row>
    <row r="3269" spans="1:16" ht="51" hidden="1">
      <c r="A3269" s="268">
        <v>513</v>
      </c>
      <c r="B3269" s="89"/>
      <c r="C3269" s="269" t="s">
        <v>171</v>
      </c>
      <c r="D3269" s="84">
        <v>43572</v>
      </c>
      <c r="E3269" s="85" t="s">
        <v>6292</v>
      </c>
      <c r="F3269" s="85" t="s">
        <v>15</v>
      </c>
      <c r="G3269" s="85">
        <v>1017201</v>
      </c>
      <c r="H3269" s="89"/>
      <c r="I3269" s="270" t="s">
        <v>7267</v>
      </c>
      <c r="J3269" s="89"/>
      <c r="K3269" s="89"/>
      <c r="L3269" s="89"/>
      <c r="M3269" s="89"/>
      <c r="N3269" s="271">
        <v>50</v>
      </c>
      <c r="O3269" s="271">
        <v>0</v>
      </c>
      <c r="P3269" s="89" t="s">
        <v>670</v>
      </c>
    </row>
    <row r="3270" spans="1:16" ht="51">
      <c r="A3270" s="268">
        <v>20</v>
      </c>
      <c r="B3270" s="89"/>
      <c r="C3270" s="269" t="s">
        <v>44</v>
      </c>
      <c r="D3270" s="84">
        <v>43572</v>
      </c>
      <c r="E3270" s="85" t="s">
        <v>6849</v>
      </c>
      <c r="F3270" s="85" t="s">
        <v>3</v>
      </c>
      <c r="G3270" s="85">
        <v>1731783</v>
      </c>
      <c r="H3270" s="89"/>
      <c r="I3270" s="270" t="s">
        <v>7676</v>
      </c>
      <c r="J3270" s="89"/>
      <c r="K3270" s="89"/>
      <c r="L3270" s="89"/>
      <c r="M3270" s="89"/>
      <c r="N3270" s="271">
        <v>0</v>
      </c>
      <c r="O3270" s="271">
        <v>252</v>
      </c>
      <c r="P3270" s="89" t="s">
        <v>670</v>
      </c>
    </row>
    <row r="3271" spans="1:16" ht="51">
      <c r="A3271" s="268" t="s">
        <v>563</v>
      </c>
      <c r="B3271" s="89"/>
      <c r="C3271" s="269" t="s">
        <v>614</v>
      </c>
      <c r="D3271" s="84">
        <v>43572</v>
      </c>
      <c r="E3271" s="85" t="s">
        <v>6850</v>
      </c>
      <c r="F3271" s="85" t="s">
        <v>3</v>
      </c>
      <c r="G3271" s="85">
        <v>1731774</v>
      </c>
      <c r="H3271" s="89"/>
      <c r="I3271" s="270" t="s">
        <v>7677</v>
      </c>
      <c r="J3271" s="89"/>
      <c r="K3271" s="89"/>
      <c r="L3271" s="89"/>
      <c r="M3271" s="89"/>
      <c r="N3271" s="271">
        <v>0</v>
      </c>
      <c r="O3271" s="271">
        <v>2275.29</v>
      </c>
      <c r="P3271" s="89" t="s">
        <v>670</v>
      </c>
    </row>
    <row r="3272" spans="1:16" ht="38.25">
      <c r="A3272" s="268" t="s">
        <v>565</v>
      </c>
      <c r="B3272" s="89"/>
      <c r="C3272" s="269" t="s">
        <v>615</v>
      </c>
      <c r="D3272" s="84">
        <v>43572</v>
      </c>
      <c r="E3272" s="85" t="s">
        <v>6851</v>
      </c>
      <c r="F3272" s="85" t="s">
        <v>3</v>
      </c>
      <c r="G3272" s="85">
        <v>1731738</v>
      </c>
      <c r="H3272" s="89"/>
      <c r="I3272" s="270" t="s">
        <v>7678</v>
      </c>
      <c r="J3272" s="89"/>
      <c r="K3272" s="89"/>
      <c r="L3272" s="89"/>
      <c r="M3272" s="89"/>
      <c r="N3272" s="271">
        <v>0</v>
      </c>
      <c r="O3272" s="271">
        <v>500</v>
      </c>
      <c r="P3272" s="89" t="s">
        <v>670</v>
      </c>
    </row>
    <row r="3273" spans="1:16" ht="51">
      <c r="A3273" s="268" t="s">
        <v>565</v>
      </c>
      <c r="B3273" s="89"/>
      <c r="C3273" s="269" t="s">
        <v>615</v>
      </c>
      <c r="D3273" s="84">
        <v>43572</v>
      </c>
      <c r="E3273" s="85" t="s">
        <v>6852</v>
      </c>
      <c r="F3273" s="85" t="s">
        <v>3</v>
      </c>
      <c r="G3273" s="85">
        <v>1731706</v>
      </c>
      <c r="H3273" s="89"/>
      <c r="I3273" s="270" t="s">
        <v>7679</v>
      </c>
      <c r="J3273" s="89"/>
      <c r="K3273" s="89"/>
      <c r="L3273" s="89"/>
      <c r="M3273" s="89"/>
      <c r="N3273" s="271">
        <v>0</v>
      </c>
      <c r="O3273" s="271">
        <v>47</v>
      </c>
      <c r="P3273" s="89" t="s">
        <v>670</v>
      </c>
    </row>
    <row r="3274" spans="1:16" ht="51">
      <c r="A3274" s="268" t="s">
        <v>565</v>
      </c>
      <c r="B3274" s="89"/>
      <c r="C3274" s="269" t="s">
        <v>615</v>
      </c>
      <c r="D3274" s="84">
        <v>43572</v>
      </c>
      <c r="E3274" s="85" t="s">
        <v>6853</v>
      </c>
      <c r="F3274" s="85" t="s">
        <v>3</v>
      </c>
      <c r="G3274" s="85">
        <v>1731704</v>
      </c>
      <c r="H3274" s="89"/>
      <c r="I3274" s="270" t="s">
        <v>7680</v>
      </c>
      <c r="J3274" s="89"/>
      <c r="K3274" s="89"/>
      <c r="L3274" s="89"/>
      <c r="M3274" s="89"/>
      <c r="N3274" s="271">
        <v>0</v>
      </c>
      <c r="O3274" s="271">
        <v>877</v>
      </c>
      <c r="P3274" s="89" t="s">
        <v>670</v>
      </c>
    </row>
    <row r="3275" spans="1:16" ht="51">
      <c r="A3275" s="268">
        <v>212</v>
      </c>
      <c r="B3275" s="89"/>
      <c r="C3275" s="269" t="s">
        <v>100</v>
      </c>
      <c r="D3275" s="84">
        <v>43572</v>
      </c>
      <c r="E3275" s="85" t="s">
        <v>6854</v>
      </c>
      <c r="F3275" s="85" t="s">
        <v>3</v>
      </c>
      <c r="G3275" s="85">
        <v>1731991</v>
      </c>
      <c r="H3275" s="89"/>
      <c r="I3275" s="270" t="s">
        <v>7681</v>
      </c>
      <c r="J3275" s="89"/>
      <c r="K3275" s="89"/>
      <c r="L3275" s="89"/>
      <c r="M3275" s="89"/>
      <c r="N3275" s="271">
        <v>0</v>
      </c>
      <c r="O3275" s="271">
        <v>60</v>
      </c>
      <c r="P3275" s="89" t="s">
        <v>670</v>
      </c>
    </row>
    <row r="3276" spans="1:16" ht="51">
      <c r="A3276" s="268">
        <v>599</v>
      </c>
      <c r="B3276" s="89"/>
      <c r="C3276" s="269" t="s">
        <v>1370</v>
      </c>
      <c r="D3276" s="84">
        <v>43572</v>
      </c>
      <c r="E3276" s="85" t="s">
        <v>6855</v>
      </c>
      <c r="F3276" s="85" t="s">
        <v>3</v>
      </c>
      <c r="G3276" s="85">
        <v>1731978</v>
      </c>
      <c r="H3276" s="89"/>
      <c r="I3276" s="270" t="s">
        <v>7682</v>
      </c>
      <c r="J3276" s="89"/>
      <c r="K3276" s="89"/>
      <c r="L3276" s="89"/>
      <c r="M3276" s="89"/>
      <c r="N3276" s="271">
        <v>0</v>
      </c>
      <c r="O3276" s="271">
        <v>15</v>
      </c>
      <c r="P3276" s="89" t="s">
        <v>670</v>
      </c>
    </row>
    <row r="3277" spans="1:16" ht="51">
      <c r="A3277" s="268">
        <v>130</v>
      </c>
      <c r="B3277" s="89"/>
      <c r="C3277" s="269" t="s">
        <v>67</v>
      </c>
      <c r="D3277" s="84">
        <v>43572</v>
      </c>
      <c r="E3277" s="85" t="s">
        <v>6856</v>
      </c>
      <c r="F3277" s="85" t="s">
        <v>3</v>
      </c>
      <c r="G3277" s="85">
        <v>1731899</v>
      </c>
      <c r="H3277" s="89"/>
      <c r="I3277" s="270" t="s">
        <v>7683</v>
      </c>
      <c r="J3277" s="89"/>
      <c r="K3277" s="89"/>
      <c r="L3277" s="89"/>
      <c r="M3277" s="89"/>
      <c r="N3277" s="271">
        <v>0</v>
      </c>
      <c r="O3277" s="271">
        <v>88000</v>
      </c>
      <c r="P3277" s="89" t="s">
        <v>670</v>
      </c>
    </row>
    <row r="3278" spans="1:16" ht="51">
      <c r="A3278" s="268">
        <v>212</v>
      </c>
      <c r="B3278" s="89"/>
      <c r="C3278" s="269" t="s">
        <v>100</v>
      </c>
      <c r="D3278" s="84">
        <v>43572</v>
      </c>
      <c r="E3278" s="85" t="s">
        <v>6857</v>
      </c>
      <c r="F3278" s="85" t="s">
        <v>3</v>
      </c>
      <c r="G3278" s="85">
        <v>1731873</v>
      </c>
      <c r="H3278" s="89"/>
      <c r="I3278" s="270" t="s">
        <v>7684</v>
      </c>
      <c r="J3278" s="89"/>
      <c r="K3278" s="89"/>
      <c r="L3278" s="89"/>
      <c r="M3278" s="89"/>
      <c r="N3278" s="271">
        <v>0</v>
      </c>
      <c r="O3278" s="271">
        <v>60</v>
      </c>
      <c r="P3278" s="89" t="s">
        <v>670</v>
      </c>
    </row>
    <row r="3279" spans="1:16" ht="51">
      <c r="A3279" s="268">
        <v>87</v>
      </c>
      <c r="B3279" s="89"/>
      <c r="C3279" s="269" t="s">
        <v>57</v>
      </c>
      <c r="D3279" s="84">
        <v>43572</v>
      </c>
      <c r="E3279" s="85" t="s">
        <v>6858</v>
      </c>
      <c r="F3279" s="85" t="s">
        <v>3</v>
      </c>
      <c r="G3279" s="85">
        <v>1731748</v>
      </c>
      <c r="H3279" s="89"/>
      <c r="I3279" s="270" t="s">
        <v>7685</v>
      </c>
      <c r="J3279" s="89"/>
      <c r="K3279" s="89"/>
      <c r="L3279" s="89"/>
      <c r="M3279" s="89"/>
      <c r="N3279" s="271">
        <v>0</v>
      </c>
      <c r="O3279" s="271">
        <v>2034</v>
      </c>
      <c r="P3279" s="89" t="s">
        <v>670</v>
      </c>
    </row>
    <row r="3280" spans="1:16" ht="63.75">
      <c r="A3280" s="268">
        <v>287</v>
      </c>
      <c r="B3280" s="89"/>
      <c r="C3280" s="269" t="s">
        <v>126</v>
      </c>
      <c r="D3280" s="84">
        <v>43572</v>
      </c>
      <c r="E3280" s="85" t="s">
        <v>6859</v>
      </c>
      <c r="F3280" s="85" t="s">
        <v>3</v>
      </c>
      <c r="G3280" s="85">
        <v>1731740</v>
      </c>
      <c r="H3280" s="89"/>
      <c r="I3280" s="270" t="s">
        <v>7686</v>
      </c>
      <c r="J3280" s="89"/>
      <c r="K3280" s="89"/>
      <c r="L3280" s="89"/>
      <c r="M3280" s="89"/>
      <c r="N3280" s="271">
        <v>0</v>
      </c>
      <c r="O3280" s="271">
        <v>654</v>
      </c>
      <c r="P3280" s="89" t="s">
        <v>670</v>
      </c>
    </row>
    <row r="3281" spans="1:16" ht="51">
      <c r="A3281" s="268">
        <v>16</v>
      </c>
      <c r="B3281" s="89"/>
      <c r="C3281" s="269" t="s">
        <v>43</v>
      </c>
      <c r="D3281" s="84">
        <v>43572</v>
      </c>
      <c r="E3281" s="85" t="s">
        <v>6860</v>
      </c>
      <c r="F3281" s="85" t="s">
        <v>3</v>
      </c>
      <c r="G3281" s="85">
        <v>1731709</v>
      </c>
      <c r="H3281" s="89"/>
      <c r="I3281" s="270" t="s">
        <v>7687</v>
      </c>
      <c r="J3281" s="89"/>
      <c r="K3281" s="89"/>
      <c r="L3281" s="89"/>
      <c r="M3281" s="89"/>
      <c r="N3281" s="271">
        <v>0</v>
      </c>
      <c r="O3281" s="271">
        <v>581</v>
      </c>
      <c r="P3281" s="89" t="s">
        <v>670</v>
      </c>
    </row>
    <row r="3282" spans="1:16" ht="51">
      <c r="A3282" s="268" t="s">
        <v>565</v>
      </c>
      <c r="B3282" s="89"/>
      <c r="C3282" s="269" t="s">
        <v>615</v>
      </c>
      <c r="D3282" s="84">
        <v>43572</v>
      </c>
      <c r="E3282" s="85" t="s">
        <v>6861</v>
      </c>
      <c r="F3282" s="85" t="s">
        <v>3</v>
      </c>
      <c r="G3282" s="85">
        <v>1731670</v>
      </c>
      <c r="H3282" s="89"/>
      <c r="I3282" s="270" t="s">
        <v>7688</v>
      </c>
      <c r="J3282" s="89"/>
      <c r="K3282" s="89"/>
      <c r="L3282" s="89"/>
      <c r="M3282" s="89"/>
      <c r="N3282" s="271">
        <v>0</v>
      </c>
      <c r="O3282" s="271">
        <v>878.06000000000006</v>
      </c>
      <c r="P3282" s="89" t="s">
        <v>670</v>
      </c>
    </row>
    <row r="3283" spans="1:16" ht="51">
      <c r="A3283" s="268" t="s">
        <v>565</v>
      </c>
      <c r="B3283" s="89"/>
      <c r="C3283" s="269" t="s">
        <v>615</v>
      </c>
      <c r="D3283" s="84">
        <v>43572</v>
      </c>
      <c r="E3283" s="85" t="s">
        <v>6862</v>
      </c>
      <c r="F3283" s="85" t="s">
        <v>3</v>
      </c>
      <c r="G3283" s="85">
        <v>1731667</v>
      </c>
      <c r="H3283" s="89"/>
      <c r="I3283" s="270" t="s">
        <v>7689</v>
      </c>
      <c r="J3283" s="89"/>
      <c r="K3283" s="89"/>
      <c r="L3283" s="89"/>
      <c r="M3283" s="89"/>
      <c r="N3283" s="271">
        <v>0</v>
      </c>
      <c r="O3283" s="271">
        <v>388.35</v>
      </c>
      <c r="P3283" s="89" t="s">
        <v>670</v>
      </c>
    </row>
    <row r="3284" spans="1:16" ht="51">
      <c r="A3284" s="268" t="s">
        <v>565</v>
      </c>
      <c r="B3284" s="89"/>
      <c r="C3284" s="269" t="s">
        <v>615</v>
      </c>
      <c r="D3284" s="84">
        <v>43572</v>
      </c>
      <c r="E3284" s="85" t="s">
        <v>6863</v>
      </c>
      <c r="F3284" s="85" t="s">
        <v>3</v>
      </c>
      <c r="G3284" s="85">
        <v>1731664</v>
      </c>
      <c r="H3284" s="89"/>
      <c r="I3284" s="270" t="s">
        <v>7690</v>
      </c>
      <c r="J3284" s="89"/>
      <c r="K3284" s="89"/>
      <c r="L3284" s="89"/>
      <c r="M3284" s="89"/>
      <c r="N3284" s="271">
        <v>0</v>
      </c>
      <c r="O3284" s="271">
        <v>1461.67</v>
      </c>
      <c r="P3284" s="89" t="s">
        <v>670</v>
      </c>
    </row>
    <row r="3285" spans="1:16" ht="51">
      <c r="A3285" s="268" t="s">
        <v>565</v>
      </c>
      <c r="B3285" s="89"/>
      <c r="C3285" s="269" t="s">
        <v>615</v>
      </c>
      <c r="D3285" s="84">
        <v>43572</v>
      </c>
      <c r="E3285" s="85" t="s">
        <v>6864</v>
      </c>
      <c r="F3285" s="85" t="s">
        <v>3</v>
      </c>
      <c r="G3285" s="85">
        <v>1731660</v>
      </c>
      <c r="H3285" s="89"/>
      <c r="I3285" s="270" t="s">
        <v>7691</v>
      </c>
      <c r="J3285" s="89"/>
      <c r="K3285" s="89"/>
      <c r="L3285" s="89"/>
      <c r="M3285" s="89"/>
      <c r="N3285" s="271">
        <v>0</v>
      </c>
      <c r="O3285" s="271">
        <v>1461.67</v>
      </c>
      <c r="P3285" s="89" t="s">
        <v>670</v>
      </c>
    </row>
    <row r="3286" spans="1:16" ht="51">
      <c r="A3286" s="268" t="s">
        <v>565</v>
      </c>
      <c r="B3286" s="89"/>
      <c r="C3286" s="269" t="s">
        <v>615</v>
      </c>
      <c r="D3286" s="84">
        <v>43572</v>
      </c>
      <c r="E3286" s="85" t="s">
        <v>6865</v>
      </c>
      <c r="F3286" s="85" t="s">
        <v>3</v>
      </c>
      <c r="G3286" s="85">
        <v>1731659</v>
      </c>
      <c r="H3286" s="89"/>
      <c r="I3286" s="270" t="s">
        <v>7692</v>
      </c>
      <c r="J3286" s="89"/>
      <c r="K3286" s="89"/>
      <c r="L3286" s="89"/>
      <c r="M3286" s="89"/>
      <c r="N3286" s="271">
        <v>0</v>
      </c>
      <c r="O3286" s="271">
        <v>1461.67</v>
      </c>
      <c r="P3286" s="89" t="s">
        <v>670</v>
      </c>
    </row>
    <row r="3287" spans="1:16" ht="63.75">
      <c r="A3287" s="268">
        <v>25</v>
      </c>
      <c r="B3287" s="89"/>
      <c r="C3287" s="269" t="s">
        <v>45</v>
      </c>
      <c r="D3287" s="84">
        <v>43572</v>
      </c>
      <c r="E3287" s="85" t="s">
        <v>6866</v>
      </c>
      <c r="F3287" s="85" t="s">
        <v>3</v>
      </c>
      <c r="G3287" s="85">
        <v>1731630</v>
      </c>
      <c r="H3287" s="89"/>
      <c r="I3287" s="270" t="s">
        <v>7693</v>
      </c>
      <c r="J3287" s="89"/>
      <c r="K3287" s="89"/>
      <c r="L3287" s="89"/>
      <c r="M3287" s="89"/>
      <c r="N3287" s="271">
        <v>0</v>
      </c>
      <c r="O3287" s="271">
        <v>599999.53</v>
      </c>
      <c r="P3287" s="89" t="s">
        <v>670</v>
      </c>
    </row>
    <row r="3288" spans="1:16" ht="51">
      <c r="A3288" s="268">
        <v>212</v>
      </c>
      <c r="B3288" s="89"/>
      <c r="C3288" s="269" t="s">
        <v>100</v>
      </c>
      <c r="D3288" s="84">
        <v>43572</v>
      </c>
      <c r="E3288" s="85" t="s">
        <v>6867</v>
      </c>
      <c r="F3288" s="85" t="s">
        <v>3</v>
      </c>
      <c r="G3288" s="85">
        <v>1731574</v>
      </c>
      <c r="H3288" s="89"/>
      <c r="I3288" s="270" t="s">
        <v>7694</v>
      </c>
      <c r="J3288" s="89"/>
      <c r="K3288" s="89"/>
      <c r="L3288" s="89"/>
      <c r="M3288" s="89"/>
      <c r="N3288" s="271">
        <v>0</v>
      </c>
      <c r="O3288" s="271">
        <v>135600</v>
      </c>
      <c r="P3288" s="89" t="s">
        <v>670</v>
      </c>
    </row>
    <row r="3289" spans="1:16" ht="51">
      <c r="A3289" s="268">
        <v>47</v>
      </c>
      <c r="B3289" s="89"/>
      <c r="C3289" s="269" t="s">
        <v>49</v>
      </c>
      <c r="D3289" s="84">
        <v>43572</v>
      </c>
      <c r="E3289" s="85" t="s">
        <v>6868</v>
      </c>
      <c r="F3289" s="85" t="s">
        <v>3</v>
      </c>
      <c r="G3289" s="85">
        <v>1731701</v>
      </c>
      <c r="H3289" s="89"/>
      <c r="I3289" s="270" t="s">
        <v>7695</v>
      </c>
      <c r="J3289" s="89"/>
      <c r="K3289" s="89"/>
      <c r="L3289" s="89"/>
      <c r="M3289" s="89"/>
      <c r="N3289" s="271">
        <v>0</v>
      </c>
      <c r="O3289" s="271">
        <v>1128</v>
      </c>
      <c r="P3289" s="89" t="s">
        <v>670</v>
      </c>
    </row>
    <row r="3290" spans="1:16" ht="51">
      <c r="A3290" s="268" t="s">
        <v>565</v>
      </c>
      <c r="B3290" s="89"/>
      <c r="C3290" s="269" t="s">
        <v>615</v>
      </c>
      <c r="D3290" s="84">
        <v>43572</v>
      </c>
      <c r="E3290" s="85" t="s">
        <v>6869</v>
      </c>
      <c r="F3290" s="85" t="s">
        <v>3</v>
      </c>
      <c r="G3290" s="85">
        <v>1731694</v>
      </c>
      <c r="H3290" s="89"/>
      <c r="I3290" s="270" t="s">
        <v>7696</v>
      </c>
      <c r="J3290" s="89"/>
      <c r="K3290" s="89"/>
      <c r="L3290" s="89"/>
      <c r="M3290" s="89"/>
      <c r="N3290" s="271">
        <v>0</v>
      </c>
      <c r="O3290" s="271">
        <v>615</v>
      </c>
      <c r="P3290" s="89" t="s">
        <v>670</v>
      </c>
    </row>
    <row r="3291" spans="1:16" ht="51">
      <c r="A3291" s="268" t="s">
        <v>565</v>
      </c>
      <c r="B3291" s="89"/>
      <c r="C3291" s="269" t="s">
        <v>615</v>
      </c>
      <c r="D3291" s="84">
        <v>43572</v>
      </c>
      <c r="E3291" s="85" t="s">
        <v>6870</v>
      </c>
      <c r="F3291" s="85" t="s">
        <v>3</v>
      </c>
      <c r="G3291" s="85">
        <v>1731691</v>
      </c>
      <c r="H3291" s="89"/>
      <c r="I3291" s="270" t="s">
        <v>7697</v>
      </c>
      <c r="J3291" s="89"/>
      <c r="K3291" s="89"/>
      <c r="L3291" s="89"/>
      <c r="M3291" s="89"/>
      <c r="N3291" s="271">
        <v>0</v>
      </c>
      <c r="O3291" s="271">
        <v>27</v>
      </c>
      <c r="P3291" s="89" t="s">
        <v>670</v>
      </c>
    </row>
    <row r="3292" spans="1:16" ht="51">
      <c r="A3292" s="268">
        <v>378</v>
      </c>
      <c r="B3292" s="89"/>
      <c r="C3292" s="269" t="s">
        <v>639</v>
      </c>
      <c r="D3292" s="84">
        <v>43572</v>
      </c>
      <c r="E3292" s="85" t="s">
        <v>6871</v>
      </c>
      <c r="F3292" s="85" t="s">
        <v>3</v>
      </c>
      <c r="G3292" s="85">
        <v>1731662</v>
      </c>
      <c r="H3292" s="89"/>
      <c r="I3292" s="270" t="s">
        <v>7698</v>
      </c>
      <c r="J3292" s="89"/>
      <c r="K3292" s="89"/>
      <c r="L3292" s="89"/>
      <c r="M3292" s="89"/>
      <c r="N3292" s="271">
        <v>0</v>
      </c>
      <c r="O3292" s="271">
        <v>454.6</v>
      </c>
      <c r="P3292" s="89" t="s">
        <v>670</v>
      </c>
    </row>
    <row r="3293" spans="1:16" ht="38.25">
      <c r="A3293" s="268" t="s">
        <v>565</v>
      </c>
      <c r="B3293" s="89"/>
      <c r="C3293" s="269" t="s">
        <v>615</v>
      </c>
      <c r="D3293" s="84">
        <v>43572</v>
      </c>
      <c r="E3293" s="85" t="s">
        <v>6872</v>
      </c>
      <c r="F3293" s="85" t="s">
        <v>3</v>
      </c>
      <c r="G3293" s="85">
        <v>1731656</v>
      </c>
      <c r="H3293" s="89"/>
      <c r="I3293" s="270" t="s">
        <v>7699</v>
      </c>
      <c r="J3293" s="89"/>
      <c r="K3293" s="89"/>
      <c r="L3293" s="89"/>
      <c r="M3293" s="89"/>
      <c r="N3293" s="271">
        <v>0</v>
      </c>
      <c r="O3293" s="271">
        <v>1016.0400000000001</v>
      </c>
      <c r="P3293" s="89" t="s">
        <v>670</v>
      </c>
    </row>
    <row r="3294" spans="1:16" ht="51">
      <c r="A3294" s="268">
        <v>291</v>
      </c>
      <c r="B3294" s="89"/>
      <c r="C3294" s="269" t="s">
        <v>129</v>
      </c>
      <c r="D3294" s="84">
        <v>43572</v>
      </c>
      <c r="E3294" s="85" t="s">
        <v>6873</v>
      </c>
      <c r="F3294" s="85" t="s">
        <v>3</v>
      </c>
      <c r="G3294" s="85">
        <v>1731647</v>
      </c>
      <c r="H3294" s="89"/>
      <c r="I3294" s="270" t="s">
        <v>7700</v>
      </c>
      <c r="J3294" s="89"/>
      <c r="K3294" s="89"/>
      <c r="L3294" s="89"/>
      <c r="M3294" s="89"/>
      <c r="N3294" s="271">
        <v>0</v>
      </c>
      <c r="O3294" s="271">
        <v>70</v>
      </c>
      <c r="P3294" s="89" t="s">
        <v>670</v>
      </c>
    </row>
    <row r="3295" spans="1:16" ht="38.25">
      <c r="A3295" s="268" t="s">
        <v>565</v>
      </c>
      <c r="B3295" s="89"/>
      <c r="C3295" s="269" t="s">
        <v>615</v>
      </c>
      <c r="D3295" s="84">
        <v>43572</v>
      </c>
      <c r="E3295" s="85" t="s">
        <v>6874</v>
      </c>
      <c r="F3295" s="85" t="s">
        <v>3</v>
      </c>
      <c r="G3295" s="85">
        <v>1731595</v>
      </c>
      <c r="H3295" s="89"/>
      <c r="I3295" s="270" t="s">
        <v>2566</v>
      </c>
      <c r="J3295" s="89"/>
      <c r="K3295" s="89"/>
      <c r="L3295" s="89"/>
      <c r="M3295" s="89"/>
      <c r="N3295" s="271">
        <v>0</v>
      </c>
      <c r="O3295" s="271">
        <v>3000</v>
      </c>
      <c r="P3295" s="89" t="s">
        <v>670</v>
      </c>
    </row>
    <row r="3296" spans="1:16" ht="38.25">
      <c r="A3296" s="268" t="s">
        <v>565</v>
      </c>
      <c r="B3296" s="89"/>
      <c r="C3296" s="269" t="s">
        <v>615</v>
      </c>
      <c r="D3296" s="84">
        <v>43572</v>
      </c>
      <c r="E3296" s="85" t="s">
        <v>6875</v>
      </c>
      <c r="F3296" s="85" t="s">
        <v>3</v>
      </c>
      <c r="G3296" s="85">
        <v>1731586</v>
      </c>
      <c r="H3296" s="89"/>
      <c r="I3296" s="270" t="s">
        <v>3988</v>
      </c>
      <c r="J3296" s="89"/>
      <c r="K3296" s="89"/>
      <c r="L3296" s="89"/>
      <c r="M3296" s="89"/>
      <c r="N3296" s="271">
        <v>0</v>
      </c>
      <c r="O3296" s="271">
        <v>630.93000000000006</v>
      </c>
      <c r="P3296" s="89" t="s">
        <v>670</v>
      </c>
    </row>
    <row r="3297" spans="1:16" ht="63.75">
      <c r="A3297" s="268">
        <v>87</v>
      </c>
      <c r="B3297" s="89"/>
      <c r="C3297" s="269" t="s">
        <v>57</v>
      </c>
      <c r="D3297" s="84">
        <v>43572</v>
      </c>
      <c r="E3297" s="85" t="s">
        <v>6876</v>
      </c>
      <c r="F3297" s="85" t="s">
        <v>3</v>
      </c>
      <c r="G3297" s="85">
        <v>1731759</v>
      </c>
      <c r="H3297" s="89"/>
      <c r="I3297" s="270" t="s">
        <v>7701</v>
      </c>
      <c r="J3297" s="89"/>
      <c r="K3297" s="89"/>
      <c r="L3297" s="89"/>
      <c r="M3297" s="89"/>
      <c r="N3297" s="271">
        <v>0</v>
      </c>
      <c r="O3297" s="271">
        <v>744</v>
      </c>
      <c r="P3297" s="89" t="s">
        <v>670</v>
      </c>
    </row>
    <row r="3298" spans="1:16" ht="63.75">
      <c r="A3298" s="268">
        <v>87</v>
      </c>
      <c r="B3298" s="89"/>
      <c r="C3298" s="269" t="s">
        <v>57</v>
      </c>
      <c r="D3298" s="84">
        <v>43572</v>
      </c>
      <c r="E3298" s="85" t="s">
        <v>6877</v>
      </c>
      <c r="F3298" s="85" t="s">
        <v>3</v>
      </c>
      <c r="G3298" s="85">
        <v>1731753</v>
      </c>
      <c r="H3298" s="89"/>
      <c r="I3298" s="270" t="s">
        <v>7702</v>
      </c>
      <c r="J3298" s="89"/>
      <c r="K3298" s="89"/>
      <c r="L3298" s="89"/>
      <c r="M3298" s="89"/>
      <c r="N3298" s="271">
        <v>0</v>
      </c>
      <c r="O3298" s="271">
        <v>280</v>
      </c>
      <c r="P3298" s="89" t="s">
        <v>670</v>
      </c>
    </row>
    <row r="3299" spans="1:16" ht="63.75" hidden="1">
      <c r="A3299" s="268">
        <v>513</v>
      </c>
      <c r="B3299" s="89"/>
      <c r="C3299" s="269" t="s">
        <v>171</v>
      </c>
      <c r="D3299" s="84">
        <v>43573</v>
      </c>
      <c r="E3299" s="85" t="s">
        <v>6293</v>
      </c>
      <c r="F3299" s="85" t="s">
        <v>15</v>
      </c>
      <c r="G3299" s="85">
        <v>1017686</v>
      </c>
      <c r="H3299" s="89"/>
      <c r="I3299" s="270" t="s">
        <v>7268</v>
      </c>
      <c r="J3299" s="89"/>
      <c r="K3299" s="89"/>
      <c r="L3299" s="89"/>
      <c r="M3299" s="89"/>
      <c r="N3299" s="271">
        <v>50</v>
      </c>
      <c r="O3299" s="271">
        <v>0</v>
      </c>
      <c r="P3299" s="89" t="s">
        <v>670</v>
      </c>
    </row>
    <row r="3300" spans="1:16" ht="51" hidden="1">
      <c r="A3300" s="268">
        <v>513</v>
      </c>
      <c r="B3300" s="89"/>
      <c r="C3300" s="269" t="s">
        <v>171</v>
      </c>
      <c r="D3300" s="84">
        <v>43573</v>
      </c>
      <c r="E3300" s="85" t="s">
        <v>6294</v>
      </c>
      <c r="F3300" s="85" t="s">
        <v>15</v>
      </c>
      <c r="G3300" s="85">
        <v>1017691</v>
      </c>
      <c r="H3300" s="89"/>
      <c r="I3300" s="270" t="s">
        <v>7269</v>
      </c>
      <c r="J3300" s="89"/>
      <c r="K3300" s="89"/>
      <c r="L3300" s="89"/>
      <c r="M3300" s="89"/>
      <c r="N3300" s="271">
        <v>50</v>
      </c>
      <c r="O3300" s="271">
        <v>0</v>
      </c>
      <c r="P3300" s="89" t="s">
        <v>670</v>
      </c>
    </row>
    <row r="3301" spans="1:16" ht="51" hidden="1">
      <c r="A3301" s="268">
        <v>513</v>
      </c>
      <c r="B3301" s="89"/>
      <c r="C3301" s="269" t="s">
        <v>171</v>
      </c>
      <c r="D3301" s="84">
        <v>43573</v>
      </c>
      <c r="E3301" s="85" t="s">
        <v>6295</v>
      </c>
      <c r="F3301" s="85" t="s">
        <v>11</v>
      </c>
      <c r="G3301" s="85">
        <v>952010</v>
      </c>
      <c r="H3301" s="89"/>
      <c r="I3301" s="270" t="s">
        <v>7270</v>
      </c>
      <c r="J3301" s="89"/>
      <c r="K3301" s="89"/>
      <c r="L3301" s="89"/>
      <c r="M3301" s="89"/>
      <c r="N3301" s="271">
        <v>50</v>
      </c>
      <c r="O3301" s="271">
        <v>0</v>
      </c>
      <c r="P3301" s="89" t="s">
        <v>670</v>
      </c>
    </row>
    <row r="3302" spans="1:16" ht="76.5" hidden="1">
      <c r="A3302" s="268">
        <v>660</v>
      </c>
      <c r="B3302" s="89"/>
      <c r="C3302" s="269" t="s">
        <v>188</v>
      </c>
      <c r="D3302" s="84">
        <v>43573</v>
      </c>
      <c r="E3302" s="85" t="s">
        <v>6296</v>
      </c>
      <c r="F3302" s="85" t="s">
        <v>671</v>
      </c>
      <c r="G3302" s="85">
        <v>342122</v>
      </c>
      <c r="H3302" s="89"/>
      <c r="I3302" s="270" t="s">
        <v>7271</v>
      </c>
      <c r="J3302" s="89"/>
      <c r="K3302" s="89"/>
      <c r="L3302" s="89"/>
      <c r="M3302" s="89"/>
      <c r="N3302" s="271">
        <v>1406.51</v>
      </c>
      <c r="O3302" s="271">
        <v>0</v>
      </c>
      <c r="P3302" s="89" t="s">
        <v>670</v>
      </c>
    </row>
    <row r="3303" spans="1:16" ht="76.5" hidden="1">
      <c r="A3303" s="268">
        <v>660</v>
      </c>
      <c r="B3303" s="89"/>
      <c r="C3303" s="269" t="s">
        <v>188</v>
      </c>
      <c r="D3303" s="84">
        <v>43573</v>
      </c>
      <c r="E3303" s="85" t="s">
        <v>6296</v>
      </c>
      <c r="F3303" s="85" t="s">
        <v>671</v>
      </c>
      <c r="G3303" s="85">
        <v>342124</v>
      </c>
      <c r="H3303" s="89"/>
      <c r="I3303" s="270" t="s">
        <v>7272</v>
      </c>
      <c r="J3303" s="89"/>
      <c r="K3303" s="89"/>
      <c r="L3303" s="89"/>
      <c r="M3303" s="89"/>
      <c r="N3303" s="271">
        <v>35068.32</v>
      </c>
      <c r="O3303" s="271">
        <v>0</v>
      </c>
      <c r="P3303" s="89" t="s">
        <v>670</v>
      </c>
    </row>
    <row r="3304" spans="1:16" ht="63.75" hidden="1">
      <c r="A3304" s="268">
        <v>660</v>
      </c>
      <c r="B3304" s="89"/>
      <c r="C3304" s="269" t="s">
        <v>188</v>
      </c>
      <c r="D3304" s="84">
        <v>43573</v>
      </c>
      <c r="E3304" s="85" t="s">
        <v>6296</v>
      </c>
      <c r="F3304" s="85" t="s">
        <v>671</v>
      </c>
      <c r="G3304" s="85">
        <v>342123</v>
      </c>
      <c r="H3304" s="89"/>
      <c r="I3304" s="270" t="s">
        <v>7273</v>
      </c>
      <c r="J3304" s="89"/>
      <c r="K3304" s="89"/>
      <c r="L3304" s="89"/>
      <c r="M3304" s="89"/>
      <c r="N3304" s="271">
        <v>6685.34</v>
      </c>
      <c r="O3304" s="271">
        <v>0</v>
      </c>
      <c r="P3304" s="89" t="s">
        <v>670</v>
      </c>
    </row>
    <row r="3305" spans="1:16" ht="89.25" hidden="1">
      <c r="A3305" s="268">
        <v>132</v>
      </c>
      <c r="B3305" s="89"/>
      <c r="C3305" s="269" t="s">
        <v>68</v>
      </c>
      <c r="D3305" s="84">
        <v>43573</v>
      </c>
      <c r="E3305" s="85" t="s">
        <v>6297</v>
      </c>
      <c r="F3305" s="85" t="s">
        <v>15</v>
      </c>
      <c r="G3305" s="85">
        <v>7805</v>
      </c>
      <c r="H3305" s="89"/>
      <c r="I3305" s="270" t="s">
        <v>7274</v>
      </c>
      <c r="J3305" s="89"/>
      <c r="K3305" s="89"/>
      <c r="L3305" s="89"/>
      <c r="M3305" s="89"/>
      <c r="N3305" s="271">
        <v>314.38</v>
      </c>
      <c r="O3305" s="271">
        <v>0</v>
      </c>
      <c r="P3305" s="89" t="s">
        <v>670</v>
      </c>
    </row>
    <row r="3306" spans="1:16" ht="63.75" hidden="1">
      <c r="A3306" s="268" t="s">
        <v>557</v>
      </c>
      <c r="B3306" s="89"/>
      <c r="C3306" s="269" t="s">
        <v>781</v>
      </c>
      <c r="D3306" s="84">
        <v>43573</v>
      </c>
      <c r="E3306" s="85" t="s">
        <v>6298</v>
      </c>
      <c r="F3306" s="85" t="s">
        <v>11</v>
      </c>
      <c r="G3306" s="85">
        <v>12234</v>
      </c>
      <c r="H3306" s="89"/>
      <c r="I3306" s="270" t="s">
        <v>7275</v>
      </c>
      <c r="J3306" s="89"/>
      <c r="K3306" s="89"/>
      <c r="L3306" s="89"/>
      <c r="M3306" s="89"/>
      <c r="N3306" s="271">
        <v>4268.49</v>
      </c>
      <c r="O3306" s="271">
        <v>0</v>
      </c>
      <c r="P3306" s="89" t="s">
        <v>670</v>
      </c>
    </row>
    <row r="3307" spans="1:16" ht="63.75" hidden="1">
      <c r="A3307" s="268" t="s">
        <v>557</v>
      </c>
      <c r="B3307" s="89"/>
      <c r="C3307" s="269" t="s">
        <v>781</v>
      </c>
      <c r="D3307" s="84">
        <v>43573</v>
      </c>
      <c r="E3307" s="85" t="s">
        <v>6299</v>
      </c>
      <c r="F3307" s="85" t="s">
        <v>11</v>
      </c>
      <c r="G3307" s="85">
        <v>12218</v>
      </c>
      <c r="H3307" s="89"/>
      <c r="I3307" s="270" t="s">
        <v>7276</v>
      </c>
      <c r="J3307" s="89"/>
      <c r="K3307" s="89"/>
      <c r="L3307" s="89"/>
      <c r="M3307" s="89"/>
      <c r="N3307" s="271">
        <v>335.31</v>
      </c>
      <c r="O3307" s="271">
        <v>0</v>
      </c>
      <c r="P3307" s="89" t="s">
        <v>670</v>
      </c>
    </row>
    <row r="3308" spans="1:16" ht="51">
      <c r="A3308" s="268">
        <v>346</v>
      </c>
      <c r="B3308" s="89"/>
      <c r="C3308" s="269" t="s">
        <v>152</v>
      </c>
      <c r="D3308" s="84">
        <v>43573</v>
      </c>
      <c r="E3308" s="85" t="s">
        <v>6878</v>
      </c>
      <c r="F3308" s="85" t="s">
        <v>3</v>
      </c>
      <c r="G3308" s="85">
        <v>1732412</v>
      </c>
      <c r="H3308" s="89"/>
      <c r="I3308" s="270" t="s">
        <v>7704</v>
      </c>
      <c r="J3308" s="89"/>
      <c r="K3308" s="89"/>
      <c r="L3308" s="89"/>
      <c r="M3308" s="89"/>
      <c r="N3308" s="271">
        <v>0</v>
      </c>
      <c r="O3308" s="271">
        <v>18</v>
      </c>
      <c r="P3308" s="89" t="s">
        <v>670</v>
      </c>
    </row>
    <row r="3309" spans="1:16" ht="51">
      <c r="A3309" s="268">
        <v>346</v>
      </c>
      <c r="B3309" s="89"/>
      <c r="C3309" s="269" t="s">
        <v>152</v>
      </c>
      <c r="D3309" s="84">
        <v>43573</v>
      </c>
      <c r="E3309" s="85" t="s">
        <v>6879</v>
      </c>
      <c r="F3309" s="85" t="s">
        <v>3</v>
      </c>
      <c r="G3309" s="85">
        <v>1732411</v>
      </c>
      <c r="H3309" s="89"/>
      <c r="I3309" s="270" t="s">
        <v>7705</v>
      </c>
      <c r="J3309" s="89"/>
      <c r="K3309" s="89"/>
      <c r="L3309" s="89"/>
      <c r="M3309" s="89"/>
      <c r="N3309" s="271">
        <v>0</v>
      </c>
      <c r="O3309" s="271">
        <v>72</v>
      </c>
      <c r="P3309" s="89" t="s">
        <v>670</v>
      </c>
    </row>
    <row r="3310" spans="1:16" ht="51">
      <c r="A3310" s="268">
        <v>346</v>
      </c>
      <c r="B3310" s="89"/>
      <c r="C3310" s="269" t="s">
        <v>152</v>
      </c>
      <c r="D3310" s="84">
        <v>43573</v>
      </c>
      <c r="E3310" s="85" t="s">
        <v>6880</v>
      </c>
      <c r="F3310" s="85" t="s">
        <v>3</v>
      </c>
      <c r="G3310" s="85">
        <v>1732409</v>
      </c>
      <c r="H3310" s="89"/>
      <c r="I3310" s="270" t="s">
        <v>7706</v>
      </c>
      <c r="J3310" s="89"/>
      <c r="K3310" s="89"/>
      <c r="L3310" s="89"/>
      <c r="M3310" s="89"/>
      <c r="N3310" s="271">
        <v>0</v>
      </c>
      <c r="O3310" s="271">
        <v>108</v>
      </c>
      <c r="P3310" s="89" t="s">
        <v>670</v>
      </c>
    </row>
    <row r="3311" spans="1:16" ht="51">
      <c r="A3311" s="268">
        <v>346</v>
      </c>
      <c r="B3311" s="89"/>
      <c r="C3311" s="269" t="s">
        <v>152</v>
      </c>
      <c r="D3311" s="84">
        <v>43573</v>
      </c>
      <c r="E3311" s="85" t="s">
        <v>6881</v>
      </c>
      <c r="F3311" s="85" t="s">
        <v>3</v>
      </c>
      <c r="G3311" s="85">
        <v>1732408</v>
      </c>
      <c r="H3311" s="89"/>
      <c r="I3311" s="270" t="s">
        <v>7707</v>
      </c>
      <c r="J3311" s="89"/>
      <c r="K3311" s="89"/>
      <c r="L3311" s="89"/>
      <c r="M3311" s="89"/>
      <c r="N3311" s="271">
        <v>0</v>
      </c>
      <c r="O3311" s="271">
        <v>72</v>
      </c>
      <c r="P3311" s="89" t="s">
        <v>670</v>
      </c>
    </row>
    <row r="3312" spans="1:16" ht="51">
      <c r="A3312" s="268">
        <v>346</v>
      </c>
      <c r="B3312" s="89"/>
      <c r="C3312" s="269" t="s">
        <v>152</v>
      </c>
      <c r="D3312" s="84">
        <v>43573</v>
      </c>
      <c r="E3312" s="85" t="s">
        <v>6882</v>
      </c>
      <c r="F3312" s="85" t="s">
        <v>3</v>
      </c>
      <c r="G3312" s="85">
        <v>1732406</v>
      </c>
      <c r="H3312" s="89"/>
      <c r="I3312" s="270" t="s">
        <v>7708</v>
      </c>
      <c r="J3312" s="89"/>
      <c r="K3312" s="89"/>
      <c r="L3312" s="89"/>
      <c r="M3312" s="89"/>
      <c r="N3312" s="271">
        <v>0</v>
      </c>
      <c r="O3312" s="271">
        <v>90</v>
      </c>
      <c r="P3312" s="89" t="s">
        <v>670</v>
      </c>
    </row>
    <row r="3313" spans="1:16" ht="63.75">
      <c r="A3313" s="268">
        <v>346</v>
      </c>
      <c r="B3313" s="89"/>
      <c r="C3313" s="269" t="s">
        <v>152</v>
      </c>
      <c r="D3313" s="84">
        <v>43573</v>
      </c>
      <c r="E3313" s="85" t="s">
        <v>6883</v>
      </c>
      <c r="F3313" s="85" t="s">
        <v>3</v>
      </c>
      <c r="G3313" s="85">
        <v>1732404</v>
      </c>
      <c r="H3313" s="89"/>
      <c r="I3313" s="270" t="s">
        <v>7709</v>
      </c>
      <c r="J3313" s="89"/>
      <c r="K3313" s="89"/>
      <c r="L3313" s="89"/>
      <c r="M3313" s="89"/>
      <c r="N3313" s="271">
        <v>0</v>
      </c>
      <c r="O3313" s="271">
        <v>36</v>
      </c>
      <c r="P3313" s="89" t="s">
        <v>670</v>
      </c>
    </row>
    <row r="3314" spans="1:16" ht="51">
      <c r="A3314" s="268">
        <v>346</v>
      </c>
      <c r="B3314" s="89"/>
      <c r="C3314" s="269" t="s">
        <v>152</v>
      </c>
      <c r="D3314" s="84">
        <v>43573</v>
      </c>
      <c r="E3314" s="85" t="s">
        <v>6884</v>
      </c>
      <c r="F3314" s="85" t="s">
        <v>3</v>
      </c>
      <c r="G3314" s="85">
        <v>1732400</v>
      </c>
      <c r="H3314" s="89"/>
      <c r="I3314" s="270" t="s">
        <v>7710</v>
      </c>
      <c r="J3314" s="89"/>
      <c r="K3314" s="89"/>
      <c r="L3314" s="89"/>
      <c r="M3314" s="89"/>
      <c r="N3314" s="271">
        <v>0</v>
      </c>
      <c r="O3314" s="271">
        <v>54</v>
      </c>
      <c r="P3314" s="89" t="s">
        <v>670</v>
      </c>
    </row>
    <row r="3315" spans="1:16" ht="51">
      <c r="A3315" s="268" t="s">
        <v>565</v>
      </c>
      <c r="B3315" s="89"/>
      <c r="C3315" s="269" t="s">
        <v>615</v>
      </c>
      <c r="D3315" s="84">
        <v>43573</v>
      </c>
      <c r="E3315" s="85" t="s">
        <v>6885</v>
      </c>
      <c r="F3315" s="85" t="s">
        <v>3</v>
      </c>
      <c r="G3315" s="85">
        <v>1732594</v>
      </c>
      <c r="H3315" s="89"/>
      <c r="I3315" s="270" t="s">
        <v>7711</v>
      </c>
      <c r="J3315" s="89"/>
      <c r="K3315" s="89"/>
      <c r="L3315" s="89"/>
      <c r="M3315" s="89"/>
      <c r="N3315" s="271">
        <v>0</v>
      </c>
      <c r="O3315" s="271">
        <v>2640.03</v>
      </c>
      <c r="P3315" s="89" t="s">
        <v>670</v>
      </c>
    </row>
    <row r="3316" spans="1:16" ht="51">
      <c r="A3316" s="268" t="s">
        <v>565</v>
      </c>
      <c r="B3316" s="89"/>
      <c r="C3316" s="269" t="s">
        <v>615</v>
      </c>
      <c r="D3316" s="84">
        <v>43573</v>
      </c>
      <c r="E3316" s="85" t="s">
        <v>6886</v>
      </c>
      <c r="F3316" s="85" t="s">
        <v>3</v>
      </c>
      <c r="G3316" s="85">
        <v>1732593</v>
      </c>
      <c r="H3316" s="89"/>
      <c r="I3316" s="270" t="s">
        <v>7712</v>
      </c>
      <c r="J3316" s="89"/>
      <c r="K3316" s="89"/>
      <c r="L3316" s="89"/>
      <c r="M3316" s="89"/>
      <c r="N3316" s="271">
        <v>0</v>
      </c>
      <c r="O3316" s="271">
        <v>2640.03</v>
      </c>
      <c r="P3316" s="89" t="s">
        <v>670</v>
      </c>
    </row>
    <row r="3317" spans="1:16" ht="51">
      <c r="A3317" s="268" t="s">
        <v>565</v>
      </c>
      <c r="B3317" s="89"/>
      <c r="C3317" s="269" t="s">
        <v>615</v>
      </c>
      <c r="D3317" s="84">
        <v>43573</v>
      </c>
      <c r="E3317" s="85" t="s">
        <v>6887</v>
      </c>
      <c r="F3317" s="85" t="s">
        <v>3</v>
      </c>
      <c r="G3317" s="85">
        <v>1732592</v>
      </c>
      <c r="H3317" s="89"/>
      <c r="I3317" s="270" t="s">
        <v>7713</v>
      </c>
      <c r="J3317" s="89"/>
      <c r="K3317" s="89"/>
      <c r="L3317" s="89"/>
      <c r="M3317" s="89"/>
      <c r="N3317" s="271">
        <v>0</v>
      </c>
      <c r="O3317" s="271">
        <v>2640.03</v>
      </c>
      <c r="P3317" s="89" t="s">
        <v>670</v>
      </c>
    </row>
    <row r="3318" spans="1:16" ht="51">
      <c r="A3318" s="268" t="s">
        <v>565</v>
      </c>
      <c r="B3318" s="89"/>
      <c r="C3318" s="269" t="s">
        <v>615</v>
      </c>
      <c r="D3318" s="84">
        <v>43573</v>
      </c>
      <c r="E3318" s="85" t="s">
        <v>6888</v>
      </c>
      <c r="F3318" s="85" t="s">
        <v>3</v>
      </c>
      <c r="G3318" s="85">
        <v>1732591</v>
      </c>
      <c r="H3318" s="89"/>
      <c r="I3318" s="270" t="s">
        <v>7714</v>
      </c>
      <c r="J3318" s="89"/>
      <c r="K3318" s="89"/>
      <c r="L3318" s="89"/>
      <c r="M3318" s="89"/>
      <c r="N3318" s="271">
        <v>0</v>
      </c>
      <c r="O3318" s="271">
        <v>2640.03</v>
      </c>
      <c r="P3318" s="89" t="s">
        <v>670</v>
      </c>
    </row>
    <row r="3319" spans="1:16" ht="51">
      <c r="A3319" s="268" t="s">
        <v>565</v>
      </c>
      <c r="B3319" s="89"/>
      <c r="C3319" s="269" t="s">
        <v>615</v>
      </c>
      <c r="D3319" s="84">
        <v>43573</v>
      </c>
      <c r="E3319" s="85" t="s">
        <v>6889</v>
      </c>
      <c r="F3319" s="85" t="s">
        <v>3</v>
      </c>
      <c r="G3319" s="85">
        <v>1732579</v>
      </c>
      <c r="H3319" s="89"/>
      <c r="I3319" s="270" t="s">
        <v>7715</v>
      </c>
      <c r="J3319" s="89"/>
      <c r="K3319" s="89"/>
      <c r="L3319" s="89"/>
      <c r="M3319" s="89"/>
      <c r="N3319" s="271">
        <v>0</v>
      </c>
      <c r="O3319" s="271">
        <v>1880</v>
      </c>
      <c r="P3319" s="89" t="s">
        <v>670</v>
      </c>
    </row>
    <row r="3320" spans="1:16" ht="38.25">
      <c r="A3320" s="268" t="s">
        <v>565</v>
      </c>
      <c r="B3320" s="89"/>
      <c r="C3320" s="269" t="s">
        <v>615</v>
      </c>
      <c r="D3320" s="84">
        <v>43573</v>
      </c>
      <c r="E3320" s="85" t="s">
        <v>6890</v>
      </c>
      <c r="F3320" s="85" t="s">
        <v>3</v>
      </c>
      <c r="G3320" s="85">
        <v>1732557</v>
      </c>
      <c r="H3320" s="89"/>
      <c r="I3320" s="270" t="s">
        <v>7716</v>
      </c>
      <c r="J3320" s="89"/>
      <c r="K3320" s="89"/>
      <c r="L3320" s="89"/>
      <c r="M3320" s="89"/>
      <c r="N3320" s="271">
        <v>0</v>
      </c>
      <c r="O3320" s="271">
        <v>1200</v>
      </c>
      <c r="P3320" s="89" t="s">
        <v>670</v>
      </c>
    </row>
    <row r="3321" spans="1:16" ht="51">
      <c r="A3321" s="268" t="s">
        <v>565</v>
      </c>
      <c r="B3321" s="89"/>
      <c r="C3321" s="269" t="s">
        <v>615</v>
      </c>
      <c r="D3321" s="84">
        <v>43573</v>
      </c>
      <c r="E3321" s="85" t="s">
        <v>6891</v>
      </c>
      <c r="F3321" s="85" t="s">
        <v>3</v>
      </c>
      <c r="G3321" s="85">
        <v>1732522</v>
      </c>
      <c r="H3321" s="89"/>
      <c r="I3321" s="270" t="s">
        <v>7717</v>
      </c>
      <c r="J3321" s="89"/>
      <c r="K3321" s="89"/>
      <c r="L3321" s="89"/>
      <c r="M3321" s="89"/>
      <c r="N3321" s="271">
        <v>0</v>
      </c>
      <c r="O3321" s="271">
        <v>4075.71</v>
      </c>
      <c r="P3321" s="89" t="s">
        <v>670</v>
      </c>
    </row>
    <row r="3322" spans="1:16" ht="38.25">
      <c r="A3322" s="268">
        <v>592</v>
      </c>
      <c r="B3322" s="89"/>
      <c r="C3322" s="269" t="s">
        <v>645</v>
      </c>
      <c r="D3322" s="84">
        <v>43573</v>
      </c>
      <c r="E3322" s="85" t="s">
        <v>6892</v>
      </c>
      <c r="F3322" s="85" t="s">
        <v>3</v>
      </c>
      <c r="G3322" s="85">
        <v>1732506</v>
      </c>
      <c r="H3322" s="89"/>
      <c r="I3322" s="270" t="s">
        <v>5614</v>
      </c>
      <c r="J3322" s="89"/>
      <c r="K3322" s="89"/>
      <c r="L3322" s="89"/>
      <c r="M3322" s="89"/>
      <c r="N3322" s="271">
        <v>0</v>
      </c>
      <c r="O3322" s="271">
        <v>3000</v>
      </c>
      <c r="P3322" s="89" t="s">
        <v>670</v>
      </c>
    </row>
    <row r="3323" spans="1:16" ht="51">
      <c r="A3323" s="268">
        <v>592</v>
      </c>
      <c r="B3323" s="89"/>
      <c r="C3323" s="269" t="s">
        <v>645</v>
      </c>
      <c r="D3323" s="84">
        <v>43573</v>
      </c>
      <c r="E3323" s="85" t="s">
        <v>6893</v>
      </c>
      <c r="F3323" s="85" t="s">
        <v>3</v>
      </c>
      <c r="G3323" s="85">
        <v>1732505</v>
      </c>
      <c r="H3323" s="89"/>
      <c r="I3323" s="270" t="s">
        <v>7470</v>
      </c>
      <c r="J3323" s="89"/>
      <c r="K3323" s="89"/>
      <c r="L3323" s="89"/>
      <c r="M3323" s="89"/>
      <c r="N3323" s="271">
        <v>0</v>
      </c>
      <c r="O3323" s="271">
        <v>14630</v>
      </c>
      <c r="P3323" s="89" t="s">
        <v>670</v>
      </c>
    </row>
    <row r="3324" spans="1:16" ht="51">
      <c r="A3324" s="268">
        <v>592</v>
      </c>
      <c r="B3324" s="89"/>
      <c r="C3324" s="269" t="s">
        <v>645</v>
      </c>
      <c r="D3324" s="84">
        <v>43573</v>
      </c>
      <c r="E3324" s="85" t="s">
        <v>6894</v>
      </c>
      <c r="F3324" s="85" t="s">
        <v>3</v>
      </c>
      <c r="G3324" s="85">
        <v>1732503</v>
      </c>
      <c r="H3324" s="89"/>
      <c r="I3324" s="270" t="s">
        <v>7718</v>
      </c>
      <c r="J3324" s="89"/>
      <c r="K3324" s="89"/>
      <c r="L3324" s="89"/>
      <c r="M3324" s="89"/>
      <c r="N3324" s="271">
        <v>0</v>
      </c>
      <c r="O3324" s="271">
        <v>277</v>
      </c>
      <c r="P3324" s="89" t="s">
        <v>670</v>
      </c>
    </row>
    <row r="3325" spans="1:16" ht="51">
      <c r="A3325" s="268">
        <v>592</v>
      </c>
      <c r="B3325" s="89"/>
      <c r="C3325" s="269" t="s">
        <v>645</v>
      </c>
      <c r="D3325" s="84">
        <v>43573</v>
      </c>
      <c r="E3325" s="85" t="s">
        <v>6895</v>
      </c>
      <c r="F3325" s="85" t="s">
        <v>3</v>
      </c>
      <c r="G3325" s="85">
        <v>1732500</v>
      </c>
      <c r="H3325" s="89"/>
      <c r="I3325" s="270" t="s">
        <v>7719</v>
      </c>
      <c r="J3325" s="89"/>
      <c r="K3325" s="89"/>
      <c r="L3325" s="89"/>
      <c r="M3325" s="89"/>
      <c r="N3325" s="271">
        <v>0</v>
      </c>
      <c r="O3325" s="271">
        <v>14101</v>
      </c>
      <c r="P3325" s="89" t="s">
        <v>670</v>
      </c>
    </row>
    <row r="3326" spans="1:16" ht="51">
      <c r="A3326" s="268">
        <v>592</v>
      </c>
      <c r="B3326" s="89"/>
      <c r="C3326" s="269" t="s">
        <v>645</v>
      </c>
      <c r="D3326" s="84">
        <v>43573</v>
      </c>
      <c r="E3326" s="85" t="s">
        <v>6896</v>
      </c>
      <c r="F3326" s="85" t="s">
        <v>3</v>
      </c>
      <c r="G3326" s="85">
        <v>1732497</v>
      </c>
      <c r="H3326" s="89"/>
      <c r="I3326" s="270" t="s">
        <v>7720</v>
      </c>
      <c r="J3326" s="89"/>
      <c r="K3326" s="89"/>
      <c r="L3326" s="89"/>
      <c r="M3326" s="89"/>
      <c r="N3326" s="271">
        <v>0</v>
      </c>
      <c r="O3326" s="271">
        <v>519</v>
      </c>
      <c r="P3326" s="89" t="s">
        <v>670</v>
      </c>
    </row>
    <row r="3327" spans="1:16" ht="51">
      <c r="A3327" s="268">
        <v>592</v>
      </c>
      <c r="B3327" s="89"/>
      <c r="C3327" s="269" t="s">
        <v>645</v>
      </c>
      <c r="D3327" s="84">
        <v>43573</v>
      </c>
      <c r="E3327" s="85" t="s">
        <v>6897</v>
      </c>
      <c r="F3327" s="85" t="s">
        <v>3</v>
      </c>
      <c r="G3327" s="85">
        <v>1732496</v>
      </c>
      <c r="H3327" s="89"/>
      <c r="I3327" s="270" t="s">
        <v>7721</v>
      </c>
      <c r="J3327" s="89"/>
      <c r="K3327" s="89"/>
      <c r="L3327" s="89"/>
      <c r="M3327" s="89"/>
      <c r="N3327" s="271">
        <v>0</v>
      </c>
      <c r="O3327" s="271">
        <v>1603</v>
      </c>
      <c r="P3327" s="89" t="s">
        <v>670</v>
      </c>
    </row>
    <row r="3328" spans="1:16" ht="38.25">
      <c r="A3328" s="268">
        <v>650</v>
      </c>
      <c r="B3328" s="89"/>
      <c r="C3328" s="269" t="s">
        <v>187</v>
      </c>
      <c r="D3328" s="84">
        <v>43573</v>
      </c>
      <c r="E3328" s="85" t="s">
        <v>6898</v>
      </c>
      <c r="F3328" s="85" t="s">
        <v>3</v>
      </c>
      <c r="G3328" s="85">
        <v>1732227</v>
      </c>
      <c r="H3328" s="89"/>
      <c r="I3328" s="270" t="s">
        <v>7722</v>
      </c>
      <c r="J3328" s="89"/>
      <c r="K3328" s="89"/>
      <c r="L3328" s="89"/>
      <c r="M3328" s="89"/>
      <c r="N3328" s="271">
        <v>0</v>
      </c>
      <c r="O3328" s="271">
        <v>0.02</v>
      </c>
      <c r="P3328" s="89" t="s">
        <v>741</v>
      </c>
    </row>
    <row r="3329" spans="1:16" ht="38.25">
      <c r="A3329" s="268" t="s">
        <v>565</v>
      </c>
      <c r="B3329" s="89"/>
      <c r="C3329" s="269" t="s">
        <v>615</v>
      </c>
      <c r="D3329" s="84">
        <v>43573</v>
      </c>
      <c r="E3329" s="85" t="s">
        <v>6899</v>
      </c>
      <c r="F3329" s="85" t="s">
        <v>3</v>
      </c>
      <c r="G3329" s="85">
        <v>1732216</v>
      </c>
      <c r="H3329" s="89"/>
      <c r="I3329" s="270" t="s">
        <v>4478</v>
      </c>
      <c r="J3329" s="89"/>
      <c r="K3329" s="89"/>
      <c r="L3329" s="89"/>
      <c r="M3329" s="89"/>
      <c r="N3329" s="271">
        <v>0</v>
      </c>
      <c r="O3329" s="271">
        <v>818.77</v>
      </c>
      <c r="P3329" s="89" t="s">
        <v>670</v>
      </c>
    </row>
    <row r="3330" spans="1:16" ht="51">
      <c r="A3330" s="268" t="s">
        <v>565</v>
      </c>
      <c r="B3330" s="89"/>
      <c r="C3330" s="269" t="s">
        <v>615</v>
      </c>
      <c r="D3330" s="84">
        <v>43573</v>
      </c>
      <c r="E3330" s="85" t="s">
        <v>6900</v>
      </c>
      <c r="F3330" s="85" t="s">
        <v>3</v>
      </c>
      <c r="G3330" s="85">
        <v>1732372</v>
      </c>
      <c r="H3330" s="89"/>
      <c r="I3330" s="270" t="s">
        <v>7723</v>
      </c>
      <c r="J3330" s="89"/>
      <c r="K3330" s="89"/>
      <c r="L3330" s="89"/>
      <c r="M3330" s="89"/>
      <c r="N3330" s="271">
        <v>0</v>
      </c>
      <c r="O3330" s="271">
        <v>1758</v>
      </c>
      <c r="P3330" s="89" t="s">
        <v>670</v>
      </c>
    </row>
    <row r="3331" spans="1:16" ht="51">
      <c r="A3331" s="268" t="s">
        <v>565</v>
      </c>
      <c r="B3331" s="89"/>
      <c r="C3331" s="269" t="s">
        <v>615</v>
      </c>
      <c r="D3331" s="84">
        <v>43573</v>
      </c>
      <c r="E3331" s="85" t="s">
        <v>6901</v>
      </c>
      <c r="F3331" s="85" t="s">
        <v>3</v>
      </c>
      <c r="G3331" s="85">
        <v>1732363</v>
      </c>
      <c r="H3331" s="89"/>
      <c r="I3331" s="270" t="s">
        <v>7724</v>
      </c>
      <c r="J3331" s="89"/>
      <c r="K3331" s="89"/>
      <c r="L3331" s="89"/>
      <c r="M3331" s="89"/>
      <c r="N3331" s="271">
        <v>0</v>
      </c>
      <c r="O3331" s="271">
        <v>1220</v>
      </c>
      <c r="P3331" s="89" t="s">
        <v>670</v>
      </c>
    </row>
    <row r="3332" spans="1:16" ht="51">
      <c r="A3332" s="268" t="s">
        <v>565</v>
      </c>
      <c r="B3332" s="89"/>
      <c r="C3332" s="269" t="s">
        <v>615</v>
      </c>
      <c r="D3332" s="84">
        <v>43573</v>
      </c>
      <c r="E3332" s="85" t="s">
        <v>6902</v>
      </c>
      <c r="F3332" s="85" t="s">
        <v>3</v>
      </c>
      <c r="G3332" s="85">
        <v>1732362</v>
      </c>
      <c r="H3332" s="89"/>
      <c r="I3332" s="270" t="s">
        <v>7725</v>
      </c>
      <c r="J3332" s="89"/>
      <c r="K3332" s="89"/>
      <c r="L3332" s="89"/>
      <c r="M3332" s="89"/>
      <c r="N3332" s="271">
        <v>0</v>
      </c>
      <c r="O3332" s="271">
        <v>622</v>
      </c>
      <c r="P3332" s="89" t="s">
        <v>670</v>
      </c>
    </row>
    <row r="3333" spans="1:16" ht="51">
      <c r="A3333" s="268">
        <v>163</v>
      </c>
      <c r="B3333" s="89"/>
      <c r="C3333" s="269" t="s">
        <v>88</v>
      </c>
      <c r="D3333" s="84">
        <v>43573</v>
      </c>
      <c r="E3333" s="85" t="s">
        <v>6903</v>
      </c>
      <c r="F3333" s="85" t="s">
        <v>3</v>
      </c>
      <c r="G3333" s="85">
        <v>1732357</v>
      </c>
      <c r="H3333" s="89"/>
      <c r="I3333" s="270" t="s">
        <v>7726</v>
      </c>
      <c r="J3333" s="89"/>
      <c r="K3333" s="89"/>
      <c r="L3333" s="89"/>
      <c r="M3333" s="89"/>
      <c r="N3333" s="271">
        <v>0</v>
      </c>
      <c r="O3333" s="271">
        <v>8774.75</v>
      </c>
      <c r="P3333" s="89" t="s">
        <v>670</v>
      </c>
    </row>
    <row r="3334" spans="1:16" ht="51">
      <c r="A3334" s="268">
        <v>163</v>
      </c>
      <c r="B3334" s="89"/>
      <c r="C3334" s="269" t="s">
        <v>88</v>
      </c>
      <c r="D3334" s="84">
        <v>43573</v>
      </c>
      <c r="E3334" s="85" t="s">
        <v>6904</v>
      </c>
      <c r="F3334" s="85" t="s">
        <v>3</v>
      </c>
      <c r="G3334" s="85">
        <v>1732353</v>
      </c>
      <c r="H3334" s="89"/>
      <c r="I3334" s="270" t="s">
        <v>7727</v>
      </c>
      <c r="J3334" s="89"/>
      <c r="K3334" s="89"/>
      <c r="L3334" s="89"/>
      <c r="M3334" s="89"/>
      <c r="N3334" s="271">
        <v>0</v>
      </c>
      <c r="O3334" s="271">
        <v>9296</v>
      </c>
      <c r="P3334" s="89" t="s">
        <v>670</v>
      </c>
    </row>
    <row r="3335" spans="1:16" ht="51">
      <c r="A3335" s="268">
        <v>163</v>
      </c>
      <c r="B3335" s="89"/>
      <c r="C3335" s="269" t="s">
        <v>88</v>
      </c>
      <c r="D3335" s="84">
        <v>43573</v>
      </c>
      <c r="E3335" s="85" t="s">
        <v>6905</v>
      </c>
      <c r="F3335" s="85" t="s">
        <v>3</v>
      </c>
      <c r="G3335" s="85">
        <v>1732347</v>
      </c>
      <c r="H3335" s="89"/>
      <c r="I3335" s="270" t="s">
        <v>7728</v>
      </c>
      <c r="J3335" s="89"/>
      <c r="K3335" s="89"/>
      <c r="L3335" s="89"/>
      <c r="M3335" s="89"/>
      <c r="N3335" s="271">
        <v>0</v>
      </c>
      <c r="O3335" s="271">
        <v>36</v>
      </c>
      <c r="P3335" s="89" t="s">
        <v>670</v>
      </c>
    </row>
    <row r="3336" spans="1:16" ht="51">
      <c r="A3336" s="268">
        <v>163</v>
      </c>
      <c r="B3336" s="89"/>
      <c r="C3336" s="269" t="s">
        <v>88</v>
      </c>
      <c r="D3336" s="84">
        <v>43573</v>
      </c>
      <c r="E3336" s="85" t="s">
        <v>6906</v>
      </c>
      <c r="F3336" s="85" t="s">
        <v>3</v>
      </c>
      <c r="G3336" s="85">
        <v>1732343</v>
      </c>
      <c r="H3336" s="89"/>
      <c r="I3336" s="270" t="s">
        <v>7729</v>
      </c>
      <c r="J3336" s="89"/>
      <c r="K3336" s="89"/>
      <c r="L3336" s="89"/>
      <c r="M3336" s="89"/>
      <c r="N3336" s="271">
        <v>0</v>
      </c>
      <c r="O3336" s="271">
        <v>2388</v>
      </c>
      <c r="P3336" s="89" t="s">
        <v>670</v>
      </c>
    </row>
    <row r="3337" spans="1:16" ht="51">
      <c r="A3337" s="268">
        <v>163</v>
      </c>
      <c r="B3337" s="89"/>
      <c r="C3337" s="269" t="s">
        <v>88</v>
      </c>
      <c r="D3337" s="84">
        <v>43573</v>
      </c>
      <c r="E3337" s="85" t="s">
        <v>6907</v>
      </c>
      <c r="F3337" s="85" t="s">
        <v>3</v>
      </c>
      <c r="G3337" s="85">
        <v>1732339</v>
      </c>
      <c r="H3337" s="89"/>
      <c r="I3337" s="270" t="s">
        <v>7730</v>
      </c>
      <c r="J3337" s="89"/>
      <c r="K3337" s="89"/>
      <c r="L3337" s="89"/>
      <c r="M3337" s="89"/>
      <c r="N3337" s="271">
        <v>0</v>
      </c>
      <c r="O3337" s="271">
        <v>5412.56</v>
      </c>
      <c r="P3337" s="89" t="s">
        <v>670</v>
      </c>
    </row>
    <row r="3338" spans="1:16" ht="63.75">
      <c r="A3338" s="268">
        <v>650</v>
      </c>
      <c r="B3338" s="89"/>
      <c r="C3338" s="269" t="s">
        <v>187</v>
      </c>
      <c r="D3338" s="84">
        <v>43573</v>
      </c>
      <c r="E3338" s="85" t="s">
        <v>6908</v>
      </c>
      <c r="F3338" s="85" t="s">
        <v>3</v>
      </c>
      <c r="G3338" s="85">
        <v>1732309</v>
      </c>
      <c r="H3338" s="89"/>
      <c r="I3338" s="270" t="s">
        <v>7731</v>
      </c>
      <c r="J3338" s="89"/>
      <c r="K3338" s="89"/>
      <c r="L3338" s="89"/>
      <c r="M3338" s="89"/>
      <c r="N3338" s="271">
        <v>0</v>
      </c>
      <c r="O3338" s="271">
        <v>230</v>
      </c>
      <c r="P3338" s="89" t="s">
        <v>670</v>
      </c>
    </row>
    <row r="3339" spans="1:16" ht="63.75">
      <c r="A3339" s="268">
        <v>41</v>
      </c>
      <c r="B3339" s="89"/>
      <c r="C3339" s="269" t="s">
        <v>47</v>
      </c>
      <c r="D3339" s="84">
        <v>43573</v>
      </c>
      <c r="E3339" s="85" t="s">
        <v>6909</v>
      </c>
      <c r="F3339" s="85" t="s">
        <v>3</v>
      </c>
      <c r="G3339" s="85">
        <v>1732273</v>
      </c>
      <c r="H3339" s="89"/>
      <c r="I3339" s="270" t="s">
        <v>7732</v>
      </c>
      <c r="J3339" s="89"/>
      <c r="K3339" s="89"/>
      <c r="L3339" s="89"/>
      <c r="M3339" s="89"/>
      <c r="N3339" s="271">
        <v>0</v>
      </c>
      <c r="O3339" s="271">
        <v>93960</v>
      </c>
      <c r="P3339" s="89" t="s">
        <v>670</v>
      </c>
    </row>
    <row r="3340" spans="1:16" ht="63.75">
      <c r="A3340" s="268" t="s">
        <v>556</v>
      </c>
      <c r="B3340" s="89"/>
      <c r="C3340" s="269" t="s">
        <v>616</v>
      </c>
      <c r="D3340" s="84">
        <v>43573</v>
      </c>
      <c r="E3340" s="85" t="s">
        <v>6910</v>
      </c>
      <c r="F3340" s="85" t="s">
        <v>3</v>
      </c>
      <c r="G3340" s="85">
        <v>1732254</v>
      </c>
      <c r="H3340" s="89"/>
      <c r="I3340" s="270" t="s">
        <v>7733</v>
      </c>
      <c r="J3340" s="89"/>
      <c r="K3340" s="89"/>
      <c r="L3340" s="89"/>
      <c r="M3340" s="89"/>
      <c r="N3340" s="271">
        <v>0</v>
      </c>
      <c r="O3340" s="271">
        <v>480</v>
      </c>
      <c r="P3340" s="89" t="s">
        <v>670</v>
      </c>
    </row>
    <row r="3341" spans="1:16" ht="63.75">
      <c r="A3341" s="268" t="s">
        <v>556</v>
      </c>
      <c r="B3341" s="89"/>
      <c r="C3341" s="269" t="s">
        <v>616</v>
      </c>
      <c r="D3341" s="84">
        <v>43573</v>
      </c>
      <c r="E3341" s="85" t="s">
        <v>6911</v>
      </c>
      <c r="F3341" s="85" t="s">
        <v>3</v>
      </c>
      <c r="G3341" s="85">
        <v>1732248</v>
      </c>
      <c r="H3341" s="89"/>
      <c r="I3341" s="270" t="s">
        <v>7734</v>
      </c>
      <c r="J3341" s="89"/>
      <c r="K3341" s="89"/>
      <c r="L3341" s="89"/>
      <c r="M3341" s="89"/>
      <c r="N3341" s="271">
        <v>0</v>
      </c>
      <c r="O3341" s="271">
        <v>480</v>
      </c>
      <c r="P3341" s="89" t="s">
        <v>670</v>
      </c>
    </row>
    <row r="3342" spans="1:16" ht="51">
      <c r="A3342" s="268">
        <v>346</v>
      </c>
      <c r="B3342" s="89"/>
      <c r="C3342" s="269" t="s">
        <v>152</v>
      </c>
      <c r="D3342" s="84">
        <v>43573</v>
      </c>
      <c r="E3342" s="85" t="s">
        <v>6912</v>
      </c>
      <c r="F3342" s="85" t="s">
        <v>3</v>
      </c>
      <c r="G3342" s="85">
        <v>1732399</v>
      </c>
      <c r="H3342" s="89"/>
      <c r="I3342" s="270" t="s">
        <v>7735</v>
      </c>
      <c r="J3342" s="89"/>
      <c r="K3342" s="89"/>
      <c r="L3342" s="89"/>
      <c r="M3342" s="89"/>
      <c r="N3342" s="271">
        <v>0</v>
      </c>
      <c r="O3342" s="271">
        <v>72</v>
      </c>
      <c r="P3342" s="89" t="s">
        <v>670</v>
      </c>
    </row>
    <row r="3343" spans="1:16" ht="51">
      <c r="A3343" s="268">
        <v>346</v>
      </c>
      <c r="B3343" s="89"/>
      <c r="C3343" s="269" t="s">
        <v>152</v>
      </c>
      <c r="D3343" s="84">
        <v>43573</v>
      </c>
      <c r="E3343" s="85" t="s">
        <v>6913</v>
      </c>
      <c r="F3343" s="85" t="s">
        <v>3</v>
      </c>
      <c r="G3343" s="85">
        <v>1732398</v>
      </c>
      <c r="H3343" s="89"/>
      <c r="I3343" s="270" t="s">
        <v>7736</v>
      </c>
      <c r="J3343" s="89"/>
      <c r="K3343" s="89"/>
      <c r="L3343" s="89"/>
      <c r="M3343" s="89"/>
      <c r="N3343" s="271">
        <v>0</v>
      </c>
      <c r="O3343" s="271">
        <v>252</v>
      </c>
      <c r="P3343" s="89" t="s">
        <v>670</v>
      </c>
    </row>
    <row r="3344" spans="1:16" ht="51">
      <c r="A3344" s="268">
        <v>346</v>
      </c>
      <c r="B3344" s="89"/>
      <c r="C3344" s="269" t="s">
        <v>152</v>
      </c>
      <c r="D3344" s="84">
        <v>43573</v>
      </c>
      <c r="E3344" s="85" t="s">
        <v>6914</v>
      </c>
      <c r="F3344" s="85" t="s">
        <v>3</v>
      </c>
      <c r="G3344" s="85">
        <v>1732397</v>
      </c>
      <c r="H3344" s="89"/>
      <c r="I3344" s="270" t="s">
        <v>7737</v>
      </c>
      <c r="J3344" s="89"/>
      <c r="K3344" s="89"/>
      <c r="L3344" s="89"/>
      <c r="M3344" s="89"/>
      <c r="N3344" s="271">
        <v>0</v>
      </c>
      <c r="O3344" s="271">
        <v>18</v>
      </c>
      <c r="P3344" s="89" t="s">
        <v>670</v>
      </c>
    </row>
    <row r="3345" spans="1:16" ht="38.25">
      <c r="A3345" s="268" t="s">
        <v>565</v>
      </c>
      <c r="B3345" s="89"/>
      <c r="C3345" s="269" t="s">
        <v>615</v>
      </c>
      <c r="D3345" s="84">
        <v>43573</v>
      </c>
      <c r="E3345" s="85" t="s">
        <v>6915</v>
      </c>
      <c r="F3345" s="85" t="s">
        <v>3</v>
      </c>
      <c r="G3345" s="85">
        <v>1732394</v>
      </c>
      <c r="H3345" s="89"/>
      <c r="I3345" s="270" t="s">
        <v>7738</v>
      </c>
      <c r="J3345" s="89"/>
      <c r="K3345" s="89"/>
      <c r="L3345" s="89"/>
      <c r="M3345" s="89"/>
      <c r="N3345" s="271">
        <v>0</v>
      </c>
      <c r="O3345" s="271">
        <v>77.16</v>
      </c>
      <c r="P3345" s="89" t="s">
        <v>670</v>
      </c>
    </row>
    <row r="3346" spans="1:16" ht="38.25">
      <c r="A3346" s="268">
        <v>592</v>
      </c>
      <c r="B3346" s="89"/>
      <c r="C3346" s="269" t="s">
        <v>645</v>
      </c>
      <c r="D3346" s="84">
        <v>43573</v>
      </c>
      <c r="E3346" s="85" t="s">
        <v>6916</v>
      </c>
      <c r="F3346" s="85" t="s">
        <v>3</v>
      </c>
      <c r="G3346" s="85">
        <v>1732389</v>
      </c>
      <c r="H3346" s="89"/>
      <c r="I3346" s="270" t="s">
        <v>7739</v>
      </c>
      <c r="J3346" s="89"/>
      <c r="K3346" s="89"/>
      <c r="L3346" s="89"/>
      <c r="M3346" s="89"/>
      <c r="N3346" s="271">
        <v>0</v>
      </c>
      <c r="O3346" s="271">
        <v>995</v>
      </c>
      <c r="P3346" s="89" t="s">
        <v>670</v>
      </c>
    </row>
    <row r="3347" spans="1:16" ht="63.75">
      <c r="A3347" s="268">
        <v>223</v>
      </c>
      <c r="B3347" s="89"/>
      <c r="C3347" s="269" t="s">
        <v>104</v>
      </c>
      <c r="D3347" s="84">
        <v>43573</v>
      </c>
      <c r="E3347" s="85" t="s">
        <v>6917</v>
      </c>
      <c r="F3347" s="85" t="s">
        <v>3</v>
      </c>
      <c r="G3347" s="85">
        <v>1732386</v>
      </c>
      <c r="H3347" s="89"/>
      <c r="I3347" s="270" t="s">
        <v>7740</v>
      </c>
      <c r="J3347" s="89"/>
      <c r="K3347" s="89"/>
      <c r="L3347" s="89"/>
      <c r="M3347" s="89"/>
      <c r="N3347" s="271">
        <v>0</v>
      </c>
      <c r="O3347" s="271">
        <v>36</v>
      </c>
      <c r="P3347" s="89" t="s">
        <v>670</v>
      </c>
    </row>
    <row r="3348" spans="1:16" ht="51">
      <c r="A3348" s="268">
        <v>592</v>
      </c>
      <c r="B3348" s="89"/>
      <c r="C3348" s="269" t="s">
        <v>645</v>
      </c>
      <c r="D3348" s="84">
        <v>43573</v>
      </c>
      <c r="E3348" s="85" t="s">
        <v>6918</v>
      </c>
      <c r="F3348" s="85" t="s">
        <v>3</v>
      </c>
      <c r="G3348" s="85">
        <v>1732384</v>
      </c>
      <c r="H3348" s="89"/>
      <c r="I3348" s="270" t="s">
        <v>7741</v>
      </c>
      <c r="J3348" s="89"/>
      <c r="K3348" s="89"/>
      <c r="L3348" s="89"/>
      <c r="M3348" s="89"/>
      <c r="N3348" s="271">
        <v>0</v>
      </c>
      <c r="O3348" s="271">
        <v>651</v>
      </c>
      <c r="P3348" s="89" t="s">
        <v>670</v>
      </c>
    </row>
    <row r="3349" spans="1:16" ht="38.25">
      <c r="A3349" s="268">
        <v>592</v>
      </c>
      <c r="B3349" s="89"/>
      <c r="C3349" s="269" t="s">
        <v>645</v>
      </c>
      <c r="D3349" s="84">
        <v>43573</v>
      </c>
      <c r="E3349" s="85" t="s">
        <v>6919</v>
      </c>
      <c r="F3349" s="85" t="s">
        <v>3</v>
      </c>
      <c r="G3349" s="85">
        <v>1732383</v>
      </c>
      <c r="H3349" s="89"/>
      <c r="I3349" s="270" t="s">
        <v>7742</v>
      </c>
      <c r="J3349" s="89"/>
      <c r="K3349" s="89"/>
      <c r="L3349" s="89"/>
      <c r="M3349" s="89"/>
      <c r="N3349" s="271">
        <v>0</v>
      </c>
      <c r="O3349" s="271">
        <v>744</v>
      </c>
      <c r="P3349" s="89" t="s">
        <v>670</v>
      </c>
    </row>
    <row r="3350" spans="1:16" ht="51">
      <c r="A3350" s="268">
        <v>670</v>
      </c>
      <c r="B3350" s="89"/>
      <c r="C3350" s="269" t="s">
        <v>190</v>
      </c>
      <c r="D3350" s="84">
        <v>43573</v>
      </c>
      <c r="E3350" s="85" t="s">
        <v>6920</v>
      </c>
      <c r="F3350" s="85" t="s">
        <v>3</v>
      </c>
      <c r="G3350" s="85">
        <v>1732338</v>
      </c>
      <c r="H3350" s="89"/>
      <c r="I3350" s="270" t="s">
        <v>7743</v>
      </c>
      <c r="J3350" s="89"/>
      <c r="K3350" s="89"/>
      <c r="L3350" s="89"/>
      <c r="M3350" s="89"/>
      <c r="N3350" s="271">
        <v>0</v>
      </c>
      <c r="O3350" s="271">
        <v>9</v>
      </c>
      <c r="P3350" s="89" t="s">
        <v>670</v>
      </c>
    </row>
    <row r="3351" spans="1:16" ht="51">
      <c r="A3351" s="268">
        <v>378</v>
      </c>
      <c r="B3351" s="89"/>
      <c r="C3351" s="269" t="s">
        <v>639</v>
      </c>
      <c r="D3351" s="84">
        <v>43573</v>
      </c>
      <c r="E3351" s="85" t="s">
        <v>6921</v>
      </c>
      <c r="F3351" s="85" t="s">
        <v>3</v>
      </c>
      <c r="G3351" s="85">
        <v>1732330</v>
      </c>
      <c r="H3351" s="89"/>
      <c r="I3351" s="270" t="s">
        <v>7744</v>
      </c>
      <c r="J3351" s="89"/>
      <c r="K3351" s="89"/>
      <c r="L3351" s="89"/>
      <c r="M3351" s="89"/>
      <c r="N3351" s="271">
        <v>0</v>
      </c>
      <c r="O3351" s="271">
        <v>68.400000000000006</v>
      </c>
      <c r="P3351" s="89" t="s">
        <v>670</v>
      </c>
    </row>
    <row r="3352" spans="1:16" ht="38.25">
      <c r="A3352" s="268">
        <v>378</v>
      </c>
      <c r="B3352" s="89"/>
      <c r="C3352" s="269" t="s">
        <v>639</v>
      </c>
      <c r="D3352" s="84">
        <v>43573</v>
      </c>
      <c r="E3352" s="85" t="s">
        <v>6922</v>
      </c>
      <c r="F3352" s="85" t="s">
        <v>3</v>
      </c>
      <c r="G3352" s="85">
        <v>1732324</v>
      </c>
      <c r="H3352" s="89"/>
      <c r="I3352" s="270" t="s">
        <v>7745</v>
      </c>
      <c r="J3352" s="89"/>
      <c r="K3352" s="89"/>
      <c r="L3352" s="89"/>
      <c r="M3352" s="89"/>
      <c r="N3352" s="271">
        <v>0</v>
      </c>
      <c r="O3352" s="271">
        <v>1955.54</v>
      </c>
      <c r="P3352" s="89" t="s">
        <v>670</v>
      </c>
    </row>
    <row r="3353" spans="1:16" ht="38.25">
      <c r="A3353" s="268">
        <v>291</v>
      </c>
      <c r="B3353" s="89"/>
      <c r="C3353" s="269" t="s">
        <v>129</v>
      </c>
      <c r="D3353" s="84">
        <v>43573</v>
      </c>
      <c r="E3353" s="85" t="s">
        <v>6923</v>
      </c>
      <c r="F3353" s="85" t="s">
        <v>3</v>
      </c>
      <c r="G3353" s="85">
        <v>1732323</v>
      </c>
      <c r="H3353" s="89"/>
      <c r="I3353" s="270" t="s">
        <v>7746</v>
      </c>
      <c r="J3353" s="89"/>
      <c r="K3353" s="89"/>
      <c r="L3353" s="89"/>
      <c r="M3353" s="89"/>
      <c r="N3353" s="271">
        <v>0</v>
      </c>
      <c r="O3353" s="271">
        <v>1138.6600000000001</v>
      </c>
      <c r="P3353" s="89" t="s">
        <v>670</v>
      </c>
    </row>
    <row r="3354" spans="1:16" ht="51">
      <c r="A3354" s="268" t="s">
        <v>565</v>
      </c>
      <c r="B3354" s="89"/>
      <c r="C3354" s="269" t="s">
        <v>615</v>
      </c>
      <c r="D3354" s="84">
        <v>43573</v>
      </c>
      <c r="E3354" s="85" t="s">
        <v>6924</v>
      </c>
      <c r="F3354" s="85" t="s">
        <v>3</v>
      </c>
      <c r="G3354" s="85">
        <v>1732272</v>
      </c>
      <c r="H3354" s="89"/>
      <c r="I3354" s="270" t="s">
        <v>7747</v>
      </c>
      <c r="J3354" s="89"/>
      <c r="K3354" s="89"/>
      <c r="L3354" s="89"/>
      <c r="M3354" s="89"/>
      <c r="N3354" s="271">
        <v>0</v>
      </c>
      <c r="O3354" s="271">
        <v>8247.1</v>
      </c>
      <c r="P3354" s="89" t="s">
        <v>670</v>
      </c>
    </row>
    <row r="3355" spans="1:16" ht="51">
      <c r="A3355" s="268">
        <v>15</v>
      </c>
      <c r="B3355" s="89"/>
      <c r="C3355" s="269" t="s">
        <v>42</v>
      </c>
      <c r="D3355" s="84">
        <v>43573</v>
      </c>
      <c r="E3355" s="85" t="s">
        <v>6925</v>
      </c>
      <c r="F3355" s="85" t="s">
        <v>3</v>
      </c>
      <c r="G3355" s="85">
        <v>1732267</v>
      </c>
      <c r="H3355" s="89"/>
      <c r="I3355" s="270" t="s">
        <v>7748</v>
      </c>
      <c r="J3355" s="89"/>
      <c r="K3355" s="89"/>
      <c r="L3355" s="89"/>
      <c r="M3355" s="89"/>
      <c r="N3355" s="271">
        <v>0</v>
      </c>
      <c r="O3355" s="271">
        <v>5001</v>
      </c>
      <c r="P3355" s="89" t="s">
        <v>670</v>
      </c>
    </row>
    <row r="3356" spans="1:16" ht="51">
      <c r="A3356" s="268">
        <v>41</v>
      </c>
      <c r="B3356" s="89"/>
      <c r="C3356" s="269" t="s">
        <v>47</v>
      </c>
      <c r="D3356" s="84">
        <v>43573</v>
      </c>
      <c r="E3356" s="85" t="s">
        <v>6926</v>
      </c>
      <c r="F3356" s="85" t="s">
        <v>3</v>
      </c>
      <c r="G3356" s="85">
        <v>1732265</v>
      </c>
      <c r="H3356" s="89"/>
      <c r="I3356" s="270" t="s">
        <v>7749</v>
      </c>
      <c r="J3356" s="89"/>
      <c r="K3356" s="89"/>
      <c r="L3356" s="89"/>
      <c r="M3356" s="89"/>
      <c r="N3356" s="271">
        <v>0</v>
      </c>
      <c r="O3356" s="271">
        <v>371</v>
      </c>
      <c r="P3356" s="89" t="s">
        <v>670</v>
      </c>
    </row>
    <row r="3357" spans="1:16" ht="63.75" hidden="1">
      <c r="A3357" s="268" t="s">
        <v>559</v>
      </c>
      <c r="B3357" s="89"/>
      <c r="C3357" s="269" t="s">
        <v>760</v>
      </c>
      <c r="D3357" s="84">
        <v>43577</v>
      </c>
      <c r="E3357" s="85" t="s">
        <v>6300</v>
      </c>
      <c r="F3357" s="85" t="s">
        <v>628</v>
      </c>
      <c r="G3357" s="85">
        <v>343438</v>
      </c>
      <c r="H3357" s="89"/>
      <c r="I3357" s="270" t="s">
        <v>7277</v>
      </c>
      <c r="J3357" s="89"/>
      <c r="K3357" s="89"/>
      <c r="L3357" s="89"/>
      <c r="M3357" s="89"/>
      <c r="N3357" s="271">
        <v>0</v>
      </c>
      <c r="O3357" s="271">
        <v>21391.98</v>
      </c>
      <c r="P3357" s="89" t="s">
        <v>670</v>
      </c>
    </row>
    <row r="3358" spans="1:16" ht="63.75" hidden="1">
      <c r="A3358" s="268">
        <v>10</v>
      </c>
      <c r="B3358" s="89"/>
      <c r="C3358" s="269" t="s">
        <v>41</v>
      </c>
      <c r="D3358" s="84">
        <v>43577</v>
      </c>
      <c r="E3358" s="85" t="s">
        <v>6301</v>
      </c>
      <c r="F3358" s="85" t="s">
        <v>6</v>
      </c>
      <c r="G3358" s="85">
        <v>1019336</v>
      </c>
      <c r="H3358" s="89"/>
      <c r="I3358" s="270" t="s">
        <v>7278</v>
      </c>
      <c r="J3358" s="89"/>
      <c r="K3358" s="89"/>
      <c r="L3358" s="89"/>
      <c r="M3358" s="89"/>
      <c r="N3358" s="271">
        <v>0</v>
      </c>
      <c r="O3358" s="271">
        <v>33669.980000000003</v>
      </c>
      <c r="P3358" s="89" t="s">
        <v>670</v>
      </c>
    </row>
    <row r="3359" spans="1:16" ht="51" hidden="1">
      <c r="A3359" s="268">
        <v>340</v>
      </c>
      <c r="B3359" s="89"/>
      <c r="C3359" s="269" t="s">
        <v>147</v>
      </c>
      <c r="D3359" s="84">
        <v>43577</v>
      </c>
      <c r="E3359" s="85" t="s">
        <v>6302</v>
      </c>
      <c r="F3359" s="85" t="s">
        <v>6</v>
      </c>
      <c r="G3359" s="85">
        <v>1019340</v>
      </c>
      <c r="H3359" s="89"/>
      <c r="I3359" s="270" t="s">
        <v>7279</v>
      </c>
      <c r="J3359" s="89"/>
      <c r="K3359" s="89"/>
      <c r="L3359" s="89"/>
      <c r="M3359" s="89"/>
      <c r="N3359" s="271">
        <v>0</v>
      </c>
      <c r="O3359" s="271">
        <v>49780.82</v>
      </c>
      <c r="P3359" s="89" t="s">
        <v>670</v>
      </c>
    </row>
    <row r="3360" spans="1:16" ht="51" hidden="1">
      <c r="A3360" s="268">
        <v>513</v>
      </c>
      <c r="B3360" s="89"/>
      <c r="C3360" s="269" t="s">
        <v>171</v>
      </c>
      <c r="D3360" s="84">
        <v>43577</v>
      </c>
      <c r="E3360" s="85" t="s">
        <v>6303</v>
      </c>
      <c r="F3360" s="85" t="s">
        <v>15</v>
      </c>
      <c r="G3360" s="85">
        <v>1019331</v>
      </c>
      <c r="H3360" s="89"/>
      <c r="I3360" s="270" t="s">
        <v>7280</v>
      </c>
      <c r="J3360" s="89"/>
      <c r="K3360" s="89"/>
      <c r="L3360" s="89"/>
      <c r="M3360" s="89"/>
      <c r="N3360" s="271">
        <v>50</v>
      </c>
      <c r="O3360" s="271">
        <v>0</v>
      </c>
      <c r="P3360" s="89" t="s">
        <v>670</v>
      </c>
    </row>
    <row r="3361" spans="1:16" ht="51" hidden="1">
      <c r="A3361" s="268">
        <v>513</v>
      </c>
      <c r="B3361" s="89"/>
      <c r="C3361" s="269" t="s">
        <v>171</v>
      </c>
      <c r="D3361" s="84">
        <v>43577</v>
      </c>
      <c r="E3361" s="85" t="s">
        <v>6304</v>
      </c>
      <c r="F3361" s="85" t="s">
        <v>15</v>
      </c>
      <c r="G3361" s="85">
        <v>1019333</v>
      </c>
      <c r="H3361" s="89"/>
      <c r="I3361" s="270" t="s">
        <v>7281</v>
      </c>
      <c r="J3361" s="89"/>
      <c r="K3361" s="89"/>
      <c r="L3361" s="89"/>
      <c r="M3361" s="89"/>
      <c r="N3361" s="271">
        <v>50</v>
      </c>
      <c r="O3361" s="271">
        <v>0</v>
      </c>
      <c r="P3361" s="89" t="s">
        <v>670</v>
      </c>
    </row>
    <row r="3362" spans="1:16" ht="51" hidden="1">
      <c r="A3362" s="268">
        <v>340</v>
      </c>
      <c r="B3362" s="89"/>
      <c r="C3362" s="269" t="s">
        <v>147</v>
      </c>
      <c r="D3362" s="84">
        <v>43577</v>
      </c>
      <c r="E3362" s="85" t="s">
        <v>6305</v>
      </c>
      <c r="F3362" s="85" t="s">
        <v>15</v>
      </c>
      <c r="G3362" s="85">
        <v>1019341</v>
      </c>
      <c r="H3362" s="89"/>
      <c r="I3362" s="270" t="s">
        <v>7282</v>
      </c>
      <c r="J3362" s="89"/>
      <c r="K3362" s="89"/>
      <c r="L3362" s="89"/>
      <c r="M3362" s="89"/>
      <c r="N3362" s="271">
        <v>50</v>
      </c>
      <c r="O3362" s="271">
        <v>0</v>
      </c>
      <c r="P3362" s="89" t="s">
        <v>670</v>
      </c>
    </row>
    <row r="3363" spans="1:16" ht="76.5" hidden="1">
      <c r="A3363" s="268" t="s">
        <v>557</v>
      </c>
      <c r="B3363" s="89"/>
      <c r="C3363" s="269" t="s">
        <v>781</v>
      </c>
      <c r="D3363" s="84">
        <v>43577</v>
      </c>
      <c r="E3363" s="85" t="s">
        <v>6306</v>
      </c>
      <c r="F3363" s="85" t="s">
        <v>6</v>
      </c>
      <c r="G3363" s="85">
        <v>1108642</v>
      </c>
      <c r="H3363" s="89"/>
      <c r="I3363" s="270" t="s">
        <v>7283</v>
      </c>
      <c r="J3363" s="89"/>
      <c r="K3363" s="89"/>
      <c r="L3363" s="89"/>
      <c r="M3363" s="89"/>
      <c r="N3363" s="271">
        <v>0</v>
      </c>
      <c r="O3363" s="271">
        <v>899000</v>
      </c>
      <c r="P3363" s="89" t="s">
        <v>670</v>
      </c>
    </row>
    <row r="3364" spans="1:16" ht="76.5" hidden="1">
      <c r="A3364" s="268" t="s">
        <v>557</v>
      </c>
      <c r="B3364" s="89"/>
      <c r="C3364" s="269" t="s">
        <v>781</v>
      </c>
      <c r="D3364" s="84">
        <v>43577</v>
      </c>
      <c r="E3364" s="85" t="s">
        <v>6307</v>
      </c>
      <c r="F3364" s="85" t="s">
        <v>6</v>
      </c>
      <c r="G3364" s="85">
        <v>1108982</v>
      </c>
      <c r="H3364" s="89"/>
      <c r="I3364" s="270" t="s">
        <v>7284</v>
      </c>
      <c r="J3364" s="89"/>
      <c r="K3364" s="89"/>
      <c r="L3364" s="89"/>
      <c r="M3364" s="89"/>
      <c r="N3364" s="271">
        <v>0</v>
      </c>
      <c r="O3364" s="271">
        <v>320000</v>
      </c>
      <c r="P3364" s="89" t="s">
        <v>670</v>
      </c>
    </row>
    <row r="3365" spans="1:16" ht="51">
      <c r="A3365" s="268">
        <v>15</v>
      </c>
      <c r="B3365" s="89"/>
      <c r="C3365" s="269" t="s">
        <v>42</v>
      </c>
      <c r="D3365" s="84">
        <v>43577</v>
      </c>
      <c r="E3365" s="85" t="s">
        <v>6927</v>
      </c>
      <c r="F3365" s="85" t="s">
        <v>3</v>
      </c>
      <c r="G3365" s="85">
        <v>1732959</v>
      </c>
      <c r="H3365" s="89"/>
      <c r="I3365" s="270" t="s">
        <v>7750</v>
      </c>
      <c r="J3365" s="89"/>
      <c r="K3365" s="89"/>
      <c r="L3365" s="89"/>
      <c r="M3365" s="89"/>
      <c r="N3365" s="271">
        <v>0</v>
      </c>
      <c r="O3365" s="271">
        <v>6002</v>
      </c>
      <c r="P3365" s="89" t="s">
        <v>670</v>
      </c>
    </row>
    <row r="3366" spans="1:16" ht="38.25">
      <c r="A3366" s="268" t="s">
        <v>565</v>
      </c>
      <c r="B3366" s="89"/>
      <c r="C3366" s="269" t="s">
        <v>615</v>
      </c>
      <c r="D3366" s="84">
        <v>43577</v>
      </c>
      <c r="E3366" s="85" t="s">
        <v>6928</v>
      </c>
      <c r="F3366" s="85" t="s">
        <v>3</v>
      </c>
      <c r="G3366" s="85">
        <v>1732988</v>
      </c>
      <c r="H3366" s="89"/>
      <c r="I3366" s="270" t="s">
        <v>7751</v>
      </c>
      <c r="J3366" s="89"/>
      <c r="K3366" s="89"/>
      <c r="L3366" s="89"/>
      <c r="M3366" s="89"/>
      <c r="N3366" s="271">
        <v>0</v>
      </c>
      <c r="O3366" s="271">
        <v>431</v>
      </c>
      <c r="P3366" s="89" t="s">
        <v>670</v>
      </c>
    </row>
    <row r="3367" spans="1:16" ht="51">
      <c r="A3367" s="268" t="s">
        <v>565</v>
      </c>
      <c r="B3367" s="89"/>
      <c r="C3367" s="269" t="s">
        <v>615</v>
      </c>
      <c r="D3367" s="84">
        <v>43577</v>
      </c>
      <c r="E3367" s="85" t="s">
        <v>6929</v>
      </c>
      <c r="F3367" s="85" t="s">
        <v>3</v>
      </c>
      <c r="G3367" s="85">
        <v>1732989</v>
      </c>
      <c r="H3367" s="89"/>
      <c r="I3367" s="270" t="s">
        <v>7752</v>
      </c>
      <c r="J3367" s="89"/>
      <c r="K3367" s="89"/>
      <c r="L3367" s="89"/>
      <c r="M3367" s="89"/>
      <c r="N3367" s="271">
        <v>0</v>
      </c>
      <c r="O3367" s="271">
        <v>1006.62</v>
      </c>
      <c r="P3367" s="89" t="s">
        <v>670</v>
      </c>
    </row>
    <row r="3368" spans="1:16" ht="51">
      <c r="A3368" s="268" t="s">
        <v>565</v>
      </c>
      <c r="B3368" s="89"/>
      <c r="C3368" s="269" t="s">
        <v>615</v>
      </c>
      <c r="D3368" s="84">
        <v>43577</v>
      </c>
      <c r="E3368" s="85" t="s">
        <v>6930</v>
      </c>
      <c r="F3368" s="85" t="s">
        <v>3</v>
      </c>
      <c r="G3368" s="85">
        <v>1732919</v>
      </c>
      <c r="H3368" s="89"/>
      <c r="I3368" s="270" t="s">
        <v>7753</v>
      </c>
      <c r="J3368" s="89"/>
      <c r="K3368" s="89"/>
      <c r="L3368" s="89"/>
      <c r="M3368" s="89"/>
      <c r="N3368" s="271">
        <v>0</v>
      </c>
      <c r="O3368" s="271">
        <v>798.5</v>
      </c>
      <c r="P3368" s="89" t="s">
        <v>670</v>
      </c>
    </row>
    <row r="3369" spans="1:16" ht="63.75">
      <c r="A3369" s="268">
        <v>47</v>
      </c>
      <c r="B3369" s="89"/>
      <c r="C3369" s="269" t="s">
        <v>49</v>
      </c>
      <c r="D3369" s="84">
        <v>43577</v>
      </c>
      <c r="E3369" s="85" t="s">
        <v>6931</v>
      </c>
      <c r="F3369" s="85" t="s">
        <v>3</v>
      </c>
      <c r="G3369" s="85">
        <v>1732898</v>
      </c>
      <c r="H3369" s="89"/>
      <c r="I3369" s="270" t="s">
        <v>7754</v>
      </c>
      <c r="J3369" s="89"/>
      <c r="K3369" s="89"/>
      <c r="L3369" s="89"/>
      <c r="M3369" s="89"/>
      <c r="N3369" s="271">
        <v>0</v>
      </c>
      <c r="O3369" s="271">
        <v>2016.5</v>
      </c>
      <c r="P3369" s="89" t="s">
        <v>670</v>
      </c>
    </row>
    <row r="3370" spans="1:16" ht="51">
      <c r="A3370" s="268">
        <v>41</v>
      </c>
      <c r="B3370" s="89"/>
      <c r="C3370" s="269" t="s">
        <v>47</v>
      </c>
      <c r="D3370" s="84">
        <v>43577</v>
      </c>
      <c r="E3370" s="85" t="s">
        <v>6932</v>
      </c>
      <c r="F3370" s="85" t="s">
        <v>3</v>
      </c>
      <c r="G3370" s="85">
        <v>1732850</v>
      </c>
      <c r="H3370" s="89"/>
      <c r="I3370" s="270" t="s">
        <v>7755</v>
      </c>
      <c r="J3370" s="89"/>
      <c r="K3370" s="89"/>
      <c r="L3370" s="89"/>
      <c r="M3370" s="89"/>
      <c r="N3370" s="271">
        <v>0</v>
      </c>
      <c r="O3370" s="271">
        <v>21</v>
      </c>
      <c r="P3370" s="89" t="s">
        <v>670</v>
      </c>
    </row>
    <row r="3371" spans="1:16" ht="51">
      <c r="A3371" s="268">
        <v>41</v>
      </c>
      <c r="B3371" s="89"/>
      <c r="C3371" s="269" t="s">
        <v>47</v>
      </c>
      <c r="D3371" s="84">
        <v>43577</v>
      </c>
      <c r="E3371" s="85" t="s">
        <v>6933</v>
      </c>
      <c r="F3371" s="85" t="s">
        <v>3</v>
      </c>
      <c r="G3371" s="85">
        <v>1732845</v>
      </c>
      <c r="H3371" s="89"/>
      <c r="I3371" s="270" t="s">
        <v>7756</v>
      </c>
      <c r="J3371" s="89"/>
      <c r="K3371" s="89"/>
      <c r="L3371" s="89"/>
      <c r="M3371" s="89"/>
      <c r="N3371" s="271">
        <v>0</v>
      </c>
      <c r="O3371" s="271">
        <v>371</v>
      </c>
      <c r="P3371" s="89" t="s">
        <v>670</v>
      </c>
    </row>
    <row r="3372" spans="1:16" ht="38.25">
      <c r="A3372" s="268" t="s">
        <v>565</v>
      </c>
      <c r="B3372" s="89"/>
      <c r="C3372" s="269" t="s">
        <v>615</v>
      </c>
      <c r="D3372" s="84">
        <v>43577</v>
      </c>
      <c r="E3372" s="85" t="s">
        <v>6934</v>
      </c>
      <c r="F3372" s="85" t="s">
        <v>3</v>
      </c>
      <c r="G3372" s="85">
        <v>1732800</v>
      </c>
      <c r="H3372" s="89"/>
      <c r="I3372" s="270" t="s">
        <v>7757</v>
      </c>
      <c r="J3372" s="89"/>
      <c r="K3372" s="89"/>
      <c r="L3372" s="89"/>
      <c r="M3372" s="89"/>
      <c r="N3372" s="271">
        <v>0</v>
      </c>
      <c r="O3372" s="271">
        <v>312</v>
      </c>
      <c r="P3372" s="89" t="s">
        <v>670</v>
      </c>
    </row>
    <row r="3373" spans="1:16" ht="51">
      <c r="A3373" s="268">
        <v>41</v>
      </c>
      <c r="B3373" s="89"/>
      <c r="C3373" s="269" t="s">
        <v>47</v>
      </c>
      <c r="D3373" s="84">
        <v>43577</v>
      </c>
      <c r="E3373" s="85" t="s">
        <v>6935</v>
      </c>
      <c r="F3373" s="85" t="s">
        <v>3</v>
      </c>
      <c r="G3373" s="85">
        <v>1733191</v>
      </c>
      <c r="H3373" s="89"/>
      <c r="I3373" s="270" t="s">
        <v>7758</v>
      </c>
      <c r="J3373" s="89"/>
      <c r="K3373" s="89"/>
      <c r="L3373" s="89"/>
      <c r="M3373" s="89"/>
      <c r="N3373" s="271">
        <v>0</v>
      </c>
      <c r="O3373" s="271">
        <v>371</v>
      </c>
      <c r="P3373" s="89" t="s">
        <v>670</v>
      </c>
    </row>
    <row r="3374" spans="1:16" ht="51">
      <c r="A3374" s="268">
        <v>70</v>
      </c>
      <c r="B3374" s="89"/>
      <c r="C3374" s="269" t="s">
        <v>53</v>
      </c>
      <c r="D3374" s="84">
        <v>43577</v>
      </c>
      <c r="E3374" s="85" t="s">
        <v>6936</v>
      </c>
      <c r="F3374" s="85" t="s">
        <v>3</v>
      </c>
      <c r="G3374" s="85">
        <v>1733174</v>
      </c>
      <c r="H3374" s="89"/>
      <c r="I3374" s="270" t="s">
        <v>7759</v>
      </c>
      <c r="J3374" s="89"/>
      <c r="K3374" s="89"/>
      <c r="L3374" s="89"/>
      <c r="M3374" s="89"/>
      <c r="N3374" s="271">
        <v>0</v>
      </c>
      <c r="O3374" s="271">
        <v>3014</v>
      </c>
      <c r="P3374" s="89" t="s">
        <v>670</v>
      </c>
    </row>
    <row r="3375" spans="1:16" ht="38.25">
      <c r="A3375" s="268">
        <v>660</v>
      </c>
      <c r="B3375" s="89"/>
      <c r="C3375" s="269" t="s">
        <v>188</v>
      </c>
      <c r="D3375" s="84">
        <v>43577</v>
      </c>
      <c r="E3375" s="85" t="s">
        <v>6937</v>
      </c>
      <c r="F3375" s="85" t="s">
        <v>3</v>
      </c>
      <c r="G3375" s="85">
        <v>1733165</v>
      </c>
      <c r="H3375" s="89"/>
      <c r="I3375" s="270" t="s">
        <v>7760</v>
      </c>
      <c r="J3375" s="89"/>
      <c r="K3375" s="89"/>
      <c r="L3375" s="89"/>
      <c r="M3375" s="89"/>
      <c r="N3375" s="271">
        <v>0</v>
      </c>
      <c r="O3375" s="271">
        <v>9229.14</v>
      </c>
      <c r="P3375" s="89" t="s">
        <v>670</v>
      </c>
    </row>
    <row r="3376" spans="1:16" ht="51">
      <c r="A3376" s="268" t="s">
        <v>565</v>
      </c>
      <c r="B3376" s="89"/>
      <c r="C3376" s="269" t="s">
        <v>615</v>
      </c>
      <c r="D3376" s="84">
        <v>43577</v>
      </c>
      <c r="E3376" s="85" t="s">
        <v>6938</v>
      </c>
      <c r="F3376" s="85" t="s">
        <v>3</v>
      </c>
      <c r="G3376" s="85">
        <v>1733086</v>
      </c>
      <c r="H3376" s="89"/>
      <c r="I3376" s="270" t="s">
        <v>7761</v>
      </c>
      <c r="J3376" s="89"/>
      <c r="K3376" s="89"/>
      <c r="L3376" s="89"/>
      <c r="M3376" s="89"/>
      <c r="N3376" s="271">
        <v>0</v>
      </c>
      <c r="O3376" s="271">
        <v>6027.36</v>
      </c>
      <c r="P3376" s="89" t="s">
        <v>670</v>
      </c>
    </row>
    <row r="3377" spans="1:16" ht="51">
      <c r="A3377" s="268" t="s">
        <v>565</v>
      </c>
      <c r="B3377" s="89"/>
      <c r="C3377" s="269" t="s">
        <v>615</v>
      </c>
      <c r="D3377" s="84">
        <v>43577</v>
      </c>
      <c r="E3377" s="85" t="s">
        <v>6939</v>
      </c>
      <c r="F3377" s="85" t="s">
        <v>3</v>
      </c>
      <c r="G3377" s="85">
        <v>1733082</v>
      </c>
      <c r="H3377" s="89"/>
      <c r="I3377" s="270" t="s">
        <v>7762</v>
      </c>
      <c r="J3377" s="89"/>
      <c r="K3377" s="89"/>
      <c r="L3377" s="89"/>
      <c r="M3377" s="89"/>
      <c r="N3377" s="271">
        <v>0</v>
      </c>
      <c r="O3377" s="271">
        <v>2</v>
      </c>
      <c r="P3377" s="89" t="s">
        <v>670</v>
      </c>
    </row>
    <row r="3378" spans="1:16" ht="38.25">
      <c r="A3378" s="268">
        <v>526</v>
      </c>
      <c r="B3378" s="89"/>
      <c r="C3378" s="269" t="s">
        <v>610</v>
      </c>
      <c r="D3378" s="84">
        <v>43577</v>
      </c>
      <c r="E3378" s="85" t="s">
        <v>6940</v>
      </c>
      <c r="F3378" s="85" t="s">
        <v>3</v>
      </c>
      <c r="G3378" s="85">
        <v>1733081</v>
      </c>
      <c r="H3378" s="89"/>
      <c r="I3378" s="270" t="s">
        <v>7763</v>
      </c>
      <c r="J3378" s="89"/>
      <c r="K3378" s="89"/>
      <c r="L3378" s="89"/>
      <c r="M3378" s="89"/>
      <c r="N3378" s="271">
        <v>0</v>
      </c>
      <c r="O3378" s="271">
        <v>10</v>
      </c>
      <c r="P3378" s="89" t="s">
        <v>741</v>
      </c>
    </row>
    <row r="3379" spans="1:16" ht="38.25">
      <c r="A3379" s="268">
        <v>526</v>
      </c>
      <c r="B3379" s="89"/>
      <c r="C3379" s="269" t="s">
        <v>610</v>
      </c>
      <c r="D3379" s="84">
        <v>43577</v>
      </c>
      <c r="E3379" s="85" t="s">
        <v>6941</v>
      </c>
      <c r="F3379" s="85" t="s">
        <v>3</v>
      </c>
      <c r="G3379" s="85">
        <v>1733080</v>
      </c>
      <c r="H3379" s="89"/>
      <c r="I3379" s="270" t="s">
        <v>7567</v>
      </c>
      <c r="J3379" s="89"/>
      <c r="K3379" s="89"/>
      <c r="L3379" s="89"/>
      <c r="M3379" s="89"/>
      <c r="N3379" s="271">
        <v>0</v>
      </c>
      <c r="O3379" s="271">
        <v>10</v>
      </c>
      <c r="P3379" s="89" t="s">
        <v>741</v>
      </c>
    </row>
    <row r="3380" spans="1:16" ht="51">
      <c r="A3380" s="268">
        <v>41</v>
      </c>
      <c r="B3380" s="89"/>
      <c r="C3380" s="269" t="s">
        <v>47</v>
      </c>
      <c r="D3380" s="84">
        <v>43577</v>
      </c>
      <c r="E3380" s="85" t="s">
        <v>6942</v>
      </c>
      <c r="F3380" s="85" t="s">
        <v>3</v>
      </c>
      <c r="G3380" s="85">
        <v>1733079</v>
      </c>
      <c r="H3380" s="89"/>
      <c r="I3380" s="270" t="s">
        <v>7764</v>
      </c>
      <c r="J3380" s="89"/>
      <c r="K3380" s="89"/>
      <c r="L3380" s="89"/>
      <c r="M3380" s="89"/>
      <c r="N3380" s="271">
        <v>0</v>
      </c>
      <c r="O3380" s="271">
        <v>10</v>
      </c>
      <c r="P3380" s="89" t="s">
        <v>670</v>
      </c>
    </row>
    <row r="3381" spans="1:16" ht="51">
      <c r="A3381" s="268">
        <v>41</v>
      </c>
      <c r="B3381" s="89"/>
      <c r="C3381" s="269" t="s">
        <v>47</v>
      </c>
      <c r="D3381" s="84">
        <v>43577</v>
      </c>
      <c r="E3381" s="85" t="s">
        <v>6943</v>
      </c>
      <c r="F3381" s="85" t="s">
        <v>3</v>
      </c>
      <c r="G3381" s="85">
        <v>1733073</v>
      </c>
      <c r="H3381" s="89"/>
      <c r="I3381" s="270" t="s">
        <v>7765</v>
      </c>
      <c r="J3381" s="89"/>
      <c r="K3381" s="89"/>
      <c r="L3381" s="89"/>
      <c r="M3381" s="89"/>
      <c r="N3381" s="271">
        <v>0</v>
      </c>
      <c r="O3381" s="271">
        <v>95</v>
      </c>
      <c r="P3381" s="89" t="s">
        <v>670</v>
      </c>
    </row>
    <row r="3382" spans="1:16" ht="38.25">
      <c r="A3382" s="268">
        <v>526</v>
      </c>
      <c r="B3382" s="89"/>
      <c r="C3382" s="269" t="s">
        <v>610</v>
      </c>
      <c r="D3382" s="84">
        <v>43577</v>
      </c>
      <c r="E3382" s="85" t="s">
        <v>6944</v>
      </c>
      <c r="F3382" s="85" t="s">
        <v>3</v>
      </c>
      <c r="G3382" s="85">
        <v>1733041</v>
      </c>
      <c r="H3382" s="89"/>
      <c r="I3382" s="270" t="s">
        <v>7766</v>
      </c>
      <c r="J3382" s="89"/>
      <c r="K3382" s="89"/>
      <c r="L3382" s="89"/>
      <c r="M3382" s="89"/>
      <c r="N3382" s="271">
        <v>0</v>
      </c>
      <c r="O3382" s="271">
        <v>100</v>
      </c>
      <c r="P3382" s="89" t="s">
        <v>670</v>
      </c>
    </row>
    <row r="3383" spans="1:16" ht="63.75">
      <c r="A3383" s="268">
        <v>212</v>
      </c>
      <c r="B3383" s="89"/>
      <c r="C3383" s="269" t="s">
        <v>100</v>
      </c>
      <c r="D3383" s="84">
        <v>43577</v>
      </c>
      <c r="E3383" s="85" t="s">
        <v>6945</v>
      </c>
      <c r="F3383" s="85" t="s">
        <v>3</v>
      </c>
      <c r="G3383" s="85">
        <v>1732882</v>
      </c>
      <c r="H3383" s="89"/>
      <c r="I3383" s="270" t="s">
        <v>7767</v>
      </c>
      <c r="J3383" s="89"/>
      <c r="K3383" s="89"/>
      <c r="L3383" s="89"/>
      <c r="M3383" s="89"/>
      <c r="N3383" s="271">
        <v>0</v>
      </c>
      <c r="O3383" s="271">
        <v>193466</v>
      </c>
      <c r="P3383" s="89" t="s">
        <v>670</v>
      </c>
    </row>
    <row r="3384" spans="1:16" ht="63.75">
      <c r="A3384" s="268" t="s">
        <v>565</v>
      </c>
      <c r="B3384" s="89"/>
      <c r="C3384" s="269" t="s">
        <v>615</v>
      </c>
      <c r="D3384" s="84">
        <v>43577</v>
      </c>
      <c r="E3384" s="85" t="s">
        <v>6946</v>
      </c>
      <c r="F3384" s="85" t="s">
        <v>3</v>
      </c>
      <c r="G3384" s="85">
        <v>1732807</v>
      </c>
      <c r="H3384" s="89"/>
      <c r="I3384" s="270" t="s">
        <v>7768</v>
      </c>
      <c r="J3384" s="89"/>
      <c r="K3384" s="89"/>
      <c r="L3384" s="89"/>
      <c r="M3384" s="89"/>
      <c r="N3384" s="271">
        <v>0</v>
      </c>
      <c r="O3384" s="271">
        <v>6572.5</v>
      </c>
      <c r="P3384" s="89" t="s">
        <v>670</v>
      </c>
    </row>
    <row r="3385" spans="1:16" ht="63.75">
      <c r="A3385" s="268">
        <v>660</v>
      </c>
      <c r="B3385" s="89"/>
      <c r="C3385" s="269" t="s">
        <v>188</v>
      </c>
      <c r="D3385" s="84">
        <v>43577</v>
      </c>
      <c r="E3385" s="85" t="s">
        <v>6947</v>
      </c>
      <c r="F3385" s="85" t="s">
        <v>3</v>
      </c>
      <c r="G3385" s="85">
        <v>1732805</v>
      </c>
      <c r="H3385" s="89"/>
      <c r="I3385" s="270" t="s">
        <v>7769</v>
      </c>
      <c r="J3385" s="89"/>
      <c r="K3385" s="89"/>
      <c r="L3385" s="89"/>
      <c r="M3385" s="89"/>
      <c r="N3385" s="271">
        <v>0</v>
      </c>
      <c r="O3385" s="271">
        <v>9135</v>
      </c>
      <c r="P3385" s="89" t="s">
        <v>670</v>
      </c>
    </row>
    <row r="3386" spans="1:16" ht="63.75">
      <c r="A3386" s="268">
        <v>660</v>
      </c>
      <c r="B3386" s="89"/>
      <c r="C3386" s="269" t="s">
        <v>188</v>
      </c>
      <c r="D3386" s="84">
        <v>43577</v>
      </c>
      <c r="E3386" s="85" t="s">
        <v>6948</v>
      </c>
      <c r="F3386" s="85" t="s">
        <v>3</v>
      </c>
      <c r="G3386" s="85">
        <v>1732801</v>
      </c>
      <c r="H3386" s="89"/>
      <c r="I3386" s="270" t="s">
        <v>7770</v>
      </c>
      <c r="J3386" s="89"/>
      <c r="K3386" s="89"/>
      <c r="L3386" s="89"/>
      <c r="M3386" s="89"/>
      <c r="N3386" s="271">
        <v>0</v>
      </c>
      <c r="O3386" s="271">
        <v>17.420000000000002</v>
      </c>
      <c r="P3386" s="89" t="s">
        <v>670</v>
      </c>
    </row>
    <row r="3387" spans="1:16" ht="51">
      <c r="A3387" s="268" t="s">
        <v>565</v>
      </c>
      <c r="B3387" s="89"/>
      <c r="C3387" s="269" t="s">
        <v>615</v>
      </c>
      <c r="D3387" s="84">
        <v>43577</v>
      </c>
      <c r="E3387" s="85" t="s">
        <v>6949</v>
      </c>
      <c r="F3387" s="85" t="s">
        <v>3</v>
      </c>
      <c r="G3387" s="85">
        <v>1732787</v>
      </c>
      <c r="H3387" s="89"/>
      <c r="I3387" s="270" t="s">
        <v>7771</v>
      </c>
      <c r="J3387" s="89"/>
      <c r="K3387" s="89"/>
      <c r="L3387" s="89"/>
      <c r="M3387" s="89"/>
      <c r="N3387" s="271">
        <v>0</v>
      </c>
      <c r="O3387" s="271">
        <v>54556.94</v>
      </c>
      <c r="P3387" s="89" t="s">
        <v>670</v>
      </c>
    </row>
    <row r="3388" spans="1:16" ht="51">
      <c r="A3388" s="268">
        <v>225</v>
      </c>
      <c r="B3388" s="89"/>
      <c r="C3388" s="269" t="s">
        <v>106</v>
      </c>
      <c r="D3388" s="84">
        <v>43577</v>
      </c>
      <c r="E3388" s="85" t="s">
        <v>6950</v>
      </c>
      <c r="F3388" s="85" t="s">
        <v>3</v>
      </c>
      <c r="G3388" s="85">
        <v>1732768</v>
      </c>
      <c r="H3388" s="89"/>
      <c r="I3388" s="270" t="s">
        <v>7772</v>
      </c>
      <c r="J3388" s="89"/>
      <c r="K3388" s="89"/>
      <c r="L3388" s="89"/>
      <c r="M3388" s="89"/>
      <c r="N3388" s="271">
        <v>0</v>
      </c>
      <c r="O3388" s="271">
        <v>665679.92000000004</v>
      </c>
      <c r="P3388" s="89" t="s">
        <v>670</v>
      </c>
    </row>
    <row r="3389" spans="1:16" ht="51">
      <c r="A3389" s="268">
        <v>342</v>
      </c>
      <c r="B3389" s="89"/>
      <c r="C3389" s="269" t="s">
        <v>148</v>
      </c>
      <c r="D3389" s="84">
        <v>43577</v>
      </c>
      <c r="E3389" s="85" t="s">
        <v>6951</v>
      </c>
      <c r="F3389" s="85" t="s">
        <v>3</v>
      </c>
      <c r="G3389" s="85">
        <v>1732765</v>
      </c>
      <c r="H3389" s="89"/>
      <c r="I3389" s="270" t="s">
        <v>7773</v>
      </c>
      <c r="J3389" s="89"/>
      <c r="K3389" s="89"/>
      <c r="L3389" s="89"/>
      <c r="M3389" s="89"/>
      <c r="N3389" s="271">
        <v>0</v>
      </c>
      <c r="O3389" s="271">
        <v>43.5</v>
      </c>
      <c r="P3389" s="89" t="s">
        <v>670</v>
      </c>
    </row>
    <row r="3390" spans="1:16" ht="63.75">
      <c r="A3390" s="268">
        <v>86</v>
      </c>
      <c r="B3390" s="89"/>
      <c r="C3390" s="269" t="s">
        <v>56</v>
      </c>
      <c r="D3390" s="84">
        <v>43577</v>
      </c>
      <c r="E3390" s="85" t="s">
        <v>6952</v>
      </c>
      <c r="F3390" s="85" t="s">
        <v>3</v>
      </c>
      <c r="G3390" s="85">
        <v>1732779</v>
      </c>
      <c r="H3390" s="89"/>
      <c r="I3390" s="270" t="s">
        <v>7774</v>
      </c>
      <c r="J3390" s="89"/>
      <c r="K3390" s="89"/>
      <c r="L3390" s="89"/>
      <c r="M3390" s="89"/>
      <c r="N3390" s="271">
        <v>0</v>
      </c>
      <c r="O3390" s="271">
        <v>4607.2</v>
      </c>
      <c r="P3390" s="89" t="s">
        <v>670</v>
      </c>
    </row>
    <row r="3391" spans="1:16" ht="38.25">
      <c r="A3391" s="268" t="s">
        <v>565</v>
      </c>
      <c r="B3391" s="89"/>
      <c r="C3391" s="269" t="s">
        <v>615</v>
      </c>
      <c r="D3391" s="84">
        <v>43577</v>
      </c>
      <c r="E3391" s="85" t="s">
        <v>6953</v>
      </c>
      <c r="F3391" s="85" t="s">
        <v>3</v>
      </c>
      <c r="G3391" s="85">
        <v>1732776</v>
      </c>
      <c r="H3391" s="89"/>
      <c r="I3391" s="270" t="s">
        <v>7775</v>
      </c>
      <c r="J3391" s="89"/>
      <c r="K3391" s="89"/>
      <c r="L3391" s="89"/>
      <c r="M3391" s="89"/>
      <c r="N3391" s="271">
        <v>0</v>
      </c>
      <c r="O3391" s="271">
        <v>450</v>
      </c>
      <c r="P3391" s="89" t="s">
        <v>670</v>
      </c>
    </row>
    <row r="3392" spans="1:16" ht="38.25">
      <c r="A3392" s="268" t="s">
        <v>565</v>
      </c>
      <c r="B3392" s="89"/>
      <c r="C3392" s="269" t="s">
        <v>615</v>
      </c>
      <c r="D3392" s="84">
        <v>43577</v>
      </c>
      <c r="E3392" s="85" t="s">
        <v>6954</v>
      </c>
      <c r="F3392" s="85" t="s">
        <v>3</v>
      </c>
      <c r="G3392" s="85">
        <v>1732751</v>
      </c>
      <c r="H3392" s="89"/>
      <c r="I3392" s="270" t="s">
        <v>7776</v>
      </c>
      <c r="J3392" s="89"/>
      <c r="K3392" s="89"/>
      <c r="L3392" s="89"/>
      <c r="M3392" s="89"/>
      <c r="N3392" s="271">
        <v>0</v>
      </c>
      <c r="O3392" s="271">
        <v>3538.73</v>
      </c>
      <c r="P3392" s="89" t="s">
        <v>670</v>
      </c>
    </row>
    <row r="3393" spans="1:16" ht="51">
      <c r="A3393" s="268">
        <v>35</v>
      </c>
      <c r="B3393" s="89"/>
      <c r="C3393" s="269" t="s">
        <v>46</v>
      </c>
      <c r="D3393" s="84">
        <v>43577</v>
      </c>
      <c r="E3393" s="85" t="s">
        <v>6955</v>
      </c>
      <c r="F3393" s="85" t="s">
        <v>3</v>
      </c>
      <c r="G3393" s="85">
        <v>1732750</v>
      </c>
      <c r="H3393" s="89"/>
      <c r="I3393" s="270" t="s">
        <v>5868</v>
      </c>
      <c r="J3393" s="89"/>
      <c r="K3393" s="89"/>
      <c r="L3393" s="89"/>
      <c r="M3393" s="89"/>
      <c r="N3393" s="271">
        <v>0</v>
      </c>
      <c r="O3393" s="271">
        <v>2000</v>
      </c>
      <c r="P3393" s="89" t="s">
        <v>670</v>
      </c>
    </row>
    <row r="3394" spans="1:16" ht="38.25">
      <c r="A3394" s="268" t="s">
        <v>565</v>
      </c>
      <c r="B3394" s="89"/>
      <c r="C3394" s="269" t="s">
        <v>615</v>
      </c>
      <c r="D3394" s="84">
        <v>43577</v>
      </c>
      <c r="E3394" s="85" t="s">
        <v>6956</v>
      </c>
      <c r="F3394" s="85" t="s">
        <v>3</v>
      </c>
      <c r="G3394" s="85">
        <v>1732737</v>
      </c>
      <c r="H3394" s="89"/>
      <c r="I3394" s="270" t="s">
        <v>7777</v>
      </c>
      <c r="J3394" s="89"/>
      <c r="K3394" s="89"/>
      <c r="L3394" s="89"/>
      <c r="M3394" s="89"/>
      <c r="N3394" s="271">
        <v>0</v>
      </c>
      <c r="O3394" s="271">
        <v>370</v>
      </c>
      <c r="P3394" s="89" t="s">
        <v>670</v>
      </c>
    </row>
    <row r="3395" spans="1:16" ht="38.25">
      <c r="A3395" s="268" t="s">
        <v>565</v>
      </c>
      <c r="B3395" s="89"/>
      <c r="C3395" s="269" t="s">
        <v>615</v>
      </c>
      <c r="D3395" s="84">
        <v>43577</v>
      </c>
      <c r="E3395" s="85" t="s">
        <v>6957</v>
      </c>
      <c r="F3395" s="85" t="s">
        <v>3</v>
      </c>
      <c r="G3395" s="85">
        <v>1732735</v>
      </c>
      <c r="H3395" s="89"/>
      <c r="I3395" s="270" t="s">
        <v>7778</v>
      </c>
      <c r="J3395" s="89"/>
      <c r="K3395" s="89"/>
      <c r="L3395" s="89"/>
      <c r="M3395" s="89"/>
      <c r="N3395" s="271">
        <v>0</v>
      </c>
      <c r="O3395" s="271">
        <v>370</v>
      </c>
      <c r="P3395" s="89" t="s">
        <v>670</v>
      </c>
    </row>
    <row r="3396" spans="1:16" ht="51">
      <c r="A3396" s="268">
        <v>41</v>
      </c>
      <c r="B3396" s="89"/>
      <c r="C3396" s="269" t="s">
        <v>47</v>
      </c>
      <c r="D3396" s="84">
        <v>43577</v>
      </c>
      <c r="E3396" s="85" t="s">
        <v>6958</v>
      </c>
      <c r="F3396" s="85" t="s">
        <v>3</v>
      </c>
      <c r="G3396" s="85">
        <v>1732728</v>
      </c>
      <c r="H3396" s="89"/>
      <c r="I3396" s="270" t="s">
        <v>7779</v>
      </c>
      <c r="J3396" s="89"/>
      <c r="K3396" s="89"/>
      <c r="L3396" s="89"/>
      <c r="M3396" s="89"/>
      <c r="N3396" s="271">
        <v>0</v>
      </c>
      <c r="O3396" s="271">
        <v>90</v>
      </c>
      <c r="P3396" s="89" t="s">
        <v>670</v>
      </c>
    </row>
    <row r="3397" spans="1:16" ht="51">
      <c r="A3397" s="268" t="s">
        <v>563</v>
      </c>
      <c r="B3397" s="89"/>
      <c r="C3397" s="269" t="s">
        <v>614</v>
      </c>
      <c r="D3397" s="84">
        <v>43577</v>
      </c>
      <c r="E3397" s="85" t="s">
        <v>6959</v>
      </c>
      <c r="F3397" s="85" t="s">
        <v>3</v>
      </c>
      <c r="G3397" s="85">
        <v>1732900</v>
      </c>
      <c r="H3397" s="89"/>
      <c r="I3397" s="270" t="s">
        <v>7780</v>
      </c>
      <c r="J3397" s="89"/>
      <c r="K3397" s="89"/>
      <c r="L3397" s="89"/>
      <c r="M3397" s="89"/>
      <c r="N3397" s="271">
        <v>0</v>
      </c>
      <c r="O3397" s="271">
        <v>2797.52</v>
      </c>
      <c r="P3397" s="89" t="s">
        <v>670</v>
      </c>
    </row>
    <row r="3398" spans="1:16" ht="51">
      <c r="A3398" s="268" t="s">
        <v>563</v>
      </c>
      <c r="B3398" s="89"/>
      <c r="C3398" s="269" t="s">
        <v>614</v>
      </c>
      <c r="D3398" s="84">
        <v>43577</v>
      </c>
      <c r="E3398" s="85" t="s">
        <v>6960</v>
      </c>
      <c r="F3398" s="85" t="s">
        <v>3</v>
      </c>
      <c r="G3398" s="85">
        <v>1732905</v>
      </c>
      <c r="H3398" s="89"/>
      <c r="I3398" s="270" t="s">
        <v>7781</v>
      </c>
      <c r="J3398" s="89"/>
      <c r="K3398" s="89"/>
      <c r="L3398" s="89"/>
      <c r="M3398" s="89"/>
      <c r="N3398" s="271">
        <v>0</v>
      </c>
      <c r="O3398" s="271">
        <v>301127.93</v>
      </c>
      <c r="P3398" s="89" t="s">
        <v>670</v>
      </c>
    </row>
    <row r="3399" spans="1:16" ht="63.75">
      <c r="A3399" s="268" t="s">
        <v>556</v>
      </c>
      <c r="B3399" s="89"/>
      <c r="C3399" s="269" t="s">
        <v>616</v>
      </c>
      <c r="D3399" s="84">
        <v>43577</v>
      </c>
      <c r="E3399" s="85" t="s">
        <v>6961</v>
      </c>
      <c r="F3399" s="85" t="s">
        <v>3</v>
      </c>
      <c r="G3399" s="85">
        <v>1732913</v>
      </c>
      <c r="H3399" s="89"/>
      <c r="I3399" s="270" t="s">
        <v>7782</v>
      </c>
      <c r="J3399" s="89"/>
      <c r="K3399" s="89"/>
      <c r="L3399" s="89"/>
      <c r="M3399" s="89"/>
      <c r="N3399" s="271">
        <v>0</v>
      </c>
      <c r="O3399" s="271">
        <v>399.73</v>
      </c>
      <c r="P3399" s="89" t="s">
        <v>670</v>
      </c>
    </row>
    <row r="3400" spans="1:16" ht="63.75">
      <c r="A3400" s="268">
        <v>682</v>
      </c>
      <c r="B3400" s="89"/>
      <c r="C3400" s="269" t="s">
        <v>1371</v>
      </c>
      <c r="D3400" s="84">
        <v>43577</v>
      </c>
      <c r="E3400" s="85" t="s">
        <v>6962</v>
      </c>
      <c r="F3400" s="85" t="s">
        <v>3</v>
      </c>
      <c r="G3400" s="85">
        <v>1732917</v>
      </c>
      <c r="H3400" s="89"/>
      <c r="I3400" s="270" t="s">
        <v>7783</v>
      </c>
      <c r="J3400" s="89"/>
      <c r="K3400" s="89"/>
      <c r="L3400" s="89"/>
      <c r="M3400" s="89"/>
      <c r="N3400" s="271">
        <v>0</v>
      </c>
      <c r="O3400" s="271">
        <v>100</v>
      </c>
      <c r="P3400" s="89" t="s">
        <v>670</v>
      </c>
    </row>
    <row r="3401" spans="1:16" ht="76.5" hidden="1">
      <c r="A3401" s="268">
        <v>513</v>
      </c>
      <c r="B3401" s="89"/>
      <c r="C3401" s="269" t="s">
        <v>171</v>
      </c>
      <c r="D3401" s="84">
        <v>43578</v>
      </c>
      <c r="E3401" s="85" t="s">
        <v>6308</v>
      </c>
      <c r="F3401" s="85" t="s">
        <v>15</v>
      </c>
      <c r="G3401" s="85">
        <v>1019798</v>
      </c>
      <c r="H3401" s="89"/>
      <c r="I3401" s="270" t="s">
        <v>7285</v>
      </c>
      <c r="J3401" s="89"/>
      <c r="K3401" s="89"/>
      <c r="L3401" s="89"/>
      <c r="M3401" s="89"/>
      <c r="N3401" s="271">
        <v>50</v>
      </c>
      <c r="O3401" s="271">
        <v>0</v>
      </c>
      <c r="P3401" s="89" t="s">
        <v>670</v>
      </c>
    </row>
    <row r="3402" spans="1:16" ht="51" hidden="1">
      <c r="A3402" s="268">
        <v>291</v>
      </c>
      <c r="B3402" s="89"/>
      <c r="C3402" s="269" t="s">
        <v>129</v>
      </c>
      <c r="D3402" s="84">
        <v>43578</v>
      </c>
      <c r="E3402" s="85" t="s">
        <v>6309</v>
      </c>
      <c r="F3402" s="85" t="s">
        <v>6</v>
      </c>
      <c r="G3402" s="85">
        <v>1109301</v>
      </c>
      <c r="H3402" s="89"/>
      <c r="I3402" s="270" t="s">
        <v>7286</v>
      </c>
      <c r="J3402" s="89"/>
      <c r="K3402" s="89"/>
      <c r="L3402" s="89"/>
      <c r="M3402" s="89"/>
      <c r="N3402" s="271">
        <v>0</v>
      </c>
      <c r="O3402" s="271">
        <v>33283556</v>
      </c>
      <c r="P3402" s="89" t="s">
        <v>670</v>
      </c>
    </row>
    <row r="3403" spans="1:16" ht="63.75" hidden="1">
      <c r="A3403" s="268">
        <v>155</v>
      </c>
      <c r="B3403" s="89"/>
      <c r="C3403" s="269" t="s">
        <v>85</v>
      </c>
      <c r="D3403" s="84">
        <v>43578</v>
      </c>
      <c r="E3403" s="85" t="s">
        <v>6310</v>
      </c>
      <c r="F3403" s="85" t="s">
        <v>6</v>
      </c>
      <c r="G3403" s="85">
        <v>1109456</v>
      </c>
      <c r="H3403" s="89"/>
      <c r="I3403" s="270" t="s">
        <v>7287</v>
      </c>
      <c r="J3403" s="89"/>
      <c r="K3403" s="89"/>
      <c r="L3403" s="89"/>
      <c r="M3403" s="89"/>
      <c r="N3403" s="271">
        <v>0</v>
      </c>
      <c r="O3403" s="271">
        <v>103000</v>
      </c>
      <c r="P3403" s="89" t="s">
        <v>670</v>
      </c>
    </row>
    <row r="3404" spans="1:16" ht="76.5" hidden="1">
      <c r="A3404" s="268" t="s">
        <v>557</v>
      </c>
      <c r="B3404" s="89"/>
      <c r="C3404" s="269" t="s">
        <v>781</v>
      </c>
      <c r="D3404" s="84">
        <v>43578</v>
      </c>
      <c r="E3404" s="85" t="s">
        <v>6311</v>
      </c>
      <c r="F3404" s="85" t="s">
        <v>6</v>
      </c>
      <c r="G3404" s="85">
        <v>1109478</v>
      </c>
      <c r="H3404" s="89"/>
      <c r="I3404" s="270" t="s">
        <v>7288</v>
      </c>
      <c r="J3404" s="89"/>
      <c r="K3404" s="89"/>
      <c r="L3404" s="89"/>
      <c r="M3404" s="89"/>
      <c r="N3404" s="271">
        <v>0</v>
      </c>
      <c r="O3404" s="271">
        <v>393000</v>
      </c>
      <c r="P3404" s="89" t="s">
        <v>670</v>
      </c>
    </row>
    <row r="3405" spans="1:16" ht="51" hidden="1">
      <c r="A3405" s="268">
        <v>513</v>
      </c>
      <c r="B3405" s="89"/>
      <c r="C3405" s="269" t="s">
        <v>171</v>
      </c>
      <c r="D3405" s="84">
        <v>43578</v>
      </c>
      <c r="E3405" s="85" t="s">
        <v>6312</v>
      </c>
      <c r="F3405" s="85" t="s">
        <v>11</v>
      </c>
      <c r="G3405" s="85">
        <v>952239</v>
      </c>
      <c r="H3405" s="89"/>
      <c r="I3405" s="270" t="s">
        <v>7289</v>
      </c>
      <c r="J3405" s="89"/>
      <c r="K3405" s="89"/>
      <c r="L3405" s="89"/>
      <c r="M3405" s="89"/>
      <c r="N3405" s="271">
        <v>50</v>
      </c>
      <c r="O3405" s="271">
        <v>0</v>
      </c>
      <c r="P3405" s="89" t="s">
        <v>670</v>
      </c>
    </row>
    <row r="3406" spans="1:16" ht="102" hidden="1">
      <c r="A3406" s="268">
        <v>132</v>
      </c>
      <c r="B3406" s="89"/>
      <c r="C3406" s="269" t="s">
        <v>68</v>
      </c>
      <c r="D3406" s="84">
        <v>43578</v>
      </c>
      <c r="E3406" s="85" t="s">
        <v>6313</v>
      </c>
      <c r="F3406" s="85" t="s">
        <v>11</v>
      </c>
      <c r="G3406" s="85">
        <v>952268</v>
      </c>
      <c r="H3406" s="89"/>
      <c r="I3406" s="270" t="s">
        <v>7290</v>
      </c>
      <c r="J3406" s="89"/>
      <c r="K3406" s="89"/>
      <c r="L3406" s="89"/>
      <c r="M3406" s="89"/>
      <c r="N3406" s="271">
        <v>79096.28</v>
      </c>
      <c r="O3406" s="271">
        <v>0</v>
      </c>
      <c r="P3406" s="89" t="s">
        <v>670</v>
      </c>
    </row>
    <row r="3407" spans="1:16" ht="51" hidden="1">
      <c r="A3407" s="268">
        <v>513</v>
      </c>
      <c r="B3407" s="89"/>
      <c r="C3407" s="269" t="s">
        <v>171</v>
      </c>
      <c r="D3407" s="84">
        <v>43578</v>
      </c>
      <c r="E3407" s="85" t="s">
        <v>6314</v>
      </c>
      <c r="F3407" s="85" t="s">
        <v>15</v>
      </c>
      <c r="G3407" s="85">
        <v>1020533</v>
      </c>
      <c r="H3407" s="89"/>
      <c r="I3407" s="270" t="s">
        <v>746</v>
      </c>
      <c r="J3407" s="89"/>
      <c r="K3407" s="89"/>
      <c r="L3407" s="89"/>
      <c r="M3407" s="89"/>
      <c r="N3407" s="271">
        <v>50</v>
      </c>
      <c r="O3407" s="271">
        <v>0</v>
      </c>
      <c r="P3407" s="89" t="s">
        <v>670</v>
      </c>
    </row>
    <row r="3408" spans="1:16" ht="51" hidden="1">
      <c r="A3408" s="268">
        <v>513</v>
      </c>
      <c r="B3408" s="89"/>
      <c r="C3408" s="269" t="s">
        <v>171</v>
      </c>
      <c r="D3408" s="84">
        <v>43578</v>
      </c>
      <c r="E3408" s="85" t="s">
        <v>6315</v>
      </c>
      <c r="F3408" s="85" t="s">
        <v>15</v>
      </c>
      <c r="G3408" s="85">
        <v>1020535</v>
      </c>
      <c r="H3408" s="89"/>
      <c r="I3408" s="270" t="s">
        <v>5564</v>
      </c>
      <c r="J3408" s="89"/>
      <c r="K3408" s="89"/>
      <c r="L3408" s="89"/>
      <c r="M3408" s="89"/>
      <c r="N3408" s="271">
        <v>50</v>
      </c>
      <c r="O3408" s="271">
        <v>0</v>
      </c>
      <c r="P3408" s="89" t="s">
        <v>670</v>
      </c>
    </row>
    <row r="3409" spans="1:16" ht="51" hidden="1">
      <c r="A3409" s="268">
        <v>513</v>
      </c>
      <c r="B3409" s="89"/>
      <c r="C3409" s="269" t="s">
        <v>171</v>
      </c>
      <c r="D3409" s="84">
        <v>43578</v>
      </c>
      <c r="E3409" s="85" t="s">
        <v>6316</v>
      </c>
      <c r="F3409" s="85" t="s">
        <v>15</v>
      </c>
      <c r="G3409" s="85">
        <v>1020537</v>
      </c>
      <c r="H3409" s="89"/>
      <c r="I3409" s="270" t="s">
        <v>744</v>
      </c>
      <c r="J3409" s="89"/>
      <c r="K3409" s="89"/>
      <c r="L3409" s="89"/>
      <c r="M3409" s="89"/>
      <c r="N3409" s="271">
        <v>50</v>
      </c>
      <c r="O3409" s="271">
        <v>0</v>
      </c>
      <c r="P3409" s="89" t="s">
        <v>670</v>
      </c>
    </row>
    <row r="3410" spans="1:16" ht="76.5" hidden="1">
      <c r="A3410" s="268">
        <v>287</v>
      </c>
      <c r="B3410" s="89"/>
      <c r="C3410" s="269" t="s">
        <v>126</v>
      </c>
      <c r="D3410" s="84">
        <v>43578</v>
      </c>
      <c r="E3410" s="85" t="s">
        <v>6317</v>
      </c>
      <c r="F3410" s="85" t="s">
        <v>11</v>
      </c>
      <c r="G3410" s="85">
        <v>1020803</v>
      </c>
      <c r="H3410" s="89"/>
      <c r="I3410" s="270" t="s">
        <v>7291</v>
      </c>
      <c r="J3410" s="89"/>
      <c r="K3410" s="89"/>
      <c r="L3410" s="89"/>
      <c r="M3410" s="89"/>
      <c r="N3410" s="271">
        <v>50</v>
      </c>
      <c r="O3410" s="271">
        <v>0</v>
      </c>
      <c r="P3410" s="89" t="s">
        <v>670</v>
      </c>
    </row>
    <row r="3411" spans="1:16" ht="63.75" hidden="1">
      <c r="A3411" s="268" t="s">
        <v>557</v>
      </c>
      <c r="B3411" s="89"/>
      <c r="C3411" s="269" t="s">
        <v>781</v>
      </c>
      <c r="D3411" s="84">
        <v>43578</v>
      </c>
      <c r="E3411" s="85" t="s">
        <v>6318</v>
      </c>
      <c r="F3411" s="85" t="s">
        <v>11</v>
      </c>
      <c r="G3411" s="85">
        <v>952253</v>
      </c>
      <c r="H3411" s="89"/>
      <c r="I3411" s="270" t="s">
        <v>7292</v>
      </c>
      <c r="J3411" s="89"/>
      <c r="K3411" s="89"/>
      <c r="L3411" s="89"/>
      <c r="M3411" s="89"/>
      <c r="N3411" s="271">
        <v>1115.7</v>
      </c>
      <c r="O3411" s="271">
        <v>0</v>
      </c>
      <c r="P3411" s="89" t="s">
        <v>670</v>
      </c>
    </row>
    <row r="3412" spans="1:16" ht="51">
      <c r="A3412" s="268" t="s">
        <v>565</v>
      </c>
      <c r="B3412" s="89"/>
      <c r="C3412" s="269" t="s">
        <v>615</v>
      </c>
      <c r="D3412" s="84">
        <v>43578</v>
      </c>
      <c r="E3412" s="85" t="s">
        <v>6963</v>
      </c>
      <c r="F3412" s="85" t="s">
        <v>3</v>
      </c>
      <c r="G3412" s="85">
        <v>1733561</v>
      </c>
      <c r="H3412" s="89"/>
      <c r="I3412" s="270" t="s">
        <v>7784</v>
      </c>
      <c r="J3412" s="89"/>
      <c r="K3412" s="89"/>
      <c r="L3412" s="89"/>
      <c r="M3412" s="89"/>
      <c r="N3412" s="271">
        <v>0</v>
      </c>
      <c r="O3412" s="271">
        <v>1033.1400000000001</v>
      </c>
      <c r="P3412" s="89" t="s">
        <v>670</v>
      </c>
    </row>
    <row r="3413" spans="1:16" ht="51">
      <c r="A3413" s="268">
        <v>41</v>
      </c>
      <c r="B3413" s="89"/>
      <c r="C3413" s="269" t="s">
        <v>47</v>
      </c>
      <c r="D3413" s="84">
        <v>43578</v>
      </c>
      <c r="E3413" s="85" t="s">
        <v>6964</v>
      </c>
      <c r="F3413" s="85" t="s">
        <v>3</v>
      </c>
      <c r="G3413" s="85">
        <v>1733579</v>
      </c>
      <c r="H3413" s="89"/>
      <c r="I3413" s="270" t="s">
        <v>7785</v>
      </c>
      <c r="J3413" s="89"/>
      <c r="K3413" s="89"/>
      <c r="L3413" s="89"/>
      <c r="M3413" s="89"/>
      <c r="N3413" s="271">
        <v>0</v>
      </c>
      <c r="O3413" s="271">
        <v>200</v>
      </c>
      <c r="P3413" s="89" t="s">
        <v>670</v>
      </c>
    </row>
    <row r="3414" spans="1:16" ht="38.25">
      <c r="A3414" s="268" t="s">
        <v>565</v>
      </c>
      <c r="B3414" s="89"/>
      <c r="C3414" s="269" t="s">
        <v>615</v>
      </c>
      <c r="D3414" s="84">
        <v>43578</v>
      </c>
      <c r="E3414" s="85" t="s">
        <v>6965</v>
      </c>
      <c r="F3414" s="85" t="s">
        <v>3</v>
      </c>
      <c r="G3414" s="85">
        <v>1733640</v>
      </c>
      <c r="H3414" s="89"/>
      <c r="I3414" s="270" t="s">
        <v>7786</v>
      </c>
      <c r="J3414" s="89"/>
      <c r="K3414" s="89"/>
      <c r="L3414" s="89"/>
      <c r="M3414" s="89"/>
      <c r="N3414" s="271">
        <v>0</v>
      </c>
      <c r="O3414" s="271">
        <v>0.54</v>
      </c>
      <c r="P3414" s="89" t="s">
        <v>670</v>
      </c>
    </row>
    <row r="3415" spans="1:16" ht="51">
      <c r="A3415" s="268">
        <v>592</v>
      </c>
      <c r="B3415" s="89"/>
      <c r="C3415" s="269" t="s">
        <v>645</v>
      </c>
      <c r="D3415" s="84">
        <v>43578</v>
      </c>
      <c r="E3415" s="85" t="s">
        <v>6966</v>
      </c>
      <c r="F3415" s="85" t="s">
        <v>3</v>
      </c>
      <c r="G3415" s="85">
        <v>1733525</v>
      </c>
      <c r="H3415" s="89"/>
      <c r="I3415" s="270" t="s">
        <v>7787</v>
      </c>
      <c r="J3415" s="89"/>
      <c r="K3415" s="89"/>
      <c r="L3415" s="89"/>
      <c r="M3415" s="89"/>
      <c r="N3415" s="271">
        <v>0</v>
      </c>
      <c r="O3415" s="271">
        <v>60</v>
      </c>
      <c r="P3415" s="89" t="s">
        <v>670</v>
      </c>
    </row>
    <row r="3416" spans="1:16" ht="38.25">
      <c r="A3416" s="268" t="s">
        <v>565</v>
      </c>
      <c r="B3416" s="89"/>
      <c r="C3416" s="269" t="s">
        <v>615</v>
      </c>
      <c r="D3416" s="84">
        <v>43578</v>
      </c>
      <c r="E3416" s="85" t="s">
        <v>6967</v>
      </c>
      <c r="F3416" s="85" t="s">
        <v>3</v>
      </c>
      <c r="G3416" s="85">
        <v>1733499</v>
      </c>
      <c r="H3416" s="89"/>
      <c r="I3416" s="270" t="s">
        <v>7788</v>
      </c>
      <c r="J3416" s="89"/>
      <c r="K3416" s="89"/>
      <c r="L3416" s="89"/>
      <c r="M3416" s="89"/>
      <c r="N3416" s="271">
        <v>0</v>
      </c>
      <c r="O3416" s="271">
        <v>1029.02</v>
      </c>
      <c r="P3416" s="89" t="s">
        <v>670</v>
      </c>
    </row>
    <row r="3417" spans="1:16" ht="51">
      <c r="A3417" s="268" t="s">
        <v>565</v>
      </c>
      <c r="B3417" s="89"/>
      <c r="C3417" s="269" t="s">
        <v>615</v>
      </c>
      <c r="D3417" s="84">
        <v>43578</v>
      </c>
      <c r="E3417" s="85" t="s">
        <v>6968</v>
      </c>
      <c r="F3417" s="85" t="s">
        <v>3</v>
      </c>
      <c r="G3417" s="85">
        <v>1733464</v>
      </c>
      <c r="H3417" s="89"/>
      <c r="I3417" s="270" t="s">
        <v>7789</v>
      </c>
      <c r="J3417" s="89"/>
      <c r="K3417" s="89"/>
      <c r="L3417" s="89"/>
      <c r="M3417" s="89"/>
      <c r="N3417" s="271">
        <v>0</v>
      </c>
      <c r="O3417" s="271">
        <v>4662</v>
      </c>
      <c r="P3417" s="89" t="s">
        <v>670</v>
      </c>
    </row>
    <row r="3418" spans="1:16" ht="51">
      <c r="A3418" s="268">
        <v>594</v>
      </c>
      <c r="B3418" s="89"/>
      <c r="C3418" s="269" t="s">
        <v>98</v>
      </c>
      <c r="D3418" s="84">
        <v>43578</v>
      </c>
      <c r="E3418" s="85" t="s">
        <v>6969</v>
      </c>
      <c r="F3418" s="85" t="s">
        <v>3</v>
      </c>
      <c r="G3418" s="85">
        <v>1733765</v>
      </c>
      <c r="H3418" s="89"/>
      <c r="I3418" s="270" t="s">
        <v>7790</v>
      </c>
      <c r="J3418" s="89"/>
      <c r="K3418" s="89"/>
      <c r="L3418" s="89"/>
      <c r="M3418" s="89"/>
      <c r="N3418" s="271">
        <v>0</v>
      </c>
      <c r="O3418" s="271">
        <v>40.18</v>
      </c>
      <c r="P3418" s="89" t="s">
        <v>670</v>
      </c>
    </row>
    <row r="3419" spans="1:16" ht="51">
      <c r="A3419" s="268">
        <v>47</v>
      </c>
      <c r="B3419" s="89"/>
      <c r="C3419" s="269" t="s">
        <v>49</v>
      </c>
      <c r="D3419" s="84">
        <v>43578</v>
      </c>
      <c r="E3419" s="85" t="s">
        <v>6970</v>
      </c>
      <c r="F3419" s="85" t="s">
        <v>3</v>
      </c>
      <c r="G3419" s="85">
        <v>1733720</v>
      </c>
      <c r="H3419" s="89"/>
      <c r="I3419" s="270" t="s">
        <v>7791</v>
      </c>
      <c r="J3419" s="89"/>
      <c r="K3419" s="89"/>
      <c r="L3419" s="89"/>
      <c r="M3419" s="89"/>
      <c r="N3419" s="271">
        <v>0</v>
      </c>
      <c r="O3419" s="271">
        <v>315</v>
      </c>
      <c r="P3419" s="89" t="s">
        <v>670</v>
      </c>
    </row>
    <row r="3420" spans="1:16" ht="51">
      <c r="A3420" s="268">
        <v>47</v>
      </c>
      <c r="B3420" s="89"/>
      <c r="C3420" s="269" t="s">
        <v>49</v>
      </c>
      <c r="D3420" s="84">
        <v>43578</v>
      </c>
      <c r="E3420" s="85" t="s">
        <v>6971</v>
      </c>
      <c r="F3420" s="85" t="s">
        <v>3</v>
      </c>
      <c r="G3420" s="85">
        <v>1733718</v>
      </c>
      <c r="H3420" s="89"/>
      <c r="I3420" s="270" t="s">
        <v>7792</v>
      </c>
      <c r="J3420" s="89"/>
      <c r="K3420" s="89"/>
      <c r="L3420" s="89"/>
      <c r="M3420" s="89"/>
      <c r="N3420" s="271">
        <v>0</v>
      </c>
      <c r="O3420" s="271">
        <v>70</v>
      </c>
      <c r="P3420" s="89" t="s">
        <v>670</v>
      </c>
    </row>
    <row r="3421" spans="1:16" ht="51">
      <c r="A3421" s="268">
        <v>47</v>
      </c>
      <c r="B3421" s="89"/>
      <c r="C3421" s="269" t="s">
        <v>49</v>
      </c>
      <c r="D3421" s="84">
        <v>43578</v>
      </c>
      <c r="E3421" s="85" t="s">
        <v>6972</v>
      </c>
      <c r="F3421" s="85" t="s">
        <v>3</v>
      </c>
      <c r="G3421" s="85">
        <v>1733715</v>
      </c>
      <c r="H3421" s="89"/>
      <c r="I3421" s="270" t="s">
        <v>7793</v>
      </c>
      <c r="J3421" s="89"/>
      <c r="K3421" s="89"/>
      <c r="L3421" s="89"/>
      <c r="M3421" s="89"/>
      <c r="N3421" s="271">
        <v>0</v>
      </c>
      <c r="O3421" s="271">
        <v>63</v>
      </c>
      <c r="P3421" s="89" t="s">
        <v>670</v>
      </c>
    </row>
    <row r="3422" spans="1:16" ht="51">
      <c r="A3422" s="268">
        <v>47</v>
      </c>
      <c r="B3422" s="89"/>
      <c r="C3422" s="269" t="s">
        <v>49</v>
      </c>
      <c r="D3422" s="84">
        <v>43578</v>
      </c>
      <c r="E3422" s="85" t="s">
        <v>6973</v>
      </c>
      <c r="F3422" s="85" t="s">
        <v>3</v>
      </c>
      <c r="G3422" s="85">
        <v>1733713</v>
      </c>
      <c r="H3422" s="89"/>
      <c r="I3422" s="270" t="s">
        <v>7794</v>
      </c>
      <c r="J3422" s="89"/>
      <c r="K3422" s="89"/>
      <c r="L3422" s="89"/>
      <c r="M3422" s="89"/>
      <c r="N3422" s="271">
        <v>0</v>
      </c>
      <c r="O3422" s="271">
        <v>1484</v>
      </c>
      <c r="P3422" s="89" t="s">
        <v>670</v>
      </c>
    </row>
    <row r="3423" spans="1:16" ht="63.75">
      <c r="A3423" s="268">
        <v>47</v>
      </c>
      <c r="B3423" s="89"/>
      <c r="C3423" s="269" t="s">
        <v>49</v>
      </c>
      <c r="D3423" s="84">
        <v>43578</v>
      </c>
      <c r="E3423" s="85" t="s">
        <v>6974</v>
      </c>
      <c r="F3423" s="85" t="s">
        <v>3</v>
      </c>
      <c r="G3423" s="85">
        <v>1733709</v>
      </c>
      <c r="H3423" s="89"/>
      <c r="I3423" s="270" t="s">
        <v>7795</v>
      </c>
      <c r="J3423" s="89"/>
      <c r="K3423" s="89"/>
      <c r="L3423" s="89"/>
      <c r="M3423" s="89"/>
      <c r="N3423" s="271">
        <v>0</v>
      </c>
      <c r="O3423" s="271">
        <v>941.5</v>
      </c>
      <c r="P3423" s="89" t="s">
        <v>670</v>
      </c>
    </row>
    <row r="3424" spans="1:16" ht="51">
      <c r="A3424" s="268">
        <v>47</v>
      </c>
      <c r="B3424" s="89"/>
      <c r="C3424" s="269" t="s">
        <v>49</v>
      </c>
      <c r="D3424" s="84">
        <v>43578</v>
      </c>
      <c r="E3424" s="85" t="s">
        <v>6975</v>
      </c>
      <c r="F3424" s="85" t="s">
        <v>3</v>
      </c>
      <c r="G3424" s="85">
        <v>1733703</v>
      </c>
      <c r="H3424" s="89"/>
      <c r="I3424" s="270" t="s">
        <v>7796</v>
      </c>
      <c r="J3424" s="89"/>
      <c r="K3424" s="89"/>
      <c r="L3424" s="89"/>
      <c r="M3424" s="89"/>
      <c r="N3424" s="271">
        <v>0</v>
      </c>
      <c r="O3424" s="271">
        <v>1574.95</v>
      </c>
      <c r="P3424" s="89" t="s">
        <v>670</v>
      </c>
    </row>
    <row r="3425" spans="1:16" ht="51">
      <c r="A3425" s="268">
        <v>212</v>
      </c>
      <c r="B3425" s="89"/>
      <c r="C3425" s="269" t="s">
        <v>100</v>
      </c>
      <c r="D3425" s="84">
        <v>43578</v>
      </c>
      <c r="E3425" s="85" t="s">
        <v>6976</v>
      </c>
      <c r="F3425" s="85" t="s">
        <v>3</v>
      </c>
      <c r="G3425" s="85">
        <v>1733690</v>
      </c>
      <c r="H3425" s="89"/>
      <c r="I3425" s="270" t="s">
        <v>7798</v>
      </c>
      <c r="J3425" s="89"/>
      <c r="K3425" s="89"/>
      <c r="L3425" s="89"/>
      <c r="M3425" s="89"/>
      <c r="N3425" s="271">
        <v>0</v>
      </c>
      <c r="O3425" s="271">
        <v>900</v>
      </c>
      <c r="P3425" s="89" t="s">
        <v>670</v>
      </c>
    </row>
    <row r="3426" spans="1:16" ht="63.75">
      <c r="A3426" s="268">
        <v>132</v>
      </c>
      <c r="B3426" s="89"/>
      <c r="C3426" s="269" t="s">
        <v>68</v>
      </c>
      <c r="D3426" s="84">
        <v>43578</v>
      </c>
      <c r="E3426" s="85" t="s">
        <v>6977</v>
      </c>
      <c r="F3426" s="85" t="s">
        <v>3</v>
      </c>
      <c r="G3426" s="85">
        <v>1733685</v>
      </c>
      <c r="H3426" s="89"/>
      <c r="I3426" s="270" t="s">
        <v>7799</v>
      </c>
      <c r="J3426" s="89"/>
      <c r="K3426" s="89"/>
      <c r="L3426" s="89"/>
      <c r="M3426" s="89"/>
      <c r="N3426" s="271">
        <v>0</v>
      </c>
      <c r="O3426" s="271">
        <v>8772.17</v>
      </c>
      <c r="P3426" s="89" t="s">
        <v>670</v>
      </c>
    </row>
    <row r="3427" spans="1:16" ht="51">
      <c r="A3427" s="268" t="s">
        <v>565</v>
      </c>
      <c r="B3427" s="89"/>
      <c r="C3427" s="269" t="s">
        <v>615</v>
      </c>
      <c r="D3427" s="84">
        <v>43578</v>
      </c>
      <c r="E3427" s="85" t="s">
        <v>6978</v>
      </c>
      <c r="F3427" s="85" t="s">
        <v>3</v>
      </c>
      <c r="G3427" s="85">
        <v>1733660</v>
      </c>
      <c r="H3427" s="89"/>
      <c r="I3427" s="270" t="s">
        <v>738</v>
      </c>
      <c r="J3427" s="89"/>
      <c r="K3427" s="89"/>
      <c r="L3427" s="89"/>
      <c r="M3427" s="89"/>
      <c r="N3427" s="271">
        <v>0</v>
      </c>
      <c r="O3427" s="271">
        <v>700</v>
      </c>
      <c r="P3427" s="89" t="s">
        <v>670</v>
      </c>
    </row>
    <row r="3428" spans="1:16" ht="63.75">
      <c r="A3428" s="268" t="s">
        <v>556</v>
      </c>
      <c r="B3428" s="89"/>
      <c r="C3428" s="269" t="s">
        <v>616</v>
      </c>
      <c r="D3428" s="84">
        <v>43578</v>
      </c>
      <c r="E3428" s="85" t="s">
        <v>6979</v>
      </c>
      <c r="F3428" s="85" t="s">
        <v>3</v>
      </c>
      <c r="G3428" s="85">
        <v>1733475</v>
      </c>
      <c r="H3428" s="89"/>
      <c r="I3428" s="270" t="s">
        <v>7800</v>
      </c>
      <c r="J3428" s="89"/>
      <c r="K3428" s="89"/>
      <c r="L3428" s="89"/>
      <c r="M3428" s="89"/>
      <c r="N3428" s="271">
        <v>0</v>
      </c>
      <c r="O3428" s="271">
        <v>665</v>
      </c>
      <c r="P3428" s="89" t="s">
        <v>670</v>
      </c>
    </row>
    <row r="3429" spans="1:16" ht="63.75">
      <c r="A3429" s="268">
        <v>35</v>
      </c>
      <c r="B3429" s="89"/>
      <c r="C3429" s="269" t="s">
        <v>46</v>
      </c>
      <c r="D3429" s="84">
        <v>43578</v>
      </c>
      <c r="E3429" s="85" t="s">
        <v>6980</v>
      </c>
      <c r="F3429" s="85" t="s">
        <v>3</v>
      </c>
      <c r="G3429" s="85">
        <v>1733474</v>
      </c>
      <c r="H3429" s="89"/>
      <c r="I3429" s="270" t="s">
        <v>7801</v>
      </c>
      <c r="J3429" s="89"/>
      <c r="K3429" s="89"/>
      <c r="L3429" s="89"/>
      <c r="M3429" s="89"/>
      <c r="N3429" s="271">
        <v>0</v>
      </c>
      <c r="O3429" s="271">
        <v>1027.3499999999999</v>
      </c>
      <c r="P3429" s="89" t="s">
        <v>670</v>
      </c>
    </row>
    <row r="3430" spans="1:16" ht="63.75">
      <c r="A3430" s="268" t="s">
        <v>565</v>
      </c>
      <c r="B3430" s="89"/>
      <c r="C3430" s="269" t="s">
        <v>615</v>
      </c>
      <c r="D3430" s="84">
        <v>43578</v>
      </c>
      <c r="E3430" s="85" t="s">
        <v>6981</v>
      </c>
      <c r="F3430" s="85" t="s">
        <v>3</v>
      </c>
      <c r="G3430" s="85">
        <v>1733450</v>
      </c>
      <c r="H3430" s="89"/>
      <c r="I3430" s="270" t="s">
        <v>7802</v>
      </c>
      <c r="J3430" s="89"/>
      <c r="K3430" s="89"/>
      <c r="L3430" s="89"/>
      <c r="M3430" s="89"/>
      <c r="N3430" s="271">
        <v>0</v>
      </c>
      <c r="O3430" s="271">
        <v>8019.8</v>
      </c>
      <c r="P3430" s="89" t="s">
        <v>670</v>
      </c>
    </row>
    <row r="3431" spans="1:16" ht="51">
      <c r="A3431" s="268">
        <v>70</v>
      </c>
      <c r="B3431" s="89"/>
      <c r="C3431" s="269" t="s">
        <v>53</v>
      </c>
      <c r="D3431" s="84">
        <v>43578</v>
      </c>
      <c r="E3431" s="85" t="s">
        <v>6982</v>
      </c>
      <c r="F3431" s="85" t="s">
        <v>3</v>
      </c>
      <c r="G3431" s="85">
        <v>1733545</v>
      </c>
      <c r="H3431" s="89"/>
      <c r="I3431" s="270" t="s">
        <v>7803</v>
      </c>
      <c r="J3431" s="89"/>
      <c r="K3431" s="89"/>
      <c r="L3431" s="89"/>
      <c r="M3431" s="89"/>
      <c r="N3431" s="271">
        <v>0</v>
      </c>
      <c r="O3431" s="271">
        <v>2600</v>
      </c>
      <c r="P3431" s="89" t="s">
        <v>670</v>
      </c>
    </row>
    <row r="3432" spans="1:16" ht="63.75">
      <c r="A3432" s="268">
        <v>340</v>
      </c>
      <c r="B3432" s="89"/>
      <c r="C3432" s="269" t="s">
        <v>147</v>
      </c>
      <c r="D3432" s="84">
        <v>43578</v>
      </c>
      <c r="E3432" s="85" t="s">
        <v>6983</v>
      </c>
      <c r="F3432" s="85" t="s">
        <v>3</v>
      </c>
      <c r="G3432" s="85">
        <v>1733544</v>
      </c>
      <c r="H3432" s="89"/>
      <c r="I3432" s="270" t="s">
        <v>7804</v>
      </c>
      <c r="J3432" s="89"/>
      <c r="K3432" s="89"/>
      <c r="L3432" s="89"/>
      <c r="M3432" s="89"/>
      <c r="N3432" s="271">
        <v>0</v>
      </c>
      <c r="O3432" s="271">
        <v>113</v>
      </c>
      <c r="P3432" s="89" t="s">
        <v>670</v>
      </c>
    </row>
    <row r="3433" spans="1:16" ht="51">
      <c r="A3433" s="268" t="s">
        <v>565</v>
      </c>
      <c r="B3433" s="89"/>
      <c r="C3433" s="269" t="s">
        <v>615</v>
      </c>
      <c r="D3433" s="84">
        <v>43578</v>
      </c>
      <c r="E3433" s="85" t="s">
        <v>6984</v>
      </c>
      <c r="F3433" s="85" t="s">
        <v>3</v>
      </c>
      <c r="G3433" s="85">
        <v>1733482</v>
      </c>
      <c r="H3433" s="89"/>
      <c r="I3433" s="270" t="s">
        <v>7805</v>
      </c>
      <c r="J3433" s="89"/>
      <c r="K3433" s="89"/>
      <c r="L3433" s="89"/>
      <c r="M3433" s="89"/>
      <c r="N3433" s="271">
        <v>0</v>
      </c>
      <c r="O3433" s="271">
        <v>7636.2</v>
      </c>
      <c r="P3433" s="89" t="s">
        <v>670</v>
      </c>
    </row>
    <row r="3434" spans="1:16" ht="51">
      <c r="A3434" s="268" t="s">
        <v>565</v>
      </c>
      <c r="B3434" s="89"/>
      <c r="C3434" s="269" t="s">
        <v>615</v>
      </c>
      <c r="D3434" s="84">
        <v>43578</v>
      </c>
      <c r="E3434" s="85" t="s">
        <v>6985</v>
      </c>
      <c r="F3434" s="85" t="s">
        <v>3</v>
      </c>
      <c r="G3434" s="85">
        <v>1733484</v>
      </c>
      <c r="H3434" s="89"/>
      <c r="I3434" s="270" t="s">
        <v>7806</v>
      </c>
      <c r="J3434" s="89"/>
      <c r="K3434" s="89"/>
      <c r="L3434" s="89"/>
      <c r="M3434" s="89"/>
      <c r="N3434" s="271">
        <v>0</v>
      </c>
      <c r="O3434" s="271">
        <v>4154.09</v>
      </c>
      <c r="P3434" s="89" t="s">
        <v>670</v>
      </c>
    </row>
    <row r="3435" spans="1:16" ht="51">
      <c r="A3435" s="268" t="s">
        <v>565</v>
      </c>
      <c r="B3435" s="89"/>
      <c r="C3435" s="269" t="s">
        <v>615</v>
      </c>
      <c r="D3435" s="84">
        <v>43578</v>
      </c>
      <c r="E3435" s="85" t="s">
        <v>6986</v>
      </c>
      <c r="F3435" s="85" t="s">
        <v>3</v>
      </c>
      <c r="G3435" s="85">
        <v>1733485</v>
      </c>
      <c r="H3435" s="89"/>
      <c r="I3435" s="270" t="s">
        <v>7807</v>
      </c>
      <c r="J3435" s="89"/>
      <c r="K3435" s="89"/>
      <c r="L3435" s="89"/>
      <c r="M3435" s="89"/>
      <c r="N3435" s="271">
        <v>0</v>
      </c>
      <c r="O3435" s="271">
        <v>7646.2</v>
      </c>
      <c r="P3435" s="89" t="s">
        <v>670</v>
      </c>
    </row>
    <row r="3436" spans="1:16" ht="63.75">
      <c r="A3436" s="268" t="s">
        <v>565</v>
      </c>
      <c r="B3436" s="89"/>
      <c r="C3436" s="269" t="s">
        <v>615</v>
      </c>
      <c r="D3436" s="84">
        <v>43578</v>
      </c>
      <c r="E3436" s="85" t="s">
        <v>6987</v>
      </c>
      <c r="F3436" s="85" t="s">
        <v>3</v>
      </c>
      <c r="G3436" s="85">
        <v>1733515</v>
      </c>
      <c r="H3436" s="89"/>
      <c r="I3436" s="270" t="s">
        <v>7808</v>
      </c>
      <c r="J3436" s="89"/>
      <c r="K3436" s="89"/>
      <c r="L3436" s="89"/>
      <c r="M3436" s="89"/>
      <c r="N3436" s="271">
        <v>0</v>
      </c>
      <c r="O3436" s="271">
        <v>21200.54</v>
      </c>
      <c r="P3436" s="89" t="s">
        <v>670</v>
      </c>
    </row>
    <row r="3437" spans="1:16" ht="63.75">
      <c r="A3437" s="268">
        <v>70</v>
      </c>
      <c r="B3437" s="89"/>
      <c r="C3437" s="269" t="s">
        <v>53</v>
      </c>
      <c r="D3437" s="84">
        <v>43578</v>
      </c>
      <c r="E3437" s="85" t="s">
        <v>6988</v>
      </c>
      <c r="F3437" s="85" t="s">
        <v>3</v>
      </c>
      <c r="G3437" s="85">
        <v>1733538</v>
      </c>
      <c r="H3437" s="89"/>
      <c r="I3437" s="270" t="s">
        <v>7809</v>
      </c>
      <c r="J3437" s="89"/>
      <c r="K3437" s="89"/>
      <c r="L3437" s="89"/>
      <c r="M3437" s="89"/>
      <c r="N3437" s="271">
        <v>0</v>
      </c>
      <c r="O3437" s="271">
        <v>75</v>
      </c>
      <c r="P3437" s="89" t="s">
        <v>670</v>
      </c>
    </row>
    <row r="3438" spans="1:16" ht="51" hidden="1">
      <c r="A3438" s="268" t="s">
        <v>557</v>
      </c>
      <c r="B3438" s="89"/>
      <c r="C3438" s="269" t="s">
        <v>781</v>
      </c>
      <c r="D3438" s="84">
        <v>43579</v>
      </c>
      <c r="E3438" s="85" t="s">
        <v>6319</v>
      </c>
      <c r="F3438" s="85" t="s">
        <v>671</v>
      </c>
      <c r="G3438" s="85">
        <v>351386</v>
      </c>
      <c r="H3438" s="89"/>
      <c r="I3438" s="270" t="s">
        <v>7293</v>
      </c>
      <c r="J3438" s="89"/>
      <c r="K3438" s="89"/>
      <c r="L3438" s="89"/>
      <c r="M3438" s="89"/>
      <c r="N3438" s="271">
        <v>0</v>
      </c>
      <c r="O3438" s="271">
        <v>2728.52</v>
      </c>
      <c r="P3438" s="89" t="s">
        <v>670</v>
      </c>
    </row>
    <row r="3439" spans="1:16" ht="63.75" hidden="1">
      <c r="A3439" s="268" t="s">
        <v>557</v>
      </c>
      <c r="B3439" s="89"/>
      <c r="C3439" s="269" t="s">
        <v>781</v>
      </c>
      <c r="D3439" s="84">
        <v>43579</v>
      </c>
      <c r="E3439" s="85" t="s">
        <v>6320</v>
      </c>
      <c r="F3439" s="85" t="s">
        <v>11</v>
      </c>
      <c r="G3439" s="85">
        <v>12036</v>
      </c>
      <c r="H3439" s="89"/>
      <c r="I3439" s="270" t="s">
        <v>7294</v>
      </c>
      <c r="J3439" s="89"/>
      <c r="K3439" s="89"/>
      <c r="L3439" s="89"/>
      <c r="M3439" s="89"/>
      <c r="N3439" s="271">
        <v>547.62</v>
      </c>
      <c r="O3439" s="271">
        <v>0</v>
      </c>
      <c r="P3439" s="89" t="s">
        <v>670</v>
      </c>
    </row>
    <row r="3440" spans="1:16" ht="63.75" hidden="1">
      <c r="A3440" s="268">
        <v>513</v>
      </c>
      <c r="B3440" s="89"/>
      <c r="C3440" s="269" t="s">
        <v>171</v>
      </c>
      <c r="D3440" s="84">
        <v>43579</v>
      </c>
      <c r="E3440" s="85" t="s">
        <v>6321</v>
      </c>
      <c r="F3440" s="85" t="s">
        <v>15</v>
      </c>
      <c r="G3440" s="85">
        <v>1020955</v>
      </c>
      <c r="H3440" s="89"/>
      <c r="I3440" s="270" t="s">
        <v>7295</v>
      </c>
      <c r="J3440" s="89"/>
      <c r="K3440" s="89"/>
      <c r="L3440" s="89"/>
      <c r="M3440" s="89"/>
      <c r="N3440" s="271">
        <v>50</v>
      </c>
      <c r="O3440" s="271">
        <v>0</v>
      </c>
      <c r="P3440" s="89" t="s">
        <v>670</v>
      </c>
    </row>
    <row r="3441" spans="1:16" ht="63.75" hidden="1">
      <c r="A3441" s="268">
        <v>513</v>
      </c>
      <c r="B3441" s="89"/>
      <c r="C3441" s="269" t="s">
        <v>171</v>
      </c>
      <c r="D3441" s="84">
        <v>43579</v>
      </c>
      <c r="E3441" s="85" t="s">
        <v>6322</v>
      </c>
      <c r="F3441" s="85" t="s">
        <v>15</v>
      </c>
      <c r="G3441" s="85">
        <v>1020959</v>
      </c>
      <c r="H3441" s="89"/>
      <c r="I3441" s="270" t="s">
        <v>7296</v>
      </c>
      <c r="J3441" s="89"/>
      <c r="K3441" s="89"/>
      <c r="L3441" s="89"/>
      <c r="M3441" s="89"/>
      <c r="N3441" s="271">
        <v>50</v>
      </c>
      <c r="O3441" s="271">
        <v>0</v>
      </c>
      <c r="P3441" s="89" t="s">
        <v>670</v>
      </c>
    </row>
    <row r="3442" spans="1:16" ht="102" hidden="1">
      <c r="A3442" s="268">
        <v>222</v>
      </c>
      <c r="B3442" s="89"/>
      <c r="C3442" s="269" t="s">
        <v>103</v>
      </c>
      <c r="D3442" s="84">
        <v>43579</v>
      </c>
      <c r="E3442" s="85" t="s">
        <v>6323</v>
      </c>
      <c r="F3442" s="85" t="s">
        <v>629</v>
      </c>
      <c r="G3442" s="85">
        <v>7830</v>
      </c>
      <c r="H3442" s="89"/>
      <c r="I3442" s="270" t="s">
        <v>7297</v>
      </c>
      <c r="J3442" s="89"/>
      <c r="K3442" s="89"/>
      <c r="L3442" s="89"/>
      <c r="M3442" s="89"/>
      <c r="N3442" s="271">
        <v>322.33</v>
      </c>
      <c r="O3442" s="271">
        <v>0</v>
      </c>
      <c r="P3442" s="89" t="s">
        <v>670</v>
      </c>
    </row>
    <row r="3443" spans="1:16" ht="102" hidden="1">
      <c r="A3443" s="268">
        <v>15</v>
      </c>
      <c r="B3443" s="89"/>
      <c r="C3443" s="269" t="s">
        <v>42</v>
      </c>
      <c r="D3443" s="84">
        <v>43579</v>
      </c>
      <c r="E3443" s="85" t="s">
        <v>6324</v>
      </c>
      <c r="F3443" s="85" t="s">
        <v>629</v>
      </c>
      <c r="G3443" s="85">
        <v>7831</v>
      </c>
      <c r="H3443" s="89"/>
      <c r="I3443" s="270" t="s">
        <v>7298</v>
      </c>
      <c r="J3443" s="89"/>
      <c r="K3443" s="89"/>
      <c r="L3443" s="89"/>
      <c r="M3443" s="89"/>
      <c r="N3443" s="271">
        <v>1076.8599999999999</v>
      </c>
      <c r="O3443" s="271">
        <v>0</v>
      </c>
      <c r="P3443" s="89" t="s">
        <v>670</v>
      </c>
    </row>
    <row r="3444" spans="1:16" ht="51" hidden="1">
      <c r="A3444" s="268">
        <v>513</v>
      </c>
      <c r="B3444" s="89"/>
      <c r="C3444" s="269" t="s">
        <v>171</v>
      </c>
      <c r="D3444" s="84">
        <v>43579</v>
      </c>
      <c r="E3444" s="85" t="s">
        <v>6325</v>
      </c>
      <c r="F3444" s="85" t="s">
        <v>15</v>
      </c>
      <c r="G3444" s="85">
        <v>1021105</v>
      </c>
      <c r="H3444" s="89"/>
      <c r="I3444" s="270" t="s">
        <v>4401</v>
      </c>
      <c r="J3444" s="89"/>
      <c r="K3444" s="89"/>
      <c r="L3444" s="89"/>
      <c r="M3444" s="89"/>
      <c r="N3444" s="271">
        <v>50</v>
      </c>
      <c r="O3444" s="271">
        <v>0</v>
      </c>
      <c r="P3444" s="89" t="s">
        <v>670</v>
      </c>
    </row>
    <row r="3445" spans="1:16" ht="51" hidden="1">
      <c r="A3445" s="268">
        <v>513</v>
      </c>
      <c r="B3445" s="89"/>
      <c r="C3445" s="269" t="s">
        <v>171</v>
      </c>
      <c r="D3445" s="84">
        <v>43579</v>
      </c>
      <c r="E3445" s="85" t="s">
        <v>6326</v>
      </c>
      <c r="F3445" s="85" t="s">
        <v>15</v>
      </c>
      <c r="G3445" s="85">
        <v>1021107</v>
      </c>
      <c r="H3445" s="89"/>
      <c r="I3445" s="270" t="s">
        <v>743</v>
      </c>
      <c r="J3445" s="89"/>
      <c r="K3445" s="89"/>
      <c r="L3445" s="89"/>
      <c r="M3445" s="89"/>
      <c r="N3445" s="271">
        <v>50</v>
      </c>
      <c r="O3445" s="271">
        <v>0</v>
      </c>
      <c r="P3445" s="89" t="s">
        <v>670</v>
      </c>
    </row>
    <row r="3446" spans="1:16" ht="51" hidden="1">
      <c r="A3446" s="268">
        <v>513</v>
      </c>
      <c r="B3446" s="89"/>
      <c r="C3446" s="269" t="s">
        <v>171</v>
      </c>
      <c r="D3446" s="84">
        <v>43579</v>
      </c>
      <c r="E3446" s="85" t="s">
        <v>6327</v>
      </c>
      <c r="F3446" s="85" t="s">
        <v>15</v>
      </c>
      <c r="G3446" s="85">
        <v>1021109</v>
      </c>
      <c r="H3446" s="89"/>
      <c r="I3446" s="270" t="s">
        <v>744</v>
      </c>
      <c r="J3446" s="89"/>
      <c r="K3446" s="89"/>
      <c r="L3446" s="89"/>
      <c r="M3446" s="89"/>
      <c r="N3446" s="271">
        <v>50</v>
      </c>
      <c r="O3446" s="271">
        <v>0</v>
      </c>
      <c r="P3446" s="89" t="s">
        <v>670</v>
      </c>
    </row>
    <row r="3447" spans="1:16" ht="76.5" hidden="1">
      <c r="A3447" s="268">
        <v>513</v>
      </c>
      <c r="B3447" s="89"/>
      <c r="C3447" s="269" t="s">
        <v>171</v>
      </c>
      <c r="D3447" s="84">
        <v>43579</v>
      </c>
      <c r="E3447" s="85" t="s">
        <v>6328</v>
      </c>
      <c r="F3447" s="85" t="s">
        <v>15</v>
      </c>
      <c r="G3447" s="85">
        <v>7849</v>
      </c>
      <c r="H3447" s="89"/>
      <c r="I3447" s="270" t="s">
        <v>7299</v>
      </c>
      <c r="J3447" s="89"/>
      <c r="K3447" s="89"/>
      <c r="L3447" s="89"/>
      <c r="M3447" s="89"/>
      <c r="N3447" s="271">
        <v>50</v>
      </c>
      <c r="O3447" s="271">
        <v>0</v>
      </c>
      <c r="P3447" s="89" t="s">
        <v>670</v>
      </c>
    </row>
    <row r="3448" spans="1:16" ht="51" hidden="1">
      <c r="A3448" s="268" t="s">
        <v>559</v>
      </c>
      <c r="B3448" s="89"/>
      <c r="C3448" s="269" t="s">
        <v>760</v>
      </c>
      <c r="D3448" s="84">
        <v>43579</v>
      </c>
      <c r="E3448" s="85" t="s">
        <v>6329</v>
      </c>
      <c r="F3448" s="85" t="s">
        <v>6</v>
      </c>
      <c r="G3448" s="85">
        <v>1109775</v>
      </c>
      <c r="H3448" s="89"/>
      <c r="I3448" s="270" t="s">
        <v>7300</v>
      </c>
      <c r="J3448" s="89"/>
      <c r="K3448" s="89"/>
      <c r="L3448" s="89"/>
      <c r="M3448" s="89"/>
      <c r="N3448" s="271">
        <v>0</v>
      </c>
      <c r="O3448" s="271">
        <v>3000</v>
      </c>
      <c r="P3448" s="89" t="s">
        <v>670</v>
      </c>
    </row>
    <row r="3449" spans="1:16" ht="63.75" hidden="1">
      <c r="A3449" s="268">
        <v>287</v>
      </c>
      <c r="B3449" s="89"/>
      <c r="C3449" s="269" t="s">
        <v>126</v>
      </c>
      <c r="D3449" s="84">
        <v>43579</v>
      </c>
      <c r="E3449" s="85" t="s">
        <v>6330</v>
      </c>
      <c r="F3449" s="85" t="s">
        <v>11</v>
      </c>
      <c r="G3449" s="85">
        <v>1021620</v>
      </c>
      <c r="H3449" s="89"/>
      <c r="I3449" s="270" t="s">
        <v>7301</v>
      </c>
      <c r="J3449" s="89"/>
      <c r="K3449" s="89"/>
      <c r="L3449" s="89"/>
      <c r="M3449" s="89"/>
      <c r="N3449" s="271">
        <v>50</v>
      </c>
      <c r="O3449" s="271">
        <v>0</v>
      </c>
      <c r="P3449" s="89" t="s">
        <v>670</v>
      </c>
    </row>
    <row r="3450" spans="1:16" ht="76.5" hidden="1">
      <c r="A3450" s="268">
        <v>35</v>
      </c>
      <c r="B3450" s="89"/>
      <c r="C3450" s="269" t="s">
        <v>46</v>
      </c>
      <c r="D3450" s="84">
        <v>43579</v>
      </c>
      <c r="E3450" s="85" t="s">
        <v>6331</v>
      </c>
      <c r="F3450" s="85" t="s">
        <v>671</v>
      </c>
      <c r="G3450" s="85">
        <v>351675</v>
      </c>
      <c r="H3450" s="89"/>
      <c r="I3450" s="270" t="s">
        <v>7302</v>
      </c>
      <c r="J3450" s="89"/>
      <c r="K3450" s="89"/>
      <c r="L3450" s="89"/>
      <c r="M3450" s="89"/>
      <c r="N3450" s="271">
        <v>0</v>
      </c>
      <c r="O3450" s="271">
        <v>142853.46</v>
      </c>
      <c r="P3450" s="89" t="s">
        <v>670</v>
      </c>
    </row>
    <row r="3451" spans="1:16" ht="76.5" hidden="1">
      <c r="A3451" s="268">
        <v>35</v>
      </c>
      <c r="B3451" s="89"/>
      <c r="C3451" s="269" t="s">
        <v>46</v>
      </c>
      <c r="D3451" s="84">
        <v>43579</v>
      </c>
      <c r="E3451" s="85" t="s">
        <v>6331</v>
      </c>
      <c r="F3451" s="85" t="s">
        <v>671</v>
      </c>
      <c r="G3451" s="85">
        <v>351674</v>
      </c>
      <c r="H3451" s="89"/>
      <c r="I3451" s="270" t="s">
        <v>7303</v>
      </c>
      <c r="J3451" s="89"/>
      <c r="K3451" s="89"/>
      <c r="L3451" s="89"/>
      <c r="M3451" s="89"/>
      <c r="N3451" s="271">
        <v>0</v>
      </c>
      <c r="O3451" s="271">
        <v>109446.7</v>
      </c>
      <c r="P3451" s="89" t="s">
        <v>670</v>
      </c>
    </row>
    <row r="3452" spans="1:16" ht="63.75" hidden="1">
      <c r="A3452" s="268">
        <v>35</v>
      </c>
      <c r="B3452" s="89"/>
      <c r="C3452" s="269" t="s">
        <v>46</v>
      </c>
      <c r="D3452" s="84">
        <v>43579</v>
      </c>
      <c r="E3452" s="85" t="s">
        <v>6331</v>
      </c>
      <c r="F3452" s="85" t="s">
        <v>671</v>
      </c>
      <c r="G3452" s="85">
        <v>351677</v>
      </c>
      <c r="H3452" s="89"/>
      <c r="I3452" s="270" t="s">
        <v>7304</v>
      </c>
      <c r="J3452" s="89"/>
      <c r="K3452" s="89"/>
      <c r="L3452" s="89"/>
      <c r="M3452" s="89"/>
      <c r="N3452" s="271">
        <v>0</v>
      </c>
      <c r="O3452" s="271">
        <v>14942.71</v>
      </c>
      <c r="P3452" s="89" t="s">
        <v>670</v>
      </c>
    </row>
    <row r="3453" spans="1:16" ht="76.5" hidden="1">
      <c r="A3453" s="268">
        <v>35</v>
      </c>
      <c r="B3453" s="89"/>
      <c r="C3453" s="269" t="s">
        <v>46</v>
      </c>
      <c r="D3453" s="84">
        <v>43579</v>
      </c>
      <c r="E3453" s="85" t="s">
        <v>6331</v>
      </c>
      <c r="F3453" s="85" t="s">
        <v>671</v>
      </c>
      <c r="G3453" s="85">
        <v>351673</v>
      </c>
      <c r="H3453" s="89"/>
      <c r="I3453" s="270" t="s">
        <v>7305</v>
      </c>
      <c r="J3453" s="89"/>
      <c r="K3453" s="89"/>
      <c r="L3453" s="89"/>
      <c r="M3453" s="89"/>
      <c r="N3453" s="271">
        <v>0</v>
      </c>
      <c r="O3453" s="271">
        <v>10480.030000000001</v>
      </c>
      <c r="P3453" s="89" t="s">
        <v>670</v>
      </c>
    </row>
    <row r="3454" spans="1:16" ht="76.5" hidden="1">
      <c r="A3454" s="268">
        <v>35</v>
      </c>
      <c r="B3454" s="89"/>
      <c r="C3454" s="269" t="s">
        <v>46</v>
      </c>
      <c r="D3454" s="84">
        <v>43579</v>
      </c>
      <c r="E3454" s="85" t="s">
        <v>6331</v>
      </c>
      <c r="F3454" s="85" t="s">
        <v>671</v>
      </c>
      <c r="G3454" s="85">
        <v>351672</v>
      </c>
      <c r="H3454" s="89"/>
      <c r="I3454" s="270" t="s">
        <v>7306</v>
      </c>
      <c r="J3454" s="89"/>
      <c r="K3454" s="89"/>
      <c r="L3454" s="89"/>
      <c r="M3454" s="89"/>
      <c r="N3454" s="271">
        <v>0</v>
      </c>
      <c r="O3454" s="271">
        <v>4776.3999999999996</v>
      </c>
      <c r="P3454" s="89" t="s">
        <v>670</v>
      </c>
    </row>
    <row r="3455" spans="1:16" ht="51" hidden="1">
      <c r="A3455" s="268">
        <v>35</v>
      </c>
      <c r="B3455" s="89"/>
      <c r="C3455" s="269" t="s">
        <v>46</v>
      </c>
      <c r="D3455" s="84">
        <v>43579</v>
      </c>
      <c r="E3455" s="85" t="s">
        <v>6331</v>
      </c>
      <c r="F3455" s="85" t="s">
        <v>671</v>
      </c>
      <c r="G3455" s="85">
        <v>351676</v>
      </c>
      <c r="H3455" s="89"/>
      <c r="I3455" s="270" t="s">
        <v>7307</v>
      </c>
      <c r="J3455" s="89"/>
      <c r="K3455" s="89"/>
      <c r="L3455" s="89"/>
      <c r="M3455" s="89"/>
      <c r="N3455" s="271">
        <v>0</v>
      </c>
      <c r="O3455" s="271">
        <v>300081.84000000003</v>
      </c>
      <c r="P3455" s="89" t="s">
        <v>670</v>
      </c>
    </row>
    <row r="3456" spans="1:16" ht="51" hidden="1">
      <c r="A3456" s="268">
        <v>340</v>
      </c>
      <c r="B3456" s="89"/>
      <c r="C3456" s="269" t="s">
        <v>147</v>
      </c>
      <c r="D3456" s="84">
        <v>43579</v>
      </c>
      <c r="E3456" s="85" t="s">
        <v>6332</v>
      </c>
      <c r="F3456" s="85" t="s">
        <v>6</v>
      </c>
      <c r="G3456" s="85">
        <v>1022163</v>
      </c>
      <c r="H3456" s="89"/>
      <c r="I3456" s="270" t="s">
        <v>7308</v>
      </c>
      <c r="J3456" s="89"/>
      <c r="K3456" s="89"/>
      <c r="L3456" s="89"/>
      <c r="M3456" s="89"/>
      <c r="N3456" s="271">
        <v>0</v>
      </c>
      <c r="O3456" s="271">
        <v>60148.55</v>
      </c>
      <c r="P3456" s="89" t="s">
        <v>670</v>
      </c>
    </row>
    <row r="3457" spans="1:16" ht="38.25" hidden="1">
      <c r="A3457" s="268" t="s">
        <v>565</v>
      </c>
      <c r="B3457" s="89"/>
      <c r="C3457" s="269" t="s">
        <v>615</v>
      </c>
      <c r="D3457" s="84">
        <v>43579</v>
      </c>
      <c r="E3457" s="85" t="s">
        <v>6333</v>
      </c>
      <c r="F3457" s="85" t="s">
        <v>6</v>
      </c>
      <c r="G3457" s="85">
        <v>1109865</v>
      </c>
      <c r="H3457" s="89"/>
      <c r="I3457" s="270" t="s">
        <v>7309</v>
      </c>
      <c r="J3457" s="89"/>
      <c r="K3457" s="89"/>
      <c r="L3457" s="89"/>
      <c r="M3457" s="89"/>
      <c r="N3457" s="271">
        <v>0</v>
      </c>
      <c r="O3457" s="271">
        <v>10502494.1</v>
      </c>
      <c r="P3457" s="89" t="s">
        <v>670</v>
      </c>
    </row>
    <row r="3458" spans="1:16" ht="51" hidden="1">
      <c r="A3458" s="268" t="s">
        <v>559</v>
      </c>
      <c r="B3458" s="89"/>
      <c r="C3458" s="269" t="s">
        <v>760</v>
      </c>
      <c r="D3458" s="84">
        <v>43579</v>
      </c>
      <c r="E3458" s="85" t="s">
        <v>6334</v>
      </c>
      <c r="F3458" s="85" t="s">
        <v>6</v>
      </c>
      <c r="G3458" s="85">
        <v>1109920</v>
      </c>
      <c r="H3458" s="89"/>
      <c r="I3458" s="270" t="s">
        <v>7310</v>
      </c>
      <c r="J3458" s="89"/>
      <c r="K3458" s="89"/>
      <c r="L3458" s="89"/>
      <c r="M3458" s="89"/>
      <c r="N3458" s="271">
        <v>0</v>
      </c>
      <c r="O3458" s="271">
        <v>3100.65</v>
      </c>
      <c r="P3458" s="89" t="s">
        <v>670</v>
      </c>
    </row>
    <row r="3459" spans="1:16" ht="76.5" hidden="1">
      <c r="A3459" s="268" t="s">
        <v>557</v>
      </c>
      <c r="B3459" s="89"/>
      <c r="C3459" s="269" t="s">
        <v>781</v>
      </c>
      <c r="D3459" s="84">
        <v>43579</v>
      </c>
      <c r="E3459" s="85" t="s">
        <v>6335</v>
      </c>
      <c r="F3459" s="85" t="s">
        <v>6</v>
      </c>
      <c r="G3459" s="85">
        <v>1110029</v>
      </c>
      <c r="H3459" s="89"/>
      <c r="I3459" s="270" t="s">
        <v>7311</v>
      </c>
      <c r="J3459" s="89"/>
      <c r="K3459" s="89"/>
      <c r="L3459" s="89"/>
      <c r="M3459" s="89"/>
      <c r="N3459" s="271">
        <v>0</v>
      </c>
      <c r="O3459" s="271">
        <v>360000</v>
      </c>
      <c r="P3459" s="89" t="s">
        <v>670</v>
      </c>
    </row>
    <row r="3460" spans="1:16" ht="63.75" hidden="1">
      <c r="A3460" s="268">
        <v>16</v>
      </c>
      <c r="B3460" s="89"/>
      <c r="C3460" s="269" t="s">
        <v>43</v>
      </c>
      <c r="D3460" s="84">
        <v>43579</v>
      </c>
      <c r="E3460" s="85" t="s">
        <v>6336</v>
      </c>
      <c r="F3460" s="85" t="s">
        <v>6</v>
      </c>
      <c r="G3460" s="85">
        <v>952387</v>
      </c>
      <c r="H3460" s="89"/>
      <c r="I3460" s="270" t="s">
        <v>7312</v>
      </c>
      <c r="J3460" s="89"/>
      <c r="K3460" s="89"/>
      <c r="L3460" s="89"/>
      <c r="M3460" s="89"/>
      <c r="N3460" s="271">
        <v>0</v>
      </c>
      <c r="O3460" s="271">
        <v>1539930</v>
      </c>
      <c r="P3460" s="89" t="s">
        <v>670</v>
      </c>
    </row>
    <row r="3461" spans="1:16" ht="63.75" hidden="1">
      <c r="A3461" s="268">
        <v>16</v>
      </c>
      <c r="B3461" s="89"/>
      <c r="C3461" s="269" t="s">
        <v>43</v>
      </c>
      <c r="D3461" s="84">
        <v>43579</v>
      </c>
      <c r="E3461" s="85" t="s">
        <v>6337</v>
      </c>
      <c r="F3461" s="85" t="s">
        <v>11</v>
      </c>
      <c r="G3461" s="85">
        <v>952387</v>
      </c>
      <c r="H3461" s="89"/>
      <c r="I3461" s="270" t="s">
        <v>7313</v>
      </c>
      <c r="J3461" s="89"/>
      <c r="K3461" s="89"/>
      <c r="L3461" s="89"/>
      <c r="M3461" s="89"/>
      <c r="N3461" s="271">
        <v>50</v>
      </c>
      <c r="O3461" s="271">
        <v>0</v>
      </c>
      <c r="P3461" s="89" t="s">
        <v>670</v>
      </c>
    </row>
    <row r="3462" spans="1:16" ht="51" hidden="1">
      <c r="A3462" s="268">
        <v>340</v>
      </c>
      <c r="B3462" s="89"/>
      <c r="C3462" s="269" t="s">
        <v>147</v>
      </c>
      <c r="D3462" s="84">
        <v>43579</v>
      </c>
      <c r="E3462" s="85" t="s">
        <v>6338</v>
      </c>
      <c r="F3462" s="85" t="s">
        <v>15</v>
      </c>
      <c r="G3462" s="85">
        <v>1022164</v>
      </c>
      <c r="H3462" s="89"/>
      <c r="I3462" s="270" t="s">
        <v>7314</v>
      </c>
      <c r="J3462" s="89"/>
      <c r="K3462" s="89"/>
      <c r="L3462" s="89"/>
      <c r="M3462" s="89"/>
      <c r="N3462" s="271">
        <v>50</v>
      </c>
      <c r="O3462" s="271">
        <v>0</v>
      </c>
      <c r="P3462" s="89" t="s">
        <v>670</v>
      </c>
    </row>
    <row r="3463" spans="1:16" ht="51">
      <c r="A3463" s="268">
        <v>132</v>
      </c>
      <c r="B3463" s="89"/>
      <c r="C3463" s="269" t="s">
        <v>68</v>
      </c>
      <c r="D3463" s="84">
        <v>43579</v>
      </c>
      <c r="E3463" s="85" t="s">
        <v>6989</v>
      </c>
      <c r="F3463" s="85" t="s">
        <v>3</v>
      </c>
      <c r="G3463" s="85">
        <v>1734136</v>
      </c>
      <c r="H3463" s="89"/>
      <c r="I3463" s="270" t="s">
        <v>7810</v>
      </c>
      <c r="J3463" s="89"/>
      <c r="K3463" s="89"/>
      <c r="L3463" s="89"/>
      <c r="M3463" s="89"/>
      <c r="N3463" s="271">
        <v>0</v>
      </c>
      <c r="O3463" s="271">
        <v>11275.2</v>
      </c>
      <c r="P3463" s="89" t="s">
        <v>670</v>
      </c>
    </row>
    <row r="3464" spans="1:16" ht="51">
      <c r="A3464" s="268">
        <v>526</v>
      </c>
      <c r="B3464" s="89"/>
      <c r="C3464" s="269" t="s">
        <v>610</v>
      </c>
      <c r="D3464" s="84">
        <v>43579</v>
      </c>
      <c r="E3464" s="85" t="s">
        <v>6990</v>
      </c>
      <c r="F3464" s="85" t="s">
        <v>3</v>
      </c>
      <c r="G3464" s="85">
        <v>1734144</v>
      </c>
      <c r="H3464" s="89"/>
      <c r="I3464" s="270" t="s">
        <v>7811</v>
      </c>
      <c r="J3464" s="89"/>
      <c r="K3464" s="89"/>
      <c r="L3464" s="89"/>
      <c r="M3464" s="89"/>
      <c r="N3464" s="271">
        <v>0</v>
      </c>
      <c r="O3464" s="271">
        <v>140.85</v>
      </c>
      <c r="P3464" s="89" t="s">
        <v>670</v>
      </c>
    </row>
    <row r="3465" spans="1:16" ht="63.75">
      <c r="A3465" s="268">
        <v>87</v>
      </c>
      <c r="B3465" s="89"/>
      <c r="C3465" s="269" t="s">
        <v>57</v>
      </c>
      <c r="D3465" s="84">
        <v>43579</v>
      </c>
      <c r="E3465" s="85" t="s">
        <v>6991</v>
      </c>
      <c r="F3465" s="85" t="s">
        <v>3</v>
      </c>
      <c r="G3465" s="85">
        <v>1734167</v>
      </c>
      <c r="H3465" s="89"/>
      <c r="I3465" s="270" t="s">
        <v>7812</v>
      </c>
      <c r="J3465" s="89"/>
      <c r="K3465" s="89"/>
      <c r="L3465" s="89"/>
      <c r="M3465" s="89"/>
      <c r="N3465" s="271">
        <v>0</v>
      </c>
      <c r="O3465" s="271">
        <v>710</v>
      </c>
      <c r="P3465" s="89" t="s">
        <v>670</v>
      </c>
    </row>
    <row r="3466" spans="1:16" ht="51">
      <c r="A3466" s="268">
        <v>16</v>
      </c>
      <c r="B3466" s="89"/>
      <c r="C3466" s="269" t="s">
        <v>43</v>
      </c>
      <c r="D3466" s="84">
        <v>43579</v>
      </c>
      <c r="E3466" s="85" t="s">
        <v>6992</v>
      </c>
      <c r="F3466" s="85" t="s">
        <v>3</v>
      </c>
      <c r="G3466" s="85">
        <v>1734180</v>
      </c>
      <c r="H3466" s="89"/>
      <c r="I3466" s="270" t="s">
        <v>7813</v>
      </c>
      <c r="J3466" s="89"/>
      <c r="K3466" s="89"/>
      <c r="L3466" s="89"/>
      <c r="M3466" s="89"/>
      <c r="N3466" s="271">
        <v>0</v>
      </c>
      <c r="O3466" s="271">
        <v>506.34000000000003</v>
      </c>
      <c r="P3466" s="89" t="s">
        <v>670</v>
      </c>
    </row>
    <row r="3467" spans="1:16" ht="63.75">
      <c r="A3467" s="268">
        <v>313</v>
      </c>
      <c r="B3467" s="89"/>
      <c r="C3467" s="269" t="s">
        <v>144</v>
      </c>
      <c r="D3467" s="84">
        <v>43579</v>
      </c>
      <c r="E3467" s="85" t="s">
        <v>6993</v>
      </c>
      <c r="F3467" s="85" t="s">
        <v>3</v>
      </c>
      <c r="G3467" s="85">
        <v>1734126</v>
      </c>
      <c r="H3467" s="89"/>
      <c r="I3467" s="270" t="s">
        <v>7814</v>
      </c>
      <c r="J3467" s="89"/>
      <c r="K3467" s="89"/>
      <c r="L3467" s="89"/>
      <c r="M3467" s="89"/>
      <c r="N3467" s="271">
        <v>0</v>
      </c>
      <c r="O3467" s="271">
        <v>185.5</v>
      </c>
      <c r="P3467" s="89" t="s">
        <v>670</v>
      </c>
    </row>
    <row r="3468" spans="1:16" ht="51">
      <c r="A3468" s="268" t="s">
        <v>565</v>
      </c>
      <c r="B3468" s="89"/>
      <c r="C3468" s="269" t="s">
        <v>615</v>
      </c>
      <c r="D3468" s="84">
        <v>43579</v>
      </c>
      <c r="E3468" s="85" t="s">
        <v>6994</v>
      </c>
      <c r="F3468" s="85" t="s">
        <v>3</v>
      </c>
      <c r="G3468" s="85">
        <v>1734109</v>
      </c>
      <c r="H3468" s="89"/>
      <c r="I3468" s="270" t="s">
        <v>7815</v>
      </c>
      <c r="J3468" s="89"/>
      <c r="K3468" s="89"/>
      <c r="L3468" s="89"/>
      <c r="M3468" s="89"/>
      <c r="N3468" s="271">
        <v>0</v>
      </c>
      <c r="O3468" s="271">
        <v>3267.88</v>
      </c>
      <c r="P3468" s="89" t="s">
        <v>670</v>
      </c>
    </row>
    <row r="3469" spans="1:16" ht="51">
      <c r="A3469" s="268">
        <v>599</v>
      </c>
      <c r="B3469" s="89"/>
      <c r="C3469" s="269" t="s">
        <v>1370</v>
      </c>
      <c r="D3469" s="84">
        <v>43579</v>
      </c>
      <c r="E3469" s="85" t="s">
        <v>6995</v>
      </c>
      <c r="F3469" s="85" t="s">
        <v>3</v>
      </c>
      <c r="G3469" s="85">
        <v>1734096</v>
      </c>
      <c r="H3469" s="89"/>
      <c r="I3469" s="270" t="s">
        <v>7816</v>
      </c>
      <c r="J3469" s="89"/>
      <c r="K3469" s="89"/>
      <c r="L3469" s="89"/>
      <c r="M3469" s="89"/>
      <c r="N3469" s="271">
        <v>0</v>
      </c>
      <c r="O3469" s="271">
        <v>200</v>
      </c>
      <c r="P3469" s="89" t="s">
        <v>670</v>
      </c>
    </row>
    <row r="3470" spans="1:16" ht="51">
      <c r="A3470" s="268">
        <v>192</v>
      </c>
      <c r="B3470" s="89"/>
      <c r="C3470" s="269" t="s">
        <v>93</v>
      </c>
      <c r="D3470" s="84">
        <v>43579</v>
      </c>
      <c r="E3470" s="85" t="s">
        <v>6996</v>
      </c>
      <c r="F3470" s="85" t="s">
        <v>3</v>
      </c>
      <c r="G3470" s="85">
        <v>1734029</v>
      </c>
      <c r="H3470" s="89"/>
      <c r="I3470" s="270" t="s">
        <v>7817</v>
      </c>
      <c r="J3470" s="89"/>
      <c r="K3470" s="89"/>
      <c r="L3470" s="89"/>
      <c r="M3470" s="89"/>
      <c r="N3470" s="271">
        <v>0</v>
      </c>
      <c r="O3470" s="271">
        <v>2178</v>
      </c>
      <c r="P3470" s="89" t="s">
        <v>670</v>
      </c>
    </row>
    <row r="3471" spans="1:16" ht="63.75">
      <c r="A3471" s="268">
        <v>266</v>
      </c>
      <c r="B3471" s="89"/>
      <c r="C3471" s="269" t="s">
        <v>1354</v>
      </c>
      <c r="D3471" s="84">
        <v>43579</v>
      </c>
      <c r="E3471" s="85" t="s">
        <v>6997</v>
      </c>
      <c r="F3471" s="85" t="s">
        <v>3</v>
      </c>
      <c r="G3471" s="85">
        <v>1734343</v>
      </c>
      <c r="H3471" s="89"/>
      <c r="I3471" s="270" t="s">
        <v>7818</v>
      </c>
      <c r="J3471" s="89"/>
      <c r="K3471" s="89"/>
      <c r="L3471" s="89"/>
      <c r="M3471" s="89"/>
      <c r="N3471" s="271">
        <v>0</v>
      </c>
      <c r="O3471" s="271">
        <v>508.95</v>
      </c>
      <c r="P3471" s="89" t="s">
        <v>670</v>
      </c>
    </row>
    <row r="3472" spans="1:16" ht="63.75">
      <c r="A3472" s="268">
        <v>266</v>
      </c>
      <c r="B3472" s="89"/>
      <c r="C3472" s="269" t="s">
        <v>1354</v>
      </c>
      <c r="D3472" s="84">
        <v>43579</v>
      </c>
      <c r="E3472" s="85" t="s">
        <v>6998</v>
      </c>
      <c r="F3472" s="85" t="s">
        <v>3</v>
      </c>
      <c r="G3472" s="85">
        <v>1734341</v>
      </c>
      <c r="H3472" s="89"/>
      <c r="I3472" s="270" t="s">
        <v>7819</v>
      </c>
      <c r="J3472" s="89"/>
      <c r="K3472" s="89"/>
      <c r="L3472" s="89"/>
      <c r="M3472" s="89"/>
      <c r="N3472" s="271">
        <v>0</v>
      </c>
      <c r="O3472" s="271">
        <v>1318.05</v>
      </c>
      <c r="P3472" s="89" t="s">
        <v>670</v>
      </c>
    </row>
    <row r="3473" spans="1:16" ht="51">
      <c r="A3473" s="268">
        <v>592</v>
      </c>
      <c r="B3473" s="89"/>
      <c r="C3473" s="269" t="s">
        <v>645</v>
      </c>
      <c r="D3473" s="84">
        <v>43579</v>
      </c>
      <c r="E3473" s="85" t="s">
        <v>6999</v>
      </c>
      <c r="F3473" s="85" t="s">
        <v>3</v>
      </c>
      <c r="G3473" s="85">
        <v>1734308</v>
      </c>
      <c r="H3473" s="89"/>
      <c r="I3473" s="270" t="s">
        <v>7820</v>
      </c>
      <c r="J3473" s="89"/>
      <c r="K3473" s="89"/>
      <c r="L3473" s="89"/>
      <c r="M3473" s="89"/>
      <c r="N3473" s="271">
        <v>0</v>
      </c>
      <c r="O3473" s="271">
        <v>154</v>
      </c>
      <c r="P3473" s="89" t="s">
        <v>670</v>
      </c>
    </row>
    <row r="3474" spans="1:16" ht="38.25">
      <c r="A3474" s="268">
        <v>590</v>
      </c>
      <c r="B3474" s="89"/>
      <c r="C3474" s="269" t="s">
        <v>611</v>
      </c>
      <c r="D3474" s="84">
        <v>43579</v>
      </c>
      <c r="E3474" s="85" t="s">
        <v>7000</v>
      </c>
      <c r="F3474" s="85" t="s">
        <v>3</v>
      </c>
      <c r="G3474" s="85">
        <v>1734299</v>
      </c>
      <c r="H3474" s="89"/>
      <c r="I3474" s="270" t="s">
        <v>7821</v>
      </c>
      <c r="J3474" s="89"/>
      <c r="K3474" s="89"/>
      <c r="L3474" s="89"/>
      <c r="M3474" s="89"/>
      <c r="N3474" s="271">
        <v>0</v>
      </c>
      <c r="O3474" s="271">
        <v>22</v>
      </c>
      <c r="P3474" s="89" t="s">
        <v>670</v>
      </c>
    </row>
    <row r="3475" spans="1:16" ht="51">
      <c r="A3475" s="268">
        <v>599</v>
      </c>
      <c r="B3475" s="89"/>
      <c r="C3475" s="269" t="s">
        <v>1370</v>
      </c>
      <c r="D3475" s="84">
        <v>43579</v>
      </c>
      <c r="E3475" s="85" t="s">
        <v>7001</v>
      </c>
      <c r="F3475" s="85" t="s">
        <v>3</v>
      </c>
      <c r="G3475" s="85">
        <v>1734262</v>
      </c>
      <c r="H3475" s="89"/>
      <c r="I3475" s="270" t="s">
        <v>7682</v>
      </c>
      <c r="J3475" s="89"/>
      <c r="K3475" s="89"/>
      <c r="L3475" s="89"/>
      <c r="M3475" s="89"/>
      <c r="N3475" s="271">
        <v>0</v>
      </c>
      <c r="O3475" s="271">
        <v>10</v>
      </c>
      <c r="P3475" s="89" t="s">
        <v>670</v>
      </c>
    </row>
    <row r="3476" spans="1:16" ht="51">
      <c r="A3476" s="268">
        <v>378</v>
      </c>
      <c r="B3476" s="89"/>
      <c r="C3476" s="269" t="s">
        <v>639</v>
      </c>
      <c r="D3476" s="84">
        <v>43579</v>
      </c>
      <c r="E3476" s="85" t="s">
        <v>7002</v>
      </c>
      <c r="F3476" s="85" t="s">
        <v>3</v>
      </c>
      <c r="G3476" s="85">
        <v>1734250</v>
      </c>
      <c r="H3476" s="89"/>
      <c r="I3476" s="270" t="s">
        <v>7822</v>
      </c>
      <c r="J3476" s="89"/>
      <c r="K3476" s="89"/>
      <c r="L3476" s="89"/>
      <c r="M3476" s="89"/>
      <c r="N3476" s="271">
        <v>0</v>
      </c>
      <c r="O3476" s="271">
        <v>1590</v>
      </c>
      <c r="P3476" s="89" t="s">
        <v>670</v>
      </c>
    </row>
    <row r="3477" spans="1:16" ht="51">
      <c r="A3477" s="268">
        <v>591</v>
      </c>
      <c r="B3477" s="89"/>
      <c r="C3477" s="269" t="s">
        <v>1368</v>
      </c>
      <c r="D3477" s="84">
        <v>43579</v>
      </c>
      <c r="E3477" s="85" t="s">
        <v>7003</v>
      </c>
      <c r="F3477" s="85" t="s">
        <v>3</v>
      </c>
      <c r="G3477" s="85">
        <v>1734242</v>
      </c>
      <c r="H3477" s="89"/>
      <c r="I3477" s="270" t="s">
        <v>7823</v>
      </c>
      <c r="J3477" s="89"/>
      <c r="K3477" s="89"/>
      <c r="L3477" s="89"/>
      <c r="M3477" s="89"/>
      <c r="N3477" s="271">
        <v>0</v>
      </c>
      <c r="O3477" s="271">
        <v>1049.1500000000001</v>
      </c>
      <c r="P3477" s="89" t="s">
        <v>670</v>
      </c>
    </row>
    <row r="3478" spans="1:16" ht="63.75">
      <c r="A3478" s="268" t="s">
        <v>565</v>
      </c>
      <c r="B3478" s="89"/>
      <c r="C3478" s="269" t="s">
        <v>615</v>
      </c>
      <c r="D3478" s="84">
        <v>43579</v>
      </c>
      <c r="E3478" s="85" t="s">
        <v>7004</v>
      </c>
      <c r="F3478" s="85" t="s">
        <v>3</v>
      </c>
      <c r="G3478" s="85">
        <v>1734225</v>
      </c>
      <c r="H3478" s="89"/>
      <c r="I3478" s="270" t="s">
        <v>7665</v>
      </c>
      <c r="J3478" s="89"/>
      <c r="K3478" s="89"/>
      <c r="L3478" s="89"/>
      <c r="M3478" s="89"/>
      <c r="N3478" s="271">
        <v>0</v>
      </c>
      <c r="O3478" s="271">
        <v>20</v>
      </c>
      <c r="P3478" s="89" t="s">
        <v>670</v>
      </c>
    </row>
    <row r="3479" spans="1:16" ht="51">
      <c r="A3479" s="268">
        <v>291</v>
      </c>
      <c r="B3479" s="89"/>
      <c r="C3479" s="269" t="s">
        <v>129</v>
      </c>
      <c r="D3479" s="84">
        <v>43579</v>
      </c>
      <c r="E3479" s="85" t="s">
        <v>7005</v>
      </c>
      <c r="F3479" s="85" t="s">
        <v>3</v>
      </c>
      <c r="G3479" s="85">
        <v>1734208</v>
      </c>
      <c r="H3479" s="89"/>
      <c r="I3479" s="270" t="s">
        <v>7824</v>
      </c>
      <c r="J3479" s="89"/>
      <c r="K3479" s="89"/>
      <c r="L3479" s="89"/>
      <c r="M3479" s="89"/>
      <c r="N3479" s="271">
        <v>0</v>
      </c>
      <c r="O3479" s="271">
        <v>3499.7200000000003</v>
      </c>
      <c r="P3479" s="89" t="s">
        <v>670</v>
      </c>
    </row>
    <row r="3480" spans="1:16" ht="51">
      <c r="A3480" s="268" t="s">
        <v>565</v>
      </c>
      <c r="B3480" s="89"/>
      <c r="C3480" s="269" t="s">
        <v>615</v>
      </c>
      <c r="D3480" s="84">
        <v>43579</v>
      </c>
      <c r="E3480" s="85" t="s">
        <v>7006</v>
      </c>
      <c r="F3480" s="85" t="s">
        <v>3</v>
      </c>
      <c r="G3480" s="85">
        <v>1734044</v>
      </c>
      <c r="H3480" s="89"/>
      <c r="I3480" s="270" t="s">
        <v>7825</v>
      </c>
      <c r="J3480" s="89"/>
      <c r="K3480" s="89"/>
      <c r="L3480" s="89"/>
      <c r="M3480" s="89"/>
      <c r="N3480" s="271">
        <v>0</v>
      </c>
      <c r="O3480" s="271">
        <v>3574.75</v>
      </c>
      <c r="P3480" s="89" t="s">
        <v>670</v>
      </c>
    </row>
    <row r="3481" spans="1:16" ht="51">
      <c r="A3481" s="268" t="s">
        <v>565</v>
      </c>
      <c r="B3481" s="89"/>
      <c r="C3481" s="269" t="s">
        <v>615</v>
      </c>
      <c r="D3481" s="84">
        <v>43579</v>
      </c>
      <c r="E3481" s="85" t="s">
        <v>7007</v>
      </c>
      <c r="F3481" s="85" t="s">
        <v>3</v>
      </c>
      <c r="G3481" s="85">
        <v>1734040</v>
      </c>
      <c r="H3481" s="89"/>
      <c r="I3481" s="270" t="s">
        <v>7826</v>
      </c>
      <c r="J3481" s="89"/>
      <c r="K3481" s="89"/>
      <c r="L3481" s="89"/>
      <c r="M3481" s="89"/>
      <c r="N3481" s="271">
        <v>0</v>
      </c>
      <c r="O3481" s="271">
        <v>599.04</v>
      </c>
      <c r="P3481" s="89" t="s">
        <v>670</v>
      </c>
    </row>
    <row r="3482" spans="1:16" ht="63.75">
      <c r="A3482" s="268">
        <v>254</v>
      </c>
      <c r="B3482" s="89"/>
      <c r="C3482" s="269" t="s">
        <v>115</v>
      </c>
      <c r="D3482" s="84">
        <v>43579</v>
      </c>
      <c r="E3482" s="85" t="s">
        <v>7008</v>
      </c>
      <c r="F3482" s="85" t="s">
        <v>3</v>
      </c>
      <c r="G3482" s="85">
        <v>1734030</v>
      </c>
      <c r="H3482" s="89"/>
      <c r="I3482" s="270" t="s">
        <v>7827</v>
      </c>
      <c r="J3482" s="89"/>
      <c r="K3482" s="89"/>
      <c r="L3482" s="89"/>
      <c r="M3482" s="89"/>
      <c r="N3482" s="271">
        <v>0</v>
      </c>
      <c r="O3482" s="271">
        <v>23000</v>
      </c>
      <c r="P3482" s="89" t="s">
        <v>670</v>
      </c>
    </row>
    <row r="3483" spans="1:16" ht="51">
      <c r="A3483" s="268">
        <v>254</v>
      </c>
      <c r="B3483" s="89"/>
      <c r="C3483" s="269" t="s">
        <v>115</v>
      </c>
      <c r="D3483" s="84">
        <v>43579</v>
      </c>
      <c r="E3483" s="85" t="s">
        <v>7009</v>
      </c>
      <c r="F3483" s="85" t="s">
        <v>3</v>
      </c>
      <c r="G3483" s="85">
        <v>1734027</v>
      </c>
      <c r="H3483" s="89"/>
      <c r="I3483" s="270" t="s">
        <v>7828</v>
      </c>
      <c r="J3483" s="89"/>
      <c r="K3483" s="89"/>
      <c r="L3483" s="89"/>
      <c r="M3483" s="89"/>
      <c r="N3483" s="271">
        <v>0</v>
      </c>
      <c r="O3483" s="271">
        <v>38906</v>
      </c>
      <c r="P3483" s="89" t="s">
        <v>670</v>
      </c>
    </row>
    <row r="3484" spans="1:16" ht="63.75">
      <c r="A3484" s="268">
        <v>254</v>
      </c>
      <c r="B3484" s="89"/>
      <c r="C3484" s="269" t="s">
        <v>115</v>
      </c>
      <c r="D3484" s="84">
        <v>43579</v>
      </c>
      <c r="E3484" s="85" t="s">
        <v>7010</v>
      </c>
      <c r="F3484" s="85" t="s">
        <v>3</v>
      </c>
      <c r="G3484" s="85">
        <v>1734023</v>
      </c>
      <c r="H3484" s="89"/>
      <c r="I3484" s="270" t="s">
        <v>7829</v>
      </c>
      <c r="J3484" s="89"/>
      <c r="K3484" s="89"/>
      <c r="L3484" s="89"/>
      <c r="M3484" s="89"/>
      <c r="N3484" s="271">
        <v>0</v>
      </c>
      <c r="O3484" s="271">
        <v>80624</v>
      </c>
      <c r="P3484" s="89" t="s">
        <v>670</v>
      </c>
    </row>
    <row r="3485" spans="1:16" ht="63.75">
      <c r="A3485" s="268">
        <v>254</v>
      </c>
      <c r="B3485" s="89"/>
      <c r="C3485" s="269" t="s">
        <v>115</v>
      </c>
      <c r="D3485" s="84">
        <v>43579</v>
      </c>
      <c r="E3485" s="85" t="s">
        <v>7011</v>
      </c>
      <c r="F3485" s="85" t="s">
        <v>3</v>
      </c>
      <c r="G3485" s="85">
        <v>1734022</v>
      </c>
      <c r="H3485" s="89"/>
      <c r="I3485" s="270" t="s">
        <v>7830</v>
      </c>
      <c r="J3485" s="89"/>
      <c r="K3485" s="89"/>
      <c r="L3485" s="89"/>
      <c r="M3485" s="89"/>
      <c r="N3485" s="271">
        <v>0</v>
      </c>
      <c r="O3485" s="271">
        <v>11804</v>
      </c>
      <c r="P3485" s="89" t="s">
        <v>670</v>
      </c>
    </row>
    <row r="3486" spans="1:16" ht="63.75">
      <c r="A3486" s="268">
        <v>254</v>
      </c>
      <c r="B3486" s="89"/>
      <c r="C3486" s="269" t="s">
        <v>115</v>
      </c>
      <c r="D3486" s="84">
        <v>43579</v>
      </c>
      <c r="E3486" s="85" t="s">
        <v>7012</v>
      </c>
      <c r="F3486" s="85" t="s">
        <v>3</v>
      </c>
      <c r="G3486" s="85">
        <v>1734020</v>
      </c>
      <c r="H3486" s="89"/>
      <c r="I3486" s="270" t="s">
        <v>7831</v>
      </c>
      <c r="J3486" s="89"/>
      <c r="K3486" s="89"/>
      <c r="L3486" s="89"/>
      <c r="M3486" s="89"/>
      <c r="N3486" s="271">
        <v>0</v>
      </c>
      <c r="O3486" s="271">
        <v>40810</v>
      </c>
      <c r="P3486" s="89" t="s">
        <v>670</v>
      </c>
    </row>
    <row r="3487" spans="1:16" ht="51">
      <c r="A3487" s="268">
        <v>192</v>
      </c>
      <c r="B3487" s="89"/>
      <c r="C3487" s="269" t="s">
        <v>93</v>
      </c>
      <c r="D3487" s="84">
        <v>43579</v>
      </c>
      <c r="E3487" s="85" t="s">
        <v>7013</v>
      </c>
      <c r="F3487" s="85" t="s">
        <v>3</v>
      </c>
      <c r="G3487" s="85">
        <v>1734024</v>
      </c>
      <c r="H3487" s="89"/>
      <c r="I3487" s="270" t="s">
        <v>7832</v>
      </c>
      <c r="J3487" s="89"/>
      <c r="K3487" s="89"/>
      <c r="L3487" s="89"/>
      <c r="M3487" s="89"/>
      <c r="N3487" s="271">
        <v>0</v>
      </c>
      <c r="O3487" s="271">
        <v>3822</v>
      </c>
      <c r="P3487" s="89" t="s">
        <v>670</v>
      </c>
    </row>
    <row r="3488" spans="1:16" ht="51">
      <c r="A3488" s="268" t="s">
        <v>565</v>
      </c>
      <c r="B3488" s="89"/>
      <c r="C3488" s="269" t="s">
        <v>615</v>
      </c>
      <c r="D3488" s="84">
        <v>43579</v>
      </c>
      <c r="E3488" s="85" t="s">
        <v>7014</v>
      </c>
      <c r="F3488" s="85" t="s">
        <v>3</v>
      </c>
      <c r="G3488" s="85">
        <v>1733983</v>
      </c>
      <c r="H3488" s="89"/>
      <c r="I3488" s="270" t="s">
        <v>7833</v>
      </c>
      <c r="J3488" s="89"/>
      <c r="K3488" s="89"/>
      <c r="L3488" s="89"/>
      <c r="M3488" s="89"/>
      <c r="N3488" s="271">
        <v>0</v>
      </c>
      <c r="O3488" s="271">
        <v>871.7</v>
      </c>
      <c r="P3488" s="89" t="s">
        <v>670</v>
      </c>
    </row>
    <row r="3489" spans="1:16" ht="38.25">
      <c r="A3489" s="268" t="s">
        <v>565</v>
      </c>
      <c r="B3489" s="89"/>
      <c r="C3489" s="269" t="s">
        <v>615</v>
      </c>
      <c r="D3489" s="84">
        <v>43579</v>
      </c>
      <c r="E3489" s="85" t="s">
        <v>7015</v>
      </c>
      <c r="F3489" s="85" t="s">
        <v>3</v>
      </c>
      <c r="G3489" s="85">
        <v>1733977</v>
      </c>
      <c r="H3489" s="89"/>
      <c r="I3489" s="270" t="s">
        <v>7834</v>
      </c>
      <c r="J3489" s="89"/>
      <c r="K3489" s="89"/>
      <c r="L3489" s="89"/>
      <c r="M3489" s="89"/>
      <c r="N3489" s="271">
        <v>0</v>
      </c>
      <c r="O3489" s="271">
        <v>0.38</v>
      </c>
      <c r="P3489" s="89" t="s">
        <v>741</v>
      </c>
    </row>
    <row r="3490" spans="1:16" ht="63.75">
      <c r="A3490" s="268">
        <v>223</v>
      </c>
      <c r="B3490" s="89"/>
      <c r="C3490" s="269" t="s">
        <v>104</v>
      </c>
      <c r="D3490" s="84">
        <v>43579</v>
      </c>
      <c r="E3490" s="85" t="s">
        <v>7016</v>
      </c>
      <c r="F3490" s="85" t="s">
        <v>3</v>
      </c>
      <c r="G3490" s="85">
        <v>1734117</v>
      </c>
      <c r="H3490" s="89"/>
      <c r="I3490" s="270" t="s">
        <v>7835</v>
      </c>
      <c r="J3490" s="89"/>
      <c r="K3490" s="89"/>
      <c r="L3490" s="89"/>
      <c r="M3490" s="89"/>
      <c r="N3490" s="271">
        <v>0</v>
      </c>
      <c r="O3490" s="271">
        <v>1805</v>
      </c>
      <c r="P3490" s="89" t="s">
        <v>670</v>
      </c>
    </row>
    <row r="3491" spans="1:16" ht="114.75" hidden="1">
      <c r="A3491" s="268">
        <v>599</v>
      </c>
      <c r="B3491" s="89"/>
      <c r="C3491" s="269" t="s">
        <v>1370</v>
      </c>
      <c r="D3491" s="84">
        <v>43580</v>
      </c>
      <c r="E3491" s="85" t="s">
        <v>6339</v>
      </c>
      <c r="F3491" s="85" t="s">
        <v>629</v>
      </c>
      <c r="G3491" s="85">
        <v>7833</v>
      </c>
      <c r="H3491" s="89"/>
      <c r="I3491" s="270" t="s">
        <v>7315</v>
      </c>
      <c r="J3491" s="89"/>
      <c r="K3491" s="89"/>
      <c r="L3491" s="89"/>
      <c r="M3491" s="89"/>
      <c r="N3491" s="271">
        <v>133.22</v>
      </c>
      <c r="O3491" s="271">
        <v>0</v>
      </c>
      <c r="P3491" s="89" t="s">
        <v>670</v>
      </c>
    </row>
    <row r="3492" spans="1:16" ht="63.75" hidden="1">
      <c r="A3492" s="268">
        <v>47</v>
      </c>
      <c r="B3492" s="89"/>
      <c r="C3492" s="269" t="s">
        <v>49</v>
      </c>
      <c r="D3492" s="84">
        <v>43580</v>
      </c>
      <c r="E3492" s="85" t="s">
        <v>6340</v>
      </c>
      <c r="F3492" s="85" t="s">
        <v>6</v>
      </c>
      <c r="G3492" s="85">
        <v>1110370</v>
      </c>
      <c r="H3492" s="89"/>
      <c r="I3492" s="270" t="s">
        <v>7316</v>
      </c>
      <c r="J3492" s="89"/>
      <c r="K3492" s="89"/>
      <c r="L3492" s="89"/>
      <c r="M3492" s="89"/>
      <c r="N3492" s="271">
        <v>0</v>
      </c>
      <c r="O3492" s="271">
        <v>237557.53</v>
      </c>
      <c r="P3492" s="89" t="s">
        <v>670</v>
      </c>
    </row>
    <row r="3493" spans="1:16" ht="51" hidden="1">
      <c r="A3493" s="268">
        <v>513</v>
      </c>
      <c r="B3493" s="89"/>
      <c r="C3493" s="269" t="s">
        <v>171</v>
      </c>
      <c r="D3493" s="84">
        <v>43580</v>
      </c>
      <c r="E3493" s="85" t="s">
        <v>6341</v>
      </c>
      <c r="F3493" s="85" t="s">
        <v>15</v>
      </c>
      <c r="G3493" s="85">
        <v>1022940</v>
      </c>
      <c r="H3493" s="89"/>
      <c r="I3493" s="270" t="s">
        <v>7317</v>
      </c>
      <c r="J3493" s="89"/>
      <c r="K3493" s="89"/>
      <c r="L3493" s="89"/>
      <c r="M3493" s="89"/>
      <c r="N3493" s="271">
        <v>50</v>
      </c>
      <c r="O3493" s="271">
        <v>0</v>
      </c>
      <c r="P3493" s="89" t="s">
        <v>670</v>
      </c>
    </row>
    <row r="3494" spans="1:16" ht="63.75" hidden="1">
      <c r="A3494" s="268">
        <v>20</v>
      </c>
      <c r="B3494" s="89"/>
      <c r="C3494" s="269" t="s">
        <v>44</v>
      </c>
      <c r="D3494" s="84">
        <v>43580</v>
      </c>
      <c r="E3494" s="85" t="s">
        <v>6342</v>
      </c>
      <c r="F3494" s="85" t="s">
        <v>6</v>
      </c>
      <c r="G3494" s="85">
        <v>1110683</v>
      </c>
      <c r="H3494" s="89"/>
      <c r="I3494" s="270" t="s">
        <v>7318</v>
      </c>
      <c r="J3494" s="89"/>
      <c r="K3494" s="89"/>
      <c r="L3494" s="89"/>
      <c r="M3494" s="89"/>
      <c r="N3494" s="271">
        <v>0</v>
      </c>
      <c r="O3494" s="271">
        <v>259070.72</v>
      </c>
      <c r="P3494" s="89" t="s">
        <v>670</v>
      </c>
    </row>
    <row r="3495" spans="1:16" ht="76.5" hidden="1">
      <c r="A3495" s="268" t="s">
        <v>557</v>
      </c>
      <c r="B3495" s="89"/>
      <c r="C3495" s="269" t="s">
        <v>781</v>
      </c>
      <c r="D3495" s="84">
        <v>43580</v>
      </c>
      <c r="E3495" s="85" t="s">
        <v>6343</v>
      </c>
      <c r="F3495" s="85" t="s">
        <v>6</v>
      </c>
      <c r="G3495" s="85">
        <v>1110712</v>
      </c>
      <c r="H3495" s="89"/>
      <c r="I3495" s="270" t="s">
        <v>7319</v>
      </c>
      <c r="J3495" s="89"/>
      <c r="K3495" s="89"/>
      <c r="L3495" s="89"/>
      <c r="M3495" s="89"/>
      <c r="N3495" s="271">
        <v>0</v>
      </c>
      <c r="O3495" s="271">
        <v>336000</v>
      </c>
      <c r="P3495" s="89" t="s">
        <v>670</v>
      </c>
    </row>
    <row r="3496" spans="1:16" ht="89.25" hidden="1">
      <c r="A3496" s="268">
        <v>132</v>
      </c>
      <c r="B3496" s="89"/>
      <c r="C3496" s="269" t="s">
        <v>68</v>
      </c>
      <c r="D3496" s="84">
        <v>43580</v>
      </c>
      <c r="E3496" s="85" t="s">
        <v>6344</v>
      </c>
      <c r="F3496" s="85" t="s">
        <v>15</v>
      </c>
      <c r="G3496" s="85">
        <v>7870</v>
      </c>
      <c r="H3496" s="89"/>
      <c r="I3496" s="270" t="s">
        <v>7320</v>
      </c>
      <c r="J3496" s="89"/>
      <c r="K3496" s="89"/>
      <c r="L3496" s="89"/>
      <c r="M3496" s="89"/>
      <c r="N3496" s="271">
        <v>880.68</v>
      </c>
      <c r="O3496" s="271">
        <v>0</v>
      </c>
      <c r="P3496" s="89" t="s">
        <v>670</v>
      </c>
    </row>
    <row r="3497" spans="1:16" ht="89.25" hidden="1">
      <c r="A3497" s="268">
        <v>78</v>
      </c>
      <c r="B3497" s="89"/>
      <c r="C3497" s="269" t="s">
        <v>674</v>
      </c>
      <c r="D3497" s="84">
        <v>43580</v>
      </c>
      <c r="E3497" s="85" t="s">
        <v>6345</v>
      </c>
      <c r="F3497" s="85" t="s">
        <v>11</v>
      </c>
      <c r="G3497" s="85">
        <v>952433</v>
      </c>
      <c r="H3497" s="89"/>
      <c r="I3497" s="270" t="s">
        <v>7321</v>
      </c>
      <c r="J3497" s="89"/>
      <c r="K3497" s="89"/>
      <c r="L3497" s="89"/>
      <c r="M3497" s="89"/>
      <c r="N3497" s="271">
        <v>742.72</v>
      </c>
      <c r="O3497" s="271">
        <v>0</v>
      </c>
      <c r="P3497" s="89" t="s">
        <v>670</v>
      </c>
    </row>
    <row r="3498" spans="1:16" ht="89.25" hidden="1">
      <c r="A3498" s="268">
        <v>599</v>
      </c>
      <c r="B3498" s="89"/>
      <c r="C3498" s="269" t="s">
        <v>1370</v>
      </c>
      <c r="D3498" s="84">
        <v>43580</v>
      </c>
      <c r="E3498" s="85" t="s">
        <v>6346</v>
      </c>
      <c r="F3498" s="85" t="s">
        <v>13</v>
      </c>
      <c r="G3498" s="85">
        <v>952487</v>
      </c>
      <c r="H3498" s="89"/>
      <c r="I3498" s="270" t="s">
        <v>7322</v>
      </c>
      <c r="J3498" s="89"/>
      <c r="K3498" s="89"/>
      <c r="L3498" s="89"/>
      <c r="M3498" s="89"/>
      <c r="N3498" s="271">
        <v>155.13999999999999</v>
      </c>
      <c r="O3498" s="271">
        <v>0</v>
      </c>
      <c r="P3498" s="89" t="s">
        <v>670</v>
      </c>
    </row>
    <row r="3499" spans="1:16" ht="89.25" hidden="1">
      <c r="A3499" s="268">
        <v>599</v>
      </c>
      <c r="B3499" s="89"/>
      <c r="C3499" s="269" t="s">
        <v>1370</v>
      </c>
      <c r="D3499" s="84">
        <v>43580</v>
      </c>
      <c r="E3499" s="85" t="s">
        <v>6347</v>
      </c>
      <c r="F3499" s="85" t="s">
        <v>11</v>
      </c>
      <c r="G3499" s="85">
        <v>952487</v>
      </c>
      <c r="H3499" s="89"/>
      <c r="I3499" s="270" t="s">
        <v>7323</v>
      </c>
      <c r="J3499" s="89"/>
      <c r="K3499" s="89"/>
      <c r="L3499" s="89"/>
      <c r="M3499" s="89"/>
      <c r="N3499" s="271">
        <v>50</v>
      </c>
      <c r="O3499" s="271">
        <v>0</v>
      </c>
      <c r="P3499" s="89" t="s">
        <v>670</v>
      </c>
    </row>
    <row r="3500" spans="1:16" ht="76.5" hidden="1">
      <c r="A3500" s="268">
        <v>130</v>
      </c>
      <c r="B3500" s="89"/>
      <c r="C3500" s="269" t="s">
        <v>67</v>
      </c>
      <c r="D3500" s="84">
        <v>43580</v>
      </c>
      <c r="E3500" s="85" t="s">
        <v>6348</v>
      </c>
      <c r="F3500" s="85" t="s">
        <v>6</v>
      </c>
      <c r="G3500" s="85">
        <v>1110765</v>
      </c>
      <c r="H3500" s="89"/>
      <c r="I3500" s="270" t="s">
        <v>7324</v>
      </c>
      <c r="J3500" s="89"/>
      <c r="K3500" s="89"/>
      <c r="L3500" s="89"/>
      <c r="M3500" s="89"/>
      <c r="N3500" s="271">
        <v>0</v>
      </c>
      <c r="O3500" s="271">
        <v>200000</v>
      </c>
      <c r="P3500" s="89" t="s">
        <v>670</v>
      </c>
    </row>
    <row r="3501" spans="1:16" ht="51">
      <c r="A3501" s="268">
        <v>599</v>
      </c>
      <c r="B3501" s="89"/>
      <c r="C3501" s="269" t="s">
        <v>1370</v>
      </c>
      <c r="D3501" s="84">
        <v>43580</v>
      </c>
      <c r="E3501" s="85" t="s">
        <v>7017</v>
      </c>
      <c r="F3501" s="85" t="s">
        <v>3</v>
      </c>
      <c r="G3501" s="85">
        <v>1734615</v>
      </c>
      <c r="H3501" s="89"/>
      <c r="I3501" s="270" t="s">
        <v>7836</v>
      </c>
      <c r="J3501" s="89"/>
      <c r="K3501" s="89"/>
      <c r="L3501" s="89"/>
      <c r="M3501" s="89"/>
      <c r="N3501" s="271">
        <v>0</v>
      </c>
      <c r="O3501" s="271">
        <v>450</v>
      </c>
      <c r="P3501" s="89" t="s">
        <v>670</v>
      </c>
    </row>
    <row r="3502" spans="1:16" ht="38.25">
      <c r="A3502" s="268">
        <v>526</v>
      </c>
      <c r="B3502" s="89"/>
      <c r="C3502" s="269" t="s">
        <v>610</v>
      </c>
      <c r="D3502" s="84">
        <v>43580</v>
      </c>
      <c r="E3502" s="85" t="s">
        <v>7018</v>
      </c>
      <c r="F3502" s="85" t="s">
        <v>3</v>
      </c>
      <c r="G3502" s="85">
        <v>1734626</v>
      </c>
      <c r="H3502" s="89"/>
      <c r="I3502" s="270" t="s">
        <v>4415</v>
      </c>
      <c r="J3502" s="89"/>
      <c r="K3502" s="89"/>
      <c r="L3502" s="89"/>
      <c r="M3502" s="89"/>
      <c r="N3502" s="271">
        <v>0</v>
      </c>
      <c r="O3502" s="271">
        <v>10</v>
      </c>
      <c r="P3502" s="89" t="s">
        <v>741</v>
      </c>
    </row>
    <row r="3503" spans="1:16" ht="38.25">
      <c r="A3503" s="268" t="s">
        <v>565</v>
      </c>
      <c r="B3503" s="89"/>
      <c r="C3503" s="269" t="s">
        <v>615</v>
      </c>
      <c r="D3503" s="84">
        <v>43580</v>
      </c>
      <c r="E3503" s="85" t="s">
        <v>7019</v>
      </c>
      <c r="F3503" s="85" t="s">
        <v>3</v>
      </c>
      <c r="G3503" s="85">
        <v>1734635</v>
      </c>
      <c r="H3503" s="89"/>
      <c r="I3503" s="270" t="s">
        <v>5931</v>
      </c>
      <c r="J3503" s="89"/>
      <c r="K3503" s="89"/>
      <c r="L3503" s="89"/>
      <c r="M3503" s="89"/>
      <c r="N3503" s="271">
        <v>0</v>
      </c>
      <c r="O3503" s="271">
        <v>500</v>
      </c>
      <c r="P3503" s="89" t="s">
        <v>670</v>
      </c>
    </row>
    <row r="3504" spans="1:16" ht="51">
      <c r="A3504" s="268">
        <v>378</v>
      </c>
      <c r="B3504" s="89"/>
      <c r="C3504" s="269" t="s">
        <v>639</v>
      </c>
      <c r="D3504" s="84">
        <v>43580</v>
      </c>
      <c r="E3504" s="85" t="s">
        <v>7020</v>
      </c>
      <c r="F3504" s="85" t="s">
        <v>3</v>
      </c>
      <c r="G3504" s="85">
        <v>1734581</v>
      </c>
      <c r="H3504" s="89"/>
      <c r="I3504" s="270" t="s">
        <v>7838</v>
      </c>
      <c r="J3504" s="89"/>
      <c r="K3504" s="89"/>
      <c r="L3504" s="89"/>
      <c r="M3504" s="89"/>
      <c r="N3504" s="271">
        <v>0</v>
      </c>
      <c r="O3504" s="271">
        <v>78</v>
      </c>
      <c r="P3504" s="89" t="s">
        <v>670</v>
      </c>
    </row>
    <row r="3505" spans="1:16" ht="51">
      <c r="A3505" s="268">
        <v>591</v>
      </c>
      <c r="B3505" s="89"/>
      <c r="C3505" s="269" t="s">
        <v>1368</v>
      </c>
      <c r="D3505" s="84">
        <v>43580</v>
      </c>
      <c r="E3505" s="85" t="s">
        <v>7021</v>
      </c>
      <c r="F3505" s="85" t="s">
        <v>3</v>
      </c>
      <c r="G3505" s="85">
        <v>1734574</v>
      </c>
      <c r="H3505" s="89"/>
      <c r="I3505" s="270" t="s">
        <v>7839</v>
      </c>
      <c r="J3505" s="89"/>
      <c r="K3505" s="89"/>
      <c r="L3505" s="89"/>
      <c r="M3505" s="89"/>
      <c r="N3505" s="271">
        <v>0</v>
      </c>
      <c r="O3505" s="271">
        <v>27.66</v>
      </c>
      <c r="P3505" s="89" t="s">
        <v>670</v>
      </c>
    </row>
    <row r="3506" spans="1:16" ht="51">
      <c r="A3506" s="268">
        <v>86</v>
      </c>
      <c r="B3506" s="89"/>
      <c r="C3506" s="269" t="s">
        <v>56</v>
      </c>
      <c r="D3506" s="84">
        <v>43580</v>
      </c>
      <c r="E3506" s="85" t="s">
        <v>7022</v>
      </c>
      <c r="F3506" s="85" t="s">
        <v>3</v>
      </c>
      <c r="G3506" s="85">
        <v>1734830</v>
      </c>
      <c r="H3506" s="89"/>
      <c r="I3506" s="270" t="s">
        <v>7840</v>
      </c>
      <c r="J3506" s="89"/>
      <c r="K3506" s="89"/>
      <c r="L3506" s="89"/>
      <c r="M3506" s="89"/>
      <c r="N3506" s="271">
        <v>0</v>
      </c>
      <c r="O3506" s="271">
        <v>2</v>
      </c>
      <c r="P3506" s="89" t="s">
        <v>670</v>
      </c>
    </row>
    <row r="3507" spans="1:16" ht="51">
      <c r="A3507" s="268">
        <v>78</v>
      </c>
      <c r="B3507" s="89"/>
      <c r="C3507" s="269" t="s">
        <v>674</v>
      </c>
      <c r="D3507" s="84">
        <v>43580</v>
      </c>
      <c r="E3507" s="85" t="s">
        <v>7023</v>
      </c>
      <c r="F3507" s="85" t="s">
        <v>3</v>
      </c>
      <c r="G3507" s="85">
        <v>1734761</v>
      </c>
      <c r="H3507" s="89"/>
      <c r="I3507" s="270" t="s">
        <v>5504</v>
      </c>
      <c r="J3507" s="89"/>
      <c r="K3507" s="89"/>
      <c r="L3507" s="89"/>
      <c r="M3507" s="89"/>
      <c r="N3507" s="271">
        <v>0</v>
      </c>
      <c r="O3507" s="271">
        <v>1163.31</v>
      </c>
      <c r="P3507" s="89" t="s">
        <v>670</v>
      </c>
    </row>
    <row r="3508" spans="1:16" ht="38.25">
      <c r="A3508" s="268" t="s">
        <v>565</v>
      </c>
      <c r="B3508" s="89"/>
      <c r="C3508" s="269" t="s">
        <v>615</v>
      </c>
      <c r="D3508" s="84">
        <v>43580</v>
      </c>
      <c r="E3508" s="85" t="s">
        <v>7024</v>
      </c>
      <c r="F3508" s="85" t="s">
        <v>3</v>
      </c>
      <c r="G3508" s="85">
        <v>1734755</v>
      </c>
      <c r="H3508" s="89"/>
      <c r="I3508" s="270" t="s">
        <v>7841</v>
      </c>
      <c r="J3508" s="89"/>
      <c r="K3508" s="89"/>
      <c r="L3508" s="89"/>
      <c r="M3508" s="89"/>
      <c r="N3508" s="271">
        <v>0</v>
      </c>
      <c r="O3508" s="271">
        <v>300</v>
      </c>
      <c r="P3508" s="89" t="s">
        <v>670</v>
      </c>
    </row>
    <row r="3509" spans="1:16" ht="51">
      <c r="A3509" s="268">
        <v>86</v>
      </c>
      <c r="B3509" s="89"/>
      <c r="C3509" s="269" t="s">
        <v>56</v>
      </c>
      <c r="D3509" s="84">
        <v>43580</v>
      </c>
      <c r="E3509" s="85" t="s">
        <v>7025</v>
      </c>
      <c r="F3509" s="85" t="s">
        <v>3</v>
      </c>
      <c r="G3509" s="85">
        <v>1734715</v>
      </c>
      <c r="H3509" s="89"/>
      <c r="I3509" s="270" t="s">
        <v>7842</v>
      </c>
      <c r="J3509" s="89"/>
      <c r="K3509" s="89"/>
      <c r="L3509" s="89"/>
      <c r="M3509" s="89"/>
      <c r="N3509" s="271">
        <v>0</v>
      </c>
      <c r="O3509" s="271">
        <v>1917.4</v>
      </c>
      <c r="P3509" s="89" t="s">
        <v>670</v>
      </c>
    </row>
    <row r="3510" spans="1:16" ht="51">
      <c r="A3510" s="268" t="s">
        <v>565</v>
      </c>
      <c r="B3510" s="89"/>
      <c r="C3510" s="269" t="s">
        <v>615</v>
      </c>
      <c r="D3510" s="84">
        <v>43580</v>
      </c>
      <c r="E3510" s="85" t="s">
        <v>7026</v>
      </c>
      <c r="F3510" s="85" t="s">
        <v>3</v>
      </c>
      <c r="G3510" s="85">
        <v>1734704</v>
      </c>
      <c r="H3510" s="89"/>
      <c r="I3510" s="270" t="s">
        <v>7843</v>
      </c>
      <c r="J3510" s="89"/>
      <c r="K3510" s="89"/>
      <c r="L3510" s="89"/>
      <c r="M3510" s="89"/>
      <c r="N3510" s="271">
        <v>0</v>
      </c>
      <c r="O3510" s="271">
        <v>2805.88</v>
      </c>
      <c r="P3510" s="89" t="s">
        <v>670</v>
      </c>
    </row>
    <row r="3511" spans="1:16" ht="63.75">
      <c r="A3511" s="268" t="s">
        <v>556</v>
      </c>
      <c r="B3511" s="89"/>
      <c r="C3511" s="269" t="s">
        <v>616</v>
      </c>
      <c r="D3511" s="84">
        <v>43580</v>
      </c>
      <c r="E3511" s="85" t="s">
        <v>7027</v>
      </c>
      <c r="F3511" s="85" t="s">
        <v>3</v>
      </c>
      <c r="G3511" s="85">
        <v>1734593</v>
      </c>
      <c r="H3511" s="89"/>
      <c r="I3511" s="270" t="s">
        <v>7845</v>
      </c>
      <c r="J3511" s="89"/>
      <c r="K3511" s="89"/>
      <c r="L3511" s="89"/>
      <c r="M3511" s="89"/>
      <c r="N3511" s="271">
        <v>0</v>
      </c>
      <c r="O3511" s="271">
        <v>49876.83</v>
      </c>
      <c r="P3511" s="89" t="s">
        <v>670</v>
      </c>
    </row>
    <row r="3512" spans="1:16" ht="63.75">
      <c r="A3512" s="268">
        <v>35</v>
      </c>
      <c r="B3512" s="89"/>
      <c r="C3512" s="269" t="s">
        <v>46</v>
      </c>
      <c r="D3512" s="84">
        <v>43580</v>
      </c>
      <c r="E3512" s="85" t="s">
        <v>7028</v>
      </c>
      <c r="F3512" s="85" t="s">
        <v>3</v>
      </c>
      <c r="G3512" s="85">
        <v>1734589</v>
      </c>
      <c r="H3512" s="89"/>
      <c r="I3512" s="270" t="s">
        <v>7846</v>
      </c>
      <c r="J3512" s="89"/>
      <c r="K3512" s="89"/>
      <c r="L3512" s="89"/>
      <c r="M3512" s="89"/>
      <c r="N3512" s="271">
        <v>0</v>
      </c>
      <c r="O3512" s="271">
        <v>5070.3</v>
      </c>
      <c r="P3512" s="89" t="s">
        <v>670</v>
      </c>
    </row>
    <row r="3513" spans="1:16" ht="51">
      <c r="A3513" s="268">
        <v>16</v>
      </c>
      <c r="B3513" s="89"/>
      <c r="C3513" s="269" t="s">
        <v>43</v>
      </c>
      <c r="D3513" s="84">
        <v>43580</v>
      </c>
      <c r="E3513" s="85" t="s">
        <v>7029</v>
      </c>
      <c r="F3513" s="85" t="s">
        <v>3</v>
      </c>
      <c r="G3513" s="85">
        <v>1734585</v>
      </c>
      <c r="H3513" s="89"/>
      <c r="I3513" s="270" t="s">
        <v>7847</v>
      </c>
      <c r="J3513" s="89"/>
      <c r="K3513" s="89"/>
      <c r="L3513" s="89"/>
      <c r="M3513" s="89"/>
      <c r="N3513" s="271">
        <v>0</v>
      </c>
      <c r="O3513" s="271">
        <v>964</v>
      </c>
      <c r="P3513" s="89" t="s">
        <v>670</v>
      </c>
    </row>
    <row r="3514" spans="1:16" ht="51">
      <c r="A3514" s="268" t="s">
        <v>565</v>
      </c>
      <c r="B3514" s="89"/>
      <c r="C3514" s="269" t="s">
        <v>615</v>
      </c>
      <c r="D3514" s="84">
        <v>43580</v>
      </c>
      <c r="E3514" s="85" t="s">
        <v>7030</v>
      </c>
      <c r="F3514" s="85" t="s">
        <v>3</v>
      </c>
      <c r="G3514" s="85">
        <v>1734551</v>
      </c>
      <c r="H3514" s="89"/>
      <c r="I3514" s="270" t="s">
        <v>7848</v>
      </c>
      <c r="J3514" s="89"/>
      <c r="K3514" s="89"/>
      <c r="L3514" s="89"/>
      <c r="M3514" s="89"/>
      <c r="N3514" s="271">
        <v>0</v>
      </c>
      <c r="O3514" s="271">
        <v>0.8</v>
      </c>
      <c r="P3514" s="89" t="s">
        <v>670</v>
      </c>
    </row>
    <row r="3515" spans="1:16" ht="63.75">
      <c r="A3515" s="268">
        <v>291</v>
      </c>
      <c r="B3515" s="89"/>
      <c r="C3515" s="269" t="s">
        <v>129</v>
      </c>
      <c r="D3515" s="84">
        <v>43580</v>
      </c>
      <c r="E3515" s="85" t="s">
        <v>7031</v>
      </c>
      <c r="F3515" s="85" t="s">
        <v>3</v>
      </c>
      <c r="G3515" s="85">
        <v>1734549</v>
      </c>
      <c r="H3515" s="89"/>
      <c r="I3515" s="270" t="s">
        <v>7849</v>
      </c>
      <c r="J3515" s="89"/>
      <c r="K3515" s="89"/>
      <c r="L3515" s="89"/>
      <c r="M3515" s="89"/>
      <c r="N3515" s="271">
        <v>0</v>
      </c>
      <c r="O3515" s="271">
        <v>9500000</v>
      </c>
      <c r="P3515" s="89" t="s">
        <v>670</v>
      </c>
    </row>
    <row r="3516" spans="1:16" ht="51">
      <c r="A3516" s="268" t="s">
        <v>565</v>
      </c>
      <c r="B3516" s="89"/>
      <c r="C3516" s="269" t="s">
        <v>615</v>
      </c>
      <c r="D3516" s="84">
        <v>43580</v>
      </c>
      <c r="E3516" s="85" t="s">
        <v>7032</v>
      </c>
      <c r="F3516" s="85" t="s">
        <v>3</v>
      </c>
      <c r="G3516" s="85">
        <v>1734548</v>
      </c>
      <c r="H3516" s="89"/>
      <c r="I3516" s="270" t="s">
        <v>7850</v>
      </c>
      <c r="J3516" s="89"/>
      <c r="K3516" s="89"/>
      <c r="L3516" s="89"/>
      <c r="M3516" s="89"/>
      <c r="N3516" s="271">
        <v>0</v>
      </c>
      <c r="O3516" s="271">
        <v>10296</v>
      </c>
      <c r="P3516" s="89" t="s">
        <v>670</v>
      </c>
    </row>
    <row r="3517" spans="1:16" ht="51">
      <c r="A3517" s="268">
        <v>291</v>
      </c>
      <c r="B3517" s="89"/>
      <c r="C3517" s="269" t="s">
        <v>129</v>
      </c>
      <c r="D3517" s="84">
        <v>43580</v>
      </c>
      <c r="E3517" s="85" t="s">
        <v>7033</v>
      </c>
      <c r="F3517" s="85" t="s">
        <v>3</v>
      </c>
      <c r="G3517" s="85">
        <v>1734546</v>
      </c>
      <c r="H3517" s="89"/>
      <c r="I3517" s="270" t="s">
        <v>7851</v>
      </c>
      <c r="J3517" s="89"/>
      <c r="K3517" s="89"/>
      <c r="L3517" s="89"/>
      <c r="M3517" s="89"/>
      <c r="N3517" s="271">
        <v>0</v>
      </c>
      <c r="O3517" s="271">
        <v>354928.16000000003</v>
      </c>
      <c r="P3517" s="89" t="s">
        <v>670</v>
      </c>
    </row>
    <row r="3518" spans="1:16" ht="51">
      <c r="A3518" s="268">
        <v>291</v>
      </c>
      <c r="B3518" s="89"/>
      <c r="C3518" s="269" t="s">
        <v>129</v>
      </c>
      <c r="D3518" s="84">
        <v>43580</v>
      </c>
      <c r="E3518" s="85" t="s">
        <v>7034</v>
      </c>
      <c r="F3518" s="85" t="s">
        <v>3</v>
      </c>
      <c r="G3518" s="85">
        <v>1734543</v>
      </c>
      <c r="H3518" s="89"/>
      <c r="I3518" s="270" t="s">
        <v>7852</v>
      </c>
      <c r="J3518" s="89"/>
      <c r="K3518" s="89"/>
      <c r="L3518" s="89"/>
      <c r="M3518" s="89"/>
      <c r="N3518" s="271">
        <v>0</v>
      </c>
      <c r="O3518" s="271">
        <v>2848536.52</v>
      </c>
      <c r="P3518" s="89" t="s">
        <v>670</v>
      </c>
    </row>
    <row r="3519" spans="1:16" ht="51">
      <c r="A3519" s="268">
        <v>591</v>
      </c>
      <c r="B3519" s="89"/>
      <c r="C3519" s="269" t="s">
        <v>1368</v>
      </c>
      <c r="D3519" s="84">
        <v>43580</v>
      </c>
      <c r="E3519" s="85" t="s">
        <v>7035</v>
      </c>
      <c r="F3519" s="85" t="s">
        <v>3</v>
      </c>
      <c r="G3519" s="85">
        <v>1734572</v>
      </c>
      <c r="H3519" s="89"/>
      <c r="I3519" s="270" t="s">
        <v>7853</v>
      </c>
      <c r="J3519" s="89"/>
      <c r="K3519" s="89"/>
      <c r="L3519" s="89"/>
      <c r="M3519" s="89"/>
      <c r="N3519" s="271">
        <v>0</v>
      </c>
      <c r="O3519" s="271">
        <v>31.16</v>
      </c>
      <c r="P3519" s="89" t="s">
        <v>670</v>
      </c>
    </row>
    <row r="3520" spans="1:16" ht="51">
      <c r="A3520" s="268">
        <v>156</v>
      </c>
      <c r="B3520" s="89"/>
      <c r="C3520" s="269" t="s">
        <v>86</v>
      </c>
      <c r="D3520" s="84">
        <v>43580</v>
      </c>
      <c r="E3520" s="85" t="s">
        <v>7036</v>
      </c>
      <c r="F3520" s="85" t="s">
        <v>3</v>
      </c>
      <c r="G3520" s="85">
        <v>1734571</v>
      </c>
      <c r="H3520" s="89"/>
      <c r="I3520" s="270" t="s">
        <v>7854</v>
      </c>
      <c r="J3520" s="89"/>
      <c r="K3520" s="89"/>
      <c r="L3520" s="89"/>
      <c r="M3520" s="89"/>
      <c r="N3520" s="271">
        <v>0</v>
      </c>
      <c r="O3520" s="271">
        <v>1324.08</v>
      </c>
      <c r="P3520" s="89" t="s">
        <v>670</v>
      </c>
    </row>
    <row r="3521" spans="1:16" ht="51">
      <c r="A3521" s="268">
        <v>591</v>
      </c>
      <c r="B3521" s="89"/>
      <c r="C3521" s="269" t="s">
        <v>1368</v>
      </c>
      <c r="D3521" s="84">
        <v>43580</v>
      </c>
      <c r="E3521" s="85" t="s">
        <v>7037</v>
      </c>
      <c r="F3521" s="85" t="s">
        <v>3</v>
      </c>
      <c r="G3521" s="85">
        <v>1734568</v>
      </c>
      <c r="H3521" s="89"/>
      <c r="I3521" s="270" t="s">
        <v>7855</v>
      </c>
      <c r="J3521" s="89"/>
      <c r="K3521" s="89"/>
      <c r="L3521" s="89"/>
      <c r="M3521" s="89"/>
      <c r="N3521" s="271">
        <v>0</v>
      </c>
      <c r="O3521" s="271">
        <v>31.16</v>
      </c>
      <c r="P3521" s="89" t="s">
        <v>670</v>
      </c>
    </row>
    <row r="3522" spans="1:16" ht="51">
      <c r="A3522" s="268">
        <v>591</v>
      </c>
      <c r="B3522" s="89"/>
      <c r="C3522" s="269" t="s">
        <v>1368</v>
      </c>
      <c r="D3522" s="84">
        <v>43580</v>
      </c>
      <c r="E3522" s="85" t="s">
        <v>7038</v>
      </c>
      <c r="F3522" s="85" t="s">
        <v>3</v>
      </c>
      <c r="G3522" s="85">
        <v>1734566</v>
      </c>
      <c r="H3522" s="89"/>
      <c r="I3522" s="270" t="s">
        <v>7856</v>
      </c>
      <c r="J3522" s="89"/>
      <c r="K3522" s="89"/>
      <c r="L3522" s="89"/>
      <c r="M3522" s="89"/>
      <c r="N3522" s="271">
        <v>0</v>
      </c>
      <c r="O3522" s="271">
        <v>27.66</v>
      </c>
      <c r="P3522" s="89" t="s">
        <v>670</v>
      </c>
    </row>
    <row r="3523" spans="1:16" ht="51">
      <c r="A3523" s="268">
        <v>591</v>
      </c>
      <c r="B3523" s="89"/>
      <c r="C3523" s="269" t="s">
        <v>1368</v>
      </c>
      <c r="D3523" s="84">
        <v>43580</v>
      </c>
      <c r="E3523" s="85" t="s">
        <v>7039</v>
      </c>
      <c r="F3523" s="85" t="s">
        <v>3</v>
      </c>
      <c r="G3523" s="85">
        <v>1734562</v>
      </c>
      <c r="H3523" s="89"/>
      <c r="I3523" s="270" t="s">
        <v>5841</v>
      </c>
      <c r="J3523" s="89"/>
      <c r="K3523" s="89"/>
      <c r="L3523" s="89"/>
      <c r="M3523" s="89"/>
      <c r="N3523" s="271">
        <v>0</v>
      </c>
      <c r="O3523" s="271">
        <v>64.47</v>
      </c>
      <c r="P3523" s="89" t="s">
        <v>670</v>
      </c>
    </row>
    <row r="3524" spans="1:16" ht="51">
      <c r="A3524" s="268">
        <v>591</v>
      </c>
      <c r="B3524" s="89"/>
      <c r="C3524" s="269" t="s">
        <v>1368</v>
      </c>
      <c r="D3524" s="84">
        <v>43580</v>
      </c>
      <c r="E3524" s="85" t="s">
        <v>7040</v>
      </c>
      <c r="F3524" s="85" t="s">
        <v>3</v>
      </c>
      <c r="G3524" s="85">
        <v>1734561</v>
      </c>
      <c r="H3524" s="89"/>
      <c r="I3524" s="270" t="s">
        <v>7857</v>
      </c>
      <c r="J3524" s="89"/>
      <c r="K3524" s="89"/>
      <c r="L3524" s="89"/>
      <c r="M3524" s="89"/>
      <c r="N3524" s="271">
        <v>0</v>
      </c>
      <c r="O3524" s="271">
        <v>31.16</v>
      </c>
      <c r="P3524" s="89" t="s">
        <v>670</v>
      </c>
    </row>
    <row r="3525" spans="1:16" ht="51">
      <c r="A3525" s="268" t="s">
        <v>565</v>
      </c>
      <c r="B3525" s="89"/>
      <c r="C3525" s="269" t="s">
        <v>615</v>
      </c>
      <c r="D3525" s="84">
        <v>43580</v>
      </c>
      <c r="E3525" s="85" t="s">
        <v>7041</v>
      </c>
      <c r="F3525" s="85" t="s">
        <v>3</v>
      </c>
      <c r="G3525" s="85">
        <v>1734471</v>
      </c>
      <c r="H3525" s="89"/>
      <c r="I3525" s="270" t="s">
        <v>7858</v>
      </c>
      <c r="J3525" s="89"/>
      <c r="K3525" s="89"/>
      <c r="L3525" s="89"/>
      <c r="M3525" s="89"/>
      <c r="N3525" s="271">
        <v>0</v>
      </c>
      <c r="O3525" s="271">
        <v>926.67000000000007</v>
      </c>
      <c r="P3525" s="89" t="s">
        <v>670</v>
      </c>
    </row>
    <row r="3526" spans="1:16" ht="51">
      <c r="A3526" s="268">
        <v>378</v>
      </c>
      <c r="B3526" s="89"/>
      <c r="C3526" s="269" t="s">
        <v>639</v>
      </c>
      <c r="D3526" s="84">
        <v>43580</v>
      </c>
      <c r="E3526" s="85" t="s">
        <v>7042</v>
      </c>
      <c r="F3526" s="85" t="s">
        <v>3</v>
      </c>
      <c r="G3526" s="85">
        <v>1734541</v>
      </c>
      <c r="H3526" s="89"/>
      <c r="I3526" s="270" t="s">
        <v>7859</v>
      </c>
      <c r="J3526" s="89"/>
      <c r="K3526" s="89"/>
      <c r="L3526" s="89"/>
      <c r="M3526" s="89"/>
      <c r="N3526" s="271">
        <v>0</v>
      </c>
      <c r="O3526" s="271">
        <v>200</v>
      </c>
      <c r="P3526" s="89" t="s">
        <v>670</v>
      </c>
    </row>
    <row r="3527" spans="1:16" ht="51">
      <c r="A3527" s="268">
        <v>86</v>
      </c>
      <c r="B3527" s="89"/>
      <c r="C3527" s="269" t="s">
        <v>56</v>
      </c>
      <c r="D3527" s="84">
        <v>43580</v>
      </c>
      <c r="E3527" s="85" t="s">
        <v>7043</v>
      </c>
      <c r="F3527" s="85" t="s">
        <v>3</v>
      </c>
      <c r="G3527" s="85">
        <v>1734554</v>
      </c>
      <c r="H3527" s="89"/>
      <c r="I3527" s="270" t="s">
        <v>7860</v>
      </c>
      <c r="J3527" s="89"/>
      <c r="K3527" s="89"/>
      <c r="L3527" s="89"/>
      <c r="M3527" s="89"/>
      <c r="N3527" s="271">
        <v>0</v>
      </c>
      <c r="O3527" s="271">
        <v>1204.42</v>
      </c>
      <c r="P3527" s="89" t="s">
        <v>670</v>
      </c>
    </row>
    <row r="3528" spans="1:16" ht="38.25">
      <c r="A3528" s="268" t="s">
        <v>565</v>
      </c>
      <c r="B3528" s="89"/>
      <c r="C3528" s="269" t="s">
        <v>615</v>
      </c>
      <c r="D3528" s="84">
        <v>43580</v>
      </c>
      <c r="E3528" s="85" t="s">
        <v>7044</v>
      </c>
      <c r="F3528" s="85" t="s">
        <v>3</v>
      </c>
      <c r="G3528" s="85">
        <v>1734556</v>
      </c>
      <c r="H3528" s="89"/>
      <c r="I3528" s="270" t="s">
        <v>7861</v>
      </c>
      <c r="J3528" s="89"/>
      <c r="K3528" s="89"/>
      <c r="L3528" s="89"/>
      <c r="M3528" s="89"/>
      <c r="N3528" s="271">
        <v>0</v>
      </c>
      <c r="O3528" s="271">
        <v>70</v>
      </c>
      <c r="P3528" s="89" t="s">
        <v>670</v>
      </c>
    </row>
    <row r="3529" spans="1:16" ht="102" hidden="1">
      <c r="A3529" s="268">
        <v>41</v>
      </c>
      <c r="B3529" s="89"/>
      <c r="C3529" s="269" t="s">
        <v>47</v>
      </c>
      <c r="D3529" s="84">
        <v>43581</v>
      </c>
      <c r="E3529" s="85" t="s">
        <v>6349</v>
      </c>
      <c r="F3529" s="85" t="s">
        <v>671</v>
      </c>
      <c r="G3529" s="85">
        <v>360121</v>
      </c>
      <c r="H3529" s="89"/>
      <c r="I3529" s="270" t="s">
        <v>7325</v>
      </c>
      <c r="J3529" s="89"/>
      <c r="K3529" s="89"/>
      <c r="L3529" s="89"/>
      <c r="M3529" s="89"/>
      <c r="N3529" s="271">
        <v>0</v>
      </c>
      <c r="O3529" s="271">
        <v>32208.17</v>
      </c>
      <c r="P3529" s="89" t="s">
        <v>670</v>
      </c>
    </row>
    <row r="3530" spans="1:16" ht="63.75" hidden="1">
      <c r="A3530" s="268">
        <v>46</v>
      </c>
      <c r="B3530" s="89"/>
      <c r="C3530" s="269" t="s">
        <v>48</v>
      </c>
      <c r="D3530" s="84">
        <v>43581</v>
      </c>
      <c r="E3530" s="85" t="s">
        <v>6350</v>
      </c>
      <c r="F3530" s="85" t="s">
        <v>6</v>
      </c>
      <c r="G3530" s="85">
        <v>1110953</v>
      </c>
      <c r="H3530" s="89"/>
      <c r="I3530" s="270" t="s">
        <v>7326</v>
      </c>
      <c r="J3530" s="89"/>
      <c r="K3530" s="89"/>
      <c r="L3530" s="89"/>
      <c r="M3530" s="89"/>
      <c r="N3530" s="271">
        <v>0</v>
      </c>
      <c r="O3530" s="271">
        <v>10000000</v>
      </c>
      <c r="P3530" s="89" t="s">
        <v>670</v>
      </c>
    </row>
    <row r="3531" spans="1:16" ht="51" hidden="1">
      <c r="A3531" s="268">
        <v>41</v>
      </c>
      <c r="B3531" s="89"/>
      <c r="C3531" s="269" t="s">
        <v>47</v>
      </c>
      <c r="D3531" s="84">
        <v>43581</v>
      </c>
      <c r="E3531" s="85" t="s">
        <v>6351</v>
      </c>
      <c r="F3531" s="85" t="s">
        <v>6</v>
      </c>
      <c r="G3531" s="85">
        <v>1110955</v>
      </c>
      <c r="H3531" s="89"/>
      <c r="I3531" s="270" t="s">
        <v>7327</v>
      </c>
      <c r="J3531" s="89"/>
      <c r="K3531" s="89"/>
      <c r="L3531" s="89"/>
      <c r="M3531" s="89"/>
      <c r="N3531" s="271">
        <v>0</v>
      </c>
      <c r="O3531" s="271">
        <v>203000</v>
      </c>
      <c r="P3531" s="89" t="s">
        <v>670</v>
      </c>
    </row>
    <row r="3532" spans="1:16" ht="76.5" hidden="1">
      <c r="A3532" s="268">
        <v>513</v>
      </c>
      <c r="B3532" s="89"/>
      <c r="C3532" s="269" t="s">
        <v>171</v>
      </c>
      <c r="D3532" s="84">
        <v>43581</v>
      </c>
      <c r="E3532" s="85" t="s">
        <v>6352</v>
      </c>
      <c r="F3532" s="85" t="s">
        <v>15</v>
      </c>
      <c r="G3532" s="85">
        <v>1023569</v>
      </c>
      <c r="H3532" s="89"/>
      <c r="I3532" s="270" t="s">
        <v>7328</v>
      </c>
      <c r="J3532" s="89"/>
      <c r="K3532" s="89"/>
      <c r="L3532" s="89"/>
      <c r="M3532" s="89"/>
      <c r="N3532" s="271">
        <v>50</v>
      </c>
      <c r="O3532" s="271">
        <v>0</v>
      </c>
      <c r="P3532" s="89" t="s">
        <v>670</v>
      </c>
    </row>
    <row r="3533" spans="1:16" ht="51" hidden="1">
      <c r="A3533" s="268">
        <v>513</v>
      </c>
      <c r="B3533" s="89"/>
      <c r="C3533" s="269" t="s">
        <v>171</v>
      </c>
      <c r="D3533" s="84">
        <v>43581</v>
      </c>
      <c r="E3533" s="85" t="s">
        <v>6353</v>
      </c>
      <c r="F3533" s="85" t="s">
        <v>15</v>
      </c>
      <c r="G3533" s="85">
        <v>1023848</v>
      </c>
      <c r="H3533" s="89"/>
      <c r="I3533" s="270" t="s">
        <v>5524</v>
      </c>
      <c r="J3533" s="89"/>
      <c r="K3533" s="89"/>
      <c r="L3533" s="89"/>
      <c r="M3533" s="89"/>
      <c r="N3533" s="271">
        <v>50</v>
      </c>
      <c r="O3533" s="271">
        <v>0</v>
      </c>
      <c r="P3533" s="89" t="s">
        <v>670</v>
      </c>
    </row>
    <row r="3534" spans="1:16" ht="51" hidden="1">
      <c r="A3534" s="268">
        <v>513</v>
      </c>
      <c r="B3534" s="89"/>
      <c r="C3534" s="269" t="s">
        <v>171</v>
      </c>
      <c r="D3534" s="84">
        <v>43581</v>
      </c>
      <c r="E3534" s="85" t="s">
        <v>6354</v>
      </c>
      <c r="F3534" s="85" t="s">
        <v>15</v>
      </c>
      <c r="G3534" s="85">
        <v>1023850</v>
      </c>
      <c r="H3534" s="89"/>
      <c r="I3534" s="270" t="s">
        <v>5400</v>
      </c>
      <c r="J3534" s="89"/>
      <c r="K3534" s="89"/>
      <c r="L3534" s="89"/>
      <c r="M3534" s="89"/>
      <c r="N3534" s="271">
        <v>50</v>
      </c>
      <c r="O3534" s="271">
        <v>0</v>
      </c>
      <c r="P3534" s="89" t="s">
        <v>670</v>
      </c>
    </row>
    <row r="3535" spans="1:16" ht="76.5" hidden="1">
      <c r="A3535" s="268" t="s">
        <v>557</v>
      </c>
      <c r="B3535" s="89"/>
      <c r="C3535" s="269" t="s">
        <v>781</v>
      </c>
      <c r="D3535" s="84">
        <v>43581</v>
      </c>
      <c r="E3535" s="85" t="s">
        <v>6355</v>
      </c>
      <c r="F3535" s="85" t="s">
        <v>6</v>
      </c>
      <c r="G3535" s="85">
        <v>1111259</v>
      </c>
      <c r="H3535" s="89"/>
      <c r="I3535" s="270" t="s">
        <v>7329</v>
      </c>
      <c r="J3535" s="89"/>
      <c r="K3535" s="89"/>
      <c r="L3535" s="89"/>
      <c r="M3535" s="89"/>
      <c r="N3535" s="271">
        <v>0</v>
      </c>
      <c r="O3535" s="271">
        <v>763000</v>
      </c>
      <c r="P3535" s="89" t="s">
        <v>670</v>
      </c>
    </row>
    <row r="3536" spans="1:16" ht="63.75" hidden="1">
      <c r="A3536" s="268">
        <v>513</v>
      </c>
      <c r="B3536" s="89"/>
      <c r="C3536" s="269" t="s">
        <v>171</v>
      </c>
      <c r="D3536" s="84">
        <v>43581</v>
      </c>
      <c r="E3536" s="85" t="s">
        <v>6356</v>
      </c>
      <c r="F3536" s="85" t="s">
        <v>15</v>
      </c>
      <c r="G3536" s="85">
        <v>1024247</v>
      </c>
      <c r="H3536" s="89"/>
      <c r="I3536" s="270" t="s">
        <v>7330</v>
      </c>
      <c r="J3536" s="89"/>
      <c r="K3536" s="89"/>
      <c r="L3536" s="89"/>
      <c r="M3536" s="89"/>
      <c r="N3536" s="271">
        <v>50</v>
      </c>
      <c r="O3536" s="271">
        <v>0</v>
      </c>
      <c r="P3536" s="89" t="s">
        <v>670</v>
      </c>
    </row>
    <row r="3537" spans="1:16" ht="51" hidden="1">
      <c r="A3537" s="268">
        <v>513</v>
      </c>
      <c r="B3537" s="89"/>
      <c r="C3537" s="269" t="s">
        <v>171</v>
      </c>
      <c r="D3537" s="84">
        <v>43581</v>
      </c>
      <c r="E3537" s="85" t="s">
        <v>6357</v>
      </c>
      <c r="F3537" s="85" t="s">
        <v>15</v>
      </c>
      <c r="G3537" s="85">
        <v>1024257</v>
      </c>
      <c r="H3537" s="89"/>
      <c r="I3537" s="270" t="s">
        <v>7331</v>
      </c>
      <c r="J3537" s="89"/>
      <c r="K3537" s="89"/>
      <c r="L3537" s="89"/>
      <c r="M3537" s="89"/>
      <c r="N3537" s="271">
        <v>50</v>
      </c>
      <c r="O3537" s="271">
        <v>0</v>
      </c>
      <c r="P3537" s="89" t="s">
        <v>670</v>
      </c>
    </row>
    <row r="3538" spans="1:16" ht="63.75" hidden="1">
      <c r="A3538" s="268">
        <v>513</v>
      </c>
      <c r="B3538" s="89"/>
      <c r="C3538" s="269" t="s">
        <v>171</v>
      </c>
      <c r="D3538" s="84">
        <v>43581</v>
      </c>
      <c r="E3538" s="85" t="s">
        <v>6358</v>
      </c>
      <c r="F3538" s="85" t="s">
        <v>15</v>
      </c>
      <c r="G3538" s="85">
        <v>1024260</v>
      </c>
      <c r="H3538" s="89"/>
      <c r="I3538" s="270" t="s">
        <v>7332</v>
      </c>
      <c r="J3538" s="89"/>
      <c r="K3538" s="89"/>
      <c r="L3538" s="89"/>
      <c r="M3538" s="89"/>
      <c r="N3538" s="271">
        <v>50</v>
      </c>
      <c r="O3538" s="271">
        <v>0</v>
      </c>
      <c r="P3538" s="89" t="s">
        <v>670</v>
      </c>
    </row>
    <row r="3539" spans="1:16" ht="51" hidden="1">
      <c r="A3539" s="268">
        <v>513</v>
      </c>
      <c r="B3539" s="89"/>
      <c r="C3539" s="269" t="s">
        <v>171</v>
      </c>
      <c r="D3539" s="84">
        <v>43581</v>
      </c>
      <c r="E3539" s="85" t="s">
        <v>6359</v>
      </c>
      <c r="F3539" s="85" t="s">
        <v>15</v>
      </c>
      <c r="G3539" s="85">
        <v>1024263</v>
      </c>
      <c r="H3539" s="89"/>
      <c r="I3539" s="270" t="s">
        <v>746</v>
      </c>
      <c r="J3539" s="89"/>
      <c r="K3539" s="89"/>
      <c r="L3539" s="89"/>
      <c r="M3539" s="89"/>
      <c r="N3539" s="271">
        <v>50</v>
      </c>
      <c r="O3539" s="271">
        <v>0</v>
      </c>
      <c r="P3539" s="89" t="s">
        <v>670</v>
      </c>
    </row>
    <row r="3540" spans="1:16" ht="51">
      <c r="A3540" s="268">
        <v>373</v>
      </c>
      <c r="B3540" s="89"/>
      <c r="C3540" s="269" t="s">
        <v>636</v>
      </c>
      <c r="D3540" s="84">
        <v>43581</v>
      </c>
      <c r="E3540" s="85" t="s">
        <v>7045</v>
      </c>
      <c r="F3540" s="85" t="s">
        <v>3</v>
      </c>
      <c r="G3540" s="85">
        <v>1735221</v>
      </c>
      <c r="H3540" s="89"/>
      <c r="I3540" s="270" t="s">
        <v>7862</v>
      </c>
      <c r="J3540" s="89"/>
      <c r="K3540" s="89"/>
      <c r="L3540" s="89"/>
      <c r="M3540" s="89"/>
      <c r="N3540" s="271">
        <v>0</v>
      </c>
      <c r="O3540" s="271">
        <v>456.1</v>
      </c>
      <c r="P3540" s="89" t="s">
        <v>670</v>
      </c>
    </row>
    <row r="3541" spans="1:16" ht="51">
      <c r="A3541" s="268" t="s">
        <v>565</v>
      </c>
      <c r="B3541" s="89"/>
      <c r="C3541" s="269" t="s">
        <v>615</v>
      </c>
      <c r="D3541" s="84">
        <v>43581</v>
      </c>
      <c r="E3541" s="85" t="s">
        <v>7046</v>
      </c>
      <c r="F3541" s="85" t="s">
        <v>3</v>
      </c>
      <c r="G3541" s="85">
        <v>1735208</v>
      </c>
      <c r="H3541" s="89"/>
      <c r="I3541" s="270" t="s">
        <v>7863</v>
      </c>
      <c r="J3541" s="89"/>
      <c r="K3541" s="89"/>
      <c r="L3541" s="89"/>
      <c r="M3541" s="89"/>
      <c r="N3541" s="271">
        <v>0</v>
      </c>
      <c r="O3541" s="271">
        <v>375.26</v>
      </c>
      <c r="P3541" s="89" t="s">
        <v>670</v>
      </c>
    </row>
    <row r="3542" spans="1:16" ht="51">
      <c r="A3542" s="268">
        <v>591</v>
      </c>
      <c r="B3542" s="89"/>
      <c r="C3542" s="269" t="s">
        <v>1368</v>
      </c>
      <c r="D3542" s="84">
        <v>43581</v>
      </c>
      <c r="E3542" s="85" t="s">
        <v>7047</v>
      </c>
      <c r="F3542" s="85" t="s">
        <v>3</v>
      </c>
      <c r="G3542" s="85">
        <v>1735134</v>
      </c>
      <c r="H3542" s="89"/>
      <c r="I3542" s="270" t="s">
        <v>2330</v>
      </c>
      <c r="J3542" s="89"/>
      <c r="K3542" s="89"/>
      <c r="L3542" s="89"/>
      <c r="M3542" s="89"/>
      <c r="N3542" s="271">
        <v>0</v>
      </c>
      <c r="O3542" s="271">
        <v>614.44000000000005</v>
      </c>
      <c r="P3542" s="89" t="s">
        <v>670</v>
      </c>
    </row>
    <row r="3543" spans="1:16" ht="51">
      <c r="A3543" s="268">
        <v>526</v>
      </c>
      <c r="B3543" s="89"/>
      <c r="C3543" s="269" t="s">
        <v>610</v>
      </c>
      <c r="D3543" s="84">
        <v>43581</v>
      </c>
      <c r="E3543" s="85" t="s">
        <v>7048</v>
      </c>
      <c r="F3543" s="85" t="s">
        <v>3</v>
      </c>
      <c r="G3543" s="85">
        <v>1735127</v>
      </c>
      <c r="H3543" s="89"/>
      <c r="I3543" s="270" t="s">
        <v>7864</v>
      </c>
      <c r="J3543" s="89"/>
      <c r="K3543" s="89"/>
      <c r="L3543" s="89"/>
      <c r="M3543" s="89"/>
      <c r="N3543" s="271">
        <v>0</v>
      </c>
      <c r="O3543" s="271">
        <v>5000</v>
      </c>
      <c r="P3543" s="89" t="s">
        <v>670</v>
      </c>
    </row>
    <row r="3544" spans="1:16" ht="38.25">
      <c r="A3544" s="268" t="s">
        <v>565</v>
      </c>
      <c r="B3544" s="89"/>
      <c r="C3544" s="269" t="s">
        <v>615</v>
      </c>
      <c r="D3544" s="84">
        <v>43581</v>
      </c>
      <c r="E3544" s="85" t="s">
        <v>7049</v>
      </c>
      <c r="F3544" s="85" t="s">
        <v>3</v>
      </c>
      <c r="G3544" s="85">
        <v>1735099</v>
      </c>
      <c r="H3544" s="89"/>
      <c r="I3544" s="270" t="s">
        <v>7865</v>
      </c>
      <c r="J3544" s="89"/>
      <c r="K3544" s="89"/>
      <c r="L3544" s="89"/>
      <c r="M3544" s="89"/>
      <c r="N3544" s="271">
        <v>0</v>
      </c>
      <c r="O3544" s="271">
        <v>14746.25</v>
      </c>
      <c r="P3544" s="89" t="s">
        <v>670</v>
      </c>
    </row>
    <row r="3545" spans="1:16" ht="51">
      <c r="A3545" s="268">
        <v>86</v>
      </c>
      <c r="B3545" s="89"/>
      <c r="C3545" s="269" t="s">
        <v>56</v>
      </c>
      <c r="D3545" s="84">
        <v>43581</v>
      </c>
      <c r="E3545" s="85" t="s">
        <v>7050</v>
      </c>
      <c r="F3545" s="85" t="s">
        <v>3</v>
      </c>
      <c r="G3545" s="85">
        <v>1735084</v>
      </c>
      <c r="H3545" s="89"/>
      <c r="I3545" s="270" t="s">
        <v>7866</v>
      </c>
      <c r="J3545" s="89"/>
      <c r="K3545" s="89"/>
      <c r="L3545" s="89"/>
      <c r="M3545" s="89"/>
      <c r="N3545" s="271">
        <v>0</v>
      </c>
      <c r="O3545" s="271">
        <v>6079.6</v>
      </c>
      <c r="P3545" s="89" t="s">
        <v>670</v>
      </c>
    </row>
    <row r="3546" spans="1:16" ht="38.25">
      <c r="A3546" s="268" t="s">
        <v>565</v>
      </c>
      <c r="B3546" s="89"/>
      <c r="C3546" s="269" t="s">
        <v>615</v>
      </c>
      <c r="D3546" s="84">
        <v>43581</v>
      </c>
      <c r="E3546" s="85" t="s">
        <v>7051</v>
      </c>
      <c r="F3546" s="85" t="s">
        <v>3</v>
      </c>
      <c r="G3546" s="85">
        <v>1735034</v>
      </c>
      <c r="H3546" s="89"/>
      <c r="I3546" s="270" t="s">
        <v>7867</v>
      </c>
      <c r="J3546" s="89"/>
      <c r="K3546" s="89"/>
      <c r="L3546" s="89"/>
      <c r="M3546" s="89"/>
      <c r="N3546" s="271">
        <v>0</v>
      </c>
      <c r="O3546" s="271">
        <v>800</v>
      </c>
      <c r="P3546" s="89" t="s">
        <v>670</v>
      </c>
    </row>
    <row r="3547" spans="1:16" ht="63.75">
      <c r="A3547" s="268" t="s">
        <v>565</v>
      </c>
      <c r="B3547" s="89"/>
      <c r="C3547" s="269" t="s">
        <v>615</v>
      </c>
      <c r="D3547" s="84">
        <v>43581</v>
      </c>
      <c r="E3547" s="85" t="s">
        <v>7052</v>
      </c>
      <c r="F3547" s="85" t="s">
        <v>3</v>
      </c>
      <c r="G3547" s="85">
        <v>1735015</v>
      </c>
      <c r="H3547" s="89"/>
      <c r="I3547" s="270" t="s">
        <v>7868</v>
      </c>
      <c r="J3547" s="89"/>
      <c r="K3547" s="89"/>
      <c r="L3547" s="89"/>
      <c r="M3547" s="89"/>
      <c r="N3547" s="271">
        <v>0</v>
      </c>
      <c r="O3547" s="271">
        <v>58.57</v>
      </c>
      <c r="P3547" s="89" t="s">
        <v>670</v>
      </c>
    </row>
    <row r="3548" spans="1:16" ht="51">
      <c r="A3548" s="268">
        <v>41</v>
      </c>
      <c r="B3548" s="89"/>
      <c r="C3548" s="269" t="s">
        <v>47</v>
      </c>
      <c r="D3548" s="84">
        <v>43581</v>
      </c>
      <c r="E3548" s="85" t="s">
        <v>7053</v>
      </c>
      <c r="F3548" s="85" t="s">
        <v>3</v>
      </c>
      <c r="G3548" s="85">
        <v>1735492</v>
      </c>
      <c r="H3548" s="89"/>
      <c r="I3548" s="270" t="s">
        <v>7869</v>
      </c>
      <c r="J3548" s="89"/>
      <c r="K3548" s="89"/>
      <c r="L3548" s="89"/>
      <c r="M3548" s="89"/>
      <c r="N3548" s="271">
        <v>0</v>
      </c>
      <c r="O3548" s="271">
        <v>900</v>
      </c>
      <c r="P3548" s="89" t="s">
        <v>670</v>
      </c>
    </row>
    <row r="3549" spans="1:16" ht="51">
      <c r="A3549" s="268">
        <v>592</v>
      </c>
      <c r="B3549" s="89"/>
      <c r="C3549" s="269" t="s">
        <v>645</v>
      </c>
      <c r="D3549" s="84">
        <v>43581</v>
      </c>
      <c r="E3549" s="85" t="s">
        <v>7054</v>
      </c>
      <c r="F3549" s="85" t="s">
        <v>3</v>
      </c>
      <c r="G3549" s="85">
        <v>1735483</v>
      </c>
      <c r="H3549" s="89"/>
      <c r="I3549" s="270" t="s">
        <v>7870</v>
      </c>
      <c r="J3549" s="89"/>
      <c r="K3549" s="89"/>
      <c r="L3549" s="89"/>
      <c r="M3549" s="89"/>
      <c r="N3549" s="271">
        <v>0</v>
      </c>
      <c r="O3549" s="271">
        <v>18.100000000000001</v>
      </c>
      <c r="P3549" s="89" t="s">
        <v>670</v>
      </c>
    </row>
    <row r="3550" spans="1:16" ht="38.25">
      <c r="A3550" s="268">
        <v>86</v>
      </c>
      <c r="B3550" s="89"/>
      <c r="C3550" s="269" t="s">
        <v>56</v>
      </c>
      <c r="D3550" s="84">
        <v>43581</v>
      </c>
      <c r="E3550" s="85" t="s">
        <v>7055</v>
      </c>
      <c r="F3550" s="85" t="s">
        <v>3</v>
      </c>
      <c r="G3550" s="85">
        <v>1735377</v>
      </c>
      <c r="H3550" s="89"/>
      <c r="I3550" s="270" t="s">
        <v>7871</v>
      </c>
      <c r="J3550" s="89"/>
      <c r="K3550" s="89"/>
      <c r="L3550" s="89"/>
      <c r="M3550" s="89"/>
      <c r="N3550" s="271">
        <v>0</v>
      </c>
      <c r="O3550" s="271">
        <v>1090</v>
      </c>
      <c r="P3550" s="89" t="s">
        <v>670</v>
      </c>
    </row>
    <row r="3551" spans="1:16" ht="51">
      <c r="A3551" s="268">
        <v>35</v>
      </c>
      <c r="B3551" s="89"/>
      <c r="C3551" s="269" t="s">
        <v>46</v>
      </c>
      <c r="D3551" s="84">
        <v>43581</v>
      </c>
      <c r="E3551" s="85" t="s">
        <v>7056</v>
      </c>
      <c r="F3551" s="85" t="s">
        <v>3</v>
      </c>
      <c r="G3551" s="85">
        <v>1735315</v>
      </c>
      <c r="H3551" s="89"/>
      <c r="I3551" s="270" t="s">
        <v>7872</v>
      </c>
      <c r="J3551" s="89"/>
      <c r="K3551" s="89"/>
      <c r="L3551" s="89"/>
      <c r="M3551" s="89"/>
      <c r="N3551" s="271">
        <v>0</v>
      </c>
      <c r="O3551" s="271">
        <v>330</v>
      </c>
      <c r="P3551" s="89" t="s">
        <v>670</v>
      </c>
    </row>
    <row r="3552" spans="1:16" ht="51">
      <c r="A3552" s="268">
        <v>47</v>
      </c>
      <c r="B3552" s="89"/>
      <c r="C3552" s="269" t="s">
        <v>49</v>
      </c>
      <c r="D3552" s="84">
        <v>43581</v>
      </c>
      <c r="E3552" s="85" t="s">
        <v>7057</v>
      </c>
      <c r="F3552" s="85" t="s">
        <v>3</v>
      </c>
      <c r="G3552" s="85">
        <v>1735298</v>
      </c>
      <c r="H3552" s="89"/>
      <c r="I3552" s="270" t="s">
        <v>7873</v>
      </c>
      <c r="J3552" s="89"/>
      <c r="K3552" s="89"/>
      <c r="L3552" s="89"/>
      <c r="M3552" s="89"/>
      <c r="N3552" s="271">
        <v>0</v>
      </c>
      <c r="O3552" s="271">
        <v>0.1</v>
      </c>
      <c r="P3552" s="89" t="s">
        <v>670</v>
      </c>
    </row>
    <row r="3553" spans="1:16" ht="51">
      <c r="A3553" s="268">
        <v>47</v>
      </c>
      <c r="B3553" s="89"/>
      <c r="C3553" s="269" t="s">
        <v>49</v>
      </c>
      <c r="D3553" s="84">
        <v>43581</v>
      </c>
      <c r="E3553" s="85" t="s">
        <v>7058</v>
      </c>
      <c r="F3553" s="85" t="s">
        <v>3</v>
      </c>
      <c r="G3553" s="85">
        <v>1735296</v>
      </c>
      <c r="H3553" s="89"/>
      <c r="I3553" s="270" t="s">
        <v>7874</v>
      </c>
      <c r="J3553" s="89"/>
      <c r="K3553" s="89"/>
      <c r="L3553" s="89"/>
      <c r="M3553" s="89"/>
      <c r="N3553" s="271">
        <v>0</v>
      </c>
      <c r="O3553" s="271">
        <v>0.1</v>
      </c>
      <c r="P3553" s="89" t="s">
        <v>670</v>
      </c>
    </row>
    <row r="3554" spans="1:16" ht="51">
      <c r="A3554" s="268" t="s">
        <v>565</v>
      </c>
      <c r="B3554" s="89"/>
      <c r="C3554" s="269" t="s">
        <v>615</v>
      </c>
      <c r="D3554" s="84">
        <v>43581</v>
      </c>
      <c r="E3554" s="85" t="s">
        <v>7059</v>
      </c>
      <c r="F3554" s="85" t="s">
        <v>3</v>
      </c>
      <c r="G3554" s="85">
        <v>1735277</v>
      </c>
      <c r="H3554" s="89"/>
      <c r="I3554" s="270" t="s">
        <v>7875</v>
      </c>
      <c r="J3554" s="89"/>
      <c r="K3554" s="89"/>
      <c r="L3554" s="89"/>
      <c r="M3554" s="89"/>
      <c r="N3554" s="271">
        <v>0</v>
      </c>
      <c r="O3554" s="271">
        <v>556.5</v>
      </c>
      <c r="P3554" s="89" t="s">
        <v>670</v>
      </c>
    </row>
    <row r="3555" spans="1:16" ht="51">
      <c r="A3555" s="268" t="s">
        <v>556</v>
      </c>
      <c r="B3555" s="89"/>
      <c r="C3555" s="269" t="s">
        <v>616</v>
      </c>
      <c r="D3555" s="84">
        <v>43581</v>
      </c>
      <c r="E3555" s="85" t="s">
        <v>7060</v>
      </c>
      <c r="F3555" s="85" t="s">
        <v>3</v>
      </c>
      <c r="G3555" s="85">
        <v>1735150</v>
      </c>
      <c r="H3555" s="89"/>
      <c r="I3555" s="270" t="s">
        <v>7876</v>
      </c>
      <c r="J3555" s="89"/>
      <c r="K3555" s="89"/>
      <c r="L3555" s="89"/>
      <c r="M3555" s="89"/>
      <c r="N3555" s="271">
        <v>0</v>
      </c>
      <c r="O3555" s="271">
        <v>3054.63</v>
      </c>
      <c r="P3555" s="89" t="s">
        <v>670</v>
      </c>
    </row>
    <row r="3556" spans="1:16" ht="51">
      <c r="A3556" s="268">
        <v>346</v>
      </c>
      <c r="B3556" s="89"/>
      <c r="C3556" s="269" t="s">
        <v>152</v>
      </c>
      <c r="D3556" s="84">
        <v>43581</v>
      </c>
      <c r="E3556" s="85" t="s">
        <v>7061</v>
      </c>
      <c r="F3556" s="85" t="s">
        <v>3</v>
      </c>
      <c r="G3556" s="85">
        <v>1735138</v>
      </c>
      <c r="H3556" s="89"/>
      <c r="I3556" s="270" t="s">
        <v>7877</v>
      </c>
      <c r="J3556" s="89"/>
      <c r="K3556" s="89"/>
      <c r="L3556" s="89"/>
      <c r="M3556" s="89"/>
      <c r="N3556" s="271">
        <v>0</v>
      </c>
      <c r="O3556" s="271">
        <v>1522.9</v>
      </c>
      <c r="P3556" s="89" t="s">
        <v>670</v>
      </c>
    </row>
    <row r="3557" spans="1:16" ht="51">
      <c r="A3557" s="268">
        <v>291</v>
      </c>
      <c r="B3557" s="89"/>
      <c r="C3557" s="269" t="s">
        <v>129</v>
      </c>
      <c r="D3557" s="84">
        <v>43581</v>
      </c>
      <c r="E3557" s="85" t="s">
        <v>7062</v>
      </c>
      <c r="F3557" s="85" t="s">
        <v>3</v>
      </c>
      <c r="G3557" s="85">
        <v>1735124</v>
      </c>
      <c r="H3557" s="89"/>
      <c r="I3557" s="270" t="s">
        <v>7878</v>
      </c>
      <c r="J3557" s="89"/>
      <c r="K3557" s="89"/>
      <c r="L3557" s="89"/>
      <c r="M3557" s="89"/>
      <c r="N3557" s="271">
        <v>0</v>
      </c>
      <c r="O3557" s="271">
        <v>971.76</v>
      </c>
      <c r="P3557" s="89" t="s">
        <v>670</v>
      </c>
    </row>
    <row r="3558" spans="1:16" ht="51">
      <c r="A3558" s="268">
        <v>291</v>
      </c>
      <c r="B3558" s="89"/>
      <c r="C3558" s="269" t="s">
        <v>129</v>
      </c>
      <c r="D3558" s="84">
        <v>43581</v>
      </c>
      <c r="E3558" s="85" t="s">
        <v>7063</v>
      </c>
      <c r="F3558" s="85" t="s">
        <v>3</v>
      </c>
      <c r="G3558" s="85">
        <v>1735123</v>
      </c>
      <c r="H3558" s="89"/>
      <c r="I3558" s="270" t="s">
        <v>7879</v>
      </c>
      <c r="J3558" s="89"/>
      <c r="K3558" s="89"/>
      <c r="L3558" s="89"/>
      <c r="M3558" s="89"/>
      <c r="N3558" s="271">
        <v>0</v>
      </c>
      <c r="O3558" s="271">
        <v>198108.46</v>
      </c>
      <c r="P3558" s="89" t="s">
        <v>670</v>
      </c>
    </row>
    <row r="3559" spans="1:16" ht="51">
      <c r="A3559" s="268">
        <v>291</v>
      </c>
      <c r="B3559" s="89"/>
      <c r="C3559" s="269" t="s">
        <v>129</v>
      </c>
      <c r="D3559" s="84">
        <v>43581</v>
      </c>
      <c r="E3559" s="85" t="s">
        <v>7064</v>
      </c>
      <c r="F3559" s="85" t="s">
        <v>3</v>
      </c>
      <c r="G3559" s="85">
        <v>1735121</v>
      </c>
      <c r="H3559" s="89"/>
      <c r="I3559" s="270" t="s">
        <v>7880</v>
      </c>
      <c r="J3559" s="89"/>
      <c r="K3559" s="89"/>
      <c r="L3559" s="89"/>
      <c r="M3559" s="89"/>
      <c r="N3559" s="271">
        <v>0</v>
      </c>
      <c r="O3559" s="271">
        <v>721566.28</v>
      </c>
      <c r="P3559" s="89" t="s">
        <v>670</v>
      </c>
    </row>
    <row r="3560" spans="1:16" ht="51">
      <c r="A3560" s="268" t="s">
        <v>565</v>
      </c>
      <c r="B3560" s="89"/>
      <c r="C3560" s="269" t="s">
        <v>615</v>
      </c>
      <c r="D3560" s="84">
        <v>43581</v>
      </c>
      <c r="E3560" s="85" t="s">
        <v>7065</v>
      </c>
      <c r="F3560" s="85" t="s">
        <v>3</v>
      </c>
      <c r="G3560" s="85">
        <v>1735110</v>
      </c>
      <c r="H3560" s="89"/>
      <c r="I3560" s="270" t="s">
        <v>7881</v>
      </c>
      <c r="J3560" s="89"/>
      <c r="K3560" s="89"/>
      <c r="L3560" s="89"/>
      <c r="M3560" s="89"/>
      <c r="N3560" s="271">
        <v>0</v>
      </c>
      <c r="O3560" s="271">
        <v>4225.2700000000004</v>
      </c>
      <c r="P3560" s="89" t="s">
        <v>670</v>
      </c>
    </row>
    <row r="3561" spans="1:16" ht="51">
      <c r="A3561" s="268">
        <v>572</v>
      </c>
      <c r="B3561" s="89"/>
      <c r="C3561" s="269" t="s">
        <v>177</v>
      </c>
      <c r="D3561" s="84">
        <v>43581</v>
      </c>
      <c r="E3561" s="85" t="s">
        <v>7066</v>
      </c>
      <c r="F3561" s="85" t="s">
        <v>3</v>
      </c>
      <c r="G3561" s="85">
        <v>1734973</v>
      </c>
      <c r="H3561" s="89"/>
      <c r="I3561" s="270" t="s">
        <v>7882</v>
      </c>
      <c r="J3561" s="89"/>
      <c r="K3561" s="89"/>
      <c r="L3561" s="89"/>
      <c r="M3561" s="89"/>
      <c r="N3561" s="271">
        <v>0</v>
      </c>
      <c r="O3561" s="271">
        <v>66856.600000000006</v>
      </c>
      <c r="P3561" s="89" t="s">
        <v>670</v>
      </c>
    </row>
    <row r="3562" spans="1:16" ht="63.75">
      <c r="A3562" s="268">
        <v>70</v>
      </c>
      <c r="B3562" s="89"/>
      <c r="C3562" s="269" t="s">
        <v>53</v>
      </c>
      <c r="D3562" s="84">
        <v>43581</v>
      </c>
      <c r="E3562" s="85" t="s">
        <v>7067</v>
      </c>
      <c r="F3562" s="85" t="s">
        <v>3</v>
      </c>
      <c r="G3562" s="85">
        <v>1734999</v>
      </c>
      <c r="H3562" s="89"/>
      <c r="I3562" s="270" t="s">
        <v>7883</v>
      </c>
      <c r="J3562" s="89"/>
      <c r="K3562" s="89"/>
      <c r="L3562" s="89"/>
      <c r="M3562" s="89"/>
      <c r="N3562" s="271">
        <v>0</v>
      </c>
      <c r="O3562" s="271">
        <v>3014</v>
      </c>
      <c r="P3562" s="89" t="s">
        <v>670</v>
      </c>
    </row>
    <row r="3563" spans="1:16" ht="63.75">
      <c r="A3563" s="268">
        <v>682</v>
      </c>
      <c r="B3563" s="89"/>
      <c r="C3563" s="269" t="s">
        <v>1371</v>
      </c>
      <c r="D3563" s="84">
        <v>43581</v>
      </c>
      <c r="E3563" s="85" t="s">
        <v>7068</v>
      </c>
      <c r="F3563" s="85" t="s">
        <v>3</v>
      </c>
      <c r="G3563" s="85">
        <v>1735198</v>
      </c>
      <c r="H3563" s="89"/>
      <c r="I3563" s="270" t="s">
        <v>7884</v>
      </c>
      <c r="J3563" s="89"/>
      <c r="K3563" s="89"/>
      <c r="L3563" s="89"/>
      <c r="M3563" s="89"/>
      <c r="N3563" s="271">
        <v>0</v>
      </c>
      <c r="O3563" s="271">
        <v>1795</v>
      </c>
      <c r="P3563" s="89" t="s">
        <v>670</v>
      </c>
    </row>
    <row r="3564" spans="1:16" ht="63.75">
      <c r="A3564" s="268">
        <v>682</v>
      </c>
      <c r="B3564" s="89"/>
      <c r="C3564" s="269" t="s">
        <v>1371</v>
      </c>
      <c r="D3564" s="84">
        <v>43581</v>
      </c>
      <c r="E3564" s="85" t="s">
        <v>7069</v>
      </c>
      <c r="F3564" s="85" t="s">
        <v>3</v>
      </c>
      <c r="G3564" s="85">
        <v>1735194</v>
      </c>
      <c r="H3564" s="89"/>
      <c r="I3564" s="270" t="s">
        <v>7885</v>
      </c>
      <c r="J3564" s="89"/>
      <c r="K3564" s="89"/>
      <c r="L3564" s="89"/>
      <c r="M3564" s="89"/>
      <c r="N3564" s="271">
        <v>0</v>
      </c>
      <c r="O3564" s="271">
        <v>30</v>
      </c>
      <c r="P3564" s="89" t="s">
        <v>670</v>
      </c>
    </row>
    <row r="3565" spans="1:16" ht="51">
      <c r="A3565" s="268">
        <v>682</v>
      </c>
      <c r="B3565" s="89"/>
      <c r="C3565" s="269" t="s">
        <v>1371</v>
      </c>
      <c r="D3565" s="84">
        <v>43581</v>
      </c>
      <c r="E3565" s="85" t="s">
        <v>7070</v>
      </c>
      <c r="F3565" s="85" t="s">
        <v>3</v>
      </c>
      <c r="G3565" s="85">
        <v>1735193</v>
      </c>
      <c r="H3565" s="89"/>
      <c r="I3565" s="270" t="s">
        <v>7886</v>
      </c>
      <c r="J3565" s="89"/>
      <c r="K3565" s="89"/>
      <c r="L3565" s="89"/>
      <c r="M3565" s="89"/>
      <c r="N3565" s="271">
        <v>0</v>
      </c>
      <c r="O3565" s="271">
        <v>2065</v>
      </c>
      <c r="P3565" s="89" t="s">
        <v>670</v>
      </c>
    </row>
    <row r="3566" spans="1:16" ht="63.75">
      <c r="A3566" s="268">
        <v>682</v>
      </c>
      <c r="B3566" s="89"/>
      <c r="C3566" s="269" t="s">
        <v>1371</v>
      </c>
      <c r="D3566" s="84">
        <v>43581</v>
      </c>
      <c r="E3566" s="85" t="s">
        <v>7071</v>
      </c>
      <c r="F3566" s="85" t="s">
        <v>3</v>
      </c>
      <c r="G3566" s="85">
        <v>1735192</v>
      </c>
      <c r="H3566" s="89"/>
      <c r="I3566" s="270" t="s">
        <v>7887</v>
      </c>
      <c r="J3566" s="89"/>
      <c r="K3566" s="89"/>
      <c r="L3566" s="89"/>
      <c r="M3566" s="89"/>
      <c r="N3566" s="271">
        <v>0</v>
      </c>
      <c r="O3566" s="271">
        <v>100</v>
      </c>
      <c r="P3566" s="89" t="s">
        <v>670</v>
      </c>
    </row>
    <row r="3567" spans="1:16" ht="51">
      <c r="A3567" s="268">
        <v>25</v>
      </c>
      <c r="B3567" s="89"/>
      <c r="C3567" s="269" t="s">
        <v>45</v>
      </c>
      <c r="D3567" s="84">
        <v>43581</v>
      </c>
      <c r="E3567" s="85" t="s">
        <v>7072</v>
      </c>
      <c r="F3567" s="85" t="s">
        <v>3</v>
      </c>
      <c r="G3567" s="85">
        <v>1735164</v>
      </c>
      <c r="H3567" s="89"/>
      <c r="I3567" s="270" t="s">
        <v>7888</v>
      </c>
      <c r="J3567" s="89"/>
      <c r="K3567" s="89"/>
      <c r="L3567" s="89"/>
      <c r="M3567" s="89"/>
      <c r="N3567" s="271">
        <v>0</v>
      </c>
      <c r="O3567" s="271">
        <v>299114.22000000003</v>
      </c>
      <c r="P3567" s="89" t="s">
        <v>670</v>
      </c>
    </row>
    <row r="3568" spans="1:16" ht="51">
      <c r="A3568" s="268">
        <v>25</v>
      </c>
      <c r="B3568" s="89"/>
      <c r="C3568" s="269" t="s">
        <v>45</v>
      </c>
      <c r="D3568" s="84">
        <v>43581</v>
      </c>
      <c r="E3568" s="85" t="s">
        <v>7073</v>
      </c>
      <c r="F3568" s="85" t="s">
        <v>3</v>
      </c>
      <c r="G3568" s="85">
        <v>1735161</v>
      </c>
      <c r="H3568" s="89"/>
      <c r="I3568" s="270" t="s">
        <v>7889</v>
      </c>
      <c r="J3568" s="89"/>
      <c r="K3568" s="89"/>
      <c r="L3568" s="89"/>
      <c r="M3568" s="89"/>
      <c r="N3568" s="271">
        <v>0</v>
      </c>
      <c r="O3568" s="271">
        <v>34425.050000000003</v>
      </c>
      <c r="P3568" s="89" t="s">
        <v>670</v>
      </c>
    </row>
    <row r="3569" spans="1:16" ht="76.5" hidden="1">
      <c r="A3569" s="268">
        <v>862</v>
      </c>
      <c r="B3569" s="89"/>
      <c r="C3569" s="269" t="s">
        <v>199</v>
      </c>
      <c r="D3569" s="84">
        <v>43584</v>
      </c>
      <c r="E3569" s="85" t="s">
        <v>6360</v>
      </c>
      <c r="F3569" s="85" t="s">
        <v>671</v>
      </c>
      <c r="G3569" s="85">
        <v>364555</v>
      </c>
      <c r="H3569" s="89"/>
      <c r="I3569" s="270" t="s">
        <v>7333</v>
      </c>
      <c r="J3569" s="89"/>
      <c r="K3569" s="89"/>
      <c r="L3569" s="89"/>
      <c r="M3569" s="89"/>
      <c r="N3569" s="271">
        <v>0</v>
      </c>
      <c r="O3569" s="271">
        <v>80830.86</v>
      </c>
      <c r="P3569" s="89" t="s">
        <v>670</v>
      </c>
    </row>
    <row r="3570" spans="1:16" ht="76.5" hidden="1">
      <c r="A3570" s="268">
        <v>862</v>
      </c>
      <c r="B3570" s="89"/>
      <c r="C3570" s="269" t="s">
        <v>199</v>
      </c>
      <c r="D3570" s="84">
        <v>43584</v>
      </c>
      <c r="E3570" s="85" t="s">
        <v>6360</v>
      </c>
      <c r="F3570" s="85" t="s">
        <v>671</v>
      </c>
      <c r="G3570" s="85">
        <v>364559</v>
      </c>
      <c r="H3570" s="89"/>
      <c r="I3570" s="270" t="s">
        <v>7334</v>
      </c>
      <c r="J3570" s="89"/>
      <c r="K3570" s="89"/>
      <c r="L3570" s="89"/>
      <c r="M3570" s="89"/>
      <c r="N3570" s="271">
        <v>0</v>
      </c>
      <c r="O3570" s="271">
        <v>8404.2800000000007</v>
      </c>
      <c r="P3570" s="89" t="s">
        <v>670</v>
      </c>
    </row>
    <row r="3571" spans="1:16" ht="76.5" hidden="1">
      <c r="A3571" s="268">
        <v>862</v>
      </c>
      <c r="B3571" s="89"/>
      <c r="C3571" s="269" t="s">
        <v>199</v>
      </c>
      <c r="D3571" s="84">
        <v>43584</v>
      </c>
      <c r="E3571" s="85" t="s">
        <v>6360</v>
      </c>
      <c r="F3571" s="85" t="s">
        <v>671</v>
      </c>
      <c r="G3571" s="85">
        <v>364561</v>
      </c>
      <c r="H3571" s="89"/>
      <c r="I3571" s="270" t="s">
        <v>7335</v>
      </c>
      <c r="J3571" s="89"/>
      <c r="K3571" s="89"/>
      <c r="L3571" s="89"/>
      <c r="M3571" s="89"/>
      <c r="N3571" s="271">
        <v>0</v>
      </c>
      <c r="O3571" s="271">
        <v>16827.919999999998</v>
      </c>
      <c r="P3571" s="89" t="s">
        <v>670</v>
      </c>
    </row>
    <row r="3572" spans="1:16" ht="76.5" hidden="1">
      <c r="A3572" s="268">
        <v>862</v>
      </c>
      <c r="B3572" s="89"/>
      <c r="C3572" s="269" t="s">
        <v>199</v>
      </c>
      <c r="D3572" s="84">
        <v>43584</v>
      </c>
      <c r="E3572" s="85" t="s">
        <v>6360</v>
      </c>
      <c r="F3572" s="85" t="s">
        <v>671</v>
      </c>
      <c r="G3572" s="85">
        <v>364511</v>
      </c>
      <c r="H3572" s="89"/>
      <c r="I3572" s="270" t="s">
        <v>7336</v>
      </c>
      <c r="J3572" s="89"/>
      <c r="K3572" s="89"/>
      <c r="L3572" s="89"/>
      <c r="M3572" s="89"/>
      <c r="N3572" s="271">
        <v>0</v>
      </c>
      <c r="O3572" s="271">
        <v>202510.02</v>
      </c>
      <c r="P3572" s="89" t="s">
        <v>670</v>
      </c>
    </row>
    <row r="3573" spans="1:16" ht="76.5" hidden="1">
      <c r="A3573" s="268">
        <v>862</v>
      </c>
      <c r="B3573" s="89"/>
      <c r="C3573" s="269" t="s">
        <v>199</v>
      </c>
      <c r="D3573" s="84">
        <v>43584</v>
      </c>
      <c r="E3573" s="85" t="s">
        <v>6360</v>
      </c>
      <c r="F3573" s="85" t="s">
        <v>671</v>
      </c>
      <c r="G3573" s="85">
        <v>364513</v>
      </c>
      <c r="H3573" s="89"/>
      <c r="I3573" s="270" t="s">
        <v>7337</v>
      </c>
      <c r="J3573" s="89"/>
      <c r="K3573" s="89"/>
      <c r="L3573" s="89"/>
      <c r="M3573" s="89"/>
      <c r="N3573" s="271">
        <v>0</v>
      </c>
      <c r="O3573" s="271">
        <v>20924.169999999998</v>
      </c>
      <c r="P3573" s="89" t="s">
        <v>670</v>
      </c>
    </row>
    <row r="3574" spans="1:16" ht="76.5" hidden="1">
      <c r="A3574" s="268">
        <v>862</v>
      </c>
      <c r="B3574" s="89"/>
      <c r="C3574" s="269" t="s">
        <v>199</v>
      </c>
      <c r="D3574" s="84">
        <v>43584</v>
      </c>
      <c r="E3574" s="85" t="s">
        <v>6360</v>
      </c>
      <c r="F3574" s="85" t="s">
        <v>671</v>
      </c>
      <c r="G3574" s="85">
        <v>364505</v>
      </c>
      <c r="H3574" s="89"/>
      <c r="I3574" s="270" t="s">
        <v>7338</v>
      </c>
      <c r="J3574" s="89"/>
      <c r="K3574" s="89"/>
      <c r="L3574" s="89"/>
      <c r="M3574" s="89"/>
      <c r="N3574" s="271">
        <v>0</v>
      </c>
      <c r="O3574" s="271">
        <v>8166.46</v>
      </c>
      <c r="P3574" s="89" t="s">
        <v>670</v>
      </c>
    </row>
    <row r="3575" spans="1:16" ht="63.75" hidden="1">
      <c r="A3575" s="268" t="s">
        <v>559</v>
      </c>
      <c r="B3575" s="89"/>
      <c r="C3575" s="269" t="s">
        <v>760</v>
      </c>
      <c r="D3575" s="84">
        <v>43584</v>
      </c>
      <c r="E3575" s="85" t="s">
        <v>6360</v>
      </c>
      <c r="F3575" s="85" t="s">
        <v>671</v>
      </c>
      <c r="G3575" s="85">
        <v>360627</v>
      </c>
      <c r="H3575" s="89"/>
      <c r="I3575" s="270" t="s">
        <v>7339</v>
      </c>
      <c r="J3575" s="89"/>
      <c r="K3575" s="89"/>
      <c r="L3575" s="89"/>
      <c r="M3575" s="89"/>
      <c r="N3575" s="271">
        <v>0</v>
      </c>
      <c r="O3575" s="271">
        <v>4561.78</v>
      </c>
      <c r="P3575" s="89" t="s">
        <v>670</v>
      </c>
    </row>
    <row r="3576" spans="1:16" ht="76.5" hidden="1">
      <c r="A3576" s="268">
        <v>862</v>
      </c>
      <c r="B3576" s="89"/>
      <c r="C3576" s="269" t="s">
        <v>199</v>
      </c>
      <c r="D3576" s="84">
        <v>43584</v>
      </c>
      <c r="E3576" s="85" t="s">
        <v>6360</v>
      </c>
      <c r="F3576" s="85" t="s">
        <v>671</v>
      </c>
      <c r="G3576" s="85">
        <v>364551</v>
      </c>
      <c r="H3576" s="89"/>
      <c r="I3576" s="270" t="s">
        <v>7340</v>
      </c>
      <c r="J3576" s="89"/>
      <c r="K3576" s="89"/>
      <c r="L3576" s="89"/>
      <c r="M3576" s="89"/>
      <c r="N3576" s="271">
        <v>0</v>
      </c>
      <c r="O3576" s="271">
        <v>122022.03</v>
      </c>
      <c r="P3576" s="89" t="s">
        <v>670</v>
      </c>
    </row>
    <row r="3577" spans="1:16" ht="76.5" hidden="1">
      <c r="A3577" s="268">
        <v>862</v>
      </c>
      <c r="B3577" s="89"/>
      <c r="C3577" s="269" t="s">
        <v>199</v>
      </c>
      <c r="D3577" s="84">
        <v>43584</v>
      </c>
      <c r="E3577" s="85" t="s">
        <v>6360</v>
      </c>
      <c r="F3577" s="85" t="s">
        <v>671</v>
      </c>
      <c r="G3577" s="85">
        <v>364509</v>
      </c>
      <c r="H3577" s="89"/>
      <c r="I3577" s="270" t="s">
        <v>7341</v>
      </c>
      <c r="J3577" s="89"/>
      <c r="K3577" s="89"/>
      <c r="L3577" s="89"/>
      <c r="M3577" s="89"/>
      <c r="N3577" s="271">
        <v>0</v>
      </c>
      <c r="O3577" s="271">
        <v>5887.93</v>
      </c>
      <c r="P3577" s="89" t="s">
        <v>670</v>
      </c>
    </row>
    <row r="3578" spans="1:16" ht="76.5" hidden="1">
      <c r="A3578" s="268">
        <v>862</v>
      </c>
      <c r="B3578" s="89"/>
      <c r="C3578" s="269" t="s">
        <v>199</v>
      </c>
      <c r="D3578" s="84">
        <v>43584</v>
      </c>
      <c r="E3578" s="85" t="s">
        <v>6360</v>
      </c>
      <c r="F3578" s="85" t="s">
        <v>671</v>
      </c>
      <c r="G3578" s="85">
        <v>364553</v>
      </c>
      <c r="H3578" s="89"/>
      <c r="I3578" s="270" t="s">
        <v>7342</v>
      </c>
      <c r="J3578" s="89"/>
      <c r="K3578" s="89"/>
      <c r="L3578" s="89"/>
      <c r="M3578" s="89"/>
      <c r="N3578" s="271">
        <v>0</v>
      </c>
      <c r="O3578" s="271">
        <v>16114.51</v>
      </c>
      <c r="P3578" s="89" t="s">
        <v>670</v>
      </c>
    </row>
    <row r="3579" spans="1:16" ht="63.75" hidden="1">
      <c r="A3579" s="268" t="s">
        <v>559</v>
      </c>
      <c r="B3579" s="89"/>
      <c r="C3579" s="269" t="s">
        <v>760</v>
      </c>
      <c r="D3579" s="84">
        <v>43584</v>
      </c>
      <c r="E3579" s="85" t="s">
        <v>6360</v>
      </c>
      <c r="F3579" s="85" t="s">
        <v>671</v>
      </c>
      <c r="G3579" s="85">
        <v>360702</v>
      </c>
      <c r="H3579" s="89"/>
      <c r="I3579" s="270" t="s">
        <v>7343</v>
      </c>
      <c r="J3579" s="89"/>
      <c r="K3579" s="89"/>
      <c r="L3579" s="89"/>
      <c r="M3579" s="89"/>
      <c r="N3579" s="271">
        <v>0</v>
      </c>
      <c r="O3579" s="271">
        <v>3703.45</v>
      </c>
      <c r="P3579" s="89" t="s">
        <v>670</v>
      </c>
    </row>
    <row r="3580" spans="1:16" ht="76.5" hidden="1">
      <c r="A3580" s="268">
        <v>862</v>
      </c>
      <c r="B3580" s="89"/>
      <c r="C3580" s="269" t="s">
        <v>199</v>
      </c>
      <c r="D3580" s="84">
        <v>43584</v>
      </c>
      <c r="E3580" s="85" t="s">
        <v>6360</v>
      </c>
      <c r="F3580" s="85" t="s">
        <v>671</v>
      </c>
      <c r="G3580" s="85">
        <v>364557</v>
      </c>
      <c r="H3580" s="89"/>
      <c r="I3580" s="270" t="s">
        <v>7344</v>
      </c>
      <c r="J3580" s="89"/>
      <c r="K3580" s="89"/>
      <c r="L3580" s="89"/>
      <c r="M3580" s="89"/>
      <c r="N3580" s="271">
        <v>0</v>
      </c>
      <c r="O3580" s="271">
        <v>3834.57</v>
      </c>
      <c r="P3580" s="89" t="s">
        <v>670</v>
      </c>
    </row>
    <row r="3581" spans="1:16" ht="76.5" hidden="1">
      <c r="A3581" s="268">
        <v>862</v>
      </c>
      <c r="B3581" s="89"/>
      <c r="C3581" s="269" t="s">
        <v>199</v>
      </c>
      <c r="D3581" s="84">
        <v>43584</v>
      </c>
      <c r="E3581" s="85" t="s">
        <v>6360</v>
      </c>
      <c r="F3581" s="85" t="s">
        <v>671</v>
      </c>
      <c r="G3581" s="85">
        <v>364507</v>
      </c>
      <c r="H3581" s="89"/>
      <c r="I3581" s="270" t="s">
        <v>7345</v>
      </c>
      <c r="J3581" s="89"/>
      <c r="K3581" s="89"/>
      <c r="L3581" s="89"/>
      <c r="M3581" s="89"/>
      <c r="N3581" s="271">
        <v>0</v>
      </c>
      <c r="O3581" s="271">
        <v>9194.36</v>
      </c>
      <c r="P3581" s="89" t="s">
        <v>670</v>
      </c>
    </row>
    <row r="3582" spans="1:16" ht="63.75" hidden="1">
      <c r="A3582" s="268">
        <v>344</v>
      </c>
      <c r="B3582" s="89"/>
      <c r="C3582" s="269" t="s">
        <v>150</v>
      </c>
      <c r="D3582" s="84">
        <v>43584</v>
      </c>
      <c r="E3582" s="85" t="s">
        <v>6361</v>
      </c>
      <c r="F3582" s="85" t="s">
        <v>6</v>
      </c>
      <c r="G3582" s="85">
        <v>1111423</v>
      </c>
      <c r="H3582" s="89"/>
      <c r="I3582" s="270" t="s">
        <v>7346</v>
      </c>
      <c r="J3582" s="89"/>
      <c r="K3582" s="89"/>
      <c r="L3582" s="89"/>
      <c r="M3582" s="89"/>
      <c r="N3582" s="271">
        <v>0</v>
      </c>
      <c r="O3582" s="271">
        <v>160504</v>
      </c>
      <c r="P3582" s="89" t="s">
        <v>670</v>
      </c>
    </row>
    <row r="3583" spans="1:16" ht="63.75" hidden="1">
      <c r="A3583" s="268">
        <v>513</v>
      </c>
      <c r="B3583" s="89"/>
      <c r="C3583" s="269" t="s">
        <v>171</v>
      </c>
      <c r="D3583" s="84">
        <v>43584</v>
      </c>
      <c r="E3583" s="85" t="s">
        <v>6362</v>
      </c>
      <c r="F3583" s="85" t="s">
        <v>15</v>
      </c>
      <c r="G3583" s="85">
        <v>1025044</v>
      </c>
      <c r="H3583" s="89"/>
      <c r="I3583" s="270" t="s">
        <v>7347</v>
      </c>
      <c r="J3583" s="89"/>
      <c r="K3583" s="89"/>
      <c r="L3583" s="89"/>
      <c r="M3583" s="89"/>
      <c r="N3583" s="271">
        <v>50</v>
      </c>
      <c r="O3583" s="271">
        <v>0</v>
      </c>
      <c r="P3583" s="89" t="s">
        <v>670</v>
      </c>
    </row>
    <row r="3584" spans="1:16" ht="76.5" hidden="1">
      <c r="A3584" s="268">
        <v>513</v>
      </c>
      <c r="B3584" s="89"/>
      <c r="C3584" s="269" t="s">
        <v>171</v>
      </c>
      <c r="D3584" s="84">
        <v>43584</v>
      </c>
      <c r="E3584" s="85" t="s">
        <v>6363</v>
      </c>
      <c r="F3584" s="85" t="s">
        <v>15</v>
      </c>
      <c r="G3584" s="85">
        <v>1025199</v>
      </c>
      <c r="H3584" s="89"/>
      <c r="I3584" s="270" t="s">
        <v>7348</v>
      </c>
      <c r="J3584" s="89"/>
      <c r="K3584" s="89"/>
      <c r="L3584" s="89"/>
      <c r="M3584" s="89"/>
      <c r="N3584" s="271">
        <v>50</v>
      </c>
      <c r="O3584" s="271">
        <v>0</v>
      </c>
      <c r="P3584" s="89" t="s">
        <v>670</v>
      </c>
    </row>
    <row r="3585" spans="1:16" ht="51" hidden="1">
      <c r="A3585" s="268" t="s">
        <v>559</v>
      </c>
      <c r="B3585" s="89"/>
      <c r="C3585" s="269" t="s">
        <v>760</v>
      </c>
      <c r="D3585" s="84">
        <v>43584</v>
      </c>
      <c r="E3585" s="85" t="s">
        <v>6364</v>
      </c>
      <c r="F3585" s="85" t="s">
        <v>628</v>
      </c>
      <c r="G3585" s="85">
        <v>365091</v>
      </c>
      <c r="H3585" s="89"/>
      <c r="I3585" s="270" t="s">
        <v>7349</v>
      </c>
      <c r="J3585" s="89"/>
      <c r="K3585" s="89"/>
      <c r="L3585" s="89"/>
      <c r="M3585" s="89"/>
      <c r="N3585" s="271">
        <v>0</v>
      </c>
      <c r="O3585" s="271">
        <v>485944.14</v>
      </c>
      <c r="P3585" s="89" t="s">
        <v>670</v>
      </c>
    </row>
    <row r="3586" spans="1:16" ht="76.5" hidden="1">
      <c r="A3586" s="268">
        <v>35</v>
      </c>
      <c r="B3586" s="89"/>
      <c r="C3586" s="269" t="s">
        <v>46</v>
      </c>
      <c r="D3586" s="84">
        <v>43584</v>
      </c>
      <c r="E3586" s="85" t="s">
        <v>6365</v>
      </c>
      <c r="F3586" s="85" t="s">
        <v>671</v>
      </c>
      <c r="G3586" s="85">
        <v>364563</v>
      </c>
      <c r="H3586" s="89"/>
      <c r="I3586" s="270" t="s">
        <v>7350</v>
      </c>
      <c r="J3586" s="89"/>
      <c r="K3586" s="89"/>
      <c r="L3586" s="89"/>
      <c r="M3586" s="89"/>
      <c r="N3586" s="271">
        <v>0</v>
      </c>
      <c r="O3586" s="271">
        <v>3862.22</v>
      </c>
      <c r="P3586" s="89" t="s">
        <v>670</v>
      </c>
    </row>
    <row r="3587" spans="1:16" ht="51" hidden="1">
      <c r="A3587" s="268">
        <v>46</v>
      </c>
      <c r="B3587" s="89"/>
      <c r="C3587" s="269" t="s">
        <v>48</v>
      </c>
      <c r="D3587" s="84">
        <v>43584</v>
      </c>
      <c r="E3587" s="85" t="s">
        <v>6366</v>
      </c>
      <c r="F3587" s="85" t="s">
        <v>6</v>
      </c>
      <c r="G3587" s="85">
        <v>1112013</v>
      </c>
      <c r="H3587" s="89"/>
      <c r="I3587" s="270" t="s">
        <v>7351</v>
      </c>
      <c r="J3587" s="89"/>
      <c r="K3587" s="89"/>
      <c r="L3587" s="89"/>
      <c r="M3587" s="89"/>
      <c r="N3587" s="271">
        <v>0</v>
      </c>
      <c r="O3587" s="271">
        <v>31837.87</v>
      </c>
      <c r="P3587" s="89" t="s">
        <v>670</v>
      </c>
    </row>
    <row r="3588" spans="1:16" ht="76.5" hidden="1">
      <c r="A3588" s="268" t="s">
        <v>557</v>
      </c>
      <c r="B3588" s="89"/>
      <c r="C3588" s="269" t="s">
        <v>781</v>
      </c>
      <c r="D3588" s="84">
        <v>43584</v>
      </c>
      <c r="E3588" s="85" t="s">
        <v>6367</v>
      </c>
      <c r="F3588" s="85" t="s">
        <v>6</v>
      </c>
      <c r="G3588" s="85">
        <v>1112017</v>
      </c>
      <c r="H3588" s="89"/>
      <c r="I3588" s="270" t="s">
        <v>7352</v>
      </c>
      <c r="J3588" s="89"/>
      <c r="K3588" s="89"/>
      <c r="L3588" s="89"/>
      <c r="M3588" s="89"/>
      <c r="N3588" s="271">
        <v>0</v>
      </c>
      <c r="O3588" s="271">
        <v>138000</v>
      </c>
      <c r="P3588" s="89" t="s">
        <v>670</v>
      </c>
    </row>
    <row r="3589" spans="1:16" ht="102" hidden="1">
      <c r="A3589" s="268">
        <v>578</v>
      </c>
      <c r="B3589" s="89"/>
      <c r="C3589" s="269" t="s">
        <v>179</v>
      </c>
      <c r="D3589" s="84">
        <v>43584</v>
      </c>
      <c r="E3589" s="85" t="s">
        <v>6368</v>
      </c>
      <c r="F3589" s="85" t="s">
        <v>6</v>
      </c>
      <c r="G3589" s="85">
        <v>952843</v>
      </c>
      <c r="H3589" s="89"/>
      <c r="I3589" s="270" t="s">
        <v>7353</v>
      </c>
      <c r="J3589" s="89"/>
      <c r="K3589" s="89"/>
      <c r="L3589" s="89"/>
      <c r="M3589" s="89"/>
      <c r="N3589" s="271">
        <v>0</v>
      </c>
      <c r="O3589" s="271">
        <v>3034287.31</v>
      </c>
      <c r="P3589" s="89" t="s">
        <v>670</v>
      </c>
    </row>
    <row r="3590" spans="1:16" ht="63.75" hidden="1">
      <c r="A3590" s="268">
        <v>15</v>
      </c>
      <c r="B3590" s="89"/>
      <c r="C3590" s="269" t="s">
        <v>42</v>
      </c>
      <c r="D3590" s="84">
        <v>43584</v>
      </c>
      <c r="E3590" s="85" t="s">
        <v>6369</v>
      </c>
      <c r="F3590" s="85" t="s">
        <v>13</v>
      </c>
      <c r="G3590" s="85">
        <v>952787</v>
      </c>
      <c r="H3590" s="89"/>
      <c r="I3590" s="270" t="s">
        <v>7354</v>
      </c>
      <c r="J3590" s="89"/>
      <c r="K3590" s="89"/>
      <c r="L3590" s="89"/>
      <c r="M3590" s="89"/>
      <c r="N3590" s="271">
        <v>54.31</v>
      </c>
      <c r="O3590" s="271">
        <v>0</v>
      </c>
      <c r="P3590" s="89" t="s">
        <v>670</v>
      </c>
    </row>
    <row r="3591" spans="1:16" ht="89.25" hidden="1">
      <c r="A3591" s="268">
        <v>78</v>
      </c>
      <c r="B3591" s="89"/>
      <c r="C3591" s="269" t="s">
        <v>674</v>
      </c>
      <c r="D3591" s="84">
        <v>43584</v>
      </c>
      <c r="E3591" s="85" t="s">
        <v>6370</v>
      </c>
      <c r="F3591" s="85" t="s">
        <v>11</v>
      </c>
      <c r="G3591" s="85">
        <v>952872</v>
      </c>
      <c r="H3591" s="89"/>
      <c r="I3591" s="270" t="s">
        <v>7355</v>
      </c>
      <c r="J3591" s="89"/>
      <c r="K3591" s="89"/>
      <c r="L3591" s="89"/>
      <c r="M3591" s="89"/>
      <c r="N3591" s="271">
        <v>8771.94</v>
      </c>
      <c r="O3591" s="271">
        <v>0</v>
      </c>
      <c r="P3591" s="89" t="s">
        <v>670</v>
      </c>
    </row>
    <row r="3592" spans="1:16" ht="63.75" hidden="1">
      <c r="A3592" s="268">
        <v>287</v>
      </c>
      <c r="B3592" s="89"/>
      <c r="C3592" s="269" t="s">
        <v>126</v>
      </c>
      <c r="D3592" s="84">
        <v>43584</v>
      </c>
      <c r="E3592" s="85" t="s">
        <v>6371</v>
      </c>
      <c r="F3592" s="280" t="s">
        <v>11</v>
      </c>
      <c r="G3592" s="281">
        <v>1025663</v>
      </c>
      <c r="H3592" s="89"/>
      <c r="I3592" s="270" t="s">
        <v>7356</v>
      </c>
      <c r="J3592" s="89"/>
      <c r="K3592" s="89"/>
      <c r="L3592" s="89"/>
      <c r="M3592" s="89"/>
      <c r="N3592" s="271">
        <v>50</v>
      </c>
      <c r="O3592" s="271">
        <v>0</v>
      </c>
      <c r="P3592" s="89" t="s">
        <v>670</v>
      </c>
    </row>
    <row r="3593" spans="1:16" ht="63.75" hidden="1">
      <c r="A3593" s="268">
        <v>513</v>
      </c>
      <c r="B3593" s="89"/>
      <c r="C3593" s="269" t="s">
        <v>171</v>
      </c>
      <c r="D3593" s="84">
        <v>43584</v>
      </c>
      <c r="E3593" s="85" t="s">
        <v>6372</v>
      </c>
      <c r="F3593" s="85" t="s">
        <v>15</v>
      </c>
      <c r="G3593" s="85">
        <v>1025799</v>
      </c>
      <c r="H3593" s="89"/>
      <c r="I3593" s="270" t="s">
        <v>7357</v>
      </c>
      <c r="J3593" s="89"/>
      <c r="K3593" s="89"/>
      <c r="L3593" s="89"/>
      <c r="M3593" s="89"/>
      <c r="N3593" s="271">
        <v>50</v>
      </c>
      <c r="O3593" s="271">
        <v>0</v>
      </c>
      <c r="P3593" s="89" t="s">
        <v>670</v>
      </c>
    </row>
    <row r="3594" spans="1:16" ht="63.75" hidden="1">
      <c r="A3594" s="268">
        <v>513</v>
      </c>
      <c r="B3594" s="89"/>
      <c r="C3594" s="269" t="s">
        <v>171</v>
      </c>
      <c r="D3594" s="84">
        <v>43584</v>
      </c>
      <c r="E3594" s="85" t="s">
        <v>6373</v>
      </c>
      <c r="F3594" s="85" t="s">
        <v>6</v>
      </c>
      <c r="G3594" s="85">
        <v>1112126</v>
      </c>
      <c r="H3594" s="89"/>
      <c r="I3594" s="270" t="s">
        <v>7358</v>
      </c>
      <c r="J3594" s="89"/>
      <c r="K3594" s="89"/>
      <c r="L3594" s="89"/>
      <c r="M3594" s="89"/>
      <c r="N3594" s="271">
        <v>0</v>
      </c>
      <c r="O3594" s="271">
        <v>195995922.96000001</v>
      </c>
      <c r="P3594" s="89" t="s">
        <v>670</v>
      </c>
    </row>
    <row r="3595" spans="1:16" ht="51" hidden="1">
      <c r="A3595" s="268">
        <v>513</v>
      </c>
      <c r="B3595" s="89"/>
      <c r="C3595" s="269" t="s">
        <v>171</v>
      </c>
      <c r="D3595" s="84">
        <v>43584</v>
      </c>
      <c r="E3595" s="85" t="s">
        <v>6374</v>
      </c>
      <c r="F3595" s="85" t="s">
        <v>11</v>
      </c>
      <c r="G3595" s="85">
        <v>952887</v>
      </c>
      <c r="H3595" s="89"/>
      <c r="I3595" s="270" t="s">
        <v>7359</v>
      </c>
      <c r="J3595" s="89"/>
      <c r="K3595" s="89"/>
      <c r="L3595" s="89"/>
      <c r="M3595" s="89"/>
      <c r="N3595" s="271">
        <v>50</v>
      </c>
      <c r="O3595" s="271">
        <v>0</v>
      </c>
      <c r="P3595" s="89" t="s">
        <v>670</v>
      </c>
    </row>
    <row r="3596" spans="1:16" ht="51" hidden="1">
      <c r="A3596" s="268">
        <v>513</v>
      </c>
      <c r="B3596" s="89"/>
      <c r="C3596" s="269" t="s">
        <v>171</v>
      </c>
      <c r="D3596" s="84">
        <v>43584</v>
      </c>
      <c r="E3596" s="85" t="s">
        <v>6375</v>
      </c>
      <c r="F3596" s="85" t="s">
        <v>15</v>
      </c>
      <c r="G3596" s="85">
        <v>1025962</v>
      </c>
      <c r="H3596" s="89"/>
      <c r="I3596" s="270" t="s">
        <v>7360</v>
      </c>
      <c r="J3596" s="89"/>
      <c r="K3596" s="89"/>
      <c r="L3596" s="89"/>
      <c r="M3596" s="89"/>
      <c r="N3596" s="271">
        <v>50</v>
      </c>
      <c r="O3596" s="271">
        <v>0</v>
      </c>
      <c r="P3596" s="89" t="s">
        <v>670</v>
      </c>
    </row>
    <row r="3597" spans="1:16" ht="89.25" hidden="1">
      <c r="A3597" s="268" t="s">
        <v>557</v>
      </c>
      <c r="B3597" s="89"/>
      <c r="C3597" s="269" t="s">
        <v>781</v>
      </c>
      <c r="D3597" s="84">
        <v>43584</v>
      </c>
      <c r="E3597" s="85" t="s">
        <v>6376</v>
      </c>
      <c r="F3597" s="85" t="s">
        <v>13</v>
      </c>
      <c r="G3597" s="85">
        <v>952880</v>
      </c>
      <c r="H3597" s="89"/>
      <c r="I3597" s="270" t="s">
        <v>7361</v>
      </c>
      <c r="J3597" s="89"/>
      <c r="K3597" s="89"/>
      <c r="L3597" s="89"/>
      <c r="M3597" s="89"/>
      <c r="N3597" s="271">
        <v>1355034.67</v>
      </c>
      <c r="O3597" s="271">
        <v>0</v>
      </c>
      <c r="P3597" s="89" t="s">
        <v>670</v>
      </c>
    </row>
    <row r="3598" spans="1:16" ht="76.5" hidden="1">
      <c r="A3598" s="268" t="s">
        <v>557</v>
      </c>
      <c r="B3598" s="89"/>
      <c r="C3598" s="269" t="s">
        <v>781</v>
      </c>
      <c r="D3598" s="84">
        <v>43584</v>
      </c>
      <c r="E3598" s="85" t="s">
        <v>6377</v>
      </c>
      <c r="F3598" s="85" t="s">
        <v>11</v>
      </c>
      <c r="G3598" s="85">
        <v>952880</v>
      </c>
      <c r="H3598" s="89"/>
      <c r="I3598" s="270" t="s">
        <v>7362</v>
      </c>
      <c r="J3598" s="89"/>
      <c r="K3598" s="89"/>
      <c r="L3598" s="89"/>
      <c r="M3598" s="89"/>
      <c r="N3598" s="271">
        <v>50</v>
      </c>
      <c r="O3598" s="271">
        <v>0</v>
      </c>
      <c r="P3598" s="89" t="s">
        <v>670</v>
      </c>
    </row>
    <row r="3599" spans="1:16" ht="51">
      <c r="A3599" s="268">
        <v>203</v>
      </c>
      <c r="B3599" s="89"/>
      <c r="C3599" s="269" t="s">
        <v>96</v>
      </c>
      <c r="D3599" s="84">
        <v>43584</v>
      </c>
      <c r="E3599" s="85" t="s">
        <v>7074</v>
      </c>
      <c r="F3599" s="85" t="s">
        <v>3</v>
      </c>
      <c r="G3599" s="85">
        <v>1735887</v>
      </c>
      <c r="H3599" s="89"/>
      <c r="I3599" s="270" t="s">
        <v>7890</v>
      </c>
      <c r="J3599" s="89"/>
      <c r="K3599" s="89"/>
      <c r="L3599" s="89"/>
      <c r="M3599" s="89"/>
      <c r="N3599" s="271">
        <v>0</v>
      </c>
      <c r="O3599" s="271">
        <v>371</v>
      </c>
      <c r="P3599" s="89" t="s">
        <v>670</v>
      </c>
    </row>
    <row r="3600" spans="1:16" ht="51">
      <c r="A3600" s="268" t="s">
        <v>565</v>
      </c>
      <c r="B3600" s="89"/>
      <c r="C3600" s="269" t="s">
        <v>615</v>
      </c>
      <c r="D3600" s="84">
        <v>43584</v>
      </c>
      <c r="E3600" s="85" t="s">
        <v>7075</v>
      </c>
      <c r="F3600" s="85" t="s">
        <v>3</v>
      </c>
      <c r="G3600" s="85">
        <v>1735899</v>
      </c>
      <c r="H3600" s="89"/>
      <c r="I3600" s="270" t="s">
        <v>7891</v>
      </c>
      <c r="J3600" s="89"/>
      <c r="K3600" s="89"/>
      <c r="L3600" s="89"/>
      <c r="M3600" s="89"/>
      <c r="N3600" s="271">
        <v>0</v>
      </c>
      <c r="O3600" s="271">
        <v>491.40000000000003</v>
      </c>
      <c r="P3600" s="89" t="s">
        <v>670</v>
      </c>
    </row>
    <row r="3601" spans="1:16" ht="51">
      <c r="A3601" s="268">
        <v>599</v>
      </c>
      <c r="B3601" s="89"/>
      <c r="C3601" s="269" t="s">
        <v>1370</v>
      </c>
      <c r="D3601" s="84">
        <v>43584</v>
      </c>
      <c r="E3601" s="85" t="s">
        <v>7076</v>
      </c>
      <c r="F3601" s="85" t="s">
        <v>3</v>
      </c>
      <c r="G3601" s="85">
        <v>1735856</v>
      </c>
      <c r="H3601" s="89"/>
      <c r="I3601" s="270" t="s">
        <v>7892</v>
      </c>
      <c r="J3601" s="89"/>
      <c r="K3601" s="89"/>
      <c r="L3601" s="89"/>
      <c r="M3601" s="89"/>
      <c r="N3601" s="271">
        <v>0</v>
      </c>
      <c r="O3601" s="271">
        <v>371</v>
      </c>
      <c r="P3601" s="89" t="s">
        <v>670</v>
      </c>
    </row>
    <row r="3602" spans="1:16" ht="51">
      <c r="A3602" s="268">
        <v>212</v>
      </c>
      <c r="B3602" s="89"/>
      <c r="C3602" s="269" t="s">
        <v>100</v>
      </c>
      <c r="D3602" s="84">
        <v>43584</v>
      </c>
      <c r="E3602" s="85" t="s">
        <v>7077</v>
      </c>
      <c r="F3602" s="85" t="s">
        <v>3</v>
      </c>
      <c r="G3602" s="85">
        <v>1735846</v>
      </c>
      <c r="H3602" s="89"/>
      <c r="I3602" s="270" t="s">
        <v>7893</v>
      </c>
      <c r="J3602" s="89"/>
      <c r="K3602" s="89"/>
      <c r="L3602" s="89"/>
      <c r="M3602" s="89"/>
      <c r="N3602" s="271">
        <v>0</v>
      </c>
      <c r="O3602" s="271">
        <v>988</v>
      </c>
      <c r="P3602" s="89" t="s">
        <v>670</v>
      </c>
    </row>
    <row r="3603" spans="1:16" ht="38.25">
      <c r="A3603" s="268">
        <v>290</v>
      </c>
      <c r="B3603" s="89"/>
      <c r="C3603" s="269" t="s">
        <v>128</v>
      </c>
      <c r="D3603" s="84">
        <v>43584</v>
      </c>
      <c r="E3603" s="85" t="s">
        <v>7078</v>
      </c>
      <c r="F3603" s="85" t="s">
        <v>3</v>
      </c>
      <c r="G3603" s="85">
        <v>1735844</v>
      </c>
      <c r="H3603" s="89"/>
      <c r="I3603" s="270" t="s">
        <v>7894</v>
      </c>
      <c r="J3603" s="89"/>
      <c r="K3603" s="89"/>
      <c r="L3603" s="89"/>
      <c r="M3603" s="89"/>
      <c r="N3603" s="271">
        <v>0</v>
      </c>
      <c r="O3603" s="271">
        <v>348</v>
      </c>
      <c r="P3603" s="89" t="s">
        <v>670</v>
      </c>
    </row>
    <row r="3604" spans="1:16" ht="38.25">
      <c r="A3604" s="268">
        <v>592</v>
      </c>
      <c r="B3604" s="89"/>
      <c r="C3604" s="269" t="s">
        <v>645</v>
      </c>
      <c r="D3604" s="84">
        <v>43584</v>
      </c>
      <c r="E3604" s="85" t="s">
        <v>7079</v>
      </c>
      <c r="F3604" s="85" t="s">
        <v>3</v>
      </c>
      <c r="G3604" s="85">
        <v>1736011</v>
      </c>
      <c r="H3604" s="89"/>
      <c r="I3604" s="270" t="s">
        <v>7895</v>
      </c>
      <c r="J3604" s="89"/>
      <c r="K3604" s="89"/>
      <c r="L3604" s="89"/>
      <c r="M3604" s="89"/>
      <c r="N3604" s="271">
        <v>0</v>
      </c>
      <c r="O3604" s="271">
        <v>1827</v>
      </c>
      <c r="P3604" s="89" t="s">
        <v>670</v>
      </c>
    </row>
    <row r="3605" spans="1:16" ht="51">
      <c r="A3605" s="268">
        <v>592</v>
      </c>
      <c r="B3605" s="89"/>
      <c r="C3605" s="269" t="s">
        <v>645</v>
      </c>
      <c r="D3605" s="84">
        <v>43584</v>
      </c>
      <c r="E3605" s="85" t="s">
        <v>7080</v>
      </c>
      <c r="F3605" s="85" t="s">
        <v>3</v>
      </c>
      <c r="G3605" s="85">
        <v>1736009</v>
      </c>
      <c r="H3605" s="89"/>
      <c r="I3605" s="270" t="s">
        <v>5468</v>
      </c>
      <c r="J3605" s="89"/>
      <c r="K3605" s="89"/>
      <c r="L3605" s="89"/>
      <c r="M3605" s="89"/>
      <c r="N3605" s="271">
        <v>0</v>
      </c>
      <c r="O3605" s="271">
        <v>10502</v>
      </c>
      <c r="P3605" s="89" t="s">
        <v>670</v>
      </c>
    </row>
    <row r="3606" spans="1:16" ht="51">
      <c r="A3606" s="268">
        <v>592</v>
      </c>
      <c r="B3606" s="89"/>
      <c r="C3606" s="269" t="s">
        <v>645</v>
      </c>
      <c r="D3606" s="84">
        <v>43584</v>
      </c>
      <c r="E3606" s="85" t="s">
        <v>7081</v>
      </c>
      <c r="F3606" s="85" t="s">
        <v>3</v>
      </c>
      <c r="G3606" s="85">
        <v>1736007</v>
      </c>
      <c r="H3606" s="89"/>
      <c r="I3606" s="270" t="s">
        <v>7896</v>
      </c>
      <c r="J3606" s="89"/>
      <c r="K3606" s="89"/>
      <c r="L3606" s="89"/>
      <c r="M3606" s="89"/>
      <c r="N3606" s="271">
        <v>0</v>
      </c>
      <c r="O3606" s="271">
        <v>27924.400000000001</v>
      </c>
      <c r="P3606" s="89" t="s">
        <v>670</v>
      </c>
    </row>
    <row r="3607" spans="1:16" ht="51">
      <c r="A3607" s="268" t="s">
        <v>565</v>
      </c>
      <c r="B3607" s="89"/>
      <c r="C3607" s="269" t="s">
        <v>615</v>
      </c>
      <c r="D3607" s="84">
        <v>43584</v>
      </c>
      <c r="E3607" s="85" t="s">
        <v>7082</v>
      </c>
      <c r="F3607" s="85" t="s">
        <v>3</v>
      </c>
      <c r="G3607" s="85">
        <v>1735941</v>
      </c>
      <c r="H3607" s="89"/>
      <c r="I3607" s="270" t="s">
        <v>740</v>
      </c>
      <c r="J3607" s="89"/>
      <c r="K3607" s="89"/>
      <c r="L3607" s="89"/>
      <c r="M3607" s="89"/>
      <c r="N3607" s="271">
        <v>0</v>
      </c>
      <c r="O3607" s="271">
        <v>1500</v>
      </c>
      <c r="P3607" s="89" t="s">
        <v>670</v>
      </c>
    </row>
    <row r="3608" spans="1:16" ht="51">
      <c r="A3608" s="268" t="s">
        <v>565</v>
      </c>
      <c r="B3608" s="89"/>
      <c r="C3608" s="269" t="s">
        <v>615</v>
      </c>
      <c r="D3608" s="84">
        <v>43584</v>
      </c>
      <c r="E3608" s="85" t="s">
        <v>7083</v>
      </c>
      <c r="F3608" s="85" t="s">
        <v>3</v>
      </c>
      <c r="G3608" s="85">
        <v>1735933</v>
      </c>
      <c r="H3608" s="89"/>
      <c r="I3608" s="270" t="s">
        <v>7897</v>
      </c>
      <c r="J3608" s="89"/>
      <c r="K3608" s="89"/>
      <c r="L3608" s="89"/>
      <c r="M3608" s="89"/>
      <c r="N3608" s="271">
        <v>0</v>
      </c>
      <c r="O3608" s="271">
        <v>2000</v>
      </c>
      <c r="P3608" s="89" t="s">
        <v>670</v>
      </c>
    </row>
    <row r="3609" spans="1:16" ht="51">
      <c r="A3609" s="268">
        <v>234</v>
      </c>
      <c r="B3609" s="89"/>
      <c r="C3609" s="269" t="s">
        <v>644</v>
      </c>
      <c r="D3609" s="84">
        <v>43584</v>
      </c>
      <c r="E3609" s="85" t="s">
        <v>7084</v>
      </c>
      <c r="F3609" s="85" t="s">
        <v>3</v>
      </c>
      <c r="G3609" s="85">
        <v>1735650</v>
      </c>
      <c r="H3609" s="89"/>
      <c r="I3609" s="270" t="s">
        <v>7898</v>
      </c>
      <c r="J3609" s="89"/>
      <c r="K3609" s="89"/>
      <c r="L3609" s="89"/>
      <c r="M3609" s="89"/>
      <c r="N3609" s="271">
        <v>0</v>
      </c>
      <c r="O3609" s="271">
        <v>620</v>
      </c>
      <c r="P3609" s="89" t="s">
        <v>670</v>
      </c>
    </row>
    <row r="3610" spans="1:16" ht="51">
      <c r="A3610" s="268">
        <v>234</v>
      </c>
      <c r="B3610" s="89"/>
      <c r="C3610" s="269" t="s">
        <v>644</v>
      </c>
      <c r="D3610" s="84">
        <v>43584</v>
      </c>
      <c r="E3610" s="85" t="s">
        <v>7085</v>
      </c>
      <c r="F3610" s="85" t="s">
        <v>3</v>
      </c>
      <c r="G3610" s="85">
        <v>1735648</v>
      </c>
      <c r="H3610" s="89"/>
      <c r="I3610" s="270" t="s">
        <v>7899</v>
      </c>
      <c r="J3610" s="89"/>
      <c r="K3610" s="89"/>
      <c r="L3610" s="89"/>
      <c r="M3610" s="89"/>
      <c r="N3610" s="271">
        <v>0</v>
      </c>
      <c r="O3610" s="271">
        <v>42</v>
      </c>
      <c r="P3610" s="89" t="s">
        <v>670</v>
      </c>
    </row>
    <row r="3611" spans="1:16" ht="38.25">
      <c r="A3611" s="268" t="s">
        <v>565</v>
      </c>
      <c r="B3611" s="89"/>
      <c r="C3611" s="269" t="s">
        <v>615</v>
      </c>
      <c r="D3611" s="84">
        <v>43584</v>
      </c>
      <c r="E3611" s="85" t="s">
        <v>7086</v>
      </c>
      <c r="F3611" s="85" t="s">
        <v>3</v>
      </c>
      <c r="G3611" s="85">
        <v>1735646</v>
      </c>
      <c r="H3611" s="89"/>
      <c r="I3611" s="270" t="s">
        <v>7900</v>
      </c>
      <c r="J3611" s="89"/>
      <c r="K3611" s="89"/>
      <c r="L3611" s="89"/>
      <c r="M3611" s="89"/>
      <c r="N3611" s="271">
        <v>0</v>
      </c>
      <c r="O3611" s="271">
        <v>5747.82</v>
      </c>
      <c r="P3611" s="89" t="s">
        <v>670</v>
      </c>
    </row>
    <row r="3612" spans="1:16" ht="51">
      <c r="A3612" s="268">
        <v>593</v>
      </c>
      <c r="B3612" s="89"/>
      <c r="C3612" s="269" t="s">
        <v>612</v>
      </c>
      <c r="D3612" s="84">
        <v>43584</v>
      </c>
      <c r="E3612" s="85" t="s">
        <v>7087</v>
      </c>
      <c r="F3612" s="85" t="s">
        <v>3</v>
      </c>
      <c r="G3612" s="85">
        <v>1735765</v>
      </c>
      <c r="H3612" s="89"/>
      <c r="I3612" s="270" t="s">
        <v>7901</v>
      </c>
      <c r="J3612" s="89"/>
      <c r="K3612" s="89"/>
      <c r="L3612" s="89"/>
      <c r="M3612" s="89"/>
      <c r="N3612" s="271">
        <v>0</v>
      </c>
      <c r="O3612" s="271">
        <v>433366.57</v>
      </c>
      <c r="P3612" s="89" t="s">
        <v>670</v>
      </c>
    </row>
    <row r="3613" spans="1:16" ht="63.75">
      <c r="A3613" s="268">
        <v>650</v>
      </c>
      <c r="B3613" s="89"/>
      <c r="C3613" s="269" t="s">
        <v>187</v>
      </c>
      <c r="D3613" s="84">
        <v>43584</v>
      </c>
      <c r="E3613" s="85" t="s">
        <v>7088</v>
      </c>
      <c r="F3613" s="85" t="s">
        <v>3</v>
      </c>
      <c r="G3613" s="85">
        <v>1735753</v>
      </c>
      <c r="H3613" s="89"/>
      <c r="I3613" s="270" t="s">
        <v>7902</v>
      </c>
      <c r="J3613" s="89"/>
      <c r="K3613" s="89"/>
      <c r="L3613" s="89"/>
      <c r="M3613" s="89"/>
      <c r="N3613" s="271">
        <v>0</v>
      </c>
      <c r="O3613" s="271">
        <v>3334</v>
      </c>
      <c r="P3613" s="89" t="s">
        <v>670</v>
      </c>
    </row>
    <row r="3614" spans="1:16" ht="51">
      <c r="A3614" s="268" t="s">
        <v>565</v>
      </c>
      <c r="B3614" s="89"/>
      <c r="C3614" s="269" t="s">
        <v>615</v>
      </c>
      <c r="D3614" s="84">
        <v>43584</v>
      </c>
      <c r="E3614" s="85" t="s">
        <v>7089</v>
      </c>
      <c r="F3614" s="85" t="s">
        <v>3</v>
      </c>
      <c r="G3614" s="85">
        <v>1735731</v>
      </c>
      <c r="H3614" s="89"/>
      <c r="I3614" s="270" t="s">
        <v>7903</v>
      </c>
      <c r="J3614" s="89"/>
      <c r="K3614" s="89"/>
      <c r="L3614" s="89"/>
      <c r="M3614" s="89"/>
      <c r="N3614" s="271">
        <v>0</v>
      </c>
      <c r="O3614" s="271">
        <v>11148.4</v>
      </c>
      <c r="P3614" s="89" t="s">
        <v>670</v>
      </c>
    </row>
    <row r="3615" spans="1:16" ht="51">
      <c r="A3615" s="268" t="s">
        <v>565</v>
      </c>
      <c r="B3615" s="89"/>
      <c r="C3615" s="269" t="s">
        <v>615</v>
      </c>
      <c r="D3615" s="84">
        <v>43584</v>
      </c>
      <c r="E3615" s="85" t="s">
        <v>7090</v>
      </c>
      <c r="F3615" s="85" t="s">
        <v>3</v>
      </c>
      <c r="G3615" s="85">
        <v>1735725</v>
      </c>
      <c r="H3615" s="89"/>
      <c r="I3615" s="270" t="s">
        <v>7904</v>
      </c>
      <c r="J3615" s="89"/>
      <c r="K3615" s="89"/>
      <c r="L3615" s="89"/>
      <c r="M3615" s="89"/>
      <c r="N3615" s="271">
        <v>0</v>
      </c>
      <c r="O3615" s="271">
        <v>518.66</v>
      </c>
      <c r="P3615" s="89" t="s">
        <v>670</v>
      </c>
    </row>
    <row r="3616" spans="1:16" ht="51">
      <c r="A3616" s="268" t="s">
        <v>565</v>
      </c>
      <c r="B3616" s="89"/>
      <c r="C3616" s="269" t="s">
        <v>615</v>
      </c>
      <c r="D3616" s="84">
        <v>43584</v>
      </c>
      <c r="E3616" s="85" t="s">
        <v>7091</v>
      </c>
      <c r="F3616" s="85" t="s">
        <v>3</v>
      </c>
      <c r="G3616" s="85">
        <v>1735724</v>
      </c>
      <c r="H3616" s="89"/>
      <c r="I3616" s="270" t="s">
        <v>7905</v>
      </c>
      <c r="J3616" s="89"/>
      <c r="K3616" s="89"/>
      <c r="L3616" s="89"/>
      <c r="M3616" s="89"/>
      <c r="N3616" s="271">
        <v>0</v>
      </c>
      <c r="O3616" s="271">
        <v>390</v>
      </c>
      <c r="P3616" s="89" t="s">
        <v>670</v>
      </c>
    </row>
    <row r="3617" spans="1:16" ht="51">
      <c r="A3617" s="268" t="s">
        <v>565</v>
      </c>
      <c r="B3617" s="89"/>
      <c r="C3617" s="269" t="s">
        <v>615</v>
      </c>
      <c r="D3617" s="84">
        <v>43584</v>
      </c>
      <c r="E3617" s="85" t="s">
        <v>7092</v>
      </c>
      <c r="F3617" s="85" t="s">
        <v>3</v>
      </c>
      <c r="G3617" s="85">
        <v>1735722</v>
      </c>
      <c r="H3617" s="89"/>
      <c r="I3617" s="270" t="s">
        <v>7906</v>
      </c>
      <c r="J3617" s="89"/>
      <c r="K3617" s="89"/>
      <c r="L3617" s="89"/>
      <c r="M3617" s="89"/>
      <c r="N3617" s="271">
        <v>0</v>
      </c>
      <c r="O3617" s="271">
        <v>1905.94</v>
      </c>
      <c r="P3617" s="89" t="s">
        <v>670</v>
      </c>
    </row>
    <row r="3618" spans="1:16" ht="63.75">
      <c r="A3618" s="268">
        <v>592</v>
      </c>
      <c r="B3618" s="89"/>
      <c r="C3618" s="269" t="s">
        <v>645</v>
      </c>
      <c r="D3618" s="84">
        <v>43584</v>
      </c>
      <c r="E3618" s="85" t="s">
        <v>7093</v>
      </c>
      <c r="F3618" s="85" t="s">
        <v>3</v>
      </c>
      <c r="G3618" s="85">
        <v>1735720</v>
      </c>
      <c r="H3618" s="89"/>
      <c r="I3618" s="270" t="s">
        <v>7907</v>
      </c>
      <c r="J3618" s="89"/>
      <c r="K3618" s="89"/>
      <c r="L3618" s="89"/>
      <c r="M3618" s="89"/>
      <c r="N3618" s="271">
        <v>0</v>
      </c>
      <c r="O3618" s="271">
        <v>303</v>
      </c>
      <c r="P3618" s="89" t="s">
        <v>670</v>
      </c>
    </row>
    <row r="3619" spans="1:16" ht="63.75">
      <c r="A3619" s="268">
        <v>15</v>
      </c>
      <c r="B3619" s="89"/>
      <c r="C3619" s="269" t="s">
        <v>42</v>
      </c>
      <c r="D3619" s="84">
        <v>43584</v>
      </c>
      <c r="E3619" s="85" t="s">
        <v>7094</v>
      </c>
      <c r="F3619" s="85" t="s">
        <v>3</v>
      </c>
      <c r="G3619" s="85">
        <v>1735699</v>
      </c>
      <c r="H3619" s="89"/>
      <c r="I3619" s="270" t="s">
        <v>7908</v>
      </c>
      <c r="J3619" s="89"/>
      <c r="K3619" s="89"/>
      <c r="L3619" s="89"/>
      <c r="M3619" s="89"/>
      <c r="N3619" s="271">
        <v>0</v>
      </c>
      <c r="O3619" s="271">
        <v>5774.81</v>
      </c>
      <c r="P3619" s="89" t="s">
        <v>670</v>
      </c>
    </row>
    <row r="3620" spans="1:16" ht="51">
      <c r="A3620" s="268">
        <v>15</v>
      </c>
      <c r="B3620" s="89"/>
      <c r="C3620" s="269" t="s">
        <v>42</v>
      </c>
      <c r="D3620" s="84">
        <v>43584</v>
      </c>
      <c r="E3620" s="85" t="s">
        <v>7095</v>
      </c>
      <c r="F3620" s="85" t="s">
        <v>3</v>
      </c>
      <c r="G3620" s="85">
        <v>1735696</v>
      </c>
      <c r="H3620" s="89"/>
      <c r="I3620" s="270" t="s">
        <v>7909</v>
      </c>
      <c r="J3620" s="89"/>
      <c r="K3620" s="89"/>
      <c r="L3620" s="89"/>
      <c r="M3620" s="89"/>
      <c r="N3620" s="271">
        <v>0</v>
      </c>
      <c r="O3620" s="271">
        <v>154407.33000000002</v>
      </c>
      <c r="P3620" s="89" t="s">
        <v>670</v>
      </c>
    </row>
    <row r="3621" spans="1:16" ht="63.75">
      <c r="A3621" s="268" t="s">
        <v>556</v>
      </c>
      <c r="B3621" s="89"/>
      <c r="C3621" s="269" t="s">
        <v>616</v>
      </c>
      <c r="D3621" s="84">
        <v>43584</v>
      </c>
      <c r="E3621" s="85" t="s">
        <v>7096</v>
      </c>
      <c r="F3621" s="85" t="s">
        <v>3</v>
      </c>
      <c r="G3621" s="85">
        <v>1735693</v>
      </c>
      <c r="H3621" s="89"/>
      <c r="I3621" s="270" t="s">
        <v>7910</v>
      </c>
      <c r="J3621" s="89"/>
      <c r="K3621" s="89"/>
      <c r="L3621" s="89"/>
      <c r="M3621" s="89"/>
      <c r="N3621" s="271">
        <v>0</v>
      </c>
      <c r="O3621" s="271">
        <v>2371.3000000000002</v>
      </c>
      <c r="P3621" s="89" t="s">
        <v>670</v>
      </c>
    </row>
    <row r="3622" spans="1:16" ht="51">
      <c r="A3622" s="268">
        <v>212</v>
      </c>
      <c r="B3622" s="89"/>
      <c r="C3622" s="269" t="s">
        <v>100</v>
      </c>
      <c r="D3622" s="84">
        <v>43584</v>
      </c>
      <c r="E3622" s="85" t="s">
        <v>7097</v>
      </c>
      <c r="F3622" s="85" t="s">
        <v>3</v>
      </c>
      <c r="G3622" s="85">
        <v>1735639</v>
      </c>
      <c r="H3622" s="89"/>
      <c r="I3622" s="270" t="s">
        <v>7911</v>
      </c>
      <c r="J3622" s="89"/>
      <c r="K3622" s="89"/>
      <c r="L3622" s="89"/>
      <c r="M3622" s="89"/>
      <c r="N3622" s="271">
        <v>0</v>
      </c>
      <c r="O3622" s="271">
        <v>1275</v>
      </c>
      <c r="P3622" s="89" t="s">
        <v>670</v>
      </c>
    </row>
    <row r="3623" spans="1:16" ht="51">
      <c r="A3623" s="268">
        <v>212</v>
      </c>
      <c r="B3623" s="89"/>
      <c r="C3623" s="269" t="s">
        <v>100</v>
      </c>
      <c r="D3623" s="84">
        <v>43584</v>
      </c>
      <c r="E3623" s="85" t="s">
        <v>7098</v>
      </c>
      <c r="F3623" s="85" t="s">
        <v>3</v>
      </c>
      <c r="G3623" s="85">
        <v>1735638</v>
      </c>
      <c r="H3623" s="89"/>
      <c r="I3623" s="270" t="s">
        <v>7912</v>
      </c>
      <c r="J3623" s="89"/>
      <c r="K3623" s="89"/>
      <c r="L3623" s="89"/>
      <c r="M3623" s="89"/>
      <c r="N3623" s="271">
        <v>0</v>
      </c>
      <c r="O3623" s="271">
        <v>1100.04</v>
      </c>
      <c r="P3623" s="89" t="s">
        <v>670</v>
      </c>
    </row>
    <row r="3624" spans="1:16" ht="51">
      <c r="A3624" s="268" t="s">
        <v>565</v>
      </c>
      <c r="B3624" s="89"/>
      <c r="C3624" s="269" t="s">
        <v>615</v>
      </c>
      <c r="D3624" s="84">
        <v>43584</v>
      </c>
      <c r="E3624" s="85" t="s">
        <v>7099</v>
      </c>
      <c r="F3624" s="85" t="s">
        <v>3</v>
      </c>
      <c r="G3624" s="85">
        <v>1735828</v>
      </c>
      <c r="H3624" s="89"/>
      <c r="I3624" s="270" t="s">
        <v>7913</v>
      </c>
      <c r="J3624" s="89"/>
      <c r="K3624" s="89"/>
      <c r="L3624" s="89"/>
      <c r="M3624" s="89"/>
      <c r="N3624" s="271">
        <v>0</v>
      </c>
      <c r="O3624" s="271">
        <v>1187</v>
      </c>
      <c r="P3624" s="89" t="s">
        <v>670</v>
      </c>
    </row>
    <row r="3625" spans="1:16" ht="51">
      <c r="A3625" s="268">
        <v>526</v>
      </c>
      <c r="B3625" s="89"/>
      <c r="C3625" s="269" t="s">
        <v>610</v>
      </c>
      <c r="D3625" s="84">
        <v>43584</v>
      </c>
      <c r="E3625" s="85" t="s">
        <v>7100</v>
      </c>
      <c r="F3625" s="85" t="s">
        <v>3</v>
      </c>
      <c r="G3625" s="85">
        <v>1735726</v>
      </c>
      <c r="H3625" s="89"/>
      <c r="I3625" s="270" t="s">
        <v>7914</v>
      </c>
      <c r="J3625" s="89"/>
      <c r="K3625" s="89"/>
      <c r="L3625" s="89"/>
      <c r="M3625" s="89"/>
      <c r="N3625" s="271">
        <v>0</v>
      </c>
      <c r="O3625" s="271">
        <v>178</v>
      </c>
      <c r="P3625" s="89" t="s">
        <v>670</v>
      </c>
    </row>
    <row r="3626" spans="1:16" ht="51">
      <c r="A3626" s="268" t="s">
        <v>565</v>
      </c>
      <c r="B3626" s="89"/>
      <c r="C3626" s="269" t="s">
        <v>615</v>
      </c>
      <c r="D3626" s="84">
        <v>43584</v>
      </c>
      <c r="E3626" s="85" t="s">
        <v>7101</v>
      </c>
      <c r="F3626" s="85" t="s">
        <v>3</v>
      </c>
      <c r="G3626" s="85">
        <v>1735719</v>
      </c>
      <c r="H3626" s="89"/>
      <c r="I3626" s="270" t="s">
        <v>7915</v>
      </c>
      <c r="J3626" s="89"/>
      <c r="K3626" s="89"/>
      <c r="L3626" s="89"/>
      <c r="M3626" s="89"/>
      <c r="N3626" s="271">
        <v>0</v>
      </c>
      <c r="O3626" s="271">
        <v>8.0500000000000007</v>
      </c>
      <c r="P3626" s="89" t="s">
        <v>670</v>
      </c>
    </row>
    <row r="3627" spans="1:16" ht="51">
      <c r="A3627" s="268" t="s">
        <v>565</v>
      </c>
      <c r="B3627" s="89"/>
      <c r="C3627" s="269" t="s">
        <v>615</v>
      </c>
      <c r="D3627" s="84">
        <v>43584</v>
      </c>
      <c r="E3627" s="85" t="s">
        <v>7102</v>
      </c>
      <c r="F3627" s="85" t="s">
        <v>3</v>
      </c>
      <c r="G3627" s="85">
        <v>1735670</v>
      </c>
      <c r="H3627" s="89"/>
      <c r="I3627" s="270" t="s">
        <v>5773</v>
      </c>
      <c r="J3627" s="89"/>
      <c r="K3627" s="89"/>
      <c r="L3627" s="89"/>
      <c r="M3627" s="89"/>
      <c r="N3627" s="271">
        <v>0</v>
      </c>
      <c r="O3627" s="271">
        <v>44</v>
      </c>
      <c r="P3627" s="89" t="s">
        <v>670</v>
      </c>
    </row>
    <row r="3628" spans="1:16" ht="51">
      <c r="A3628" s="268">
        <v>41</v>
      </c>
      <c r="B3628" s="89"/>
      <c r="C3628" s="269" t="s">
        <v>47</v>
      </c>
      <c r="D3628" s="84">
        <v>43584</v>
      </c>
      <c r="E3628" s="85" t="s">
        <v>7103</v>
      </c>
      <c r="F3628" s="85" t="s">
        <v>3</v>
      </c>
      <c r="G3628" s="85">
        <v>1735676</v>
      </c>
      <c r="H3628" s="89"/>
      <c r="I3628" s="270" t="s">
        <v>7916</v>
      </c>
      <c r="J3628" s="89"/>
      <c r="K3628" s="89"/>
      <c r="L3628" s="89"/>
      <c r="M3628" s="89"/>
      <c r="N3628" s="271">
        <v>0</v>
      </c>
      <c r="O3628" s="271">
        <v>594</v>
      </c>
      <c r="P3628" s="89" t="s">
        <v>670</v>
      </c>
    </row>
    <row r="3629" spans="1:16" ht="38.25">
      <c r="A3629" s="268" t="s">
        <v>565</v>
      </c>
      <c r="B3629" s="89"/>
      <c r="C3629" s="269" t="s">
        <v>615</v>
      </c>
      <c r="D3629" s="84">
        <v>43584</v>
      </c>
      <c r="E3629" s="85" t="s">
        <v>7104</v>
      </c>
      <c r="F3629" s="85" t="s">
        <v>3</v>
      </c>
      <c r="G3629" s="85">
        <v>1735684</v>
      </c>
      <c r="H3629" s="89"/>
      <c r="I3629" s="270" t="s">
        <v>7917</v>
      </c>
      <c r="J3629" s="89"/>
      <c r="K3629" s="89"/>
      <c r="L3629" s="89"/>
      <c r="M3629" s="89"/>
      <c r="N3629" s="271">
        <v>0</v>
      </c>
      <c r="O3629" s="271">
        <v>1395.43</v>
      </c>
      <c r="P3629" s="89" t="s">
        <v>670</v>
      </c>
    </row>
    <row r="3630" spans="1:16" ht="51">
      <c r="A3630" s="268" t="s">
        <v>565</v>
      </c>
      <c r="B3630" s="89"/>
      <c r="C3630" s="269" t="s">
        <v>615</v>
      </c>
      <c r="D3630" s="84">
        <v>43584</v>
      </c>
      <c r="E3630" s="85" t="s">
        <v>7105</v>
      </c>
      <c r="F3630" s="85" t="s">
        <v>3</v>
      </c>
      <c r="G3630" s="85">
        <v>1735709</v>
      </c>
      <c r="H3630" s="89"/>
      <c r="I3630" s="270" t="s">
        <v>7918</v>
      </c>
      <c r="J3630" s="89"/>
      <c r="K3630" s="89"/>
      <c r="L3630" s="89"/>
      <c r="M3630" s="89"/>
      <c r="N3630" s="271">
        <v>0</v>
      </c>
      <c r="O3630" s="271">
        <v>23.400000000000002</v>
      </c>
      <c r="P3630" s="89" t="s">
        <v>670</v>
      </c>
    </row>
    <row r="3631" spans="1:16" ht="51">
      <c r="A3631" s="268" t="s">
        <v>565</v>
      </c>
      <c r="B3631" s="89"/>
      <c r="C3631" s="269" t="s">
        <v>615</v>
      </c>
      <c r="D3631" s="84">
        <v>43584</v>
      </c>
      <c r="E3631" s="85" t="s">
        <v>7106</v>
      </c>
      <c r="F3631" s="85" t="s">
        <v>3</v>
      </c>
      <c r="G3631" s="85">
        <v>1735718</v>
      </c>
      <c r="H3631" s="89"/>
      <c r="I3631" s="270" t="s">
        <v>7919</v>
      </c>
      <c r="J3631" s="89"/>
      <c r="K3631" s="89"/>
      <c r="L3631" s="89"/>
      <c r="M3631" s="89"/>
      <c r="N3631" s="271">
        <v>0</v>
      </c>
      <c r="O3631" s="271">
        <v>1443</v>
      </c>
      <c r="P3631" s="89" t="s">
        <v>670</v>
      </c>
    </row>
    <row r="3632" spans="1:16" ht="76.5" hidden="1">
      <c r="A3632" s="268">
        <v>376</v>
      </c>
      <c r="B3632" s="89"/>
      <c r="C3632" s="269" t="s">
        <v>638</v>
      </c>
      <c r="D3632" s="84">
        <v>43585</v>
      </c>
      <c r="E3632" s="85" t="s">
        <v>6378</v>
      </c>
      <c r="F3632" s="85" t="s">
        <v>15</v>
      </c>
      <c r="G3632" s="85">
        <v>7884</v>
      </c>
      <c r="H3632" s="89"/>
      <c r="I3632" s="270" t="s">
        <v>7363</v>
      </c>
      <c r="J3632" s="89"/>
      <c r="K3632" s="89"/>
      <c r="L3632" s="89"/>
      <c r="M3632" s="89"/>
      <c r="N3632" s="271">
        <v>3790.9</v>
      </c>
      <c r="O3632" s="271">
        <v>0</v>
      </c>
      <c r="P3632" s="89" t="s">
        <v>670</v>
      </c>
    </row>
    <row r="3633" spans="1:16" ht="63.75" hidden="1">
      <c r="A3633" s="268">
        <v>47</v>
      </c>
      <c r="B3633" s="89"/>
      <c r="C3633" s="269" t="s">
        <v>49</v>
      </c>
      <c r="D3633" s="84">
        <v>43585</v>
      </c>
      <c r="E3633" s="85" t="s">
        <v>6379</v>
      </c>
      <c r="F3633" s="85" t="s">
        <v>6</v>
      </c>
      <c r="G3633" s="85">
        <v>1112379</v>
      </c>
      <c r="H3633" s="89"/>
      <c r="I3633" s="270" t="s">
        <v>7364</v>
      </c>
      <c r="J3633" s="89"/>
      <c r="K3633" s="89"/>
      <c r="L3633" s="89"/>
      <c r="M3633" s="89"/>
      <c r="N3633" s="271">
        <v>0</v>
      </c>
      <c r="O3633" s="271">
        <v>185395.1</v>
      </c>
      <c r="P3633" s="89" t="s">
        <v>670</v>
      </c>
    </row>
    <row r="3634" spans="1:16" ht="63.75" hidden="1">
      <c r="A3634" s="268">
        <v>513</v>
      </c>
      <c r="B3634" s="89"/>
      <c r="C3634" s="269" t="s">
        <v>171</v>
      </c>
      <c r="D3634" s="84">
        <v>43585</v>
      </c>
      <c r="E3634" s="85" t="s">
        <v>6380</v>
      </c>
      <c r="F3634" s="85" t="s">
        <v>15</v>
      </c>
      <c r="G3634" s="85">
        <v>1026471</v>
      </c>
      <c r="H3634" s="89"/>
      <c r="I3634" s="270" t="s">
        <v>7365</v>
      </c>
      <c r="J3634" s="89"/>
      <c r="K3634" s="89"/>
      <c r="L3634" s="89"/>
      <c r="M3634" s="89"/>
      <c r="N3634" s="271">
        <v>50</v>
      </c>
      <c r="O3634" s="271">
        <v>0</v>
      </c>
      <c r="P3634" s="89" t="s">
        <v>670</v>
      </c>
    </row>
    <row r="3635" spans="1:16" ht="63.75" hidden="1">
      <c r="A3635" s="268">
        <v>513</v>
      </c>
      <c r="B3635" s="89"/>
      <c r="C3635" s="269" t="s">
        <v>171</v>
      </c>
      <c r="D3635" s="84">
        <v>43585</v>
      </c>
      <c r="E3635" s="85" t="s">
        <v>6381</v>
      </c>
      <c r="F3635" s="85" t="s">
        <v>15</v>
      </c>
      <c r="G3635" s="85">
        <v>1026476</v>
      </c>
      <c r="H3635" s="89"/>
      <c r="I3635" s="270" t="s">
        <v>7366</v>
      </c>
      <c r="J3635" s="89"/>
      <c r="K3635" s="89"/>
      <c r="L3635" s="89"/>
      <c r="M3635" s="89"/>
      <c r="N3635" s="271">
        <v>50</v>
      </c>
      <c r="O3635" s="271">
        <v>0</v>
      </c>
      <c r="P3635" s="89" t="s">
        <v>670</v>
      </c>
    </row>
    <row r="3636" spans="1:16" ht="63.75" hidden="1">
      <c r="A3636" s="268">
        <v>513</v>
      </c>
      <c r="B3636" s="89"/>
      <c r="C3636" s="269" t="s">
        <v>171</v>
      </c>
      <c r="D3636" s="84">
        <v>43585</v>
      </c>
      <c r="E3636" s="85" t="s">
        <v>6382</v>
      </c>
      <c r="F3636" s="85" t="s">
        <v>15</v>
      </c>
      <c r="G3636" s="85">
        <v>1026464</v>
      </c>
      <c r="H3636" s="89"/>
      <c r="I3636" s="270" t="s">
        <v>7367</v>
      </c>
      <c r="J3636" s="89"/>
      <c r="K3636" s="89"/>
      <c r="L3636" s="89"/>
      <c r="M3636" s="89"/>
      <c r="N3636" s="271">
        <v>50</v>
      </c>
      <c r="O3636" s="271">
        <v>0</v>
      </c>
      <c r="P3636" s="89" t="s">
        <v>670</v>
      </c>
    </row>
    <row r="3637" spans="1:16" ht="76.5" hidden="1">
      <c r="A3637" s="268" t="s">
        <v>557</v>
      </c>
      <c r="B3637" s="89"/>
      <c r="C3637" s="269" t="s">
        <v>781</v>
      </c>
      <c r="D3637" s="84">
        <v>43585</v>
      </c>
      <c r="E3637" s="85" t="s">
        <v>6383</v>
      </c>
      <c r="F3637" s="85" t="s">
        <v>6</v>
      </c>
      <c r="G3637" s="85">
        <v>1112689</v>
      </c>
      <c r="H3637" s="89"/>
      <c r="I3637" s="270" t="s">
        <v>7368</v>
      </c>
      <c r="J3637" s="89"/>
      <c r="K3637" s="89"/>
      <c r="L3637" s="89"/>
      <c r="M3637" s="89"/>
      <c r="N3637" s="271">
        <v>0</v>
      </c>
      <c r="O3637" s="271">
        <v>1033000</v>
      </c>
      <c r="P3637" s="89" t="s">
        <v>670</v>
      </c>
    </row>
    <row r="3638" spans="1:16" ht="51" hidden="1">
      <c r="A3638" s="268">
        <v>513</v>
      </c>
      <c r="B3638" s="89"/>
      <c r="C3638" s="269" t="s">
        <v>171</v>
      </c>
      <c r="D3638" s="84">
        <v>43585</v>
      </c>
      <c r="E3638" s="85" t="s">
        <v>6384</v>
      </c>
      <c r="F3638" s="85" t="s">
        <v>15</v>
      </c>
      <c r="G3638" s="85">
        <v>1027122</v>
      </c>
      <c r="H3638" s="89"/>
      <c r="I3638" s="270" t="s">
        <v>4401</v>
      </c>
      <c r="J3638" s="89"/>
      <c r="K3638" s="89"/>
      <c r="L3638" s="89"/>
      <c r="M3638" s="89"/>
      <c r="N3638" s="271">
        <v>50</v>
      </c>
      <c r="O3638" s="271">
        <v>0</v>
      </c>
      <c r="P3638" s="89" t="s">
        <v>670</v>
      </c>
    </row>
    <row r="3639" spans="1:16" ht="38.25" hidden="1">
      <c r="A3639" s="268" t="s">
        <v>711</v>
      </c>
      <c r="B3639" s="89"/>
      <c r="C3639" s="269" t="s">
        <v>1409</v>
      </c>
      <c r="D3639" s="84">
        <v>43585</v>
      </c>
      <c r="E3639" s="85" t="s">
        <v>6385</v>
      </c>
      <c r="F3639" s="85" t="s">
        <v>13</v>
      </c>
      <c r="G3639" s="85">
        <v>394575</v>
      </c>
      <c r="H3639" s="89"/>
      <c r="I3639" s="270" t="s">
        <v>720</v>
      </c>
      <c r="J3639" s="89"/>
      <c r="K3639" s="89"/>
      <c r="L3639" s="89"/>
      <c r="M3639" s="89"/>
      <c r="N3639" s="271">
        <v>2734855.14</v>
      </c>
      <c r="O3639" s="271">
        <v>0</v>
      </c>
      <c r="P3639" s="89" t="s">
        <v>670</v>
      </c>
    </row>
    <row r="3640" spans="1:16" ht="38.25" hidden="1">
      <c r="A3640" s="268" t="s">
        <v>711</v>
      </c>
      <c r="B3640" s="89"/>
      <c r="C3640" s="269" t="s">
        <v>1409</v>
      </c>
      <c r="D3640" s="84">
        <v>43585</v>
      </c>
      <c r="E3640" s="85" t="s">
        <v>6386</v>
      </c>
      <c r="F3640" s="85" t="s">
        <v>13</v>
      </c>
      <c r="G3640" s="85">
        <v>394577</v>
      </c>
      <c r="H3640" s="89"/>
      <c r="I3640" s="270" t="s">
        <v>720</v>
      </c>
      <c r="J3640" s="89"/>
      <c r="K3640" s="89"/>
      <c r="L3640" s="89"/>
      <c r="M3640" s="89"/>
      <c r="N3640" s="271">
        <v>674134.05</v>
      </c>
      <c r="O3640" s="271">
        <v>0</v>
      </c>
      <c r="P3640" s="89" t="s">
        <v>670</v>
      </c>
    </row>
    <row r="3641" spans="1:16" ht="38.25" hidden="1">
      <c r="A3641" s="268" t="s">
        <v>711</v>
      </c>
      <c r="B3641" s="89"/>
      <c r="C3641" s="269" t="s">
        <v>1409</v>
      </c>
      <c r="D3641" s="84">
        <v>43585</v>
      </c>
      <c r="E3641" s="85" t="s">
        <v>6387</v>
      </c>
      <c r="F3641" s="85" t="s">
        <v>13</v>
      </c>
      <c r="G3641" s="85">
        <v>394579</v>
      </c>
      <c r="H3641" s="89"/>
      <c r="I3641" s="270" t="s">
        <v>720</v>
      </c>
      <c r="J3641" s="89"/>
      <c r="K3641" s="89"/>
      <c r="L3641" s="89"/>
      <c r="M3641" s="89"/>
      <c r="N3641" s="271">
        <v>207064.37</v>
      </c>
      <c r="O3641" s="271">
        <v>0</v>
      </c>
      <c r="P3641" s="89" t="s">
        <v>670</v>
      </c>
    </row>
    <row r="3642" spans="1:16" ht="38.25" hidden="1">
      <c r="A3642" s="268" t="s">
        <v>711</v>
      </c>
      <c r="B3642" s="89"/>
      <c r="C3642" s="269" t="s">
        <v>1409</v>
      </c>
      <c r="D3642" s="84">
        <v>43585</v>
      </c>
      <c r="E3642" s="85" t="s">
        <v>6388</v>
      </c>
      <c r="F3642" s="85" t="s">
        <v>13</v>
      </c>
      <c r="G3642" s="85">
        <v>394581</v>
      </c>
      <c r="H3642" s="89"/>
      <c r="I3642" s="270" t="s">
        <v>720</v>
      </c>
      <c r="J3642" s="89"/>
      <c r="K3642" s="89"/>
      <c r="L3642" s="89"/>
      <c r="M3642" s="89"/>
      <c r="N3642" s="271">
        <v>1432187.93</v>
      </c>
      <c r="O3642" s="271">
        <v>0</v>
      </c>
      <c r="P3642" s="89" t="s">
        <v>670</v>
      </c>
    </row>
    <row r="3643" spans="1:16" ht="38.25" hidden="1">
      <c r="A3643" s="268" t="s">
        <v>711</v>
      </c>
      <c r="B3643" s="89"/>
      <c r="C3643" s="269" t="s">
        <v>1409</v>
      </c>
      <c r="D3643" s="84">
        <v>43585</v>
      </c>
      <c r="E3643" s="85" t="s">
        <v>6389</v>
      </c>
      <c r="F3643" s="85" t="s">
        <v>13</v>
      </c>
      <c r="G3643" s="85">
        <v>394583</v>
      </c>
      <c r="H3643" s="89"/>
      <c r="I3643" s="270" t="s">
        <v>720</v>
      </c>
      <c r="J3643" s="89"/>
      <c r="K3643" s="89"/>
      <c r="L3643" s="89"/>
      <c r="M3643" s="89"/>
      <c r="N3643" s="271">
        <v>1970751.43</v>
      </c>
      <c r="O3643" s="271">
        <v>0</v>
      </c>
      <c r="P3643" s="89" t="s">
        <v>670</v>
      </c>
    </row>
    <row r="3644" spans="1:16" ht="38.25" hidden="1">
      <c r="A3644" s="268" t="s">
        <v>711</v>
      </c>
      <c r="B3644" s="89"/>
      <c r="C3644" s="269" t="s">
        <v>1409</v>
      </c>
      <c r="D3644" s="84">
        <v>43585</v>
      </c>
      <c r="E3644" s="85" t="s">
        <v>6390</v>
      </c>
      <c r="F3644" s="85" t="s">
        <v>13</v>
      </c>
      <c r="G3644" s="85">
        <v>394585</v>
      </c>
      <c r="H3644" s="89"/>
      <c r="I3644" s="270" t="s">
        <v>720</v>
      </c>
      <c r="J3644" s="89"/>
      <c r="K3644" s="89"/>
      <c r="L3644" s="89"/>
      <c r="M3644" s="89"/>
      <c r="N3644" s="271">
        <v>928733.62</v>
      </c>
      <c r="O3644" s="271">
        <v>0</v>
      </c>
      <c r="P3644" s="89" t="s">
        <v>670</v>
      </c>
    </row>
    <row r="3645" spans="1:16" ht="38.25" hidden="1">
      <c r="A3645" s="268" t="s">
        <v>711</v>
      </c>
      <c r="B3645" s="89"/>
      <c r="C3645" s="269" t="s">
        <v>1409</v>
      </c>
      <c r="D3645" s="84">
        <v>43585</v>
      </c>
      <c r="E3645" s="85" t="s">
        <v>6391</v>
      </c>
      <c r="F3645" s="85" t="s">
        <v>13</v>
      </c>
      <c r="G3645" s="85">
        <v>394587</v>
      </c>
      <c r="H3645" s="89"/>
      <c r="I3645" s="270" t="s">
        <v>720</v>
      </c>
      <c r="J3645" s="89"/>
      <c r="K3645" s="89"/>
      <c r="L3645" s="89"/>
      <c r="M3645" s="89"/>
      <c r="N3645" s="271">
        <v>1573489.45</v>
      </c>
      <c r="O3645" s="271">
        <v>0</v>
      </c>
      <c r="P3645" s="89" t="s">
        <v>670</v>
      </c>
    </row>
    <row r="3646" spans="1:16" ht="38.25" hidden="1">
      <c r="A3646" s="268" t="s">
        <v>711</v>
      </c>
      <c r="B3646" s="89"/>
      <c r="C3646" s="269" t="s">
        <v>1409</v>
      </c>
      <c r="D3646" s="84">
        <v>43585</v>
      </c>
      <c r="E3646" s="85" t="s">
        <v>6392</v>
      </c>
      <c r="F3646" s="85" t="s">
        <v>13</v>
      </c>
      <c r="G3646" s="85">
        <v>394589</v>
      </c>
      <c r="H3646" s="89"/>
      <c r="I3646" s="270" t="s">
        <v>720</v>
      </c>
      <c r="J3646" s="89"/>
      <c r="K3646" s="89"/>
      <c r="L3646" s="89"/>
      <c r="M3646" s="89"/>
      <c r="N3646" s="271">
        <v>4321773.66</v>
      </c>
      <c r="O3646" s="271">
        <v>0</v>
      </c>
      <c r="P3646" s="89" t="s">
        <v>670</v>
      </c>
    </row>
    <row r="3647" spans="1:16" ht="38.25" hidden="1">
      <c r="A3647" s="268" t="s">
        <v>711</v>
      </c>
      <c r="B3647" s="89"/>
      <c r="C3647" s="269" t="s">
        <v>1409</v>
      </c>
      <c r="D3647" s="84">
        <v>43585</v>
      </c>
      <c r="E3647" s="85" t="s">
        <v>6393</v>
      </c>
      <c r="F3647" s="85" t="s">
        <v>13</v>
      </c>
      <c r="G3647" s="85">
        <v>394591</v>
      </c>
      <c r="H3647" s="89"/>
      <c r="I3647" s="270" t="s">
        <v>720</v>
      </c>
      <c r="J3647" s="89"/>
      <c r="K3647" s="89"/>
      <c r="L3647" s="89"/>
      <c r="M3647" s="89"/>
      <c r="N3647" s="271">
        <v>2550875.98</v>
      </c>
      <c r="O3647" s="271">
        <v>0</v>
      </c>
      <c r="P3647" s="89" t="s">
        <v>670</v>
      </c>
    </row>
    <row r="3648" spans="1:16" ht="38.25" hidden="1">
      <c r="A3648" s="268" t="s">
        <v>711</v>
      </c>
      <c r="B3648" s="89"/>
      <c r="C3648" s="269" t="s">
        <v>1409</v>
      </c>
      <c r="D3648" s="84">
        <v>43585</v>
      </c>
      <c r="E3648" s="85" t="s">
        <v>6394</v>
      </c>
      <c r="F3648" s="85" t="s">
        <v>13</v>
      </c>
      <c r="G3648" s="85">
        <v>394593</v>
      </c>
      <c r="H3648" s="89"/>
      <c r="I3648" s="270" t="s">
        <v>720</v>
      </c>
      <c r="J3648" s="89"/>
      <c r="K3648" s="89"/>
      <c r="L3648" s="89"/>
      <c r="M3648" s="89"/>
      <c r="N3648" s="271">
        <v>5412900.29</v>
      </c>
      <c r="O3648" s="271">
        <v>0</v>
      </c>
      <c r="P3648" s="89" t="s">
        <v>670</v>
      </c>
    </row>
    <row r="3649" spans="1:16" ht="38.25" hidden="1">
      <c r="A3649" s="268" t="s">
        <v>711</v>
      </c>
      <c r="B3649" s="89"/>
      <c r="C3649" s="269" t="s">
        <v>1409</v>
      </c>
      <c r="D3649" s="84">
        <v>43585</v>
      </c>
      <c r="E3649" s="85" t="s">
        <v>6395</v>
      </c>
      <c r="F3649" s="85" t="s">
        <v>13</v>
      </c>
      <c r="G3649" s="85">
        <v>394595</v>
      </c>
      <c r="H3649" s="89"/>
      <c r="I3649" s="270" t="s">
        <v>720</v>
      </c>
      <c r="J3649" s="89"/>
      <c r="K3649" s="89"/>
      <c r="L3649" s="89"/>
      <c r="M3649" s="89"/>
      <c r="N3649" s="271">
        <v>3660985.53</v>
      </c>
      <c r="O3649" s="271">
        <v>0</v>
      </c>
      <c r="P3649" s="89" t="s">
        <v>670</v>
      </c>
    </row>
    <row r="3650" spans="1:16" ht="38.25" hidden="1">
      <c r="A3650" s="268" t="s">
        <v>711</v>
      </c>
      <c r="B3650" s="89"/>
      <c r="C3650" s="269" t="s">
        <v>1409</v>
      </c>
      <c r="D3650" s="84">
        <v>43585</v>
      </c>
      <c r="E3650" s="85" t="s">
        <v>6396</v>
      </c>
      <c r="F3650" s="85" t="s">
        <v>13</v>
      </c>
      <c r="G3650" s="85">
        <v>394597</v>
      </c>
      <c r="H3650" s="89"/>
      <c r="I3650" s="270" t="s">
        <v>720</v>
      </c>
      <c r="J3650" s="89"/>
      <c r="K3650" s="89"/>
      <c r="L3650" s="89"/>
      <c r="M3650" s="89"/>
      <c r="N3650" s="271">
        <v>4585281.62</v>
      </c>
      <c r="O3650" s="271">
        <v>0</v>
      </c>
      <c r="P3650" s="89" t="s">
        <v>670</v>
      </c>
    </row>
    <row r="3651" spans="1:16" ht="38.25" hidden="1">
      <c r="A3651" s="268" t="s">
        <v>711</v>
      </c>
      <c r="B3651" s="89"/>
      <c r="C3651" s="269" t="s">
        <v>1409</v>
      </c>
      <c r="D3651" s="84">
        <v>43585</v>
      </c>
      <c r="E3651" s="85" t="s">
        <v>6397</v>
      </c>
      <c r="F3651" s="85" t="s">
        <v>13</v>
      </c>
      <c r="G3651" s="85">
        <v>394599</v>
      </c>
      <c r="H3651" s="89"/>
      <c r="I3651" s="270" t="s">
        <v>720</v>
      </c>
      <c r="J3651" s="89"/>
      <c r="K3651" s="89"/>
      <c r="L3651" s="89"/>
      <c r="M3651" s="89"/>
      <c r="N3651" s="271">
        <v>2160853.56</v>
      </c>
      <c r="O3651" s="271">
        <v>0</v>
      </c>
      <c r="P3651" s="89" t="s">
        <v>670</v>
      </c>
    </row>
    <row r="3652" spans="1:16" ht="38.25" hidden="1">
      <c r="A3652" s="268" t="s">
        <v>711</v>
      </c>
      <c r="B3652" s="89"/>
      <c r="C3652" s="269" t="s">
        <v>1409</v>
      </c>
      <c r="D3652" s="84">
        <v>43585</v>
      </c>
      <c r="E3652" s="85" t="s">
        <v>6398</v>
      </c>
      <c r="F3652" s="85" t="s">
        <v>13</v>
      </c>
      <c r="G3652" s="85">
        <v>394601</v>
      </c>
      <c r="H3652" s="89"/>
      <c r="I3652" s="270" t="s">
        <v>720</v>
      </c>
      <c r="J3652" s="89"/>
      <c r="K3652" s="89"/>
      <c r="L3652" s="89"/>
      <c r="M3652" s="89"/>
      <c r="N3652" s="271">
        <v>12594014.689999999</v>
      </c>
      <c r="O3652" s="271">
        <v>0</v>
      </c>
      <c r="P3652" s="89" t="s">
        <v>670</v>
      </c>
    </row>
    <row r="3653" spans="1:16" ht="38.25" hidden="1">
      <c r="A3653" s="268" t="s">
        <v>711</v>
      </c>
      <c r="B3653" s="89"/>
      <c r="C3653" s="269" t="s">
        <v>1409</v>
      </c>
      <c r="D3653" s="84">
        <v>43585</v>
      </c>
      <c r="E3653" s="85" t="s">
        <v>6399</v>
      </c>
      <c r="F3653" s="85" t="s">
        <v>13</v>
      </c>
      <c r="G3653" s="85">
        <v>394603</v>
      </c>
      <c r="H3653" s="89"/>
      <c r="I3653" s="270" t="s">
        <v>720</v>
      </c>
      <c r="J3653" s="89"/>
      <c r="K3653" s="89"/>
      <c r="L3653" s="89"/>
      <c r="M3653" s="89"/>
      <c r="N3653" s="271">
        <v>5935038.1399999997</v>
      </c>
      <c r="O3653" s="271">
        <v>0</v>
      </c>
      <c r="P3653" s="89" t="s">
        <v>670</v>
      </c>
    </row>
    <row r="3654" spans="1:16" ht="38.25" hidden="1">
      <c r="A3654" s="268" t="s">
        <v>711</v>
      </c>
      <c r="B3654" s="89"/>
      <c r="C3654" s="269" t="s">
        <v>1409</v>
      </c>
      <c r="D3654" s="84">
        <v>43585</v>
      </c>
      <c r="E3654" s="85" t="s">
        <v>6400</v>
      </c>
      <c r="F3654" s="85" t="s">
        <v>13</v>
      </c>
      <c r="G3654" s="85">
        <v>394605</v>
      </c>
      <c r="H3654" s="89"/>
      <c r="I3654" s="270" t="s">
        <v>720</v>
      </c>
      <c r="J3654" s="89"/>
      <c r="K3654" s="89"/>
      <c r="L3654" s="89"/>
      <c r="M3654" s="89"/>
      <c r="N3654" s="271">
        <v>10055326.74</v>
      </c>
      <c r="O3654" s="271">
        <v>0</v>
      </c>
      <c r="P3654" s="89" t="s">
        <v>670</v>
      </c>
    </row>
    <row r="3655" spans="1:16" ht="38.25" hidden="1">
      <c r="A3655" s="268" t="s">
        <v>711</v>
      </c>
      <c r="B3655" s="89"/>
      <c r="C3655" s="269" t="s">
        <v>1409</v>
      </c>
      <c r="D3655" s="84">
        <v>43585</v>
      </c>
      <c r="E3655" s="85" t="s">
        <v>6401</v>
      </c>
      <c r="F3655" s="85" t="s">
        <v>13</v>
      </c>
      <c r="G3655" s="85">
        <v>394607</v>
      </c>
      <c r="H3655" s="89"/>
      <c r="I3655" s="270" t="s">
        <v>720</v>
      </c>
      <c r="J3655" s="89"/>
      <c r="K3655" s="89"/>
      <c r="L3655" s="89"/>
      <c r="M3655" s="89"/>
      <c r="N3655" s="271">
        <v>1849986.62</v>
      </c>
      <c r="O3655" s="271">
        <v>0</v>
      </c>
      <c r="P3655" s="89" t="s">
        <v>670</v>
      </c>
    </row>
    <row r="3656" spans="1:16" ht="38.25" hidden="1">
      <c r="A3656" s="268" t="s">
        <v>711</v>
      </c>
      <c r="B3656" s="89"/>
      <c r="C3656" s="269" t="s">
        <v>1409</v>
      </c>
      <c r="D3656" s="84">
        <v>43585</v>
      </c>
      <c r="E3656" s="85" t="s">
        <v>6402</v>
      </c>
      <c r="F3656" s="85" t="s">
        <v>13</v>
      </c>
      <c r="G3656" s="85">
        <v>394609</v>
      </c>
      <c r="H3656" s="89"/>
      <c r="I3656" s="270" t="s">
        <v>720</v>
      </c>
      <c r="J3656" s="89"/>
      <c r="K3656" s="89"/>
      <c r="L3656" s="89"/>
      <c r="M3656" s="89"/>
      <c r="N3656" s="271">
        <v>2317056.38</v>
      </c>
      <c r="O3656" s="271">
        <v>0</v>
      </c>
      <c r="P3656" s="89" t="s">
        <v>670</v>
      </c>
    </row>
    <row r="3657" spans="1:16" ht="38.25" hidden="1">
      <c r="A3657" s="268" t="s">
        <v>711</v>
      </c>
      <c r="B3657" s="89"/>
      <c r="C3657" s="269" t="s">
        <v>1409</v>
      </c>
      <c r="D3657" s="84">
        <v>43585</v>
      </c>
      <c r="E3657" s="85" t="s">
        <v>6403</v>
      </c>
      <c r="F3657" s="85" t="s">
        <v>13</v>
      </c>
      <c r="G3657" s="85">
        <v>394611</v>
      </c>
      <c r="H3657" s="89"/>
      <c r="I3657" s="270" t="s">
        <v>720</v>
      </c>
      <c r="J3657" s="89"/>
      <c r="K3657" s="89"/>
      <c r="L3657" s="89"/>
      <c r="M3657" s="89"/>
      <c r="N3657" s="271">
        <v>1091932.82</v>
      </c>
      <c r="O3657" s="271">
        <v>0</v>
      </c>
      <c r="P3657" s="89" t="s">
        <v>670</v>
      </c>
    </row>
    <row r="3658" spans="1:16" ht="38.25" hidden="1">
      <c r="A3658" s="268" t="s">
        <v>711</v>
      </c>
      <c r="B3658" s="89"/>
      <c r="C3658" s="269" t="s">
        <v>1409</v>
      </c>
      <c r="D3658" s="84">
        <v>43585</v>
      </c>
      <c r="E3658" s="85" t="s">
        <v>6404</v>
      </c>
      <c r="F3658" s="85" t="s">
        <v>13</v>
      </c>
      <c r="G3658" s="85">
        <v>394613</v>
      </c>
      <c r="H3658" s="89"/>
      <c r="I3658" s="270" t="s">
        <v>720</v>
      </c>
      <c r="J3658" s="89"/>
      <c r="K3658" s="89"/>
      <c r="L3658" s="89"/>
      <c r="M3658" s="89"/>
      <c r="N3658" s="271">
        <v>16383916.5</v>
      </c>
      <c r="O3658" s="271">
        <v>0</v>
      </c>
      <c r="P3658" s="89" t="s">
        <v>670</v>
      </c>
    </row>
    <row r="3659" spans="1:16" ht="38.25" hidden="1">
      <c r="A3659" s="268" t="s">
        <v>711</v>
      </c>
      <c r="B3659" s="89"/>
      <c r="C3659" s="269" t="s">
        <v>1409</v>
      </c>
      <c r="D3659" s="84">
        <v>43585</v>
      </c>
      <c r="E3659" s="85" t="s">
        <v>6405</v>
      </c>
      <c r="F3659" s="85" t="s">
        <v>13</v>
      </c>
      <c r="G3659" s="85">
        <v>394615</v>
      </c>
      <c r="H3659" s="89"/>
      <c r="I3659" s="270" t="s">
        <v>720</v>
      </c>
      <c r="J3659" s="89"/>
      <c r="K3659" s="89"/>
      <c r="L3659" s="89"/>
      <c r="M3659" s="89"/>
      <c r="N3659" s="271">
        <v>20599840.899999999</v>
      </c>
      <c r="O3659" s="271">
        <v>0</v>
      </c>
      <c r="P3659" s="89" t="s">
        <v>670</v>
      </c>
    </row>
    <row r="3660" spans="1:16" ht="38.25" hidden="1">
      <c r="A3660" s="268" t="s">
        <v>711</v>
      </c>
      <c r="B3660" s="89"/>
      <c r="C3660" s="269" t="s">
        <v>1409</v>
      </c>
      <c r="D3660" s="84">
        <v>43585</v>
      </c>
      <c r="E3660" s="85" t="s">
        <v>6406</v>
      </c>
      <c r="F3660" s="85" t="s">
        <v>13</v>
      </c>
      <c r="G3660" s="85">
        <v>394617</v>
      </c>
      <c r="H3660" s="89"/>
      <c r="I3660" s="270" t="s">
        <v>720</v>
      </c>
      <c r="J3660" s="89"/>
      <c r="K3660" s="89"/>
      <c r="L3660" s="89"/>
      <c r="M3660" s="89"/>
      <c r="N3660" s="271">
        <v>7041797.8899999997</v>
      </c>
      <c r="O3660" s="271">
        <v>0</v>
      </c>
      <c r="P3660" s="89" t="s">
        <v>670</v>
      </c>
    </row>
    <row r="3661" spans="1:16" ht="38.25" hidden="1">
      <c r="A3661" s="268" t="s">
        <v>711</v>
      </c>
      <c r="B3661" s="89"/>
      <c r="C3661" s="269" t="s">
        <v>1409</v>
      </c>
      <c r="D3661" s="84">
        <v>43585</v>
      </c>
      <c r="E3661" s="85" t="s">
        <v>6407</v>
      </c>
      <c r="F3661" s="85" t="s">
        <v>13</v>
      </c>
      <c r="G3661" s="85">
        <v>394619</v>
      </c>
      <c r="H3661" s="89"/>
      <c r="I3661" s="270" t="s">
        <v>720</v>
      </c>
      <c r="J3661" s="89"/>
      <c r="K3661" s="89"/>
      <c r="L3661" s="89"/>
      <c r="M3661" s="89"/>
      <c r="N3661" s="271">
        <v>1174.0899999999999</v>
      </c>
      <c r="O3661" s="271">
        <v>0</v>
      </c>
      <c r="P3661" s="89" t="s">
        <v>670</v>
      </c>
    </row>
    <row r="3662" spans="1:16" ht="38.25" hidden="1">
      <c r="A3662" s="268" t="s">
        <v>711</v>
      </c>
      <c r="B3662" s="89"/>
      <c r="C3662" s="269" t="s">
        <v>1409</v>
      </c>
      <c r="D3662" s="84">
        <v>43585</v>
      </c>
      <c r="E3662" s="85" t="s">
        <v>6408</v>
      </c>
      <c r="F3662" s="85" t="s">
        <v>13</v>
      </c>
      <c r="G3662" s="85">
        <v>394621</v>
      </c>
      <c r="H3662" s="89"/>
      <c r="I3662" s="270" t="s">
        <v>720</v>
      </c>
      <c r="J3662" s="89"/>
      <c r="K3662" s="89"/>
      <c r="L3662" s="89"/>
      <c r="M3662" s="89"/>
      <c r="N3662" s="271">
        <v>14312.43</v>
      </c>
      <c r="O3662" s="271">
        <v>0</v>
      </c>
      <c r="P3662" s="89" t="s">
        <v>670</v>
      </c>
    </row>
    <row r="3663" spans="1:16" ht="38.25" hidden="1">
      <c r="A3663" s="268" t="s">
        <v>711</v>
      </c>
      <c r="B3663" s="89"/>
      <c r="C3663" s="269" t="s">
        <v>1409</v>
      </c>
      <c r="D3663" s="84">
        <v>43585</v>
      </c>
      <c r="E3663" s="85" t="s">
        <v>6409</v>
      </c>
      <c r="F3663" s="85" t="s">
        <v>13</v>
      </c>
      <c r="G3663" s="85">
        <v>394623</v>
      </c>
      <c r="H3663" s="89"/>
      <c r="I3663" s="270" t="s">
        <v>720</v>
      </c>
      <c r="J3663" s="89"/>
      <c r="K3663" s="89"/>
      <c r="L3663" s="89"/>
      <c r="M3663" s="89"/>
      <c r="N3663" s="271">
        <v>5480.66</v>
      </c>
      <c r="O3663" s="271">
        <v>0</v>
      </c>
      <c r="P3663" s="89" t="s">
        <v>670</v>
      </c>
    </row>
    <row r="3664" spans="1:16" ht="38.25" hidden="1">
      <c r="A3664" s="268" t="s">
        <v>711</v>
      </c>
      <c r="B3664" s="89"/>
      <c r="C3664" s="269" t="s">
        <v>1409</v>
      </c>
      <c r="D3664" s="84">
        <v>43585</v>
      </c>
      <c r="E3664" s="85" t="s">
        <v>6410</v>
      </c>
      <c r="F3664" s="85" t="s">
        <v>13</v>
      </c>
      <c r="G3664" s="85">
        <v>394625</v>
      </c>
      <c r="H3664" s="89"/>
      <c r="I3664" s="270" t="s">
        <v>720</v>
      </c>
      <c r="J3664" s="89"/>
      <c r="K3664" s="89"/>
      <c r="L3664" s="89"/>
      <c r="M3664" s="89"/>
      <c r="N3664" s="271">
        <v>5058.3599999999997</v>
      </c>
      <c r="O3664" s="271">
        <v>0</v>
      </c>
      <c r="P3664" s="89" t="s">
        <v>670</v>
      </c>
    </row>
    <row r="3665" spans="1:16" ht="38.25" hidden="1">
      <c r="A3665" s="268" t="s">
        <v>711</v>
      </c>
      <c r="B3665" s="89"/>
      <c r="C3665" s="269" t="s">
        <v>1409</v>
      </c>
      <c r="D3665" s="84">
        <v>43585</v>
      </c>
      <c r="E3665" s="85" t="s">
        <v>6411</v>
      </c>
      <c r="F3665" s="85" t="s">
        <v>13</v>
      </c>
      <c r="G3665" s="85">
        <v>394627</v>
      </c>
      <c r="H3665" s="89"/>
      <c r="I3665" s="270" t="s">
        <v>720</v>
      </c>
      <c r="J3665" s="89"/>
      <c r="K3665" s="89"/>
      <c r="L3665" s="89"/>
      <c r="M3665" s="89"/>
      <c r="N3665" s="271">
        <v>42592.85</v>
      </c>
      <c r="O3665" s="271">
        <v>0</v>
      </c>
      <c r="P3665" s="89" t="s">
        <v>670</v>
      </c>
    </row>
    <row r="3666" spans="1:16" ht="38.25" hidden="1">
      <c r="A3666" s="268" t="s">
        <v>711</v>
      </c>
      <c r="B3666" s="89"/>
      <c r="C3666" s="269" t="s">
        <v>1409</v>
      </c>
      <c r="D3666" s="84">
        <v>43585</v>
      </c>
      <c r="E3666" s="85" t="s">
        <v>6412</v>
      </c>
      <c r="F3666" s="85" t="s">
        <v>13</v>
      </c>
      <c r="G3666" s="85">
        <v>394629</v>
      </c>
      <c r="H3666" s="89"/>
      <c r="I3666" s="270" t="s">
        <v>720</v>
      </c>
      <c r="J3666" s="89"/>
      <c r="K3666" s="89"/>
      <c r="L3666" s="89"/>
      <c r="M3666" s="89"/>
      <c r="N3666" s="271">
        <v>10499.02</v>
      </c>
      <c r="O3666" s="271">
        <v>0</v>
      </c>
      <c r="P3666" s="89" t="s">
        <v>670</v>
      </c>
    </row>
    <row r="3667" spans="1:16" ht="38.25" hidden="1">
      <c r="A3667" s="268" t="s">
        <v>711</v>
      </c>
      <c r="B3667" s="89"/>
      <c r="C3667" s="269" t="s">
        <v>1409</v>
      </c>
      <c r="D3667" s="84">
        <v>43585</v>
      </c>
      <c r="E3667" s="85" t="s">
        <v>6413</v>
      </c>
      <c r="F3667" s="85" t="s">
        <v>13</v>
      </c>
      <c r="G3667" s="85">
        <v>394631</v>
      </c>
      <c r="H3667" s="89"/>
      <c r="I3667" s="270" t="s">
        <v>720</v>
      </c>
      <c r="J3667" s="89"/>
      <c r="K3667" s="89"/>
      <c r="L3667" s="89"/>
      <c r="M3667" s="89"/>
      <c r="N3667" s="271">
        <v>39310.82</v>
      </c>
      <c r="O3667" s="271">
        <v>0</v>
      </c>
      <c r="P3667" s="89" t="s">
        <v>670</v>
      </c>
    </row>
    <row r="3668" spans="1:16" ht="38.25" hidden="1">
      <c r="A3668" s="268" t="s">
        <v>711</v>
      </c>
      <c r="B3668" s="89"/>
      <c r="C3668" s="269" t="s">
        <v>1409</v>
      </c>
      <c r="D3668" s="84">
        <v>43585</v>
      </c>
      <c r="E3668" s="85" t="s">
        <v>6414</v>
      </c>
      <c r="F3668" s="85" t="s">
        <v>13</v>
      </c>
      <c r="G3668" s="85">
        <v>394633</v>
      </c>
      <c r="H3668" s="89"/>
      <c r="I3668" s="270" t="s">
        <v>720</v>
      </c>
      <c r="J3668" s="89"/>
      <c r="K3668" s="89"/>
      <c r="L3668" s="89"/>
      <c r="M3668" s="89"/>
      <c r="N3668" s="271">
        <v>2188.27</v>
      </c>
      <c r="O3668" s="271">
        <v>0</v>
      </c>
      <c r="P3668" s="89" t="s">
        <v>670</v>
      </c>
    </row>
    <row r="3669" spans="1:16" ht="38.25" hidden="1">
      <c r="A3669" s="268" t="s">
        <v>711</v>
      </c>
      <c r="B3669" s="89"/>
      <c r="C3669" s="269" t="s">
        <v>1409</v>
      </c>
      <c r="D3669" s="84">
        <v>43585</v>
      </c>
      <c r="E3669" s="85" t="s">
        <v>6415</v>
      </c>
      <c r="F3669" s="85" t="s">
        <v>13</v>
      </c>
      <c r="G3669" s="85">
        <v>394635</v>
      </c>
      <c r="H3669" s="89"/>
      <c r="I3669" s="270" t="s">
        <v>720</v>
      </c>
      <c r="J3669" s="89"/>
      <c r="K3669" s="89"/>
      <c r="L3669" s="89"/>
      <c r="M3669" s="89"/>
      <c r="N3669" s="271">
        <v>10489.9</v>
      </c>
      <c r="O3669" s="271">
        <v>0</v>
      </c>
      <c r="P3669" s="89" t="s">
        <v>670</v>
      </c>
    </row>
    <row r="3670" spans="1:16" ht="38.25" hidden="1">
      <c r="A3670" s="268" t="s">
        <v>711</v>
      </c>
      <c r="B3670" s="89"/>
      <c r="C3670" s="269" t="s">
        <v>1409</v>
      </c>
      <c r="D3670" s="84">
        <v>43585</v>
      </c>
      <c r="E3670" s="85" t="s">
        <v>6416</v>
      </c>
      <c r="F3670" s="85" t="s">
        <v>13</v>
      </c>
      <c r="G3670" s="85">
        <v>394638</v>
      </c>
      <c r="H3670" s="89"/>
      <c r="I3670" s="270" t="s">
        <v>720</v>
      </c>
      <c r="J3670" s="89"/>
      <c r="K3670" s="89"/>
      <c r="L3670" s="89"/>
      <c r="M3670" s="89"/>
      <c r="N3670" s="271">
        <v>2146868.14</v>
      </c>
      <c r="O3670" s="271">
        <v>0</v>
      </c>
      <c r="P3670" s="89" t="s">
        <v>670</v>
      </c>
    </row>
    <row r="3671" spans="1:16" ht="38.25" hidden="1">
      <c r="A3671" s="268" t="s">
        <v>711</v>
      </c>
      <c r="B3671" s="89"/>
      <c r="C3671" s="269" t="s">
        <v>1409</v>
      </c>
      <c r="D3671" s="84">
        <v>43585</v>
      </c>
      <c r="E3671" s="85" t="s">
        <v>6417</v>
      </c>
      <c r="F3671" s="85" t="s">
        <v>13</v>
      </c>
      <c r="G3671" s="85">
        <v>394640</v>
      </c>
      <c r="H3671" s="89"/>
      <c r="I3671" s="270" t="s">
        <v>720</v>
      </c>
      <c r="J3671" s="89"/>
      <c r="K3671" s="89"/>
      <c r="L3671" s="89"/>
      <c r="M3671" s="89"/>
      <c r="N3671" s="271">
        <v>2146868.14</v>
      </c>
      <c r="O3671" s="271">
        <v>0</v>
      </c>
      <c r="P3671" s="89" t="s">
        <v>670</v>
      </c>
    </row>
    <row r="3672" spans="1:16" ht="38.25" hidden="1">
      <c r="A3672" s="268" t="s">
        <v>711</v>
      </c>
      <c r="B3672" s="89"/>
      <c r="C3672" s="269" t="s">
        <v>1409</v>
      </c>
      <c r="D3672" s="84">
        <v>43585</v>
      </c>
      <c r="E3672" s="85" t="s">
        <v>6418</v>
      </c>
      <c r="F3672" s="85" t="s">
        <v>13</v>
      </c>
      <c r="G3672" s="85">
        <v>394642</v>
      </c>
      <c r="H3672" s="89"/>
      <c r="I3672" s="270" t="s">
        <v>720</v>
      </c>
      <c r="J3672" s="89"/>
      <c r="K3672" s="89"/>
      <c r="L3672" s="89"/>
      <c r="M3672" s="89"/>
      <c r="N3672" s="271">
        <v>2146868.14</v>
      </c>
      <c r="O3672" s="271">
        <v>0</v>
      </c>
      <c r="P3672" s="89" t="s">
        <v>670</v>
      </c>
    </row>
    <row r="3673" spans="1:16" ht="38.25" hidden="1">
      <c r="A3673" s="268" t="s">
        <v>711</v>
      </c>
      <c r="B3673" s="89"/>
      <c r="C3673" s="269" t="s">
        <v>1409</v>
      </c>
      <c r="D3673" s="84">
        <v>43585</v>
      </c>
      <c r="E3673" s="85" t="s">
        <v>6419</v>
      </c>
      <c r="F3673" s="85" t="s">
        <v>13</v>
      </c>
      <c r="G3673" s="85">
        <v>394644</v>
      </c>
      <c r="H3673" s="89"/>
      <c r="I3673" s="270" t="s">
        <v>720</v>
      </c>
      <c r="J3673" s="89"/>
      <c r="K3673" s="89"/>
      <c r="L3673" s="89"/>
      <c r="M3673" s="89"/>
      <c r="N3673" s="271">
        <v>2146868.14</v>
      </c>
      <c r="O3673" s="271">
        <v>0</v>
      </c>
      <c r="P3673" s="89" t="s">
        <v>670</v>
      </c>
    </row>
    <row r="3674" spans="1:16" ht="38.25" hidden="1">
      <c r="A3674" s="268" t="s">
        <v>711</v>
      </c>
      <c r="B3674" s="89"/>
      <c r="C3674" s="269" t="s">
        <v>1409</v>
      </c>
      <c r="D3674" s="84">
        <v>43585</v>
      </c>
      <c r="E3674" s="85" t="s">
        <v>6420</v>
      </c>
      <c r="F3674" s="85" t="s">
        <v>13</v>
      </c>
      <c r="G3674" s="85">
        <v>394646</v>
      </c>
      <c r="H3674" s="89"/>
      <c r="I3674" s="270" t="s">
        <v>720</v>
      </c>
      <c r="J3674" s="89"/>
      <c r="K3674" s="89"/>
      <c r="L3674" s="89"/>
      <c r="M3674" s="89"/>
      <c r="N3674" s="271">
        <v>2146868.14</v>
      </c>
      <c r="O3674" s="271">
        <v>0</v>
      </c>
      <c r="P3674" s="89" t="s">
        <v>670</v>
      </c>
    </row>
    <row r="3675" spans="1:16" ht="38.25" hidden="1">
      <c r="A3675" s="268" t="s">
        <v>711</v>
      </c>
      <c r="B3675" s="89"/>
      <c r="C3675" s="269" t="s">
        <v>1409</v>
      </c>
      <c r="D3675" s="84">
        <v>43585</v>
      </c>
      <c r="E3675" s="85" t="s">
        <v>6421</v>
      </c>
      <c r="F3675" s="85" t="s">
        <v>13</v>
      </c>
      <c r="G3675" s="85">
        <v>394648</v>
      </c>
      <c r="H3675" s="89"/>
      <c r="I3675" s="270" t="s">
        <v>720</v>
      </c>
      <c r="J3675" s="89"/>
      <c r="K3675" s="89"/>
      <c r="L3675" s="89"/>
      <c r="M3675" s="89"/>
      <c r="N3675" s="271">
        <v>5896625.5</v>
      </c>
      <c r="O3675" s="271">
        <v>0</v>
      </c>
      <c r="P3675" s="89" t="s">
        <v>670</v>
      </c>
    </row>
    <row r="3676" spans="1:16" ht="38.25" hidden="1">
      <c r="A3676" s="268" t="s">
        <v>711</v>
      </c>
      <c r="B3676" s="89"/>
      <c r="C3676" s="269" t="s">
        <v>1409</v>
      </c>
      <c r="D3676" s="84">
        <v>43585</v>
      </c>
      <c r="E3676" s="85" t="s">
        <v>6422</v>
      </c>
      <c r="F3676" s="85" t="s">
        <v>13</v>
      </c>
      <c r="G3676" s="85">
        <v>394650</v>
      </c>
      <c r="H3676" s="89"/>
      <c r="I3676" s="270" t="s">
        <v>720</v>
      </c>
      <c r="J3676" s="89"/>
      <c r="K3676" s="89"/>
      <c r="L3676" s="89"/>
      <c r="M3676" s="89"/>
      <c r="N3676" s="271">
        <v>5896625.5</v>
      </c>
      <c r="O3676" s="271">
        <v>0</v>
      </c>
      <c r="P3676" s="89" t="s">
        <v>670</v>
      </c>
    </row>
    <row r="3677" spans="1:16" ht="38.25" hidden="1">
      <c r="A3677" s="268" t="s">
        <v>711</v>
      </c>
      <c r="B3677" s="89"/>
      <c r="C3677" s="269" t="s">
        <v>1409</v>
      </c>
      <c r="D3677" s="84">
        <v>43585</v>
      </c>
      <c r="E3677" s="85" t="s">
        <v>6423</v>
      </c>
      <c r="F3677" s="85" t="s">
        <v>13</v>
      </c>
      <c r="G3677" s="85">
        <v>394652</v>
      </c>
      <c r="H3677" s="89"/>
      <c r="I3677" s="270" t="s">
        <v>720</v>
      </c>
      <c r="J3677" s="89"/>
      <c r="K3677" s="89"/>
      <c r="L3677" s="89"/>
      <c r="M3677" s="89"/>
      <c r="N3677" s="271">
        <v>5896625.5</v>
      </c>
      <c r="O3677" s="271">
        <v>0</v>
      </c>
      <c r="P3677" s="89" t="s">
        <v>670</v>
      </c>
    </row>
    <row r="3678" spans="1:16" ht="38.25" hidden="1">
      <c r="A3678" s="268" t="s">
        <v>711</v>
      </c>
      <c r="B3678" s="89"/>
      <c r="C3678" s="269" t="s">
        <v>1409</v>
      </c>
      <c r="D3678" s="84">
        <v>43585</v>
      </c>
      <c r="E3678" s="85" t="s">
        <v>6424</v>
      </c>
      <c r="F3678" s="85" t="s">
        <v>13</v>
      </c>
      <c r="G3678" s="85">
        <v>394654</v>
      </c>
      <c r="H3678" s="89"/>
      <c r="I3678" s="270" t="s">
        <v>720</v>
      </c>
      <c r="J3678" s="89"/>
      <c r="K3678" s="89"/>
      <c r="L3678" s="89"/>
      <c r="M3678" s="89"/>
      <c r="N3678" s="271">
        <v>5896625.5</v>
      </c>
      <c r="O3678" s="271">
        <v>0</v>
      </c>
      <c r="P3678" s="89" t="s">
        <v>670</v>
      </c>
    </row>
    <row r="3679" spans="1:16" ht="38.25" hidden="1">
      <c r="A3679" s="268" t="s">
        <v>711</v>
      </c>
      <c r="B3679" s="89"/>
      <c r="C3679" s="269" t="s">
        <v>1409</v>
      </c>
      <c r="D3679" s="84">
        <v>43585</v>
      </c>
      <c r="E3679" s="85" t="s">
        <v>6425</v>
      </c>
      <c r="F3679" s="85" t="s">
        <v>13</v>
      </c>
      <c r="G3679" s="85">
        <v>394656</v>
      </c>
      <c r="H3679" s="89"/>
      <c r="I3679" s="270" t="s">
        <v>720</v>
      </c>
      <c r="J3679" s="89"/>
      <c r="K3679" s="89"/>
      <c r="L3679" s="89"/>
      <c r="M3679" s="89"/>
      <c r="N3679" s="271">
        <v>5896625.5</v>
      </c>
      <c r="O3679" s="271">
        <v>0</v>
      </c>
      <c r="P3679" s="89" t="s">
        <v>670</v>
      </c>
    </row>
    <row r="3680" spans="1:16" ht="38.25" hidden="1">
      <c r="A3680" s="268" t="s">
        <v>711</v>
      </c>
      <c r="B3680" s="89"/>
      <c r="C3680" s="269" t="s">
        <v>1409</v>
      </c>
      <c r="D3680" s="84">
        <v>43585</v>
      </c>
      <c r="E3680" s="85" t="s">
        <v>6426</v>
      </c>
      <c r="F3680" s="85" t="s">
        <v>13</v>
      </c>
      <c r="G3680" s="85">
        <v>394658</v>
      </c>
      <c r="H3680" s="89"/>
      <c r="I3680" s="270" t="s">
        <v>720</v>
      </c>
      <c r="J3680" s="89"/>
      <c r="K3680" s="89"/>
      <c r="L3680" s="89"/>
      <c r="M3680" s="89"/>
      <c r="N3680" s="271">
        <v>4995046.57</v>
      </c>
      <c r="O3680" s="271">
        <v>0</v>
      </c>
      <c r="P3680" s="89" t="s">
        <v>670</v>
      </c>
    </row>
    <row r="3681" spans="1:16" ht="38.25" hidden="1">
      <c r="A3681" s="268" t="s">
        <v>711</v>
      </c>
      <c r="B3681" s="89"/>
      <c r="C3681" s="269" t="s">
        <v>1409</v>
      </c>
      <c r="D3681" s="84">
        <v>43585</v>
      </c>
      <c r="E3681" s="85" t="s">
        <v>6427</v>
      </c>
      <c r="F3681" s="85" t="s">
        <v>13</v>
      </c>
      <c r="G3681" s="85">
        <v>394660</v>
      </c>
      <c r="H3681" s="89"/>
      <c r="I3681" s="270" t="s">
        <v>720</v>
      </c>
      <c r="J3681" s="89"/>
      <c r="K3681" s="89"/>
      <c r="L3681" s="89"/>
      <c r="M3681" s="89"/>
      <c r="N3681" s="271">
        <v>4995046.57</v>
      </c>
      <c r="O3681" s="271">
        <v>0</v>
      </c>
      <c r="P3681" s="89" t="s">
        <v>670</v>
      </c>
    </row>
    <row r="3682" spans="1:16" ht="38.25" hidden="1">
      <c r="A3682" s="268" t="s">
        <v>711</v>
      </c>
      <c r="B3682" s="89"/>
      <c r="C3682" s="269" t="s">
        <v>1409</v>
      </c>
      <c r="D3682" s="84">
        <v>43585</v>
      </c>
      <c r="E3682" s="85" t="s">
        <v>6428</v>
      </c>
      <c r="F3682" s="85" t="s">
        <v>13</v>
      </c>
      <c r="G3682" s="85">
        <v>394662</v>
      </c>
      <c r="H3682" s="89"/>
      <c r="I3682" s="270" t="s">
        <v>720</v>
      </c>
      <c r="J3682" s="89"/>
      <c r="K3682" s="89"/>
      <c r="L3682" s="89"/>
      <c r="M3682" s="89"/>
      <c r="N3682" s="271">
        <v>4995046.57</v>
      </c>
      <c r="O3682" s="271">
        <v>0</v>
      </c>
      <c r="P3682" s="89" t="s">
        <v>670</v>
      </c>
    </row>
    <row r="3683" spans="1:16" ht="38.25" hidden="1">
      <c r="A3683" s="268" t="s">
        <v>711</v>
      </c>
      <c r="B3683" s="89"/>
      <c r="C3683" s="269" t="s">
        <v>1409</v>
      </c>
      <c r="D3683" s="84">
        <v>43585</v>
      </c>
      <c r="E3683" s="85" t="s">
        <v>6429</v>
      </c>
      <c r="F3683" s="85" t="s">
        <v>13</v>
      </c>
      <c r="G3683" s="85">
        <v>394664</v>
      </c>
      <c r="H3683" s="89"/>
      <c r="I3683" s="270" t="s">
        <v>720</v>
      </c>
      <c r="J3683" s="89"/>
      <c r="K3683" s="89"/>
      <c r="L3683" s="89"/>
      <c r="M3683" s="89"/>
      <c r="N3683" s="271">
        <v>4995046.57</v>
      </c>
      <c r="O3683" s="271">
        <v>0</v>
      </c>
      <c r="P3683" s="89" t="s">
        <v>670</v>
      </c>
    </row>
    <row r="3684" spans="1:16" ht="38.25" hidden="1">
      <c r="A3684" s="268" t="s">
        <v>711</v>
      </c>
      <c r="B3684" s="89"/>
      <c r="C3684" s="269" t="s">
        <v>1409</v>
      </c>
      <c r="D3684" s="84">
        <v>43585</v>
      </c>
      <c r="E3684" s="85" t="s">
        <v>6430</v>
      </c>
      <c r="F3684" s="85" t="s">
        <v>13</v>
      </c>
      <c r="G3684" s="85">
        <v>394666</v>
      </c>
      <c r="H3684" s="89"/>
      <c r="I3684" s="270" t="s">
        <v>720</v>
      </c>
      <c r="J3684" s="89"/>
      <c r="K3684" s="89"/>
      <c r="L3684" s="89"/>
      <c r="M3684" s="89"/>
      <c r="N3684" s="271">
        <v>4995046.57</v>
      </c>
      <c r="O3684" s="271">
        <v>0</v>
      </c>
      <c r="P3684" s="89" t="s">
        <v>670</v>
      </c>
    </row>
    <row r="3685" spans="1:16" ht="38.25" hidden="1">
      <c r="A3685" s="268" t="s">
        <v>711</v>
      </c>
      <c r="B3685" s="89"/>
      <c r="C3685" s="269" t="s">
        <v>1409</v>
      </c>
      <c r="D3685" s="84">
        <v>43585</v>
      </c>
      <c r="E3685" s="85" t="s">
        <v>6431</v>
      </c>
      <c r="F3685" s="85" t="s">
        <v>13</v>
      </c>
      <c r="G3685" s="85">
        <v>394668</v>
      </c>
      <c r="H3685" s="89"/>
      <c r="I3685" s="270" t="s">
        <v>720</v>
      </c>
      <c r="J3685" s="89"/>
      <c r="K3685" s="89"/>
      <c r="L3685" s="89"/>
      <c r="M3685" s="89"/>
      <c r="N3685" s="271">
        <v>13719482.07</v>
      </c>
      <c r="O3685" s="271">
        <v>0</v>
      </c>
      <c r="P3685" s="89" t="s">
        <v>670</v>
      </c>
    </row>
    <row r="3686" spans="1:16" ht="38.25" hidden="1">
      <c r="A3686" s="268" t="s">
        <v>711</v>
      </c>
      <c r="B3686" s="89"/>
      <c r="C3686" s="269" t="s">
        <v>1409</v>
      </c>
      <c r="D3686" s="84">
        <v>43585</v>
      </c>
      <c r="E3686" s="85" t="s">
        <v>6432</v>
      </c>
      <c r="F3686" s="85" t="s">
        <v>13</v>
      </c>
      <c r="G3686" s="85">
        <v>394670</v>
      </c>
      <c r="H3686" s="89"/>
      <c r="I3686" s="270" t="s">
        <v>720</v>
      </c>
      <c r="J3686" s="89"/>
      <c r="K3686" s="89"/>
      <c r="L3686" s="89"/>
      <c r="M3686" s="89"/>
      <c r="N3686" s="271">
        <v>13719482.07</v>
      </c>
      <c r="O3686" s="271">
        <v>0</v>
      </c>
      <c r="P3686" s="89" t="s">
        <v>670</v>
      </c>
    </row>
    <row r="3687" spans="1:16" ht="38.25" hidden="1">
      <c r="A3687" s="268" t="s">
        <v>711</v>
      </c>
      <c r="B3687" s="89"/>
      <c r="C3687" s="269" t="s">
        <v>1409</v>
      </c>
      <c r="D3687" s="84">
        <v>43585</v>
      </c>
      <c r="E3687" s="85" t="s">
        <v>6433</v>
      </c>
      <c r="F3687" s="85" t="s">
        <v>13</v>
      </c>
      <c r="G3687" s="85">
        <v>394672</v>
      </c>
      <c r="H3687" s="89"/>
      <c r="I3687" s="270" t="s">
        <v>720</v>
      </c>
      <c r="J3687" s="89"/>
      <c r="K3687" s="89"/>
      <c r="L3687" s="89"/>
      <c r="M3687" s="89"/>
      <c r="N3687" s="271">
        <v>13719482.07</v>
      </c>
      <c r="O3687" s="271">
        <v>0</v>
      </c>
      <c r="P3687" s="89" t="s">
        <v>670</v>
      </c>
    </row>
    <row r="3688" spans="1:16" ht="38.25" hidden="1">
      <c r="A3688" s="268" t="s">
        <v>711</v>
      </c>
      <c r="B3688" s="89"/>
      <c r="C3688" s="269" t="s">
        <v>1409</v>
      </c>
      <c r="D3688" s="84">
        <v>43585</v>
      </c>
      <c r="E3688" s="85" t="s">
        <v>6434</v>
      </c>
      <c r="F3688" s="85" t="s">
        <v>13</v>
      </c>
      <c r="G3688" s="85">
        <v>394674</v>
      </c>
      <c r="H3688" s="89"/>
      <c r="I3688" s="270" t="s">
        <v>720</v>
      </c>
      <c r="J3688" s="89"/>
      <c r="K3688" s="89"/>
      <c r="L3688" s="89"/>
      <c r="M3688" s="89"/>
      <c r="N3688" s="271">
        <v>13719482.07</v>
      </c>
      <c r="O3688" s="271">
        <v>0</v>
      </c>
      <c r="P3688" s="89" t="s">
        <v>670</v>
      </c>
    </row>
    <row r="3689" spans="1:16" ht="38.25" hidden="1">
      <c r="A3689" s="268" t="s">
        <v>711</v>
      </c>
      <c r="B3689" s="89"/>
      <c r="C3689" s="269" t="s">
        <v>1409</v>
      </c>
      <c r="D3689" s="84">
        <v>43585</v>
      </c>
      <c r="E3689" s="85" t="s">
        <v>6435</v>
      </c>
      <c r="F3689" s="85" t="s">
        <v>13</v>
      </c>
      <c r="G3689" s="85">
        <v>394676</v>
      </c>
      <c r="H3689" s="89"/>
      <c r="I3689" s="270" t="s">
        <v>720</v>
      </c>
      <c r="J3689" s="89"/>
      <c r="K3689" s="89"/>
      <c r="L3689" s="89"/>
      <c r="M3689" s="89"/>
      <c r="N3689" s="271">
        <v>13719482.07</v>
      </c>
      <c r="O3689" s="271">
        <v>0</v>
      </c>
      <c r="P3689" s="89" t="s">
        <v>670</v>
      </c>
    </row>
    <row r="3690" spans="1:16" ht="38.25" hidden="1">
      <c r="A3690" s="268" t="s">
        <v>711</v>
      </c>
      <c r="B3690" s="89"/>
      <c r="C3690" s="269" t="s">
        <v>1409</v>
      </c>
      <c r="D3690" s="84">
        <v>43585</v>
      </c>
      <c r="E3690" s="85" t="s">
        <v>6436</v>
      </c>
      <c r="F3690" s="85" t="s">
        <v>13</v>
      </c>
      <c r="G3690" s="85">
        <v>394678</v>
      </c>
      <c r="H3690" s="89"/>
      <c r="I3690" s="270" t="s">
        <v>720</v>
      </c>
      <c r="J3690" s="89"/>
      <c r="K3690" s="89"/>
      <c r="L3690" s="89"/>
      <c r="M3690" s="89"/>
      <c r="N3690" s="271">
        <v>2524120.7400000002</v>
      </c>
      <c r="O3690" s="271">
        <v>0</v>
      </c>
      <c r="P3690" s="89" t="s">
        <v>670</v>
      </c>
    </row>
    <row r="3691" spans="1:16" ht="38.25" hidden="1">
      <c r="A3691" s="268" t="s">
        <v>711</v>
      </c>
      <c r="B3691" s="89"/>
      <c r="C3691" s="269" t="s">
        <v>1409</v>
      </c>
      <c r="D3691" s="84">
        <v>43585</v>
      </c>
      <c r="E3691" s="85" t="s">
        <v>6437</v>
      </c>
      <c r="F3691" s="85" t="s">
        <v>13</v>
      </c>
      <c r="G3691" s="85">
        <v>394680</v>
      </c>
      <c r="H3691" s="89"/>
      <c r="I3691" s="270" t="s">
        <v>720</v>
      </c>
      <c r="J3691" s="89"/>
      <c r="K3691" s="89"/>
      <c r="L3691" s="89"/>
      <c r="M3691" s="89"/>
      <c r="N3691" s="271">
        <v>2524120.7400000002</v>
      </c>
      <c r="O3691" s="271">
        <v>0</v>
      </c>
      <c r="P3691" s="89" t="s">
        <v>670</v>
      </c>
    </row>
    <row r="3692" spans="1:16" ht="38.25" hidden="1">
      <c r="A3692" s="268" t="s">
        <v>711</v>
      </c>
      <c r="B3692" s="89"/>
      <c r="C3692" s="269" t="s">
        <v>1409</v>
      </c>
      <c r="D3692" s="84">
        <v>43585</v>
      </c>
      <c r="E3692" s="85" t="s">
        <v>6438</v>
      </c>
      <c r="F3692" s="85" t="s">
        <v>13</v>
      </c>
      <c r="G3692" s="85">
        <v>394682</v>
      </c>
      <c r="H3692" s="89"/>
      <c r="I3692" s="270" t="s">
        <v>720</v>
      </c>
      <c r="J3692" s="89"/>
      <c r="K3692" s="89"/>
      <c r="L3692" s="89"/>
      <c r="M3692" s="89"/>
      <c r="N3692" s="271">
        <v>2524120.7400000002</v>
      </c>
      <c r="O3692" s="271">
        <v>0</v>
      </c>
      <c r="P3692" s="89" t="s">
        <v>670</v>
      </c>
    </row>
    <row r="3693" spans="1:16" ht="38.25" hidden="1">
      <c r="A3693" s="268" t="s">
        <v>711</v>
      </c>
      <c r="B3693" s="89"/>
      <c r="C3693" s="269" t="s">
        <v>1409</v>
      </c>
      <c r="D3693" s="84">
        <v>43585</v>
      </c>
      <c r="E3693" s="85" t="s">
        <v>6439</v>
      </c>
      <c r="F3693" s="85" t="s">
        <v>13</v>
      </c>
      <c r="G3693" s="85">
        <v>394684</v>
      </c>
      <c r="H3693" s="89"/>
      <c r="I3693" s="270" t="s">
        <v>720</v>
      </c>
      <c r="J3693" s="89"/>
      <c r="K3693" s="89"/>
      <c r="L3693" s="89"/>
      <c r="M3693" s="89"/>
      <c r="N3693" s="271">
        <v>16064218.890000001</v>
      </c>
      <c r="O3693" s="271">
        <v>0</v>
      </c>
      <c r="P3693" s="89" t="s">
        <v>670</v>
      </c>
    </row>
    <row r="3694" spans="1:16" ht="38.25" hidden="1">
      <c r="A3694" s="268" t="s">
        <v>711</v>
      </c>
      <c r="B3694" s="89"/>
      <c r="C3694" s="269" t="s">
        <v>1409</v>
      </c>
      <c r="D3694" s="84">
        <v>43585</v>
      </c>
      <c r="E3694" s="85" t="s">
        <v>6440</v>
      </c>
      <c r="F3694" s="85" t="s">
        <v>13</v>
      </c>
      <c r="G3694" s="85">
        <v>394686</v>
      </c>
      <c r="H3694" s="89"/>
      <c r="I3694" s="270" t="s">
        <v>720</v>
      </c>
      <c r="J3694" s="89"/>
      <c r="K3694" s="89"/>
      <c r="L3694" s="89"/>
      <c r="M3694" s="89"/>
      <c r="N3694" s="271">
        <v>7933993.71</v>
      </c>
      <c r="O3694" s="271">
        <v>0</v>
      </c>
      <c r="P3694" s="89" t="s">
        <v>670</v>
      </c>
    </row>
    <row r="3695" spans="1:16" ht="38.25" hidden="1">
      <c r="A3695" s="268" t="s">
        <v>711</v>
      </c>
      <c r="B3695" s="89"/>
      <c r="C3695" s="269" t="s">
        <v>1409</v>
      </c>
      <c r="D3695" s="84">
        <v>43585</v>
      </c>
      <c r="E3695" s="85" t="s">
        <v>6441</v>
      </c>
      <c r="F3695" s="85" t="s">
        <v>13</v>
      </c>
      <c r="G3695" s="85">
        <v>394688</v>
      </c>
      <c r="H3695" s="89"/>
      <c r="I3695" s="270" t="s">
        <v>720</v>
      </c>
      <c r="J3695" s="89"/>
      <c r="K3695" s="89"/>
      <c r="L3695" s="89"/>
      <c r="M3695" s="89"/>
      <c r="N3695" s="271">
        <v>94136081.5</v>
      </c>
      <c r="O3695" s="271">
        <v>0</v>
      </c>
      <c r="P3695" s="89" t="s">
        <v>670</v>
      </c>
    </row>
    <row r="3696" spans="1:16" ht="38.25" hidden="1">
      <c r="A3696" s="268" t="s">
        <v>711</v>
      </c>
      <c r="B3696" s="89"/>
      <c r="C3696" s="269" t="s">
        <v>1409</v>
      </c>
      <c r="D3696" s="84">
        <v>43585</v>
      </c>
      <c r="E3696" s="85" t="s">
        <v>6442</v>
      </c>
      <c r="F3696" s="85" t="s">
        <v>13</v>
      </c>
      <c r="G3696" s="85">
        <v>394690</v>
      </c>
      <c r="H3696" s="89"/>
      <c r="I3696" s="270" t="s">
        <v>720</v>
      </c>
      <c r="J3696" s="89"/>
      <c r="K3696" s="89"/>
      <c r="L3696" s="89"/>
      <c r="M3696" s="89"/>
      <c r="N3696" s="271">
        <v>40459633.719999999</v>
      </c>
      <c r="O3696" s="271">
        <v>0</v>
      </c>
      <c r="P3696" s="89" t="s">
        <v>670</v>
      </c>
    </row>
    <row r="3697" spans="1:16" ht="38.25" hidden="1">
      <c r="A3697" s="268" t="s">
        <v>711</v>
      </c>
      <c r="B3697" s="89"/>
      <c r="C3697" s="269" t="s">
        <v>1409</v>
      </c>
      <c r="D3697" s="84">
        <v>43585</v>
      </c>
      <c r="E3697" s="85" t="s">
        <v>6443</v>
      </c>
      <c r="F3697" s="85" t="s">
        <v>13</v>
      </c>
      <c r="G3697" s="85">
        <v>394692</v>
      </c>
      <c r="H3697" s="89"/>
      <c r="I3697" s="270" t="s">
        <v>720</v>
      </c>
      <c r="J3697" s="89"/>
      <c r="K3697" s="89"/>
      <c r="L3697" s="89"/>
      <c r="M3697" s="89"/>
      <c r="N3697" s="271">
        <v>8120.87</v>
      </c>
      <c r="O3697" s="271">
        <v>0</v>
      </c>
      <c r="P3697" s="89" t="s">
        <v>670</v>
      </c>
    </row>
    <row r="3698" spans="1:16" ht="38.25" hidden="1">
      <c r="A3698" s="268" t="s">
        <v>711</v>
      </c>
      <c r="B3698" s="89"/>
      <c r="C3698" s="269" t="s">
        <v>1409</v>
      </c>
      <c r="D3698" s="84">
        <v>43585</v>
      </c>
      <c r="E3698" s="85" t="s">
        <v>6444</v>
      </c>
      <c r="F3698" s="85" t="s">
        <v>13</v>
      </c>
      <c r="G3698" s="85">
        <v>394694</v>
      </c>
      <c r="H3698" s="89"/>
      <c r="I3698" s="270" t="s">
        <v>720</v>
      </c>
      <c r="J3698" s="89"/>
      <c r="K3698" s="89"/>
      <c r="L3698" s="89"/>
      <c r="M3698" s="89"/>
      <c r="N3698" s="271">
        <v>15507.37</v>
      </c>
      <c r="O3698" s="271">
        <v>0</v>
      </c>
      <c r="P3698" s="89" t="s">
        <v>670</v>
      </c>
    </row>
    <row r="3699" spans="1:16" ht="38.25" hidden="1">
      <c r="A3699" s="268" t="s">
        <v>711</v>
      </c>
      <c r="B3699" s="89"/>
      <c r="C3699" s="269" t="s">
        <v>1409</v>
      </c>
      <c r="D3699" s="84">
        <v>43585</v>
      </c>
      <c r="E3699" s="85" t="s">
        <v>6445</v>
      </c>
      <c r="F3699" s="85" t="s">
        <v>13</v>
      </c>
      <c r="G3699" s="85">
        <v>394696</v>
      </c>
      <c r="H3699" s="89"/>
      <c r="I3699" s="270" t="s">
        <v>720</v>
      </c>
      <c r="J3699" s="89"/>
      <c r="K3699" s="89"/>
      <c r="L3699" s="89"/>
      <c r="M3699" s="89"/>
      <c r="N3699" s="271">
        <v>3822.53</v>
      </c>
      <c r="O3699" s="271">
        <v>0</v>
      </c>
      <c r="P3699" s="89" t="s">
        <v>670</v>
      </c>
    </row>
    <row r="3700" spans="1:16" ht="38.25" hidden="1">
      <c r="A3700" s="268" t="s">
        <v>711</v>
      </c>
      <c r="B3700" s="89"/>
      <c r="C3700" s="269" t="s">
        <v>1409</v>
      </c>
      <c r="D3700" s="84">
        <v>43585</v>
      </c>
      <c r="E3700" s="85" t="s">
        <v>6446</v>
      </c>
      <c r="F3700" s="85" t="s">
        <v>13</v>
      </c>
      <c r="G3700" s="85">
        <v>394698</v>
      </c>
      <c r="H3700" s="89"/>
      <c r="I3700" s="270" t="s">
        <v>720</v>
      </c>
      <c r="J3700" s="89"/>
      <c r="K3700" s="89"/>
      <c r="L3700" s="89"/>
      <c r="M3700" s="89"/>
      <c r="N3700" s="271">
        <v>14312.43</v>
      </c>
      <c r="O3700" s="271">
        <v>0</v>
      </c>
      <c r="P3700" s="89" t="s">
        <v>670</v>
      </c>
    </row>
    <row r="3701" spans="1:16" ht="38.25" hidden="1">
      <c r="A3701" s="268" t="s">
        <v>711</v>
      </c>
      <c r="B3701" s="89"/>
      <c r="C3701" s="269" t="s">
        <v>1409</v>
      </c>
      <c r="D3701" s="84">
        <v>43585</v>
      </c>
      <c r="E3701" s="85" t="s">
        <v>6447</v>
      </c>
      <c r="F3701" s="85" t="s">
        <v>13</v>
      </c>
      <c r="G3701" s="85">
        <v>394700</v>
      </c>
      <c r="H3701" s="89"/>
      <c r="I3701" s="270" t="s">
        <v>720</v>
      </c>
      <c r="J3701" s="89"/>
      <c r="K3701" s="89"/>
      <c r="L3701" s="89"/>
      <c r="M3701" s="89"/>
      <c r="N3701" s="271">
        <v>14312.43</v>
      </c>
      <c r="O3701" s="271">
        <v>0</v>
      </c>
      <c r="P3701" s="89" t="s">
        <v>670</v>
      </c>
    </row>
    <row r="3702" spans="1:16" ht="38.25" hidden="1">
      <c r="A3702" s="268" t="s">
        <v>711</v>
      </c>
      <c r="B3702" s="89"/>
      <c r="C3702" s="269" t="s">
        <v>1409</v>
      </c>
      <c r="D3702" s="84">
        <v>43585</v>
      </c>
      <c r="E3702" s="85" t="s">
        <v>6448</v>
      </c>
      <c r="F3702" s="85" t="s">
        <v>13</v>
      </c>
      <c r="G3702" s="85">
        <v>394702</v>
      </c>
      <c r="H3702" s="89"/>
      <c r="I3702" s="270" t="s">
        <v>720</v>
      </c>
      <c r="J3702" s="89"/>
      <c r="K3702" s="89"/>
      <c r="L3702" s="89"/>
      <c r="M3702" s="89"/>
      <c r="N3702" s="271">
        <v>14312.43</v>
      </c>
      <c r="O3702" s="271">
        <v>0</v>
      </c>
      <c r="P3702" s="89" t="s">
        <v>670</v>
      </c>
    </row>
    <row r="3703" spans="1:16" ht="38.25" hidden="1">
      <c r="A3703" s="268" t="s">
        <v>711</v>
      </c>
      <c r="B3703" s="89"/>
      <c r="C3703" s="269" t="s">
        <v>1409</v>
      </c>
      <c r="D3703" s="84">
        <v>43585</v>
      </c>
      <c r="E3703" s="85" t="s">
        <v>6449</v>
      </c>
      <c r="F3703" s="85" t="s">
        <v>13</v>
      </c>
      <c r="G3703" s="85">
        <v>394704</v>
      </c>
      <c r="H3703" s="89"/>
      <c r="I3703" s="270" t="s">
        <v>720</v>
      </c>
      <c r="J3703" s="89"/>
      <c r="K3703" s="89"/>
      <c r="L3703" s="89"/>
      <c r="M3703" s="89"/>
      <c r="N3703" s="271">
        <v>14312.43</v>
      </c>
      <c r="O3703" s="271">
        <v>0</v>
      </c>
      <c r="P3703" s="89" t="s">
        <v>670</v>
      </c>
    </row>
    <row r="3704" spans="1:16" ht="38.25" hidden="1">
      <c r="A3704" s="268" t="s">
        <v>711</v>
      </c>
      <c r="B3704" s="89"/>
      <c r="C3704" s="269" t="s">
        <v>1409</v>
      </c>
      <c r="D3704" s="84">
        <v>43585</v>
      </c>
      <c r="E3704" s="85" t="s">
        <v>6450</v>
      </c>
      <c r="F3704" s="85" t="s">
        <v>13</v>
      </c>
      <c r="G3704" s="85">
        <v>394706</v>
      </c>
      <c r="H3704" s="89"/>
      <c r="I3704" s="270" t="s">
        <v>720</v>
      </c>
      <c r="J3704" s="89"/>
      <c r="K3704" s="89"/>
      <c r="L3704" s="89"/>
      <c r="M3704" s="89"/>
      <c r="N3704" s="271">
        <v>269730.88</v>
      </c>
      <c r="O3704" s="271">
        <v>0</v>
      </c>
      <c r="P3704" s="89" t="s">
        <v>670</v>
      </c>
    </row>
    <row r="3705" spans="1:16" ht="38.25" hidden="1">
      <c r="A3705" s="268" t="s">
        <v>711</v>
      </c>
      <c r="B3705" s="89"/>
      <c r="C3705" s="269" t="s">
        <v>1409</v>
      </c>
      <c r="D3705" s="84">
        <v>43585</v>
      </c>
      <c r="E3705" s="85" t="s">
        <v>6451</v>
      </c>
      <c r="F3705" s="85" t="s">
        <v>13</v>
      </c>
      <c r="G3705" s="85">
        <v>394708</v>
      </c>
      <c r="H3705" s="89"/>
      <c r="I3705" s="270" t="s">
        <v>720</v>
      </c>
      <c r="J3705" s="89"/>
      <c r="K3705" s="89"/>
      <c r="L3705" s="89"/>
      <c r="M3705" s="89"/>
      <c r="N3705" s="271">
        <v>2870.09</v>
      </c>
      <c r="O3705" s="271">
        <v>0</v>
      </c>
      <c r="P3705" s="89" t="s">
        <v>670</v>
      </c>
    </row>
    <row r="3706" spans="1:16" ht="38.25" hidden="1">
      <c r="A3706" s="268" t="s">
        <v>711</v>
      </c>
      <c r="B3706" s="89"/>
      <c r="C3706" s="269" t="s">
        <v>1409</v>
      </c>
      <c r="D3706" s="84">
        <v>43585</v>
      </c>
      <c r="E3706" s="85" t="s">
        <v>6452</v>
      </c>
      <c r="F3706" s="85" t="s">
        <v>13</v>
      </c>
      <c r="G3706" s="85">
        <v>394710</v>
      </c>
      <c r="H3706" s="89"/>
      <c r="I3706" s="270" t="s">
        <v>720</v>
      </c>
      <c r="J3706" s="89"/>
      <c r="K3706" s="89"/>
      <c r="L3706" s="89"/>
      <c r="M3706" s="89"/>
      <c r="N3706" s="271">
        <v>414.96</v>
      </c>
      <c r="O3706" s="271">
        <v>0</v>
      </c>
      <c r="P3706" s="89" t="s">
        <v>670</v>
      </c>
    </row>
    <row r="3707" spans="1:16" ht="38.25" hidden="1">
      <c r="A3707" s="268" t="s">
        <v>711</v>
      </c>
      <c r="B3707" s="89"/>
      <c r="C3707" s="269" t="s">
        <v>1409</v>
      </c>
      <c r="D3707" s="84">
        <v>43585</v>
      </c>
      <c r="E3707" s="85" t="s">
        <v>6453</v>
      </c>
      <c r="F3707" s="85" t="s">
        <v>13</v>
      </c>
      <c r="G3707" s="85">
        <v>394712</v>
      </c>
      <c r="H3707" s="89"/>
      <c r="I3707" s="270" t="s">
        <v>720</v>
      </c>
      <c r="J3707" s="89"/>
      <c r="K3707" s="89"/>
      <c r="L3707" s="89"/>
      <c r="M3707" s="89"/>
      <c r="N3707" s="271">
        <v>1350.94</v>
      </c>
      <c r="O3707" s="271">
        <v>0</v>
      </c>
      <c r="P3707" s="89" t="s">
        <v>670</v>
      </c>
    </row>
    <row r="3708" spans="1:16" ht="38.25" hidden="1">
      <c r="A3708" s="268" t="s">
        <v>711</v>
      </c>
      <c r="B3708" s="89"/>
      <c r="C3708" s="269" t="s">
        <v>1409</v>
      </c>
      <c r="D3708" s="84">
        <v>43585</v>
      </c>
      <c r="E3708" s="85" t="s">
        <v>6454</v>
      </c>
      <c r="F3708" s="85" t="s">
        <v>13</v>
      </c>
      <c r="G3708" s="85">
        <v>394714</v>
      </c>
      <c r="H3708" s="89"/>
      <c r="I3708" s="270" t="s">
        <v>720</v>
      </c>
      <c r="J3708" s="89"/>
      <c r="K3708" s="89"/>
      <c r="L3708" s="89"/>
      <c r="M3708" s="89"/>
      <c r="N3708" s="271">
        <v>5058.3599999999997</v>
      </c>
      <c r="O3708" s="271">
        <v>0</v>
      </c>
      <c r="P3708" s="89" t="s">
        <v>670</v>
      </c>
    </row>
    <row r="3709" spans="1:16" ht="38.25" hidden="1">
      <c r="A3709" s="268" t="s">
        <v>711</v>
      </c>
      <c r="B3709" s="89"/>
      <c r="C3709" s="269" t="s">
        <v>1409</v>
      </c>
      <c r="D3709" s="84">
        <v>43585</v>
      </c>
      <c r="E3709" s="85" t="s">
        <v>6455</v>
      </c>
      <c r="F3709" s="85" t="s">
        <v>13</v>
      </c>
      <c r="G3709" s="85">
        <v>394716</v>
      </c>
      <c r="H3709" s="89"/>
      <c r="I3709" s="270" t="s">
        <v>720</v>
      </c>
      <c r="J3709" s="89"/>
      <c r="K3709" s="89"/>
      <c r="L3709" s="89"/>
      <c r="M3709" s="89"/>
      <c r="N3709" s="271">
        <v>5058.3599999999997</v>
      </c>
      <c r="O3709" s="271">
        <v>0</v>
      </c>
      <c r="P3709" s="89" t="s">
        <v>670</v>
      </c>
    </row>
    <row r="3710" spans="1:16" ht="38.25" hidden="1">
      <c r="A3710" s="268" t="s">
        <v>711</v>
      </c>
      <c r="B3710" s="89"/>
      <c r="C3710" s="269" t="s">
        <v>1409</v>
      </c>
      <c r="D3710" s="84">
        <v>43585</v>
      </c>
      <c r="E3710" s="85" t="s">
        <v>6456</v>
      </c>
      <c r="F3710" s="85" t="s">
        <v>13</v>
      </c>
      <c r="G3710" s="85">
        <v>394718</v>
      </c>
      <c r="H3710" s="89"/>
      <c r="I3710" s="270" t="s">
        <v>720</v>
      </c>
      <c r="J3710" s="89"/>
      <c r="K3710" s="89"/>
      <c r="L3710" s="89"/>
      <c r="M3710" s="89"/>
      <c r="N3710" s="271">
        <v>5058.3599999999997</v>
      </c>
      <c r="O3710" s="271">
        <v>0</v>
      </c>
      <c r="P3710" s="89" t="s">
        <v>670</v>
      </c>
    </row>
    <row r="3711" spans="1:16" ht="38.25" hidden="1">
      <c r="A3711" s="268" t="s">
        <v>711</v>
      </c>
      <c r="B3711" s="89"/>
      <c r="C3711" s="269" t="s">
        <v>1409</v>
      </c>
      <c r="D3711" s="84">
        <v>43585</v>
      </c>
      <c r="E3711" s="85" t="s">
        <v>6457</v>
      </c>
      <c r="F3711" s="85" t="s">
        <v>13</v>
      </c>
      <c r="G3711" s="85">
        <v>394720</v>
      </c>
      <c r="H3711" s="89"/>
      <c r="I3711" s="270" t="s">
        <v>720</v>
      </c>
      <c r="J3711" s="89"/>
      <c r="K3711" s="89"/>
      <c r="L3711" s="89"/>
      <c r="M3711" s="89"/>
      <c r="N3711" s="271">
        <v>5058.3599999999997</v>
      </c>
      <c r="O3711" s="271">
        <v>0</v>
      </c>
      <c r="P3711" s="89" t="s">
        <v>670</v>
      </c>
    </row>
    <row r="3712" spans="1:16" ht="38.25" hidden="1">
      <c r="A3712" s="268" t="s">
        <v>711</v>
      </c>
      <c r="B3712" s="89"/>
      <c r="C3712" s="269" t="s">
        <v>1409</v>
      </c>
      <c r="D3712" s="84">
        <v>43585</v>
      </c>
      <c r="E3712" s="85" t="s">
        <v>6458</v>
      </c>
      <c r="F3712" s="85" t="s">
        <v>13</v>
      </c>
      <c r="G3712" s="85">
        <v>394722</v>
      </c>
      <c r="H3712" s="89"/>
      <c r="I3712" s="270" t="s">
        <v>720</v>
      </c>
      <c r="J3712" s="89"/>
      <c r="K3712" s="89"/>
      <c r="L3712" s="89"/>
      <c r="M3712" s="89"/>
      <c r="N3712" s="271">
        <v>22305.02</v>
      </c>
      <c r="O3712" s="271">
        <v>0</v>
      </c>
      <c r="P3712" s="89" t="s">
        <v>670</v>
      </c>
    </row>
    <row r="3713" spans="1:16" ht="38.25" hidden="1">
      <c r="A3713" s="268" t="s">
        <v>711</v>
      </c>
      <c r="B3713" s="89"/>
      <c r="C3713" s="269" t="s">
        <v>1409</v>
      </c>
      <c r="D3713" s="84">
        <v>43585</v>
      </c>
      <c r="E3713" s="85" t="s">
        <v>6459</v>
      </c>
      <c r="F3713" s="85" t="s">
        <v>13</v>
      </c>
      <c r="G3713" s="85">
        <v>394724</v>
      </c>
      <c r="H3713" s="89"/>
      <c r="I3713" s="270" t="s">
        <v>720</v>
      </c>
      <c r="J3713" s="89"/>
      <c r="K3713" s="89"/>
      <c r="L3713" s="89"/>
      <c r="M3713" s="89"/>
      <c r="N3713" s="271">
        <v>3224.82</v>
      </c>
      <c r="O3713" s="271">
        <v>0</v>
      </c>
      <c r="P3713" s="89" t="s">
        <v>670</v>
      </c>
    </row>
    <row r="3714" spans="1:16" ht="38.25" hidden="1">
      <c r="A3714" s="268" t="s">
        <v>711</v>
      </c>
      <c r="B3714" s="89"/>
      <c r="C3714" s="269" t="s">
        <v>1409</v>
      </c>
      <c r="D3714" s="84">
        <v>43585</v>
      </c>
      <c r="E3714" s="85" t="s">
        <v>6460</v>
      </c>
      <c r="F3714" s="85" t="s">
        <v>13</v>
      </c>
      <c r="G3714" s="85">
        <v>394726</v>
      </c>
      <c r="H3714" s="89"/>
      <c r="I3714" s="270" t="s">
        <v>720</v>
      </c>
      <c r="J3714" s="89"/>
      <c r="K3714" s="89"/>
      <c r="L3714" s="89"/>
      <c r="M3714" s="89"/>
      <c r="N3714" s="271">
        <v>39310.82</v>
      </c>
      <c r="O3714" s="271">
        <v>0</v>
      </c>
      <c r="P3714" s="89" t="s">
        <v>670</v>
      </c>
    </row>
    <row r="3715" spans="1:16" ht="38.25" hidden="1">
      <c r="A3715" s="268" t="s">
        <v>711</v>
      </c>
      <c r="B3715" s="89"/>
      <c r="C3715" s="269" t="s">
        <v>1409</v>
      </c>
      <c r="D3715" s="84">
        <v>43585</v>
      </c>
      <c r="E3715" s="85" t="s">
        <v>6461</v>
      </c>
      <c r="F3715" s="85" t="s">
        <v>13</v>
      </c>
      <c r="G3715" s="85">
        <v>394728</v>
      </c>
      <c r="H3715" s="89"/>
      <c r="I3715" s="270" t="s">
        <v>720</v>
      </c>
      <c r="J3715" s="89"/>
      <c r="K3715" s="89"/>
      <c r="L3715" s="89"/>
      <c r="M3715" s="89"/>
      <c r="N3715" s="271">
        <v>39310.82</v>
      </c>
      <c r="O3715" s="271">
        <v>0</v>
      </c>
      <c r="P3715" s="89" t="s">
        <v>670</v>
      </c>
    </row>
    <row r="3716" spans="1:16" ht="38.25" hidden="1">
      <c r="A3716" s="268" t="s">
        <v>711</v>
      </c>
      <c r="B3716" s="89"/>
      <c r="C3716" s="269" t="s">
        <v>1409</v>
      </c>
      <c r="D3716" s="84">
        <v>43585</v>
      </c>
      <c r="E3716" s="85" t="s">
        <v>6462</v>
      </c>
      <c r="F3716" s="85" t="s">
        <v>13</v>
      </c>
      <c r="G3716" s="85">
        <v>394730</v>
      </c>
      <c r="H3716" s="89"/>
      <c r="I3716" s="270" t="s">
        <v>720</v>
      </c>
      <c r="J3716" s="89"/>
      <c r="K3716" s="89"/>
      <c r="L3716" s="89"/>
      <c r="M3716" s="89"/>
      <c r="N3716" s="271">
        <v>39310.82</v>
      </c>
      <c r="O3716" s="271">
        <v>0</v>
      </c>
      <c r="P3716" s="89" t="s">
        <v>670</v>
      </c>
    </row>
    <row r="3717" spans="1:16" ht="38.25" hidden="1">
      <c r="A3717" s="268" t="s">
        <v>711</v>
      </c>
      <c r="B3717" s="89"/>
      <c r="C3717" s="269" t="s">
        <v>1409</v>
      </c>
      <c r="D3717" s="84">
        <v>43585</v>
      </c>
      <c r="E3717" s="85" t="s">
        <v>6463</v>
      </c>
      <c r="F3717" s="85" t="s">
        <v>13</v>
      </c>
      <c r="G3717" s="85">
        <v>394732</v>
      </c>
      <c r="H3717" s="89"/>
      <c r="I3717" s="270" t="s">
        <v>720</v>
      </c>
      <c r="J3717" s="89"/>
      <c r="K3717" s="89"/>
      <c r="L3717" s="89"/>
      <c r="M3717" s="89"/>
      <c r="N3717" s="271">
        <v>39310.82</v>
      </c>
      <c r="O3717" s="271">
        <v>0</v>
      </c>
      <c r="P3717" s="89" t="s">
        <v>670</v>
      </c>
    </row>
    <row r="3718" spans="1:16" ht="38.25" hidden="1">
      <c r="A3718" s="268" t="s">
        <v>711</v>
      </c>
      <c r="B3718" s="89"/>
      <c r="C3718" s="269" t="s">
        <v>1409</v>
      </c>
      <c r="D3718" s="84">
        <v>43585</v>
      </c>
      <c r="E3718" s="85" t="s">
        <v>6464</v>
      </c>
      <c r="F3718" s="85" t="s">
        <v>13</v>
      </c>
      <c r="G3718" s="85">
        <v>394734</v>
      </c>
      <c r="H3718" s="89"/>
      <c r="I3718" s="270" t="s">
        <v>720</v>
      </c>
      <c r="J3718" s="89"/>
      <c r="K3718" s="89"/>
      <c r="L3718" s="89"/>
      <c r="M3718" s="89"/>
      <c r="N3718" s="271">
        <v>46945.31</v>
      </c>
      <c r="O3718" s="271">
        <v>0</v>
      </c>
      <c r="P3718" s="89" t="s">
        <v>670</v>
      </c>
    </row>
    <row r="3719" spans="1:16" ht="38.25" hidden="1">
      <c r="A3719" s="268" t="s">
        <v>711</v>
      </c>
      <c r="B3719" s="89"/>
      <c r="C3719" s="269" t="s">
        <v>1409</v>
      </c>
      <c r="D3719" s="84">
        <v>43585</v>
      </c>
      <c r="E3719" s="85" t="s">
        <v>6465</v>
      </c>
      <c r="F3719" s="85" t="s">
        <v>13</v>
      </c>
      <c r="G3719" s="85">
        <v>394736</v>
      </c>
      <c r="H3719" s="89"/>
      <c r="I3719" s="270" t="s">
        <v>720</v>
      </c>
      <c r="J3719" s="89"/>
      <c r="K3719" s="89"/>
      <c r="L3719" s="89"/>
      <c r="M3719" s="89"/>
      <c r="N3719" s="271">
        <v>3707.42</v>
      </c>
      <c r="O3719" s="271">
        <v>0</v>
      </c>
      <c r="P3719" s="89" t="s">
        <v>670</v>
      </c>
    </row>
    <row r="3720" spans="1:16" ht="38.25" hidden="1">
      <c r="A3720" s="268" t="s">
        <v>711</v>
      </c>
      <c r="B3720" s="89"/>
      <c r="C3720" s="269" t="s">
        <v>1409</v>
      </c>
      <c r="D3720" s="84">
        <v>43585</v>
      </c>
      <c r="E3720" s="85" t="s">
        <v>6466</v>
      </c>
      <c r="F3720" s="85" t="s">
        <v>13</v>
      </c>
      <c r="G3720" s="85">
        <v>394738</v>
      </c>
      <c r="H3720" s="89"/>
      <c r="I3720" s="270" t="s">
        <v>720</v>
      </c>
      <c r="J3720" s="89"/>
      <c r="K3720" s="89"/>
      <c r="L3720" s="89"/>
      <c r="M3720" s="89"/>
      <c r="N3720" s="271">
        <v>4643.3999999999996</v>
      </c>
      <c r="O3720" s="271">
        <v>0</v>
      </c>
      <c r="P3720" s="89" t="s">
        <v>670</v>
      </c>
    </row>
    <row r="3721" spans="1:16" ht="38.25" hidden="1">
      <c r="A3721" s="268" t="s">
        <v>711</v>
      </c>
      <c r="B3721" s="89"/>
      <c r="C3721" s="269" t="s">
        <v>1409</v>
      </c>
      <c r="D3721" s="84">
        <v>43585</v>
      </c>
      <c r="E3721" s="85" t="s">
        <v>6467</v>
      </c>
      <c r="F3721" s="85" t="s">
        <v>13</v>
      </c>
      <c r="G3721" s="85">
        <v>394740</v>
      </c>
      <c r="H3721" s="89"/>
      <c r="I3721" s="270" t="s">
        <v>720</v>
      </c>
      <c r="J3721" s="89"/>
      <c r="K3721" s="89"/>
      <c r="L3721" s="89"/>
      <c r="M3721" s="89"/>
      <c r="N3721" s="271">
        <v>13138.34</v>
      </c>
      <c r="O3721" s="271">
        <v>0</v>
      </c>
      <c r="P3721" s="89" t="s">
        <v>670</v>
      </c>
    </row>
    <row r="3722" spans="1:16" ht="38.25" hidden="1">
      <c r="A3722" s="268" t="s">
        <v>711</v>
      </c>
      <c r="B3722" s="89"/>
      <c r="C3722" s="269" t="s">
        <v>1409</v>
      </c>
      <c r="D3722" s="84">
        <v>43585</v>
      </c>
      <c r="E3722" s="85" t="s">
        <v>6468</v>
      </c>
      <c r="F3722" s="85" t="s">
        <v>13</v>
      </c>
      <c r="G3722" s="85">
        <v>394742</v>
      </c>
      <c r="H3722" s="89"/>
      <c r="I3722" s="270" t="s">
        <v>720</v>
      </c>
      <c r="J3722" s="89"/>
      <c r="K3722" s="89"/>
      <c r="L3722" s="89"/>
      <c r="M3722" s="89"/>
      <c r="N3722" s="271">
        <v>6191.56</v>
      </c>
      <c r="O3722" s="271">
        <v>0</v>
      </c>
      <c r="P3722" s="89" t="s">
        <v>670</v>
      </c>
    </row>
    <row r="3723" spans="1:16" ht="38.25" hidden="1">
      <c r="A3723" s="268" t="s">
        <v>711</v>
      </c>
      <c r="B3723" s="89"/>
      <c r="C3723" s="269" t="s">
        <v>1409</v>
      </c>
      <c r="D3723" s="84">
        <v>43585</v>
      </c>
      <c r="E3723" s="85" t="s">
        <v>6469</v>
      </c>
      <c r="F3723" s="85" t="s">
        <v>13</v>
      </c>
      <c r="G3723" s="85">
        <v>394744</v>
      </c>
      <c r="H3723" s="89"/>
      <c r="I3723" s="270" t="s">
        <v>720</v>
      </c>
      <c r="J3723" s="89"/>
      <c r="K3723" s="89"/>
      <c r="L3723" s="89"/>
      <c r="M3723" s="89"/>
      <c r="N3723" s="271">
        <v>17005.87</v>
      </c>
      <c r="O3723" s="271">
        <v>0</v>
      </c>
      <c r="P3723" s="89" t="s">
        <v>670</v>
      </c>
    </row>
    <row r="3724" spans="1:16" ht="38.25" hidden="1">
      <c r="A3724" s="268" t="s">
        <v>711</v>
      </c>
      <c r="B3724" s="89"/>
      <c r="C3724" s="269" t="s">
        <v>1409</v>
      </c>
      <c r="D3724" s="84">
        <v>43585</v>
      </c>
      <c r="E3724" s="85" t="s">
        <v>6470</v>
      </c>
      <c r="F3724" s="85" t="s">
        <v>13</v>
      </c>
      <c r="G3724" s="85">
        <v>394746</v>
      </c>
      <c r="H3724" s="89"/>
      <c r="I3724" s="270" t="s">
        <v>720</v>
      </c>
      <c r="J3724" s="89"/>
      <c r="K3724" s="89"/>
      <c r="L3724" s="89"/>
      <c r="M3724" s="89"/>
      <c r="N3724" s="271">
        <v>28811.79</v>
      </c>
      <c r="O3724" s="271">
        <v>0</v>
      </c>
      <c r="P3724" s="89" t="s">
        <v>670</v>
      </c>
    </row>
    <row r="3725" spans="1:16" ht="38.25" hidden="1">
      <c r="A3725" s="268" t="s">
        <v>711</v>
      </c>
      <c r="B3725" s="89"/>
      <c r="C3725" s="269" t="s">
        <v>1409</v>
      </c>
      <c r="D3725" s="84">
        <v>43585</v>
      </c>
      <c r="E3725" s="85" t="s">
        <v>6471</v>
      </c>
      <c r="F3725" s="85" t="s">
        <v>13</v>
      </c>
      <c r="G3725" s="85">
        <v>394748</v>
      </c>
      <c r="H3725" s="89"/>
      <c r="I3725" s="270" t="s">
        <v>720</v>
      </c>
      <c r="J3725" s="89"/>
      <c r="K3725" s="89"/>
      <c r="L3725" s="89"/>
      <c r="M3725" s="89"/>
      <c r="N3725" s="271">
        <v>36086</v>
      </c>
      <c r="O3725" s="271">
        <v>0</v>
      </c>
      <c r="P3725" s="89" t="s">
        <v>670</v>
      </c>
    </row>
    <row r="3726" spans="1:16" ht="38.25" hidden="1">
      <c r="A3726" s="268" t="s">
        <v>711</v>
      </c>
      <c r="B3726" s="89"/>
      <c r="C3726" s="269" t="s">
        <v>1409</v>
      </c>
      <c r="D3726" s="84">
        <v>43585</v>
      </c>
      <c r="E3726" s="85" t="s">
        <v>6472</v>
      </c>
      <c r="F3726" s="85" t="s">
        <v>13</v>
      </c>
      <c r="G3726" s="85">
        <v>394750</v>
      </c>
      <c r="H3726" s="89"/>
      <c r="I3726" s="270" t="s">
        <v>720</v>
      </c>
      <c r="J3726" s="89"/>
      <c r="K3726" s="89"/>
      <c r="L3726" s="89"/>
      <c r="M3726" s="89"/>
      <c r="N3726" s="271">
        <v>2524120.7400000002</v>
      </c>
      <c r="O3726" s="271">
        <v>0</v>
      </c>
      <c r="P3726" s="89" t="s">
        <v>670</v>
      </c>
    </row>
    <row r="3727" spans="1:16" ht="38.25" hidden="1">
      <c r="A3727" s="268" t="s">
        <v>711</v>
      </c>
      <c r="B3727" s="89"/>
      <c r="C3727" s="269" t="s">
        <v>1409</v>
      </c>
      <c r="D3727" s="84">
        <v>43585</v>
      </c>
      <c r="E3727" s="85" t="s">
        <v>6473</v>
      </c>
      <c r="F3727" s="85" t="s">
        <v>13</v>
      </c>
      <c r="G3727" s="85">
        <v>394752</v>
      </c>
      <c r="H3727" s="89"/>
      <c r="I3727" s="270" t="s">
        <v>720</v>
      </c>
      <c r="J3727" s="89"/>
      <c r="K3727" s="89"/>
      <c r="L3727" s="89"/>
      <c r="M3727" s="89"/>
      <c r="N3727" s="271">
        <v>2524120.7400000002</v>
      </c>
      <c r="O3727" s="271">
        <v>0</v>
      </c>
      <c r="P3727" s="89" t="s">
        <v>670</v>
      </c>
    </row>
    <row r="3728" spans="1:16" ht="38.25" hidden="1">
      <c r="A3728" s="268" t="s">
        <v>711</v>
      </c>
      <c r="B3728" s="89"/>
      <c r="C3728" s="269" t="s">
        <v>1409</v>
      </c>
      <c r="D3728" s="84">
        <v>43585</v>
      </c>
      <c r="E3728" s="85" t="s">
        <v>6474</v>
      </c>
      <c r="F3728" s="85" t="s">
        <v>13</v>
      </c>
      <c r="G3728" s="85">
        <v>394754</v>
      </c>
      <c r="H3728" s="89"/>
      <c r="I3728" s="270" t="s">
        <v>720</v>
      </c>
      <c r="J3728" s="89"/>
      <c r="K3728" s="89"/>
      <c r="L3728" s="89"/>
      <c r="M3728" s="89"/>
      <c r="N3728" s="271">
        <v>1218134.52</v>
      </c>
      <c r="O3728" s="271">
        <v>0</v>
      </c>
      <c r="P3728" s="89" t="s">
        <v>670</v>
      </c>
    </row>
    <row r="3729" spans="1:16" ht="38.25" hidden="1">
      <c r="A3729" s="268" t="s">
        <v>711</v>
      </c>
      <c r="B3729" s="89"/>
      <c r="C3729" s="269" t="s">
        <v>1409</v>
      </c>
      <c r="D3729" s="84">
        <v>43585</v>
      </c>
      <c r="E3729" s="85" t="s">
        <v>6475</v>
      </c>
      <c r="F3729" s="85" t="s">
        <v>13</v>
      </c>
      <c r="G3729" s="85">
        <v>394756</v>
      </c>
      <c r="H3729" s="89"/>
      <c r="I3729" s="270" t="s">
        <v>720</v>
      </c>
      <c r="J3729" s="89"/>
      <c r="K3729" s="89"/>
      <c r="L3729" s="89"/>
      <c r="M3729" s="89"/>
      <c r="N3729" s="271">
        <v>176116.71</v>
      </c>
      <c r="O3729" s="271">
        <v>0</v>
      </c>
      <c r="P3729" s="89" t="s">
        <v>670</v>
      </c>
    </row>
    <row r="3730" spans="1:16" ht="38.25" hidden="1">
      <c r="A3730" s="268" t="s">
        <v>711</v>
      </c>
      <c r="B3730" s="89"/>
      <c r="C3730" s="269" t="s">
        <v>1409</v>
      </c>
      <c r="D3730" s="84">
        <v>43585</v>
      </c>
      <c r="E3730" s="85" t="s">
        <v>6476</v>
      </c>
      <c r="F3730" s="85" t="s">
        <v>13</v>
      </c>
      <c r="G3730" s="85">
        <v>394758</v>
      </c>
      <c r="H3730" s="89"/>
      <c r="I3730" s="270" t="s">
        <v>720</v>
      </c>
      <c r="J3730" s="89"/>
      <c r="K3730" s="89"/>
      <c r="L3730" s="89"/>
      <c r="M3730" s="89"/>
      <c r="N3730" s="271">
        <v>2326106.36</v>
      </c>
      <c r="O3730" s="271">
        <v>0</v>
      </c>
      <c r="P3730" s="89" t="s">
        <v>670</v>
      </c>
    </row>
    <row r="3731" spans="1:16" ht="38.25" hidden="1">
      <c r="A3731" s="268" t="s">
        <v>711</v>
      </c>
      <c r="B3731" s="89"/>
      <c r="C3731" s="269" t="s">
        <v>1409</v>
      </c>
      <c r="D3731" s="84">
        <v>43585</v>
      </c>
      <c r="E3731" s="85" t="s">
        <v>6477</v>
      </c>
      <c r="F3731" s="85" t="s">
        <v>13</v>
      </c>
      <c r="G3731" s="85">
        <v>394760</v>
      </c>
      <c r="H3731" s="89"/>
      <c r="I3731" s="270" t="s">
        <v>720</v>
      </c>
      <c r="J3731" s="89"/>
      <c r="K3731" s="89"/>
      <c r="L3731" s="89"/>
      <c r="M3731" s="89"/>
      <c r="N3731" s="271">
        <v>573378.68999999994</v>
      </c>
      <c r="O3731" s="271">
        <v>0</v>
      </c>
      <c r="P3731" s="89" t="s">
        <v>670</v>
      </c>
    </row>
    <row r="3732" spans="1:16" ht="38.25" hidden="1">
      <c r="A3732" s="268" t="s">
        <v>711</v>
      </c>
      <c r="B3732" s="89"/>
      <c r="C3732" s="269" t="s">
        <v>1409</v>
      </c>
      <c r="D3732" s="84">
        <v>43585</v>
      </c>
      <c r="E3732" s="85" t="s">
        <v>6478</v>
      </c>
      <c r="F3732" s="85" t="s">
        <v>13</v>
      </c>
      <c r="G3732" s="85">
        <v>394762</v>
      </c>
      <c r="H3732" s="89"/>
      <c r="I3732" s="270" t="s">
        <v>720</v>
      </c>
      <c r="J3732" s="89"/>
      <c r="K3732" s="89"/>
      <c r="L3732" s="89"/>
      <c r="M3732" s="89"/>
      <c r="N3732" s="271">
        <v>3345749.53</v>
      </c>
      <c r="O3732" s="271">
        <v>0</v>
      </c>
      <c r="P3732" s="89" t="s">
        <v>670</v>
      </c>
    </row>
    <row r="3733" spans="1:16" ht="38.25" hidden="1">
      <c r="A3733" s="268" t="s">
        <v>711</v>
      </c>
      <c r="B3733" s="89"/>
      <c r="C3733" s="269" t="s">
        <v>1409</v>
      </c>
      <c r="D3733" s="84">
        <v>43585</v>
      </c>
      <c r="E3733" s="85" t="s">
        <v>6479</v>
      </c>
      <c r="F3733" s="85" t="s">
        <v>13</v>
      </c>
      <c r="G3733" s="85">
        <v>394764</v>
      </c>
      <c r="H3733" s="89"/>
      <c r="I3733" s="270" t="s">
        <v>720</v>
      </c>
      <c r="J3733" s="89"/>
      <c r="K3733" s="89"/>
      <c r="L3733" s="89"/>
      <c r="M3733" s="89"/>
      <c r="N3733" s="271">
        <v>1574851.85</v>
      </c>
      <c r="O3733" s="271">
        <v>0</v>
      </c>
      <c r="P3733" s="89" t="s">
        <v>670</v>
      </c>
    </row>
    <row r="3734" spans="1:16" ht="38.25" hidden="1">
      <c r="A3734" s="268" t="s">
        <v>711</v>
      </c>
      <c r="B3734" s="89"/>
      <c r="C3734" s="269" t="s">
        <v>1409</v>
      </c>
      <c r="D3734" s="84">
        <v>43585</v>
      </c>
      <c r="E3734" s="85" t="s">
        <v>6480</v>
      </c>
      <c r="F3734" s="85" t="s">
        <v>13</v>
      </c>
      <c r="G3734" s="85">
        <v>394766</v>
      </c>
      <c r="H3734" s="89"/>
      <c r="I3734" s="270" t="s">
        <v>720</v>
      </c>
      <c r="J3734" s="89"/>
      <c r="K3734" s="89"/>
      <c r="L3734" s="89"/>
      <c r="M3734" s="89"/>
      <c r="N3734" s="271">
        <v>6388924.4199999999</v>
      </c>
      <c r="O3734" s="271">
        <v>0</v>
      </c>
      <c r="P3734" s="89" t="s">
        <v>670</v>
      </c>
    </row>
    <row r="3735" spans="1:16" ht="38.25" hidden="1">
      <c r="A3735" s="268" t="s">
        <v>711</v>
      </c>
      <c r="B3735" s="89"/>
      <c r="C3735" s="269" t="s">
        <v>1409</v>
      </c>
      <c r="D3735" s="84">
        <v>43585</v>
      </c>
      <c r="E3735" s="85" t="s">
        <v>6481</v>
      </c>
      <c r="F3735" s="85" t="s">
        <v>13</v>
      </c>
      <c r="G3735" s="85">
        <v>394768</v>
      </c>
      <c r="H3735" s="89"/>
      <c r="I3735" s="270" t="s">
        <v>720</v>
      </c>
      <c r="J3735" s="89"/>
      <c r="K3735" s="89"/>
      <c r="L3735" s="89"/>
      <c r="M3735" s="89"/>
      <c r="N3735" s="271">
        <v>483725.22</v>
      </c>
      <c r="O3735" s="271">
        <v>0</v>
      </c>
      <c r="P3735" s="89" t="s">
        <v>670</v>
      </c>
    </row>
    <row r="3736" spans="1:16" ht="38.25" hidden="1">
      <c r="A3736" s="268" t="s">
        <v>711</v>
      </c>
      <c r="B3736" s="89"/>
      <c r="C3736" s="269" t="s">
        <v>1409</v>
      </c>
      <c r="D3736" s="84">
        <v>43585</v>
      </c>
      <c r="E3736" s="85" t="s">
        <v>6482</v>
      </c>
      <c r="F3736" s="85" t="s">
        <v>13</v>
      </c>
      <c r="G3736" s="85">
        <v>394770</v>
      </c>
      <c r="H3736" s="89"/>
      <c r="I3736" s="270" t="s">
        <v>720</v>
      </c>
      <c r="J3736" s="89"/>
      <c r="K3736" s="89"/>
      <c r="L3736" s="89"/>
      <c r="M3736" s="89"/>
      <c r="N3736" s="271">
        <v>1334061.04</v>
      </c>
      <c r="O3736" s="271">
        <v>0</v>
      </c>
      <c r="P3736" s="89" t="s">
        <v>670</v>
      </c>
    </row>
    <row r="3737" spans="1:16" ht="38.25" hidden="1">
      <c r="A3737" s="268" t="s">
        <v>711</v>
      </c>
      <c r="B3737" s="89"/>
      <c r="C3737" s="269" t="s">
        <v>1409</v>
      </c>
      <c r="D3737" s="84">
        <v>43585</v>
      </c>
      <c r="E3737" s="85" t="s">
        <v>6483</v>
      </c>
      <c r="F3737" s="85" t="s">
        <v>13</v>
      </c>
      <c r="G3737" s="85">
        <v>394772</v>
      </c>
      <c r="H3737" s="89"/>
      <c r="I3737" s="270" t="s">
        <v>720</v>
      </c>
      <c r="J3737" s="89"/>
      <c r="K3737" s="89"/>
      <c r="L3737" s="89"/>
      <c r="M3737" s="89"/>
      <c r="N3737" s="271">
        <v>2834192.95</v>
      </c>
      <c r="O3737" s="271">
        <v>0</v>
      </c>
      <c r="P3737" s="89" t="s">
        <v>670</v>
      </c>
    </row>
    <row r="3738" spans="1:16" ht="38.25" hidden="1">
      <c r="A3738" s="268" t="s">
        <v>711</v>
      </c>
      <c r="B3738" s="89"/>
      <c r="C3738" s="269" t="s">
        <v>1409</v>
      </c>
      <c r="D3738" s="84">
        <v>43585</v>
      </c>
      <c r="E3738" s="85" t="s">
        <v>6484</v>
      </c>
      <c r="F3738" s="85" t="s">
        <v>13</v>
      </c>
      <c r="G3738" s="85">
        <v>394774</v>
      </c>
      <c r="H3738" s="89"/>
      <c r="I3738" s="270" t="s">
        <v>720</v>
      </c>
      <c r="J3738" s="89"/>
      <c r="K3738" s="89"/>
      <c r="L3738" s="89"/>
      <c r="M3738" s="89"/>
      <c r="N3738" s="271">
        <v>5412074.21</v>
      </c>
      <c r="O3738" s="271">
        <v>0</v>
      </c>
      <c r="P3738" s="89" t="s">
        <v>670</v>
      </c>
    </row>
    <row r="3739" spans="1:16" ht="38.25" hidden="1">
      <c r="A3739" s="268" t="s">
        <v>711</v>
      </c>
      <c r="B3739" s="89"/>
      <c r="C3739" s="269" t="s">
        <v>1409</v>
      </c>
      <c r="D3739" s="84">
        <v>43585</v>
      </c>
      <c r="E3739" s="85" t="s">
        <v>6485</v>
      </c>
      <c r="F3739" s="85" t="s">
        <v>13</v>
      </c>
      <c r="G3739" s="85">
        <v>394776</v>
      </c>
      <c r="H3739" s="89"/>
      <c r="I3739" s="270" t="s">
        <v>720</v>
      </c>
      <c r="J3739" s="89"/>
      <c r="K3739" s="89"/>
      <c r="L3739" s="89"/>
      <c r="M3739" s="89"/>
      <c r="N3739" s="271">
        <v>409764.88</v>
      </c>
      <c r="O3739" s="271">
        <v>0</v>
      </c>
      <c r="P3739" s="89" t="s">
        <v>670</v>
      </c>
    </row>
    <row r="3740" spans="1:16" ht="38.25" hidden="1">
      <c r="A3740" s="268" t="s">
        <v>711</v>
      </c>
      <c r="B3740" s="89"/>
      <c r="C3740" s="269" t="s">
        <v>1409</v>
      </c>
      <c r="D3740" s="84">
        <v>43585</v>
      </c>
      <c r="E3740" s="85" t="s">
        <v>6486</v>
      </c>
      <c r="F3740" s="85" t="s">
        <v>13</v>
      </c>
      <c r="G3740" s="85">
        <v>394778</v>
      </c>
      <c r="H3740" s="89"/>
      <c r="I3740" s="270" t="s">
        <v>720</v>
      </c>
      <c r="J3740" s="89"/>
      <c r="K3740" s="89"/>
      <c r="L3740" s="89"/>
      <c r="M3740" s="89"/>
      <c r="N3740" s="271">
        <v>1125467.3799999999</v>
      </c>
      <c r="O3740" s="271">
        <v>0</v>
      </c>
      <c r="P3740" s="89" t="s">
        <v>670</v>
      </c>
    </row>
    <row r="3741" spans="1:16" ht="38.25" hidden="1">
      <c r="A3741" s="268" t="s">
        <v>711</v>
      </c>
      <c r="B3741" s="89"/>
      <c r="C3741" s="269" t="s">
        <v>1409</v>
      </c>
      <c r="D3741" s="84">
        <v>43585</v>
      </c>
      <c r="E3741" s="85" t="s">
        <v>6487</v>
      </c>
      <c r="F3741" s="85" t="s">
        <v>13</v>
      </c>
      <c r="G3741" s="85">
        <v>394780</v>
      </c>
      <c r="H3741" s="89"/>
      <c r="I3741" s="270" t="s">
        <v>720</v>
      </c>
      <c r="J3741" s="89"/>
      <c r="K3741" s="89"/>
      <c r="L3741" s="89"/>
      <c r="M3741" s="89"/>
      <c r="N3741" s="271">
        <v>14864897.5</v>
      </c>
      <c r="O3741" s="271">
        <v>0</v>
      </c>
      <c r="P3741" s="89" t="s">
        <v>670</v>
      </c>
    </row>
    <row r="3742" spans="1:16" ht="38.25" hidden="1">
      <c r="A3742" s="268" t="s">
        <v>711</v>
      </c>
      <c r="B3742" s="89"/>
      <c r="C3742" s="269" t="s">
        <v>1409</v>
      </c>
      <c r="D3742" s="84">
        <v>43585</v>
      </c>
      <c r="E3742" s="85" t="s">
        <v>6488</v>
      </c>
      <c r="F3742" s="85" t="s">
        <v>13</v>
      </c>
      <c r="G3742" s="85">
        <v>394782</v>
      </c>
      <c r="H3742" s="89"/>
      <c r="I3742" s="270" t="s">
        <v>720</v>
      </c>
      <c r="J3742" s="89"/>
      <c r="K3742" s="89"/>
      <c r="L3742" s="89"/>
      <c r="M3742" s="89"/>
      <c r="N3742" s="271">
        <v>3664155.33</v>
      </c>
      <c r="O3742" s="271">
        <v>0</v>
      </c>
      <c r="P3742" s="89" t="s">
        <v>670</v>
      </c>
    </row>
    <row r="3743" spans="1:16" ht="38.25" hidden="1">
      <c r="A3743" s="268" t="s">
        <v>711</v>
      </c>
      <c r="B3743" s="89"/>
      <c r="C3743" s="269" t="s">
        <v>1409</v>
      </c>
      <c r="D3743" s="84">
        <v>43585</v>
      </c>
      <c r="E3743" s="85" t="s">
        <v>6489</v>
      </c>
      <c r="F3743" s="85" t="s">
        <v>13</v>
      </c>
      <c r="G3743" s="85">
        <v>394784</v>
      </c>
      <c r="H3743" s="89"/>
      <c r="I3743" s="270" t="s">
        <v>720</v>
      </c>
      <c r="J3743" s="89"/>
      <c r="K3743" s="89"/>
      <c r="L3743" s="89"/>
      <c r="M3743" s="89"/>
      <c r="N3743" s="271">
        <v>7784443.9299999997</v>
      </c>
      <c r="O3743" s="271">
        <v>0</v>
      </c>
      <c r="P3743" s="89" t="s">
        <v>670</v>
      </c>
    </row>
    <row r="3744" spans="1:16" ht="38.25" hidden="1">
      <c r="A3744" s="268">
        <v>76</v>
      </c>
      <c r="B3744" s="89"/>
      <c r="C3744" s="269" t="s">
        <v>54</v>
      </c>
      <c r="D3744" s="84">
        <v>43585</v>
      </c>
      <c r="E3744" s="85" t="s">
        <v>6490</v>
      </c>
      <c r="F3744" s="85" t="s">
        <v>671</v>
      </c>
      <c r="G3744" s="85">
        <v>372183</v>
      </c>
      <c r="H3744" s="89"/>
      <c r="I3744" s="270" t="s">
        <v>7369</v>
      </c>
      <c r="J3744" s="89"/>
      <c r="K3744" s="89"/>
      <c r="L3744" s="89"/>
      <c r="M3744" s="89"/>
      <c r="N3744" s="271">
        <v>0</v>
      </c>
      <c r="O3744" s="271">
        <v>16465895.42</v>
      </c>
      <c r="P3744" s="89" t="s">
        <v>670</v>
      </c>
    </row>
    <row r="3745" spans="1:16" ht="89.25" hidden="1">
      <c r="A3745" s="268">
        <v>132</v>
      </c>
      <c r="B3745" s="89"/>
      <c r="C3745" s="269" t="s">
        <v>68</v>
      </c>
      <c r="D3745" s="84">
        <v>43585</v>
      </c>
      <c r="E3745" s="85" t="s">
        <v>6491</v>
      </c>
      <c r="F3745" s="85" t="s">
        <v>11</v>
      </c>
      <c r="G3745" s="85">
        <v>953011</v>
      </c>
      <c r="H3745" s="89"/>
      <c r="I3745" s="270" t="s">
        <v>7370</v>
      </c>
      <c r="J3745" s="89"/>
      <c r="K3745" s="89"/>
      <c r="L3745" s="89"/>
      <c r="M3745" s="89"/>
      <c r="N3745" s="271">
        <v>623.02</v>
      </c>
      <c r="O3745" s="271">
        <v>0</v>
      </c>
      <c r="P3745" s="89" t="s">
        <v>670</v>
      </c>
    </row>
    <row r="3746" spans="1:16" ht="89.25" hidden="1">
      <c r="A3746" s="268">
        <v>132</v>
      </c>
      <c r="B3746" s="89"/>
      <c r="C3746" s="269" t="s">
        <v>68</v>
      </c>
      <c r="D3746" s="84">
        <v>43585</v>
      </c>
      <c r="E3746" s="85" t="s">
        <v>6492</v>
      </c>
      <c r="F3746" s="85" t="s">
        <v>11</v>
      </c>
      <c r="G3746" s="85">
        <v>953012</v>
      </c>
      <c r="H3746" s="89"/>
      <c r="I3746" s="270" t="s">
        <v>7371</v>
      </c>
      <c r="J3746" s="89"/>
      <c r="K3746" s="89"/>
      <c r="L3746" s="89"/>
      <c r="M3746" s="89"/>
      <c r="N3746" s="271">
        <v>464.96</v>
      </c>
      <c r="O3746" s="271">
        <v>0</v>
      </c>
      <c r="P3746" s="89" t="s">
        <v>670</v>
      </c>
    </row>
    <row r="3747" spans="1:16" ht="89.25" hidden="1">
      <c r="A3747" s="268">
        <v>78</v>
      </c>
      <c r="B3747" s="89"/>
      <c r="C3747" s="269" t="s">
        <v>674</v>
      </c>
      <c r="D3747" s="84">
        <v>43585</v>
      </c>
      <c r="E3747" s="85" t="s">
        <v>6493</v>
      </c>
      <c r="F3747" s="85" t="s">
        <v>11</v>
      </c>
      <c r="G3747" s="85">
        <v>953018</v>
      </c>
      <c r="H3747" s="89"/>
      <c r="I3747" s="270" t="s">
        <v>7372</v>
      </c>
      <c r="J3747" s="89"/>
      <c r="K3747" s="89"/>
      <c r="L3747" s="89"/>
      <c r="M3747" s="89"/>
      <c r="N3747" s="271">
        <v>270</v>
      </c>
      <c r="O3747" s="271">
        <v>0</v>
      </c>
      <c r="P3747" s="89" t="s">
        <v>670</v>
      </c>
    </row>
    <row r="3748" spans="1:16" ht="89.25" hidden="1">
      <c r="A3748" s="268">
        <v>132</v>
      </c>
      <c r="B3748" s="89"/>
      <c r="C3748" s="269" t="s">
        <v>68</v>
      </c>
      <c r="D3748" s="84">
        <v>43585</v>
      </c>
      <c r="E3748" s="85" t="s">
        <v>6494</v>
      </c>
      <c r="F3748" s="85" t="s">
        <v>11</v>
      </c>
      <c r="G3748" s="85">
        <v>953054</v>
      </c>
      <c r="H3748" s="89"/>
      <c r="I3748" s="270" t="s">
        <v>7373</v>
      </c>
      <c r="J3748" s="89"/>
      <c r="K3748" s="89"/>
      <c r="L3748" s="89"/>
      <c r="M3748" s="89"/>
      <c r="N3748" s="271">
        <v>330.64</v>
      </c>
      <c r="O3748" s="271">
        <v>0</v>
      </c>
      <c r="P3748" s="89" t="s">
        <v>670</v>
      </c>
    </row>
    <row r="3749" spans="1:16" ht="63.75" hidden="1">
      <c r="A3749" s="268">
        <v>132</v>
      </c>
      <c r="B3749" s="89"/>
      <c r="C3749" s="269" t="s">
        <v>68</v>
      </c>
      <c r="D3749" s="84">
        <v>43585</v>
      </c>
      <c r="E3749" s="85" t="s">
        <v>6495</v>
      </c>
      <c r="F3749" s="85" t="s">
        <v>11</v>
      </c>
      <c r="G3749" s="85">
        <v>953070</v>
      </c>
      <c r="H3749" s="89"/>
      <c r="I3749" s="270" t="s">
        <v>7374</v>
      </c>
      <c r="J3749" s="89"/>
      <c r="K3749" s="89"/>
      <c r="L3749" s="89"/>
      <c r="M3749" s="89"/>
      <c r="N3749" s="271">
        <v>328.45</v>
      </c>
      <c r="O3749" s="271">
        <v>0</v>
      </c>
      <c r="P3749" s="89" t="s">
        <v>670</v>
      </c>
    </row>
    <row r="3750" spans="1:16" ht="38.25">
      <c r="A3750" s="268">
        <v>650</v>
      </c>
      <c r="B3750" s="89"/>
      <c r="C3750" s="269" t="s">
        <v>187</v>
      </c>
      <c r="D3750" s="84">
        <v>43585</v>
      </c>
      <c r="E3750" s="85" t="s">
        <v>7107</v>
      </c>
      <c r="F3750" s="85" t="s">
        <v>3</v>
      </c>
      <c r="G3750" s="85">
        <v>1736166</v>
      </c>
      <c r="H3750" s="89"/>
      <c r="I3750" s="270" t="s">
        <v>7920</v>
      </c>
      <c r="J3750" s="89"/>
      <c r="K3750" s="89"/>
      <c r="L3750" s="89"/>
      <c r="M3750" s="89"/>
      <c r="N3750" s="271">
        <v>0</v>
      </c>
      <c r="O3750" s="271">
        <v>0.66</v>
      </c>
      <c r="P3750" s="89" t="s">
        <v>670</v>
      </c>
    </row>
    <row r="3751" spans="1:16" ht="51">
      <c r="A3751" s="268">
        <v>526</v>
      </c>
      <c r="B3751" s="89"/>
      <c r="C3751" s="269" t="s">
        <v>610</v>
      </c>
      <c r="D3751" s="84">
        <v>43585</v>
      </c>
      <c r="E3751" s="85" t="s">
        <v>7108</v>
      </c>
      <c r="F3751" s="85" t="s">
        <v>3</v>
      </c>
      <c r="G3751" s="85">
        <v>1736169</v>
      </c>
      <c r="H3751" s="89"/>
      <c r="I3751" s="270" t="s">
        <v>5784</v>
      </c>
      <c r="J3751" s="89"/>
      <c r="K3751" s="89"/>
      <c r="L3751" s="89"/>
      <c r="M3751" s="89"/>
      <c r="N3751" s="271">
        <v>0</v>
      </c>
      <c r="O3751" s="271">
        <v>29.72</v>
      </c>
      <c r="P3751" s="89" t="s">
        <v>670</v>
      </c>
    </row>
    <row r="3752" spans="1:16" ht="38.25">
      <c r="A3752" s="268" t="s">
        <v>565</v>
      </c>
      <c r="B3752" s="89"/>
      <c r="C3752" s="269" t="s">
        <v>615</v>
      </c>
      <c r="D3752" s="84">
        <v>43585</v>
      </c>
      <c r="E3752" s="85" t="s">
        <v>7109</v>
      </c>
      <c r="F3752" s="85" t="s">
        <v>3</v>
      </c>
      <c r="G3752" s="85">
        <v>1736228</v>
      </c>
      <c r="H3752" s="89"/>
      <c r="I3752" s="270" t="s">
        <v>7921</v>
      </c>
      <c r="J3752" s="89"/>
      <c r="K3752" s="89"/>
      <c r="L3752" s="89"/>
      <c r="M3752" s="89"/>
      <c r="N3752" s="271">
        <v>0</v>
      </c>
      <c r="O3752" s="271">
        <v>11378.24</v>
      </c>
      <c r="P3752" s="89" t="s">
        <v>670</v>
      </c>
    </row>
    <row r="3753" spans="1:16" ht="51">
      <c r="A3753" s="268" t="s">
        <v>565</v>
      </c>
      <c r="B3753" s="89"/>
      <c r="C3753" s="269" t="s">
        <v>615</v>
      </c>
      <c r="D3753" s="84">
        <v>43585</v>
      </c>
      <c r="E3753" s="85" t="s">
        <v>7110</v>
      </c>
      <c r="F3753" s="85" t="s">
        <v>3</v>
      </c>
      <c r="G3753" s="85">
        <v>1736277</v>
      </c>
      <c r="H3753" s="89"/>
      <c r="I3753" s="270" t="s">
        <v>7922</v>
      </c>
      <c r="J3753" s="89"/>
      <c r="K3753" s="89"/>
      <c r="L3753" s="89"/>
      <c r="M3753" s="89"/>
      <c r="N3753" s="271">
        <v>0</v>
      </c>
      <c r="O3753" s="271">
        <v>3529.34</v>
      </c>
      <c r="P3753" s="89" t="s">
        <v>670</v>
      </c>
    </row>
    <row r="3754" spans="1:16" ht="38.25">
      <c r="A3754" s="268">
        <v>16</v>
      </c>
      <c r="B3754" s="89"/>
      <c r="C3754" s="269" t="s">
        <v>43</v>
      </c>
      <c r="D3754" s="84">
        <v>43585</v>
      </c>
      <c r="E3754" s="85" t="s">
        <v>7111</v>
      </c>
      <c r="F3754" s="85" t="s">
        <v>3</v>
      </c>
      <c r="G3754" s="85">
        <v>1736278</v>
      </c>
      <c r="H3754" s="89"/>
      <c r="I3754" s="270" t="s">
        <v>7923</v>
      </c>
      <c r="J3754" s="89"/>
      <c r="K3754" s="89"/>
      <c r="L3754" s="89"/>
      <c r="M3754" s="89"/>
      <c r="N3754" s="271">
        <v>0</v>
      </c>
      <c r="O3754" s="271">
        <v>9296</v>
      </c>
      <c r="P3754" s="89" t="s">
        <v>670</v>
      </c>
    </row>
    <row r="3755" spans="1:16" ht="51">
      <c r="A3755" s="268" t="s">
        <v>565</v>
      </c>
      <c r="B3755" s="89"/>
      <c r="C3755" s="269" t="s">
        <v>615</v>
      </c>
      <c r="D3755" s="84">
        <v>43585</v>
      </c>
      <c r="E3755" s="85" t="s">
        <v>7112</v>
      </c>
      <c r="F3755" s="85" t="s">
        <v>3</v>
      </c>
      <c r="G3755" s="85">
        <v>1736279</v>
      </c>
      <c r="H3755" s="89"/>
      <c r="I3755" s="270" t="s">
        <v>7922</v>
      </c>
      <c r="J3755" s="89"/>
      <c r="K3755" s="89"/>
      <c r="L3755" s="89"/>
      <c r="M3755" s="89"/>
      <c r="N3755" s="271">
        <v>0</v>
      </c>
      <c r="O3755" s="271">
        <v>3529.34</v>
      </c>
      <c r="P3755" s="89" t="s">
        <v>670</v>
      </c>
    </row>
    <row r="3756" spans="1:16" ht="51">
      <c r="A3756" s="268">
        <v>41</v>
      </c>
      <c r="B3756" s="89"/>
      <c r="C3756" s="269" t="s">
        <v>47</v>
      </c>
      <c r="D3756" s="84">
        <v>43585</v>
      </c>
      <c r="E3756" s="85" t="s">
        <v>7113</v>
      </c>
      <c r="F3756" s="85" t="s">
        <v>3</v>
      </c>
      <c r="G3756" s="85">
        <v>1736338</v>
      </c>
      <c r="H3756" s="89"/>
      <c r="I3756" s="270" t="s">
        <v>7924</v>
      </c>
      <c r="J3756" s="89"/>
      <c r="K3756" s="89"/>
      <c r="L3756" s="89"/>
      <c r="M3756" s="89"/>
      <c r="N3756" s="271">
        <v>0</v>
      </c>
      <c r="O3756" s="271">
        <v>490</v>
      </c>
      <c r="P3756" s="89" t="s">
        <v>670</v>
      </c>
    </row>
    <row r="3757" spans="1:16" ht="51">
      <c r="A3757" s="268">
        <v>16</v>
      </c>
      <c r="B3757" s="89"/>
      <c r="C3757" s="269" t="s">
        <v>43</v>
      </c>
      <c r="D3757" s="84">
        <v>43585</v>
      </c>
      <c r="E3757" s="85" t="s">
        <v>7114</v>
      </c>
      <c r="F3757" s="85" t="s">
        <v>3</v>
      </c>
      <c r="G3757" s="85">
        <v>1736379</v>
      </c>
      <c r="H3757" s="89"/>
      <c r="I3757" s="270" t="s">
        <v>7925</v>
      </c>
      <c r="J3757" s="89"/>
      <c r="K3757" s="89"/>
      <c r="L3757" s="89"/>
      <c r="M3757" s="89"/>
      <c r="N3757" s="271">
        <v>0</v>
      </c>
      <c r="O3757" s="271">
        <v>2000</v>
      </c>
      <c r="P3757" s="89" t="s">
        <v>670</v>
      </c>
    </row>
    <row r="3758" spans="1:16" ht="51">
      <c r="A3758" s="268" t="s">
        <v>565</v>
      </c>
      <c r="B3758" s="89"/>
      <c r="C3758" s="269" t="s">
        <v>615</v>
      </c>
      <c r="D3758" s="84">
        <v>43585</v>
      </c>
      <c r="E3758" s="85" t="s">
        <v>7115</v>
      </c>
      <c r="F3758" s="85" t="s">
        <v>3</v>
      </c>
      <c r="G3758" s="85">
        <v>1736408</v>
      </c>
      <c r="H3758" s="89"/>
      <c r="I3758" s="270" t="s">
        <v>7926</v>
      </c>
      <c r="J3758" s="89"/>
      <c r="K3758" s="89"/>
      <c r="L3758" s="89"/>
      <c r="M3758" s="89"/>
      <c r="N3758" s="271">
        <v>0</v>
      </c>
      <c r="O3758" s="271">
        <v>234</v>
      </c>
      <c r="P3758" s="89" t="s">
        <v>670</v>
      </c>
    </row>
    <row r="3759" spans="1:16" ht="51">
      <c r="A3759" s="268">
        <v>35</v>
      </c>
      <c r="B3759" s="89"/>
      <c r="C3759" s="269" t="s">
        <v>46</v>
      </c>
      <c r="D3759" s="84">
        <v>43585</v>
      </c>
      <c r="E3759" s="85" t="s">
        <v>7116</v>
      </c>
      <c r="F3759" s="85" t="s">
        <v>3</v>
      </c>
      <c r="G3759" s="85">
        <v>1736456</v>
      </c>
      <c r="H3759" s="89"/>
      <c r="I3759" s="270" t="s">
        <v>7927</v>
      </c>
      <c r="J3759" s="89"/>
      <c r="K3759" s="89"/>
      <c r="L3759" s="89"/>
      <c r="M3759" s="89"/>
      <c r="N3759" s="271">
        <v>0</v>
      </c>
      <c r="O3759" s="271">
        <v>9443.23</v>
      </c>
      <c r="P3759" s="89" t="s">
        <v>670</v>
      </c>
    </row>
    <row r="3760" spans="1:16" ht="63.75">
      <c r="A3760" s="268">
        <v>25</v>
      </c>
      <c r="B3760" s="89"/>
      <c r="C3760" s="269" t="s">
        <v>45</v>
      </c>
      <c r="D3760" s="84">
        <v>43585</v>
      </c>
      <c r="E3760" s="85" t="s">
        <v>7117</v>
      </c>
      <c r="F3760" s="85" t="s">
        <v>3</v>
      </c>
      <c r="G3760" s="85">
        <v>1736472</v>
      </c>
      <c r="H3760" s="89"/>
      <c r="I3760" s="270" t="s">
        <v>7928</v>
      </c>
      <c r="J3760" s="89"/>
      <c r="K3760" s="89"/>
      <c r="L3760" s="89"/>
      <c r="M3760" s="89"/>
      <c r="N3760" s="271">
        <v>0</v>
      </c>
      <c r="O3760" s="271">
        <v>5017</v>
      </c>
      <c r="P3760" s="89" t="s">
        <v>670</v>
      </c>
    </row>
    <row r="3761" spans="1:16" ht="63.75">
      <c r="A3761" s="268">
        <v>660</v>
      </c>
      <c r="B3761" s="89"/>
      <c r="C3761" s="269" t="s">
        <v>188</v>
      </c>
      <c r="D3761" s="84">
        <v>43585</v>
      </c>
      <c r="E3761" s="85" t="s">
        <v>7118</v>
      </c>
      <c r="F3761" s="85" t="s">
        <v>3</v>
      </c>
      <c r="G3761" s="85">
        <v>1736198</v>
      </c>
      <c r="H3761" s="89"/>
      <c r="I3761" s="270" t="s">
        <v>7929</v>
      </c>
      <c r="J3761" s="89"/>
      <c r="K3761" s="89"/>
      <c r="L3761" s="89"/>
      <c r="M3761" s="89"/>
      <c r="N3761" s="271">
        <v>0</v>
      </c>
      <c r="O3761" s="271">
        <v>2476</v>
      </c>
      <c r="P3761" s="89" t="s">
        <v>670</v>
      </c>
    </row>
    <row r="3762" spans="1:16" ht="63.75">
      <c r="A3762" s="268">
        <v>660</v>
      </c>
      <c r="B3762" s="89"/>
      <c r="C3762" s="269" t="s">
        <v>188</v>
      </c>
      <c r="D3762" s="84">
        <v>43585</v>
      </c>
      <c r="E3762" s="85" t="s">
        <v>7119</v>
      </c>
      <c r="F3762" s="85" t="s">
        <v>3</v>
      </c>
      <c r="G3762" s="85">
        <v>1736199</v>
      </c>
      <c r="H3762" s="89"/>
      <c r="I3762" s="270" t="s">
        <v>7930</v>
      </c>
      <c r="J3762" s="89"/>
      <c r="K3762" s="89"/>
      <c r="L3762" s="89"/>
      <c r="M3762" s="89"/>
      <c r="N3762" s="271">
        <v>0</v>
      </c>
      <c r="O3762" s="271">
        <v>1500</v>
      </c>
      <c r="P3762" s="89" t="s">
        <v>670</v>
      </c>
    </row>
    <row r="3763" spans="1:16" ht="63.75">
      <c r="A3763" s="268">
        <v>660</v>
      </c>
      <c r="B3763" s="89"/>
      <c r="C3763" s="269" t="s">
        <v>188</v>
      </c>
      <c r="D3763" s="84">
        <v>43585</v>
      </c>
      <c r="E3763" s="85" t="s">
        <v>7120</v>
      </c>
      <c r="F3763" s="85" t="s">
        <v>3</v>
      </c>
      <c r="G3763" s="85">
        <v>1736202</v>
      </c>
      <c r="H3763" s="89"/>
      <c r="I3763" s="270" t="s">
        <v>7931</v>
      </c>
      <c r="J3763" s="89"/>
      <c r="K3763" s="89"/>
      <c r="L3763" s="89"/>
      <c r="M3763" s="89"/>
      <c r="N3763" s="271">
        <v>0</v>
      </c>
      <c r="O3763" s="271">
        <v>326</v>
      </c>
      <c r="P3763" s="89" t="s">
        <v>670</v>
      </c>
    </row>
    <row r="3764" spans="1:16" ht="63.75">
      <c r="A3764" s="268">
        <v>660</v>
      </c>
      <c r="B3764" s="89"/>
      <c r="C3764" s="269" t="s">
        <v>188</v>
      </c>
      <c r="D3764" s="84">
        <v>43585</v>
      </c>
      <c r="E3764" s="85" t="s">
        <v>7121</v>
      </c>
      <c r="F3764" s="85" t="s">
        <v>3</v>
      </c>
      <c r="G3764" s="85">
        <v>1736208</v>
      </c>
      <c r="H3764" s="89"/>
      <c r="I3764" s="270" t="s">
        <v>7932</v>
      </c>
      <c r="J3764" s="89"/>
      <c r="K3764" s="89"/>
      <c r="L3764" s="89"/>
      <c r="M3764" s="89"/>
      <c r="N3764" s="271">
        <v>0</v>
      </c>
      <c r="O3764" s="271">
        <v>1344</v>
      </c>
      <c r="P3764" s="89" t="s">
        <v>670</v>
      </c>
    </row>
    <row r="3765" spans="1:16" ht="51">
      <c r="A3765" s="268">
        <v>291</v>
      </c>
      <c r="B3765" s="89"/>
      <c r="C3765" s="269" t="s">
        <v>129</v>
      </c>
      <c r="D3765" s="84">
        <v>43585</v>
      </c>
      <c r="E3765" s="85" t="s">
        <v>7122</v>
      </c>
      <c r="F3765" s="85" t="s">
        <v>3</v>
      </c>
      <c r="G3765" s="85">
        <v>1736251</v>
      </c>
      <c r="H3765" s="89"/>
      <c r="I3765" s="270" t="s">
        <v>7933</v>
      </c>
      <c r="J3765" s="89"/>
      <c r="K3765" s="89"/>
      <c r="L3765" s="89"/>
      <c r="M3765" s="89"/>
      <c r="N3765" s="271">
        <v>0</v>
      </c>
      <c r="O3765" s="271">
        <v>1069.6400000000001</v>
      </c>
      <c r="P3765" s="89" t="s">
        <v>670</v>
      </c>
    </row>
    <row r="3766" spans="1:16" ht="63.75">
      <c r="A3766" s="268" t="s">
        <v>556</v>
      </c>
      <c r="B3766" s="89"/>
      <c r="C3766" s="269" t="s">
        <v>616</v>
      </c>
      <c r="D3766" s="84">
        <v>43585</v>
      </c>
      <c r="E3766" s="85" t="s">
        <v>7123</v>
      </c>
      <c r="F3766" s="85" t="s">
        <v>3</v>
      </c>
      <c r="G3766" s="85">
        <v>1736256</v>
      </c>
      <c r="H3766" s="89"/>
      <c r="I3766" s="270" t="s">
        <v>7934</v>
      </c>
      <c r="J3766" s="89"/>
      <c r="K3766" s="89"/>
      <c r="L3766" s="89"/>
      <c r="M3766" s="89"/>
      <c r="N3766" s="271">
        <v>0</v>
      </c>
      <c r="O3766" s="271">
        <v>546</v>
      </c>
      <c r="P3766" s="89" t="s">
        <v>670</v>
      </c>
    </row>
    <row r="3767" spans="1:16" ht="63.75">
      <c r="A3767" s="268">
        <v>70</v>
      </c>
      <c r="B3767" s="89"/>
      <c r="C3767" s="269" t="s">
        <v>53</v>
      </c>
      <c r="D3767" s="84">
        <v>43585</v>
      </c>
      <c r="E3767" s="85" t="s">
        <v>7124</v>
      </c>
      <c r="F3767" s="85" t="s">
        <v>3</v>
      </c>
      <c r="G3767" s="85">
        <v>1736268</v>
      </c>
      <c r="H3767" s="89"/>
      <c r="I3767" s="270" t="s">
        <v>7935</v>
      </c>
      <c r="J3767" s="89"/>
      <c r="K3767" s="89"/>
      <c r="L3767" s="89"/>
      <c r="M3767" s="89"/>
      <c r="N3767" s="271">
        <v>0</v>
      </c>
      <c r="O3767" s="271">
        <v>5630</v>
      </c>
      <c r="P3767" s="89" t="s">
        <v>670</v>
      </c>
    </row>
    <row r="3768" spans="1:16" ht="63.75">
      <c r="A3768" s="268">
        <v>287</v>
      </c>
      <c r="B3768" s="89"/>
      <c r="C3768" s="269" t="s">
        <v>126</v>
      </c>
      <c r="D3768" s="84">
        <v>43585</v>
      </c>
      <c r="E3768" s="85" t="s">
        <v>7125</v>
      </c>
      <c r="F3768" s="85" t="s">
        <v>3</v>
      </c>
      <c r="G3768" s="85">
        <v>1736276</v>
      </c>
      <c r="H3768" s="89"/>
      <c r="I3768" s="270" t="s">
        <v>7936</v>
      </c>
      <c r="J3768" s="89"/>
      <c r="K3768" s="89"/>
      <c r="L3768" s="89"/>
      <c r="M3768" s="89"/>
      <c r="N3768" s="271">
        <v>0</v>
      </c>
      <c r="O3768" s="271">
        <v>231152.42</v>
      </c>
      <c r="P3768" s="89" t="s">
        <v>670</v>
      </c>
    </row>
    <row r="3769" spans="1:16" ht="51">
      <c r="A3769" s="268">
        <v>16</v>
      </c>
      <c r="B3769" s="89"/>
      <c r="C3769" s="269" t="s">
        <v>43</v>
      </c>
      <c r="D3769" s="84">
        <v>43585</v>
      </c>
      <c r="E3769" s="85" t="s">
        <v>7126</v>
      </c>
      <c r="F3769" s="85" t="s">
        <v>3</v>
      </c>
      <c r="G3769" s="85">
        <v>1736319</v>
      </c>
      <c r="H3769" s="89"/>
      <c r="I3769" s="270" t="s">
        <v>7937</v>
      </c>
      <c r="J3769" s="89"/>
      <c r="K3769" s="89"/>
      <c r="L3769" s="89"/>
      <c r="M3769" s="89"/>
      <c r="N3769" s="271">
        <v>0</v>
      </c>
      <c r="O3769" s="271">
        <v>794.42000000000007</v>
      </c>
      <c r="P3769" s="89" t="s">
        <v>741</v>
      </c>
    </row>
    <row r="3770" spans="1:16" ht="51">
      <c r="A3770" s="268">
        <v>35</v>
      </c>
      <c r="B3770" s="89"/>
      <c r="C3770" s="269" t="s">
        <v>46</v>
      </c>
      <c r="D3770" s="84">
        <v>43587</v>
      </c>
      <c r="E3770" s="85" t="s">
        <v>8030</v>
      </c>
      <c r="F3770" s="85" t="s">
        <v>3</v>
      </c>
      <c r="G3770" s="85">
        <v>1736832</v>
      </c>
      <c r="H3770" s="89"/>
      <c r="I3770" s="270" t="s">
        <v>9697</v>
      </c>
      <c r="J3770" s="89"/>
      <c r="K3770" s="89"/>
      <c r="L3770" s="89"/>
      <c r="M3770" s="89"/>
      <c r="N3770" s="271">
        <v>0</v>
      </c>
      <c r="O3770" s="271">
        <v>2132.79</v>
      </c>
      <c r="P3770" s="89" t="s">
        <v>670</v>
      </c>
    </row>
    <row r="3771" spans="1:16" ht="63.75">
      <c r="A3771" s="268">
        <v>81</v>
      </c>
      <c r="B3771" s="89"/>
      <c r="C3771" s="269" t="s">
        <v>55</v>
      </c>
      <c r="D3771" s="84">
        <v>43587</v>
      </c>
      <c r="E3771" s="85" t="s">
        <v>8031</v>
      </c>
      <c r="F3771" s="85" t="s">
        <v>3</v>
      </c>
      <c r="G3771" s="85">
        <v>1736831</v>
      </c>
      <c r="H3771" s="89"/>
      <c r="I3771" s="270" t="s">
        <v>9698</v>
      </c>
      <c r="J3771" s="89"/>
      <c r="K3771" s="89"/>
      <c r="L3771" s="89"/>
      <c r="M3771" s="89"/>
      <c r="N3771" s="271">
        <v>0</v>
      </c>
      <c r="O3771" s="271">
        <v>716.01</v>
      </c>
      <c r="P3771" s="89" t="s">
        <v>670</v>
      </c>
    </row>
    <row r="3772" spans="1:16" ht="51">
      <c r="A3772" s="268">
        <v>526</v>
      </c>
      <c r="B3772" s="89"/>
      <c r="C3772" s="269" t="s">
        <v>610</v>
      </c>
      <c r="D3772" s="84">
        <v>43587</v>
      </c>
      <c r="E3772" s="85" t="s">
        <v>8032</v>
      </c>
      <c r="F3772" s="85" t="s">
        <v>3</v>
      </c>
      <c r="G3772" s="85">
        <v>1736822</v>
      </c>
      <c r="H3772" s="89"/>
      <c r="I3772" s="270" t="s">
        <v>9699</v>
      </c>
      <c r="J3772" s="89"/>
      <c r="K3772" s="89"/>
      <c r="L3772" s="89"/>
      <c r="M3772" s="89"/>
      <c r="N3772" s="271">
        <v>0</v>
      </c>
      <c r="O3772" s="271">
        <v>140.85</v>
      </c>
      <c r="P3772" s="89" t="s">
        <v>670</v>
      </c>
    </row>
    <row r="3773" spans="1:16" ht="38.25">
      <c r="A3773" s="268">
        <v>35</v>
      </c>
      <c r="B3773" s="89"/>
      <c r="C3773" s="269" t="s">
        <v>46</v>
      </c>
      <c r="D3773" s="84">
        <v>43587</v>
      </c>
      <c r="E3773" s="85" t="s">
        <v>8033</v>
      </c>
      <c r="F3773" s="85" t="s">
        <v>3</v>
      </c>
      <c r="G3773" s="85">
        <v>1736816</v>
      </c>
      <c r="H3773" s="89"/>
      <c r="I3773" s="270" t="s">
        <v>9700</v>
      </c>
      <c r="J3773" s="89"/>
      <c r="K3773" s="89"/>
      <c r="L3773" s="89"/>
      <c r="M3773" s="89"/>
      <c r="N3773" s="271">
        <v>0</v>
      </c>
      <c r="O3773" s="271">
        <v>350</v>
      </c>
      <c r="P3773" s="89" t="s">
        <v>670</v>
      </c>
    </row>
    <row r="3774" spans="1:16" ht="38.25">
      <c r="A3774" s="268">
        <v>46</v>
      </c>
      <c r="B3774" s="89"/>
      <c r="C3774" s="269" t="s">
        <v>48</v>
      </c>
      <c r="D3774" s="84">
        <v>43587</v>
      </c>
      <c r="E3774" s="85" t="s">
        <v>8034</v>
      </c>
      <c r="F3774" s="85" t="s">
        <v>3</v>
      </c>
      <c r="G3774" s="85">
        <v>1736794</v>
      </c>
      <c r="H3774" s="89"/>
      <c r="I3774" s="270" t="s">
        <v>9701</v>
      </c>
      <c r="J3774" s="89"/>
      <c r="K3774" s="89"/>
      <c r="L3774" s="89"/>
      <c r="M3774" s="89"/>
      <c r="N3774" s="271">
        <v>0</v>
      </c>
      <c r="O3774" s="271">
        <v>3750</v>
      </c>
      <c r="P3774" s="89" t="s">
        <v>670</v>
      </c>
    </row>
    <row r="3775" spans="1:16" ht="51">
      <c r="A3775" s="268" t="s">
        <v>565</v>
      </c>
      <c r="B3775" s="89"/>
      <c r="C3775" s="269" t="s">
        <v>615</v>
      </c>
      <c r="D3775" s="84">
        <v>43587</v>
      </c>
      <c r="E3775" s="85" t="s">
        <v>8035</v>
      </c>
      <c r="F3775" s="85" t="s">
        <v>3</v>
      </c>
      <c r="G3775" s="85">
        <v>1736777</v>
      </c>
      <c r="H3775" s="89"/>
      <c r="I3775" s="270" t="s">
        <v>9702</v>
      </c>
      <c r="J3775" s="89"/>
      <c r="K3775" s="89"/>
      <c r="L3775" s="89"/>
      <c r="M3775" s="89"/>
      <c r="N3775" s="271">
        <v>0</v>
      </c>
      <c r="O3775" s="271">
        <v>997.92000000000007</v>
      </c>
      <c r="P3775" s="89" t="s">
        <v>670</v>
      </c>
    </row>
    <row r="3776" spans="1:16" ht="38.25">
      <c r="A3776" s="268" t="s">
        <v>565</v>
      </c>
      <c r="B3776" s="89"/>
      <c r="C3776" s="269" t="s">
        <v>615</v>
      </c>
      <c r="D3776" s="84">
        <v>43587</v>
      </c>
      <c r="E3776" s="85" t="s">
        <v>8036</v>
      </c>
      <c r="F3776" s="85" t="s">
        <v>3</v>
      </c>
      <c r="G3776" s="85">
        <v>1736881</v>
      </c>
      <c r="H3776" s="89"/>
      <c r="I3776" s="270" t="s">
        <v>4161</v>
      </c>
      <c r="J3776" s="89"/>
      <c r="K3776" s="89"/>
      <c r="L3776" s="89"/>
      <c r="M3776" s="89"/>
      <c r="N3776" s="271">
        <v>0</v>
      </c>
      <c r="O3776" s="271">
        <v>655.20000000000005</v>
      </c>
      <c r="P3776" s="89" t="s">
        <v>670</v>
      </c>
    </row>
    <row r="3777" spans="1:16" ht="38.25">
      <c r="A3777" s="268" t="s">
        <v>565</v>
      </c>
      <c r="B3777" s="89"/>
      <c r="C3777" s="269" t="s">
        <v>615</v>
      </c>
      <c r="D3777" s="84">
        <v>43587</v>
      </c>
      <c r="E3777" s="85" t="s">
        <v>8037</v>
      </c>
      <c r="F3777" s="85" t="s">
        <v>3</v>
      </c>
      <c r="G3777" s="85">
        <v>1736901</v>
      </c>
      <c r="H3777" s="89"/>
      <c r="I3777" s="270" t="s">
        <v>717</v>
      </c>
      <c r="J3777" s="89"/>
      <c r="K3777" s="89"/>
      <c r="L3777" s="89"/>
      <c r="M3777" s="89"/>
      <c r="N3777" s="271">
        <v>0</v>
      </c>
      <c r="O3777" s="271">
        <v>800</v>
      </c>
      <c r="P3777" s="89" t="s">
        <v>670</v>
      </c>
    </row>
    <row r="3778" spans="1:16" ht="51">
      <c r="A3778" s="268">
        <v>526</v>
      </c>
      <c r="B3778" s="89"/>
      <c r="C3778" s="269" t="s">
        <v>610</v>
      </c>
      <c r="D3778" s="84">
        <v>43587</v>
      </c>
      <c r="E3778" s="85" t="s">
        <v>8038</v>
      </c>
      <c r="F3778" s="85" t="s">
        <v>3</v>
      </c>
      <c r="G3778" s="85">
        <v>1736912</v>
      </c>
      <c r="H3778" s="89"/>
      <c r="I3778" s="270" t="s">
        <v>9703</v>
      </c>
      <c r="J3778" s="89"/>
      <c r="K3778" s="89"/>
      <c r="L3778" s="89"/>
      <c r="M3778" s="89"/>
      <c r="N3778" s="271">
        <v>0</v>
      </c>
      <c r="O3778" s="271">
        <v>75</v>
      </c>
      <c r="P3778" s="89" t="s">
        <v>670</v>
      </c>
    </row>
    <row r="3779" spans="1:16" ht="51">
      <c r="A3779" s="268">
        <v>599</v>
      </c>
      <c r="B3779" s="89"/>
      <c r="C3779" s="269" t="s">
        <v>1370</v>
      </c>
      <c r="D3779" s="84">
        <v>43587</v>
      </c>
      <c r="E3779" s="85" t="s">
        <v>8039</v>
      </c>
      <c r="F3779" s="85" t="s">
        <v>3</v>
      </c>
      <c r="G3779" s="85">
        <v>1736920</v>
      </c>
      <c r="H3779" s="89"/>
      <c r="I3779" s="270" t="s">
        <v>9704</v>
      </c>
      <c r="J3779" s="89"/>
      <c r="K3779" s="89"/>
      <c r="L3779" s="89"/>
      <c r="M3779" s="89"/>
      <c r="N3779" s="271">
        <v>0</v>
      </c>
      <c r="O3779" s="271">
        <v>2533.16</v>
      </c>
      <c r="P3779" s="89" t="s">
        <v>670</v>
      </c>
    </row>
    <row r="3780" spans="1:16" ht="51">
      <c r="A3780" s="268">
        <v>47</v>
      </c>
      <c r="B3780" s="89"/>
      <c r="C3780" s="269" t="s">
        <v>49</v>
      </c>
      <c r="D3780" s="84">
        <v>43587</v>
      </c>
      <c r="E3780" s="85" t="s">
        <v>8040</v>
      </c>
      <c r="F3780" s="85" t="s">
        <v>3</v>
      </c>
      <c r="G3780" s="85">
        <v>1736945</v>
      </c>
      <c r="H3780" s="89"/>
      <c r="I3780" s="270" t="s">
        <v>9705</v>
      </c>
      <c r="J3780" s="89"/>
      <c r="K3780" s="89"/>
      <c r="L3780" s="89"/>
      <c r="M3780" s="89"/>
      <c r="N3780" s="271">
        <v>0</v>
      </c>
      <c r="O3780" s="271">
        <v>3446.28</v>
      </c>
      <c r="P3780" s="89" t="s">
        <v>670</v>
      </c>
    </row>
    <row r="3781" spans="1:16" ht="38.25">
      <c r="A3781" s="268">
        <v>206</v>
      </c>
      <c r="B3781" s="89"/>
      <c r="C3781" s="269" t="s">
        <v>97</v>
      </c>
      <c r="D3781" s="84">
        <v>43587</v>
      </c>
      <c r="E3781" s="85" t="s">
        <v>8041</v>
      </c>
      <c r="F3781" s="85" t="s">
        <v>3</v>
      </c>
      <c r="G3781" s="85">
        <v>1736995</v>
      </c>
      <c r="H3781" s="89"/>
      <c r="I3781" s="270" t="s">
        <v>9706</v>
      </c>
      <c r="J3781" s="89"/>
      <c r="K3781" s="89"/>
      <c r="L3781" s="89"/>
      <c r="M3781" s="89"/>
      <c r="N3781" s="271">
        <v>0</v>
      </c>
      <c r="O3781" s="271">
        <v>250.85</v>
      </c>
      <c r="P3781" s="89" t="s">
        <v>670</v>
      </c>
    </row>
    <row r="3782" spans="1:16" ht="51">
      <c r="A3782" s="268">
        <v>290</v>
      </c>
      <c r="B3782" s="89"/>
      <c r="C3782" s="269" t="s">
        <v>128</v>
      </c>
      <c r="D3782" s="84">
        <v>43587</v>
      </c>
      <c r="E3782" s="85" t="s">
        <v>8042</v>
      </c>
      <c r="F3782" s="85" t="s">
        <v>3</v>
      </c>
      <c r="G3782" s="85">
        <v>1736676</v>
      </c>
      <c r="H3782" s="89"/>
      <c r="I3782" s="270" t="s">
        <v>9707</v>
      </c>
      <c r="J3782" s="89"/>
      <c r="K3782" s="89"/>
      <c r="L3782" s="89"/>
      <c r="M3782" s="89"/>
      <c r="N3782" s="271">
        <v>0</v>
      </c>
      <c r="O3782" s="271">
        <v>1261.0899999999999</v>
      </c>
      <c r="P3782" s="89" t="s">
        <v>670</v>
      </c>
    </row>
    <row r="3783" spans="1:16" ht="63.75">
      <c r="A3783" s="268">
        <v>290</v>
      </c>
      <c r="B3783" s="89"/>
      <c r="C3783" s="269" t="s">
        <v>128</v>
      </c>
      <c r="D3783" s="84">
        <v>43587</v>
      </c>
      <c r="E3783" s="85" t="s">
        <v>8043</v>
      </c>
      <c r="F3783" s="85" t="s">
        <v>3</v>
      </c>
      <c r="G3783" s="85">
        <v>1736678</v>
      </c>
      <c r="H3783" s="89"/>
      <c r="I3783" s="270" t="s">
        <v>9708</v>
      </c>
      <c r="J3783" s="89"/>
      <c r="K3783" s="89"/>
      <c r="L3783" s="89"/>
      <c r="M3783" s="89"/>
      <c r="N3783" s="271">
        <v>0</v>
      </c>
      <c r="O3783" s="271">
        <v>2662.01</v>
      </c>
      <c r="P3783" s="89" t="s">
        <v>670</v>
      </c>
    </row>
    <row r="3784" spans="1:16" ht="51">
      <c r="A3784" s="268">
        <v>86</v>
      </c>
      <c r="B3784" s="89"/>
      <c r="C3784" s="269" t="s">
        <v>56</v>
      </c>
      <c r="D3784" s="84">
        <v>43587</v>
      </c>
      <c r="E3784" s="85" t="s">
        <v>8044</v>
      </c>
      <c r="F3784" s="85" t="s">
        <v>3</v>
      </c>
      <c r="G3784" s="85">
        <v>1736714</v>
      </c>
      <c r="H3784" s="89"/>
      <c r="I3784" s="270" t="s">
        <v>9709</v>
      </c>
      <c r="J3784" s="89"/>
      <c r="K3784" s="89"/>
      <c r="L3784" s="89"/>
      <c r="M3784" s="89"/>
      <c r="N3784" s="271">
        <v>0</v>
      </c>
      <c r="O3784" s="271">
        <v>12360</v>
      </c>
      <c r="P3784" s="89" t="s">
        <v>670</v>
      </c>
    </row>
    <row r="3785" spans="1:16" ht="51">
      <c r="A3785" s="268">
        <v>592</v>
      </c>
      <c r="B3785" s="89"/>
      <c r="C3785" s="269" t="s">
        <v>645</v>
      </c>
      <c r="D3785" s="84">
        <v>43587</v>
      </c>
      <c r="E3785" s="85" t="s">
        <v>8045</v>
      </c>
      <c r="F3785" s="85" t="s">
        <v>3</v>
      </c>
      <c r="G3785" s="85">
        <v>1736740</v>
      </c>
      <c r="H3785" s="89"/>
      <c r="I3785" s="270" t="s">
        <v>9710</v>
      </c>
      <c r="J3785" s="89"/>
      <c r="K3785" s="89"/>
      <c r="L3785" s="89"/>
      <c r="M3785" s="89"/>
      <c r="N3785" s="271">
        <v>0</v>
      </c>
      <c r="O3785" s="271">
        <v>115778.09</v>
      </c>
      <c r="P3785" s="89" t="s">
        <v>670</v>
      </c>
    </row>
    <row r="3786" spans="1:16" ht="51">
      <c r="A3786" s="268">
        <v>592</v>
      </c>
      <c r="B3786" s="89"/>
      <c r="C3786" s="269" t="s">
        <v>645</v>
      </c>
      <c r="D3786" s="84">
        <v>43587</v>
      </c>
      <c r="E3786" s="85" t="s">
        <v>8046</v>
      </c>
      <c r="F3786" s="85" t="s">
        <v>3</v>
      </c>
      <c r="G3786" s="85">
        <v>1736741</v>
      </c>
      <c r="H3786" s="89"/>
      <c r="I3786" s="270" t="s">
        <v>9711</v>
      </c>
      <c r="J3786" s="89"/>
      <c r="K3786" s="89"/>
      <c r="L3786" s="89"/>
      <c r="M3786" s="89"/>
      <c r="N3786" s="271">
        <v>0</v>
      </c>
      <c r="O3786" s="271">
        <v>5292</v>
      </c>
      <c r="P3786" s="89" t="s">
        <v>670</v>
      </c>
    </row>
    <row r="3787" spans="1:16" ht="51">
      <c r="A3787" s="268">
        <v>592</v>
      </c>
      <c r="B3787" s="89"/>
      <c r="C3787" s="269" t="s">
        <v>645</v>
      </c>
      <c r="D3787" s="84">
        <v>43587</v>
      </c>
      <c r="E3787" s="85" t="s">
        <v>8047</v>
      </c>
      <c r="F3787" s="85" t="s">
        <v>3</v>
      </c>
      <c r="G3787" s="85">
        <v>1736742</v>
      </c>
      <c r="H3787" s="89"/>
      <c r="I3787" s="270" t="s">
        <v>9712</v>
      </c>
      <c r="J3787" s="89"/>
      <c r="K3787" s="89"/>
      <c r="L3787" s="89"/>
      <c r="M3787" s="89"/>
      <c r="N3787" s="271">
        <v>0</v>
      </c>
      <c r="O3787" s="271">
        <v>21518</v>
      </c>
      <c r="P3787" s="89" t="s">
        <v>670</v>
      </c>
    </row>
    <row r="3788" spans="1:16" ht="63.75">
      <c r="A3788" s="268">
        <v>599</v>
      </c>
      <c r="B3788" s="89"/>
      <c r="C3788" s="269" t="s">
        <v>1370</v>
      </c>
      <c r="D3788" s="84">
        <v>43587</v>
      </c>
      <c r="E3788" s="85" t="s">
        <v>8048</v>
      </c>
      <c r="F3788" s="85" t="s">
        <v>3</v>
      </c>
      <c r="G3788" s="85">
        <v>1736784</v>
      </c>
      <c r="H3788" s="89"/>
      <c r="I3788" s="270" t="s">
        <v>9713</v>
      </c>
      <c r="J3788" s="89"/>
      <c r="K3788" s="89"/>
      <c r="L3788" s="89"/>
      <c r="M3788" s="89"/>
      <c r="N3788" s="271">
        <v>0</v>
      </c>
      <c r="O3788" s="271">
        <v>3000000</v>
      </c>
      <c r="P3788" s="89" t="s">
        <v>670</v>
      </c>
    </row>
    <row r="3789" spans="1:16" ht="51">
      <c r="A3789" s="268">
        <v>132</v>
      </c>
      <c r="B3789" s="89"/>
      <c r="C3789" s="269" t="s">
        <v>68</v>
      </c>
      <c r="D3789" s="84">
        <v>43587</v>
      </c>
      <c r="E3789" s="85" t="s">
        <v>8049</v>
      </c>
      <c r="F3789" s="85" t="s">
        <v>3</v>
      </c>
      <c r="G3789" s="85">
        <v>1736734</v>
      </c>
      <c r="H3789" s="89"/>
      <c r="I3789" s="270" t="s">
        <v>9714</v>
      </c>
      <c r="J3789" s="89"/>
      <c r="K3789" s="89"/>
      <c r="L3789" s="89"/>
      <c r="M3789" s="89"/>
      <c r="N3789" s="271">
        <v>0</v>
      </c>
      <c r="O3789" s="271">
        <v>24.650000000000002</v>
      </c>
      <c r="P3789" s="89" t="s">
        <v>670</v>
      </c>
    </row>
    <row r="3790" spans="1:16" ht="38.25">
      <c r="A3790" s="268">
        <v>35</v>
      </c>
      <c r="B3790" s="89"/>
      <c r="C3790" s="269" t="s">
        <v>46</v>
      </c>
      <c r="D3790" s="84">
        <v>43587</v>
      </c>
      <c r="E3790" s="85" t="s">
        <v>8050</v>
      </c>
      <c r="F3790" s="85" t="s">
        <v>3</v>
      </c>
      <c r="G3790" s="85">
        <v>1736727</v>
      </c>
      <c r="H3790" s="89"/>
      <c r="I3790" s="270" t="s">
        <v>9715</v>
      </c>
      <c r="J3790" s="89"/>
      <c r="K3790" s="89"/>
      <c r="L3790" s="89"/>
      <c r="M3790" s="89"/>
      <c r="N3790" s="271">
        <v>0</v>
      </c>
      <c r="O3790" s="271">
        <v>1278</v>
      </c>
      <c r="P3790" s="89" t="s">
        <v>670</v>
      </c>
    </row>
    <row r="3791" spans="1:16" ht="38.25">
      <c r="A3791" s="268" t="s">
        <v>565</v>
      </c>
      <c r="B3791" s="89"/>
      <c r="C3791" s="269" t="s">
        <v>615</v>
      </c>
      <c r="D3791" s="84">
        <v>43587</v>
      </c>
      <c r="E3791" s="85" t="s">
        <v>8051</v>
      </c>
      <c r="F3791" s="85" t="s">
        <v>3</v>
      </c>
      <c r="G3791" s="85">
        <v>1736704</v>
      </c>
      <c r="H3791" s="89"/>
      <c r="I3791" s="270" t="s">
        <v>712</v>
      </c>
      <c r="J3791" s="89"/>
      <c r="K3791" s="89"/>
      <c r="L3791" s="89"/>
      <c r="M3791" s="89"/>
      <c r="N3791" s="271">
        <v>0</v>
      </c>
      <c r="O3791" s="271">
        <v>545</v>
      </c>
      <c r="P3791" s="89" t="s">
        <v>670</v>
      </c>
    </row>
    <row r="3792" spans="1:16" ht="51">
      <c r="A3792" s="268">
        <v>291</v>
      </c>
      <c r="B3792" s="89"/>
      <c r="C3792" s="269" t="s">
        <v>129</v>
      </c>
      <c r="D3792" s="84">
        <v>43587</v>
      </c>
      <c r="E3792" s="85" t="s">
        <v>8052</v>
      </c>
      <c r="F3792" s="85" t="s">
        <v>3</v>
      </c>
      <c r="G3792" s="85">
        <v>1736695</v>
      </c>
      <c r="H3792" s="89"/>
      <c r="I3792" s="270" t="s">
        <v>9716</v>
      </c>
      <c r="J3792" s="89"/>
      <c r="K3792" s="89"/>
      <c r="L3792" s="89"/>
      <c r="M3792" s="89"/>
      <c r="N3792" s="271">
        <v>0</v>
      </c>
      <c r="O3792" s="271">
        <v>18077.3</v>
      </c>
      <c r="P3792" s="89" t="s">
        <v>670</v>
      </c>
    </row>
    <row r="3793" spans="1:16" ht="51">
      <c r="A3793" s="268" t="s">
        <v>565</v>
      </c>
      <c r="B3793" s="89"/>
      <c r="C3793" s="269" t="s">
        <v>615</v>
      </c>
      <c r="D3793" s="84">
        <v>43587</v>
      </c>
      <c r="E3793" s="85" t="s">
        <v>8053</v>
      </c>
      <c r="F3793" s="85" t="s">
        <v>3</v>
      </c>
      <c r="G3793" s="85">
        <v>1736685</v>
      </c>
      <c r="H3793" s="89"/>
      <c r="I3793" s="270" t="s">
        <v>713</v>
      </c>
      <c r="J3793" s="89"/>
      <c r="K3793" s="89"/>
      <c r="L3793" s="89"/>
      <c r="M3793" s="89"/>
      <c r="N3793" s="271">
        <v>0</v>
      </c>
      <c r="O3793" s="271">
        <v>978.55000000000007</v>
      </c>
      <c r="P3793" s="89" t="s">
        <v>670</v>
      </c>
    </row>
    <row r="3794" spans="1:16" ht="51">
      <c r="A3794" s="268">
        <v>35</v>
      </c>
      <c r="B3794" s="89"/>
      <c r="C3794" s="269" t="s">
        <v>46</v>
      </c>
      <c r="D3794" s="84">
        <v>43587</v>
      </c>
      <c r="E3794" s="85" t="s">
        <v>8054</v>
      </c>
      <c r="F3794" s="85" t="s">
        <v>3</v>
      </c>
      <c r="G3794" s="85">
        <v>1736684</v>
      </c>
      <c r="H3794" s="89"/>
      <c r="I3794" s="270" t="s">
        <v>9717</v>
      </c>
      <c r="J3794" s="89"/>
      <c r="K3794" s="89"/>
      <c r="L3794" s="89"/>
      <c r="M3794" s="89"/>
      <c r="N3794" s="271">
        <v>0</v>
      </c>
      <c r="O3794" s="271">
        <v>400</v>
      </c>
      <c r="P3794" s="89" t="s">
        <v>670</v>
      </c>
    </row>
    <row r="3795" spans="1:16" ht="51">
      <c r="A3795" s="268">
        <v>599</v>
      </c>
      <c r="B3795" s="89"/>
      <c r="C3795" s="269" t="s">
        <v>1370</v>
      </c>
      <c r="D3795" s="84">
        <v>43587</v>
      </c>
      <c r="E3795" s="85" t="s">
        <v>8055</v>
      </c>
      <c r="F3795" s="85" t="s">
        <v>3</v>
      </c>
      <c r="G3795" s="85">
        <v>1736786</v>
      </c>
      <c r="H3795" s="89"/>
      <c r="I3795" s="270" t="s">
        <v>9718</v>
      </c>
      <c r="J3795" s="89"/>
      <c r="K3795" s="89"/>
      <c r="L3795" s="89"/>
      <c r="M3795" s="89"/>
      <c r="N3795" s="271">
        <v>0</v>
      </c>
      <c r="O3795" s="271">
        <v>268405.01</v>
      </c>
      <c r="P3795" s="89" t="s">
        <v>670</v>
      </c>
    </row>
    <row r="3796" spans="1:16" ht="63.75">
      <c r="A3796" s="268">
        <v>599</v>
      </c>
      <c r="B3796" s="89"/>
      <c r="C3796" s="269" t="s">
        <v>1370</v>
      </c>
      <c r="D3796" s="84">
        <v>43587</v>
      </c>
      <c r="E3796" s="85" t="s">
        <v>8056</v>
      </c>
      <c r="F3796" s="85" t="s">
        <v>3</v>
      </c>
      <c r="G3796" s="85">
        <v>1736785</v>
      </c>
      <c r="H3796" s="89"/>
      <c r="I3796" s="270" t="s">
        <v>9719</v>
      </c>
      <c r="J3796" s="89"/>
      <c r="K3796" s="89"/>
      <c r="L3796" s="89"/>
      <c r="M3796" s="89"/>
      <c r="N3796" s="271">
        <v>0</v>
      </c>
      <c r="O3796" s="271">
        <v>2000000</v>
      </c>
      <c r="P3796" s="89" t="s">
        <v>670</v>
      </c>
    </row>
    <row r="3797" spans="1:16" ht="63.75" hidden="1">
      <c r="A3797" s="268">
        <v>513</v>
      </c>
      <c r="B3797" s="89"/>
      <c r="C3797" s="269" t="s">
        <v>171</v>
      </c>
      <c r="D3797" s="84">
        <v>43587</v>
      </c>
      <c r="E3797" s="85" t="s">
        <v>8057</v>
      </c>
      <c r="F3797" s="85" t="s">
        <v>15</v>
      </c>
      <c r="G3797" s="85">
        <v>1027843</v>
      </c>
      <c r="H3797" s="89"/>
      <c r="I3797" s="270" t="s">
        <v>9720</v>
      </c>
      <c r="J3797" s="89"/>
      <c r="K3797" s="89"/>
      <c r="L3797" s="89"/>
      <c r="M3797" s="89"/>
      <c r="N3797" s="271">
        <v>50</v>
      </c>
      <c r="O3797" s="271">
        <v>0</v>
      </c>
      <c r="P3797" s="89" t="s">
        <v>670</v>
      </c>
    </row>
    <row r="3798" spans="1:16" ht="63.75" hidden="1">
      <c r="A3798" s="268">
        <v>513</v>
      </c>
      <c r="B3798" s="89"/>
      <c r="C3798" s="269" t="s">
        <v>171</v>
      </c>
      <c r="D3798" s="84">
        <v>43587</v>
      </c>
      <c r="E3798" s="85" t="s">
        <v>8058</v>
      </c>
      <c r="F3798" s="85" t="s">
        <v>15</v>
      </c>
      <c r="G3798" s="85">
        <v>1027846</v>
      </c>
      <c r="H3798" s="89"/>
      <c r="I3798" s="270" t="s">
        <v>9721</v>
      </c>
      <c r="J3798" s="89"/>
      <c r="K3798" s="89"/>
      <c r="L3798" s="89"/>
      <c r="M3798" s="89"/>
      <c r="N3798" s="271">
        <v>50</v>
      </c>
      <c r="O3798" s="271">
        <v>0</v>
      </c>
      <c r="P3798" s="89" t="s">
        <v>670</v>
      </c>
    </row>
    <row r="3799" spans="1:16" ht="63.75" hidden="1">
      <c r="A3799" s="268" t="s">
        <v>559</v>
      </c>
      <c r="B3799" s="89"/>
      <c r="C3799" s="269" t="s">
        <v>760</v>
      </c>
      <c r="D3799" s="84">
        <v>43587</v>
      </c>
      <c r="E3799" s="85" t="s">
        <v>8059</v>
      </c>
      <c r="F3799" s="85" t="s">
        <v>628</v>
      </c>
      <c r="G3799" s="85">
        <v>377848</v>
      </c>
      <c r="H3799" s="89"/>
      <c r="I3799" s="270" t="s">
        <v>9722</v>
      </c>
      <c r="J3799" s="89"/>
      <c r="K3799" s="89"/>
      <c r="L3799" s="89"/>
      <c r="M3799" s="89"/>
      <c r="N3799" s="271">
        <v>0</v>
      </c>
      <c r="O3799" s="271">
        <v>1910661.43</v>
      </c>
      <c r="P3799" s="89" t="s">
        <v>670</v>
      </c>
    </row>
    <row r="3800" spans="1:16" ht="76.5" hidden="1">
      <c r="A3800" s="268">
        <v>25</v>
      </c>
      <c r="B3800" s="89"/>
      <c r="C3800" s="269" t="s">
        <v>45</v>
      </c>
      <c r="D3800" s="84">
        <v>43587</v>
      </c>
      <c r="E3800" s="85" t="s">
        <v>8060</v>
      </c>
      <c r="F3800" s="85" t="s">
        <v>671</v>
      </c>
      <c r="G3800" s="85">
        <v>369892</v>
      </c>
      <c r="H3800" s="89"/>
      <c r="I3800" s="270" t="s">
        <v>9723</v>
      </c>
      <c r="J3800" s="89"/>
      <c r="K3800" s="89"/>
      <c r="L3800" s="89"/>
      <c r="M3800" s="89"/>
      <c r="N3800" s="271">
        <v>405056.83</v>
      </c>
      <c r="O3800" s="271">
        <v>0</v>
      </c>
      <c r="P3800" s="89" t="s">
        <v>670</v>
      </c>
    </row>
    <row r="3801" spans="1:16" ht="89.25" hidden="1">
      <c r="A3801" s="268">
        <v>25</v>
      </c>
      <c r="B3801" s="89"/>
      <c r="C3801" s="269" t="s">
        <v>45</v>
      </c>
      <c r="D3801" s="84">
        <v>43587</v>
      </c>
      <c r="E3801" s="85" t="s">
        <v>8060</v>
      </c>
      <c r="F3801" s="85" t="s">
        <v>671</v>
      </c>
      <c r="G3801" s="85">
        <v>361088</v>
      </c>
      <c r="H3801" s="89"/>
      <c r="I3801" s="270" t="s">
        <v>9724</v>
      </c>
      <c r="J3801" s="89"/>
      <c r="K3801" s="89"/>
      <c r="L3801" s="89"/>
      <c r="M3801" s="89"/>
      <c r="N3801" s="271">
        <v>372880.88</v>
      </c>
      <c r="O3801" s="271">
        <v>0</v>
      </c>
      <c r="P3801" s="89" t="s">
        <v>670</v>
      </c>
    </row>
    <row r="3802" spans="1:16" ht="76.5" hidden="1">
      <c r="A3802" s="268">
        <v>25</v>
      </c>
      <c r="B3802" s="89"/>
      <c r="C3802" s="269" t="s">
        <v>45</v>
      </c>
      <c r="D3802" s="84">
        <v>43587</v>
      </c>
      <c r="E3802" s="85" t="s">
        <v>8060</v>
      </c>
      <c r="F3802" s="85" t="s">
        <v>671</v>
      </c>
      <c r="G3802" s="85">
        <v>369893</v>
      </c>
      <c r="H3802" s="89"/>
      <c r="I3802" s="270" t="s">
        <v>9725</v>
      </c>
      <c r="J3802" s="89"/>
      <c r="K3802" s="89"/>
      <c r="L3802" s="89"/>
      <c r="M3802" s="89"/>
      <c r="N3802" s="271">
        <v>2439533.02</v>
      </c>
      <c r="O3802" s="271">
        <v>0</v>
      </c>
      <c r="P3802" s="89" t="s">
        <v>670</v>
      </c>
    </row>
    <row r="3803" spans="1:16" ht="76.5" hidden="1">
      <c r="A3803" s="268">
        <v>25</v>
      </c>
      <c r="B3803" s="89"/>
      <c r="C3803" s="269" t="s">
        <v>45</v>
      </c>
      <c r="D3803" s="84">
        <v>43587</v>
      </c>
      <c r="E3803" s="85" t="s">
        <v>8060</v>
      </c>
      <c r="F3803" s="85" t="s">
        <v>671</v>
      </c>
      <c r="G3803" s="85">
        <v>369894</v>
      </c>
      <c r="H3803" s="89"/>
      <c r="I3803" s="270" t="s">
        <v>9726</v>
      </c>
      <c r="J3803" s="89"/>
      <c r="K3803" s="89"/>
      <c r="L3803" s="89"/>
      <c r="M3803" s="89"/>
      <c r="N3803" s="271">
        <v>1133032.8899999999</v>
      </c>
      <c r="O3803" s="271">
        <v>0</v>
      </c>
      <c r="P3803" s="89" t="s">
        <v>670</v>
      </c>
    </row>
    <row r="3804" spans="1:16" ht="76.5" hidden="1">
      <c r="A3804" s="268">
        <v>25</v>
      </c>
      <c r="B3804" s="89"/>
      <c r="C3804" s="269" t="s">
        <v>45</v>
      </c>
      <c r="D3804" s="84">
        <v>43587</v>
      </c>
      <c r="E3804" s="85" t="s">
        <v>8060</v>
      </c>
      <c r="F3804" s="85" t="s">
        <v>671</v>
      </c>
      <c r="G3804" s="85">
        <v>371444</v>
      </c>
      <c r="H3804" s="89"/>
      <c r="I3804" s="270" t="s">
        <v>9727</v>
      </c>
      <c r="J3804" s="89"/>
      <c r="K3804" s="89"/>
      <c r="L3804" s="89"/>
      <c r="M3804" s="89"/>
      <c r="N3804" s="271">
        <v>843768.98</v>
      </c>
      <c r="O3804" s="271">
        <v>0</v>
      </c>
      <c r="P3804" s="89" t="s">
        <v>670</v>
      </c>
    </row>
    <row r="3805" spans="1:16" ht="89.25" hidden="1">
      <c r="A3805" s="268">
        <v>25</v>
      </c>
      <c r="B3805" s="89"/>
      <c r="C3805" s="269" t="s">
        <v>45</v>
      </c>
      <c r="D3805" s="84">
        <v>43587</v>
      </c>
      <c r="E3805" s="85" t="s">
        <v>8060</v>
      </c>
      <c r="F3805" s="85" t="s">
        <v>671</v>
      </c>
      <c r="G3805" s="85">
        <v>363725</v>
      </c>
      <c r="H3805" s="89"/>
      <c r="I3805" s="270" t="s">
        <v>9728</v>
      </c>
      <c r="J3805" s="89"/>
      <c r="K3805" s="89"/>
      <c r="L3805" s="89"/>
      <c r="M3805" s="89"/>
      <c r="N3805" s="271">
        <v>1</v>
      </c>
      <c r="O3805" s="271">
        <v>0</v>
      </c>
      <c r="P3805" s="89" t="s">
        <v>670</v>
      </c>
    </row>
    <row r="3806" spans="1:16" ht="76.5" hidden="1">
      <c r="A3806" s="268">
        <v>25</v>
      </c>
      <c r="B3806" s="89"/>
      <c r="C3806" s="269" t="s">
        <v>45</v>
      </c>
      <c r="D3806" s="84">
        <v>43587</v>
      </c>
      <c r="E3806" s="85" t="s">
        <v>8060</v>
      </c>
      <c r="F3806" s="85" t="s">
        <v>671</v>
      </c>
      <c r="G3806" s="85">
        <v>371445</v>
      </c>
      <c r="H3806" s="89"/>
      <c r="I3806" s="270" t="s">
        <v>9729</v>
      </c>
      <c r="J3806" s="89"/>
      <c r="K3806" s="89"/>
      <c r="L3806" s="89"/>
      <c r="M3806" s="89"/>
      <c r="N3806" s="271">
        <v>1124125.1599999999</v>
      </c>
      <c r="O3806" s="271">
        <v>0</v>
      </c>
      <c r="P3806" s="89" t="s">
        <v>670</v>
      </c>
    </row>
    <row r="3807" spans="1:16" ht="76.5" hidden="1">
      <c r="A3807" s="268">
        <v>25</v>
      </c>
      <c r="B3807" s="89"/>
      <c r="C3807" s="269" t="s">
        <v>45</v>
      </c>
      <c r="D3807" s="84">
        <v>43587</v>
      </c>
      <c r="E3807" s="85" t="s">
        <v>8060</v>
      </c>
      <c r="F3807" s="85" t="s">
        <v>671</v>
      </c>
      <c r="G3807" s="85">
        <v>363727</v>
      </c>
      <c r="H3807" s="89"/>
      <c r="I3807" s="270" t="s">
        <v>9730</v>
      </c>
      <c r="J3807" s="89"/>
      <c r="K3807" s="89"/>
      <c r="L3807" s="89"/>
      <c r="M3807" s="89"/>
      <c r="N3807" s="271">
        <v>117717.75999999999</v>
      </c>
      <c r="O3807" s="271">
        <v>0</v>
      </c>
      <c r="P3807" s="89" t="s">
        <v>670</v>
      </c>
    </row>
    <row r="3808" spans="1:16" ht="76.5" hidden="1">
      <c r="A3808" s="268">
        <v>25</v>
      </c>
      <c r="B3808" s="89"/>
      <c r="C3808" s="269" t="s">
        <v>45</v>
      </c>
      <c r="D3808" s="84">
        <v>43587</v>
      </c>
      <c r="E3808" s="85" t="s">
        <v>8060</v>
      </c>
      <c r="F3808" s="85" t="s">
        <v>671</v>
      </c>
      <c r="G3808" s="85">
        <v>363726</v>
      </c>
      <c r="H3808" s="89"/>
      <c r="I3808" s="270" t="s">
        <v>9731</v>
      </c>
      <c r="J3808" s="89"/>
      <c r="K3808" s="89"/>
      <c r="L3808" s="89"/>
      <c r="M3808" s="89"/>
      <c r="N3808" s="271">
        <v>293.36</v>
      </c>
      <c r="O3808" s="271">
        <v>0</v>
      </c>
      <c r="P3808" s="89" t="s">
        <v>670</v>
      </c>
    </row>
    <row r="3809" spans="1:16" ht="89.25" hidden="1">
      <c r="A3809" s="268">
        <v>25</v>
      </c>
      <c r="B3809" s="89"/>
      <c r="C3809" s="269" t="s">
        <v>45</v>
      </c>
      <c r="D3809" s="84">
        <v>43587</v>
      </c>
      <c r="E3809" s="85" t="s">
        <v>8060</v>
      </c>
      <c r="F3809" s="85" t="s">
        <v>671</v>
      </c>
      <c r="G3809" s="85">
        <v>369891</v>
      </c>
      <c r="H3809" s="89"/>
      <c r="I3809" s="270" t="s">
        <v>9732</v>
      </c>
      <c r="J3809" s="89"/>
      <c r="K3809" s="89"/>
      <c r="L3809" s="89"/>
      <c r="M3809" s="89"/>
      <c r="N3809" s="271">
        <v>428961.84</v>
      </c>
      <c r="O3809" s="271">
        <v>0</v>
      </c>
      <c r="P3809" s="89" t="s">
        <v>670</v>
      </c>
    </row>
    <row r="3810" spans="1:16" ht="89.25" hidden="1">
      <c r="A3810" s="268">
        <v>25</v>
      </c>
      <c r="B3810" s="89"/>
      <c r="C3810" s="269" t="s">
        <v>45</v>
      </c>
      <c r="D3810" s="84">
        <v>43587</v>
      </c>
      <c r="E3810" s="85" t="s">
        <v>8060</v>
      </c>
      <c r="F3810" s="85" t="s">
        <v>671</v>
      </c>
      <c r="G3810" s="85">
        <v>361089</v>
      </c>
      <c r="H3810" s="89"/>
      <c r="I3810" s="270" t="s">
        <v>9733</v>
      </c>
      <c r="J3810" s="89"/>
      <c r="K3810" s="89"/>
      <c r="L3810" s="89"/>
      <c r="M3810" s="89"/>
      <c r="N3810" s="271">
        <v>818788.85</v>
      </c>
      <c r="O3810" s="271">
        <v>0</v>
      </c>
      <c r="P3810" s="89" t="s">
        <v>670</v>
      </c>
    </row>
    <row r="3811" spans="1:16" ht="76.5" hidden="1">
      <c r="A3811" s="268">
        <v>25</v>
      </c>
      <c r="B3811" s="89"/>
      <c r="C3811" s="269" t="s">
        <v>45</v>
      </c>
      <c r="D3811" s="84">
        <v>43587</v>
      </c>
      <c r="E3811" s="85" t="s">
        <v>8060</v>
      </c>
      <c r="F3811" s="85" t="s">
        <v>671</v>
      </c>
      <c r="G3811" s="85">
        <v>361087</v>
      </c>
      <c r="H3811" s="89"/>
      <c r="I3811" s="270" t="s">
        <v>9734</v>
      </c>
      <c r="J3811" s="89"/>
      <c r="K3811" s="89"/>
      <c r="L3811" s="89"/>
      <c r="M3811" s="89"/>
      <c r="N3811" s="271">
        <v>1845907.25</v>
      </c>
      <c r="O3811" s="271">
        <v>0</v>
      </c>
      <c r="P3811" s="89" t="s">
        <v>670</v>
      </c>
    </row>
    <row r="3812" spans="1:16" ht="76.5" hidden="1">
      <c r="A3812" s="268" t="s">
        <v>557</v>
      </c>
      <c r="B3812" s="89"/>
      <c r="C3812" s="269" t="s">
        <v>781</v>
      </c>
      <c r="D3812" s="84">
        <v>43587</v>
      </c>
      <c r="E3812" s="85" t="s">
        <v>8061</v>
      </c>
      <c r="F3812" s="85" t="s">
        <v>6</v>
      </c>
      <c r="G3812" s="85">
        <v>1113271</v>
      </c>
      <c r="H3812" s="89"/>
      <c r="I3812" s="270" t="s">
        <v>9735</v>
      </c>
      <c r="J3812" s="89"/>
      <c r="K3812" s="89"/>
      <c r="L3812" s="89"/>
      <c r="M3812" s="89"/>
      <c r="N3812" s="271">
        <v>0</v>
      </c>
      <c r="O3812" s="271">
        <v>292000</v>
      </c>
      <c r="P3812" s="89" t="s">
        <v>670</v>
      </c>
    </row>
    <row r="3813" spans="1:16" ht="51" hidden="1">
      <c r="A3813" s="268">
        <v>10</v>
      </c>
      <c r="B3813" s="89"/>
      <c r="C3813" s="269" t="s">
        <v>41</v>
      </c>
      <c r="D3813" s="84">
        <v>43587</v>
      </c>
      <c r="E3813" s="85" t="s">
        <v>8062</v>
      </c>
      <c r="F3813" s="85" t="s">
        <v>6</v>
      </c>
      <c r="G3813" s="85">
        <v>1028479</v>
      </c>
      <c r="H3813" s="89"/>
      <c r="I3813" s="270" t="s">
        <v>9736</v>
      </c>
      <c r="J3813" s="89"/>
      <c r="K3813" s="89"/>
      <c r="L3813" s="89"/>
      <c r="M3813" s="89"/>
      <c r="N3813" s="271">
        <v>0</v>
      </c>
      <c r="O3813" s="271">
        <v>10701.6</v>
      </c>
      <c r="P3813" s="89" t="s">
        <v>670</v>
      </c>
    </row>
    <row r="3814" spans="1:16" ht="63.75" hidden="1">
      <c r="A3814" s="268">
        <v>10</v>
      </c>
      <c r="B3814" s="89"/>
      <c r="C3814" s="269" t="s">
        <v>41</v>
      </c>
      <c r="D3814" s="84">
        <v>43587</v>
      </c>
      <c r="E3814" s="85" t="s">
        <v>8063</v>
      </c>
      <c r="F3814" s="85" t="s">
        <v>6</v>
      </c>
      <c r="G3814" s="85">
        <v>1028481</v>
      </c>
      <c r="H3814" s="89"/>
      <c r="I3814" s="270" t="s">
        <v>9737</v>
      </c>
      <c r="J3814" s="89"/>
      <c r="K3814" s="89"/>
      <c r="L3814" s="89"/>
      <c r="M3814" s="89"/>
      <c r="N3814" s="271">
        <v>0</v>
      </c>
      <c r="O3814" s="271">
        <v>69812.639999999999</v>
      </c>
      <c r="P3814" s="89" t="s">
        <v>670</v>
      </c>
    </row>
    <row r="3815" spans="1:16" ht="51" hidden="1">
      <c r="A3815" s="268">
        <v>10</v>
      </c>
      <c r="B3815" s="89"/>
      <c r="C3815" s="269" t="s">
        <v>41</v>
      </c>
      <c r="D3815" s="84">
        <v>43587</v>
      </c>
      <c r="E3815" s="85" t="s">
        <v>8064</v>
      </c>
      <c r="F3815" s="85" t="s">
        <v>15</v>
      </c>
      <c r="G3815" s="85">
        <v>1028480</v>
      </c>
      <c r="H3815" s="89"/>
      <c r="I3815" s="270" t="s">
        <v>9738</v>
      </c>
      <c r="J3815" s="89"/>
      <c r="K3815" s="89"/>
      <c r="L3815" s="89"/>
      <c r="M3815" s="89"/>
      <c r="N3815" s="271">
        <v>50</v>
      </c>
      <c r="O3815" s="271">
        <v>0</v>
      </c>
      <c r="P3815" s="89" t="s">
        <v>670</v>
      </c>
    </row>
    <row r="3816" spans="1:16" ht="63.75" hidden="1">
      <c r="A3816" s="268">
        <v>10</v>
      </c>
      <c r="B3816" s="89"/>
      <c r="C3816" s="269" t="s">
        <v>41</v>
      </c>
      <c r="D3816" s="84">
        <v>43587</v>
      </c>
      <c r="E3816" s="85" t="s">
        <v>8065</v>
      </c>
      <c r="F3816" s="85" t="s">
        <v>15</v>
      </c>
      <c r="G3816" s="85">
        <v>1028482</v>
      </c>
      <c r="H3816" s="89"/>
      <c r="I3816" s="270" t="s">
        <v>9739</v>
      </c>
      <c r="J3816" s="89"/>
      <c r="K3816" s="89"/>
      <c r="L3816" s="89"/>
      <c r="M3816" s="89"/>
      <c r="N3816" s="271">
        <v>50</v>
      </c>
      <c r="O3816" s="271">
        <v>0</v>
      </c>
      <c r="P3816" s="89" t="s">
        <v>670</v>
      </c>
    </row>
    <row r="3817" spans="1:16" ht="102" hidden="1">
      <c r="A3817" s="268">
        <v>132</v>
      </c>
      <c r="B3817" s="89"/>
      <c r="C3817" s="269" t="s">
        <v>68</v>
      </c>
      <c r="D3817" s="84">
        <v>43587</v>
      </c>
      <c r="E3817" s="85" t="s">
        <v>8066</v>
      </c>
      <c r="F3817" s="85" t="s">
        <v>11</v>
      </c>
      <c r="G3817" s="85">
        <v>953126</v>
      </c>
      <c r="H3817" s="89"/>
      <c r="I3817" s="270" t="s">
        <v>9740</v>
      </c>
      <c r="J3817" s="89"/>
      <c r="K3817" s="89"/>
      <c r="L3817" s="89"/>
      <c r="M3817" s="89"/>
      <c r="N3817" s="271">
        <v>491.58</v>
      </c>
      <c r="O3817" s="271">
        <v>0</v>
      </c>
      <c r="P3817" s="89" t="s">
        <v>670</v>
      </c>
    </row>
    <row r="3818" spans="1:16" ht="51" hidden="1">
      <c r="A3818" s="268">
        <v>117</v>
      </c>
      <c r="B3818" s="89"/>
      <c r="C3818" s="269" t="s">
        <v>62</v>
      </c>
      <c r="D3818" s="84">
        <v>43587</v>
      </c>
      <c r="E3818" s="85" t="s">
        <v>8067</v>
      </c>
      <c r="F3818" s="85" t="s">
        <v>11</v>
      </c>
      <c r="G3818" s="85">
        <v>953154</v>
      </c>
      <c r="H3818" s="89"/>
      <c r="I3818" s="270" t="s">
        <v>9741</v>
      </c>
      <c r="J3818" s="89"/>
      <c r="K3818" s="89"/>
      <c r="L3818" s="89"/>
      <c r="M3818" s="89"/>
      <c r="N3818" s="271">
        <v>50</v>
      </c>
      <c r="O3818" s="271">
        <v>0</v>
      </c>
      <c r="P3818" s="89" t="s">
        <v>670</v>
      </c>
    </row>
    <row r="3819" spans="1:16" ht="51" hidden="1">
      <c r="A3819" s="268">
        <v>119</v>
      </c>
      <c r="B3819" s="89"/>
      <c r="C3819" s="269" t="s">
        <v>63</v>
      </c>
      <c r="D3819" s="84">
        <v>43587</v>
      </c>
      <c r="E3819" s="85" t="s">
        <v>8068</v>
      </c>
      <c r="F3819" s="85" t="s">
        <v>11</v>
      </c>
      <c r="G3819" s="85">
        <v>953155</v>
      </c>
      <c r="H3819" s="89"/>
      <c r="I3819" s="270" t="s">
        <v>9742</v>
      </c>
      <c r="J3819" s="89"/>
      <c r="K3819" s="89"/>
      <c r="L3819" s="89"/>
      <c r="M3819" s="89"/>
      <c r="N3819" s="271">
        <v>50</v>
      </c>
      <c r="O3819" s="271">
        <v>0</v>
      </c>
      <c r="P3819" s="89" t="s">
        <v>670</v>
      </c>
    </row>
    <row r="3820" spans="1:16" ht="51" hidden="1">
      <c r="A3820" s="268">
        <v>119</v>
      </c>
      <c r="B3820" s="89"/>
      <c r="C3820" s="269" t="s">
        <v>63</v>
      </c>
      <c r="D3820" s="84">
        <v>43587</v>
      </c>
      <c r="E3820" s="85" t="s">
        <v>8069</v>
      </c>
      <c r="F3820" s="85" t="s">
        <v>11</v>
      </c>
      <c r="G3820" s="85">
        <v>953156</v>
      </c>
      <c r="H3820" s="89"/>
      <c r="I3820" s="270" t="s">
        <v>9743</v>
      </c>
      <c r="J3820" s="89"/>
      <c r="K3820" s="89"/>
      <c r="L3820" s="89"/>
      <c r="M3820" s="89"/>
      <c r="N3820" s="271">
        <v>50</v>
      </c>
      <c r="O3820" s="271">
        <v>0</v>
      </c>
      <c r="P3820" s="89" t="s">
        <v>670</v>
      </c>
    </row>
    <row r="3821" spans="1:16" ht="51" hidden="1">
      <c r="A3821" s="268">
        <v>119</v>
      </c>
      <c r="B3821" s="89"/>
      <c r="C3821" s="269" t="s">
        <v>63</v>
      </c>
      <c r="D3821" s="84">
        <v>43587</v>
      </c>
      <c r="E3821" s="85" t="s">
        <v>8070</v>
      </c>
      <c r="F3821" s="85" t="s">
        <v>11</v>
      </c>
      <c r="G3821" s="85">
        <v>953157</v>
      </c>
      <c r="H3821" s="89"/>
      <c r="I3821" s="270" t="s">
        <v>9744</v>
      </c>
      <c r="J3821" s="89"/>
      <c r="K3821" s="89"/>
      <c r="L3821" s="89"/>
      <c r="M3821" s="89"/>
      <c r="N3821" s="271">
        <v>50</v>
      </c>
      <c r="O3821" s="271">
        <v>0</v>
      </c>
      <c r="P3821" s="89" t="s">
        <v>670</v>
      </c>
    </row>
    <row r="3822" spans="1:16" ht="51" hidden="1">
      <c r="A3822" s="268">
        <v>119</v>
      </c>
      <c r="B3822" s="89"/>
      <c r="C3822" s="269" t="s">
        <v>63</v>
      </c>
      <c r="D3822" s="84">
        <v>43587</v>
      </c>
      <c r="E3822" s="85" t="s">
        <v>8071</v>
      </c>
      <c r="F3822" s="85" t="s">
        <v>11</v>
      </c>
      <c r="G3822" s="85">
        <v>953158</v>
      </c>
      <c r="H3822" s="89"/>
      <c r="I3822" s="270" t="s">
        <v>9745</v>
      </c>
      <c r="J3822" s="89"/>
      <c r="K3822" s="89"/>
      <c r="L3822" s="89"/>
      <c r="M3822" s="89"/>
      <c r="N3822" s="271">
        <v>50</v>
      </c>
      <c r="O3822" s="271">
        <v>0</v>
      </c>
      <c r="P3822" s="89" t="s">
        <v>670</v>
      </c>
    </row>
    <row r="3823" spans="1:16" ht="51" hidden="1">
      <c r="A3823" s="268">
        <v>117</v>
      </c>
      <c r="B3823" s="89"/>
      <c r="C3823" s="269" t="s">
        <v>62</v>
      </c>
      <c r="D3823" s="84">
        <v>43587</v>
      </c>
      <c r="E3823" s="85" t="s">
        <v>8072</v>
      </c>
      <c r="F3823" s="85" t="s">
        <v>11</v>
      </c>
      <c r="G3823" s="85">
        <v>953159</v>
      </c>
      <c r="H3823" s="89"/>
      <c r="I3823" s="270" t="s">
        <v>9746</v>
      </c>
      <c r="J3823" s="89"/>
      <c r="K3823" s="89"/>
      <c r="L3823" s="89"/>
      <c r="M3823" s="89"/>
      <c r="N3823" s="271">
        <v>50</v>
      </c>
      <c r="O3823" s="271">
        <v>0</v>
      </c>
      <c r="P3823" s="89" t="s">
        <v>670</v>
      </c>
    </row>
    <row r="3824" spans="1:16" ht="51" hidden="1">
      <c r="A3824" s="268">
        <v>117</v>
      </c>
      <c r="B3824" s="89"/>
      <c r="C3824" s="269" t="s">
        <v>62</v>
      </c>
      <c r="D3824" s="84">
        <v>43587</v>
      </c>
      <c r="E3824" s="85" t="s">
        <v>8073</v>
      </c>
      <c r="F3824" s="85" t="s">
        <v>11</v>
      </c>
      <c r="G3824" s="85">
        <v>953162</v>
      </c>
      <c r="H3824" s="89"/>
      <c r="I3824" s="270" t="s">
        <v>9747</v>
      </c>
      <c r="J3824" s="89"/>
      <c r="K3824" s="89"/>
      <c r="L3824" s="89"/>
      <c r="M3824" s="89"/>
      <c r="N3824" s="271">
        <v>50</v>
      </c>
      <c r="O3824" s="271">
        <v>0</v>
      </c>
      <c r="P3824" s="89" t="s">
        <v>670</v>
      </c>
    </row>
    <row r="3825" spans="1:16" ht="51" hidden="1">
      <c r="A3825" s="268">
        <v>513</v>
      </c>
      <c r="B3825" s="89"/>
      <c r="C3825" s="269" t="s">
        <v>171</v>
      </c>
      <c r="D3825" s="84">
        <v>43587</v>
      </c>
      <c r="E3825" s="85" t="s">
        <v>8074</v>
      </c>
      <c r="F3825" s="85" t="s">
        <v>11</v>
      </c>
      <c r="G3825" s="85">
        <v>953164</v>
      </c>
      <c r="H3825" s="89"/>
      <c r="I3825" s="270" t="s">
        <v>9748</v>
      </c>
      <c r="J3825" s="89"/>
      <c r="K3825" s="89"/>
      <c r="L3825" s="89"/>
      <c r="M3825" s="89"/>
      <c r="N3825" s="271">
        <v>50</v>
      </c>
      <c r="O3825" s="271">
        <v>0</v>
      </c>
      <c r="P3825" s="89" t="s">
        <v>670</v>
      </c>
    </row>
    <row r="3826" spans="1:16" ht="63.75">
      <c r="A3826" s="268" t="s">
        <v>565</v>
      </c>
      <c r="B3826" s="89"/>
      <c r="C3826" s="269" t="s">
        <v>615</v>
      </c>
      <c r="D3826" s="84">
        <v>43588</v>
      </c>
      <c r="E3826" s="85" t="s">
        <v>8075</v>
      </c>
      <c r="F3826" s="85" t="s">
        <v>3</v>
      </c>
      <c r="G3826" s="85">
        <v>1737411</v>
      </c>
      <c r="H3826" s="89"/>
      <c r="I3826" s="270" t="s">
        <v>9749</v>
      </c>
      <c r="J3826" s="89"/>
      <c r="K3826" s="89"/>
      <c r="L3826" s="89"/>
      <c r="M3826" s="89"/>
      <c r="N3826" s="271">
        <v>0</v>
      </c>
      <c r="O3826" s="271">
        <v>5480</v>
      </c>
      <c r="P3826" s="89" t="s">
        <v>670</v>
      </c>
    </row>
    <row r="3827" spans="1:16" ht="51">
      <c r="A3827" s="268" t="s">
        <v>565</v>
      </c>
      <c r="B3827" s="89"/>
      <c r="C3827" s="269" t="s">
        <v>615</v>
      </c>
      <c r="D3827" s="84">
        <v>43588</v>
      </c>
      <c r="E3827" s="85" t="s">
        <v>8076</v>
      </c>
      <c r="F3827" s="85" t="s">
        <v>3</v>
      </c>
      <c r="G3827" s="85">
        <v>1737412</v>
      </c>
      <c r="H3827" s="89"/>
      <c r="I3827" s="270" t="s">
        <v>9750</v>
      </c>
      <c r="J3827" s="89"/>
      <c r="K3827" s="89"/>
      <c r="L3827" s="89"/>
      <c r="M3827" s="89"/>
      <c r="N3827" s="271">
        <v>0</v>
      </c>
      <c r="O3827" s="271">
        <v>7867.64</v>
      </c>
      <c r="P3827" s="89" t="s">
        <v>670</v>
      </c>
    </row>
    <row r="3828" spans="1:16" ht="51">
      <c r="A3828" s="268" t="s">
        <v>565</v>
      </c>
      <c r="B3828" s="89"/>
      <c r="C3828" s="269" t="s">
        <v>615</v>
      </c>
      <c r="D3828" s="84">
        <v>43588</v>
      </c>
      <c r="E3828" s="85" t="s">
        <v>8077</v>
      </c>
      <c r="F3828" s="85" t="s">
        <v>3</v>
      </c>
      <c r="G3828" s="85">
        <v>1737413</v>
      </c>
      <c r="H3828" s="89"/>
      <c r="I3828" s="270" t="s">
        <v>9751</v>
      </c>
      <c r="J3828" s="89"/>
      <c r="K3828" s="89"/>
      <c r="L3828" s="89"/>
      <c r="M3828" s="89"/>
      <c r="N3828" s="271">
        <v>0</v>
      </c>
      <c r="O3828" s="271">
        <v>871.7</v>
      </c>
      <c r="P3828" s="89" t="s">
        <v>670</v>
      </c>
    </row>
    <row r="3829" spans="1:16" ht="51">
      <c r="A3829" s="268" t="s">
        <v>565</v>
      </c>
      <c r="B3829" s="89"/>
      <c r="C3829" s="269" t="s">
        <v>615</v>
      </c>
      <c r="D3829" s="84">
        <v>43588</v>
      </c>
      <c r="E3829" s="85" t="s">
        <v>8078</v>
      </c>
      <c r="F3829" s="85" t="s">
        <v>3</v>
      </c>
      <c r="G3829" s="85">
        <v>1737414</v>
      </c>
      <c r="H3829" s="89"/>
      <c r="I3829" s="270" t="s">
        <v>9752</v>
      </c>
      <c r="J3829" s="89"/>
      <c r="K3829" s="89"/>
      <c r="L3829" s="89"/>
      <c r="M3829" s="89"/>
      <c r="N3829" s="271">
        <v>0</v>
      </c>
      <c r="O3829" s="271">
        <v>871.7</v>
      </c>
      <c r="P3829" s="89" t="s">
        <v>670</v>
      </c>
    </row>
    <row r="3830" spans="1:16" ht="38.25">
      <c r="A3830" s="268" t="s">
        <v>565</v>
      </c>
      <c r="B3830" s="89"/>
      <c r="C3830" s="269" t="s">
        <v>615</v>
      </c>
      <c r="D3830" s="84">
        <v>43588</v>
      </c>
      <c r="E3830" s="85" t="s">
        <v>8079</v>
      </c>
      <c r="F3830" s="85" t="s">
        <v>3</v>
      </c>
      <c r="G3830" s="85">
        <v>1737428</v>
      </c>
      <c r="H3830" s="89"/>
      <c r="I3830" s="270" t="s">
        <v>7437</v>
      </c>
      <c r="J3830" s="89"/>
      <c r="K3830" s="89"/>
      <c r="L3830" s="89"/>
      <c r="M3830" s="89"/>
      <c r="N3830" s="271">
        <v>0</v>
      </c>
      <c r="O3830" s="271">
        <v>2097.7600000000002</v>
      </c>
      <c r="P3830" s="89" t="s">
        <v>670</v>
      </c>
    </row>
    <row r="3831" spans="1:16" ht="51">
      <c r="A3831" s="268">
        <v>41</v>
      </c>
      <c r="B3831" s="89"/>
      <c r="C3831" s="269" t="s">
        <v>47</v>
      </c>
      <c r="D3831" s="84">
        <v>43588</v>
      </c>
      <c r="E3831" s="85" t="s">
        <v>8080</v>
      </c>
      <c r="F3831" s="85" t="s">
        <v>3</v>
      </c>
      <c r="G3831" s="85">
        <v>1737382</v>
      </c>
      <c r="H3831" s="89"/>
      <c r="I3831" s="270" t="s">
        <v>9753</v>
      </c>
      <c r="J3831" s="89"/>
      <c r="K3831" s="89"/>
      <c r="L3831" s="89"/>
      <c r="M3831" s="89"/>
      <c r="N3831" s="271">
        <v>0</v>
      </c>
      <c r="O3831" s="271">
        <v>50</v>
      </c>
      <c r="P3831" s="89" t="s">
        <v>670</v>
      </c>
    </row>
    <row r="3832" spans="1:16" ht="51">
      <c r="A3832" s="268" t="s">
        <v>565</v>
      </c>
      <c r="B3832" s="89"/>
      <c r="C3832" s="269" t="s">
        <v>615</v>
      </c>
      <c r="D3832" s="84">
        <v>43588</v>
      </c>
      <c r="E3832" s="85" t="s">
        <v>8081</v>
      </c>
      <c r="F3832" s="85" t="s">
        <v>3</v>
      </c>
      <c r="G3832" s="85">
        <v>1737349</v>
      </c>
      <c r="H3832" s="89"/>
      <c r="I3832" s="270" t="s">
        <v>9754</v>
      </c>
      <c r="J3832" s="89"/>
      <c r="K3832" s="89"/>
      <c r="L3832" s="89"/>
      <c r="M3832" s="89"/>
      <c r="N3832" s="271">
        <v>0</v>
      </c>
      <c r="O3832" s="271">
        <v>510</v>
      </c>
      <c r="P3832" s="89" t="s">
        <v>670</v>
      </c>
    </row>
    <row r="3833" spans="1:16" ht="51">
      <c r="A3833" s="268">
        <v>35</v>
      </c>
      <c r="B3833" s="89"/>
      <c r="C3833" s="269" t="s">
        <v>46</v>
      </c>
      <c r="D3833" s="84">
        <v>43588</v>
      </c>
      <c r="E3833" s="85" t="s">
        <v>8082</v>
      </c>
      <c r="F3833" s="85" t="s">
        <v>3</v>
      </c>
      <c r="G3833" s="85">
        <v>1737317</v>
      </c>
      <c r="H3833" s="89"/>
      <c r="I3833" s="270" t="s">
        <v>9755</v>
      </c>
      <c r="J3833" s="89"/>
      <c r="K3833" s="89"/>
      <c r="L3833" s="89"/>
      <c r="M3833" s="89"/>
      <c r="N3833" s="271">
        <v>0</v>
      </c>
      <c r="O3833" s="271">
        <v>925</v>
      </c>
      <c r="P3833" s="89" t="s">
        <v>670</v>
      </c>
    </row>
    <row r="3834" spans="1:16" ht="63.75">
      <c r="A3834" s="268">
        <v>86</v>
      </c>
      <c r="B3834" s="89"/>
      <c r="C3834" s="269" t="s">
        <v>56</v>
      </c>
      <c r="D3834" s="84">
        <v>43588</v>
      </c>
      <c r="E3834" s="85" t="s">
        <v>8083</v>
      </c>
      <c r="F3834" s="85" t="s">
        <v>3</v>
      </c>
      <c r="G3834" s="85">
        <v>1737293</v>
      </c>
      <c r="H3834" s="89"/>
      <c r="I3834" s="270" t="s">
        <v>9756</v>
      </c>
      <c r="J3834" s="89"/>
      <c r="K3834" s="89"/>
      <c r="L3834" s="89"/>
      <c r="M3834" s="89"/>
      <c r="N3834" s="271">
        <v>0</v>
      </c>
      <c r="O3834" s="271">
        <v>6786</v>
      </c>
      <c r="P3834" s="89" t="s">
        <v>670</v>
      </c>
    </row>
    <row r="3835" spans="1:16" ht="51">
      <c r="A3835" s="268">
        <v>35</v>
      </c>
      <c r="B3835" s="89"/>
      <c r="C3835" s="269" t="s">
        <v>46</v>
      </c>
      <c r="D3835" s="84">
        <v>43588</v>
      </c>
      <c r="E3835" s="85" t="s">
        <v>8084</v>
      </c>
      <c r="F3835" s="85" t="s">
        <v>3</v>
      </c>
      <c r="G3835" s="85">
        <v>1737286</v>
      </c>
      <c r="H3835" s="89"/>
      <c r="I3835" s="270" t="s">
        <v>9757</v>
      </c>
      <c r="J3835" s="89"/>
      <c r="K3835" s="89"/>
      <c r="L3835" s="89"/>
      <c r="M3835" s="89"/>
      <c r="N3835" s="271">
        <v>0</v>
      </c>
      <c r="O3835" s="271">
        <v>3079.7400000000002</v>
      </c>
      <c r="P3835" s="89" t="s">
        <v>670</v>
      </c>
    </row>
    <row r="3836" spans="1:16" ht="51">
      <c r="A3836" s="268" t="s">
        <v>565</v>
      </c>
      <c r="B3836" s="89"/>
      <c r="C3836" s="269" t="s">
        <v>615</v>
      </c>
      <c r="D3836" s="84">
        <v>43588</v>
      </c>
      <c r="E3836" s="85" t="s">
        <v>8085</v>
      </c>
      <c r="F3836" s="85" t="s">
        <v>3</v>
      </c>
      <c r="G3836" s="85">
        <v>1737277</v>
      </c>
      <c r="H3836" s="89"/>
      <c r="I3836" s="270" t="s">
        <v>9758</v>
      </c>
      <c r="J3836" s="89"/>
      <c r="K3836" s="89"/>
      <c r="L3836" s="89"/>
      <c r="M3836" s="89"/>
      <c r="N3836" s="271">
        <v>0</v>
      </c>
      <c r="O3836" s="271">
        <v>66.66</v>
      </c>
      <c r="P3836" s="89" t="s">
        <v>670</v>
      </c>
    </row>
    <row r="3837" spans="1:16" ht="51">
      <c r="A3837" s="268">
        <v>592</v>
      </c>
      <c r="B3837" s="89"/>
      <c r="C3837" s="269" t="s">
        <v>645</v>
      </c>
      <c r="D3837" s="84">
        <v>43588</v>
      </c>
      <c r="E3837" s="85" t="s">
        <v>8086</v>
      </c>
      <c r="F3837" s="85" t="s">
        <v>3</v>
      </c>
      <c r="G3837" s="85">
        <v>1737598</v>
      </c>
      <c r="H3837" s="89"/>
      <c r="I3837" s="270" t="s">
        <v>9759</v>
      </c>
      <c r="J3837" s="89"/>
      <c r="K3837" s="89"/>
      <c r="L3837" s="89"/>
      <c r="M3837" s="89"/>
      <c r="N3837" s="271">
        <v>0</v>
      </c>
      <c r="O3837" s="271">
        <v>674</v>
      </c>
      <c r="P3837" s="89" t="s">
        <v>670</v>
      </c>
    </row>
    <row r="3838" spans="1:16" ht="51">
      <c r="A3838" s="268" t="s">
        <v>565</v>
      </c>
      <c r="B3838" s="89"/>
      <c r="C3838" s="269" t="s">
        <v>615</v>
      </c>
      <c r="D3838" s="84">
        <v>43588</v>
      </c>
      <c r="E3838" s="85" t="s">
        <v>8087</v>
      </c>
      <c r="F3838" s="85" t="s">
        <v>3</v>
      </c>
      <c r="G3838" s="85">
        <v>1737593</v>
      </c>
      <c r="H3838" s="89"/>
      <c r="I3838" s="270" t="s">
        <v>9760</v>
      </c>
      <c r="J3838" s="89"/>
      <c r="K3838" s="89"/>
      <c r="L3838" s="89"/>
      <c r="M3838" s="89"/>
      <c r="N3838" s="271">
        <v>0</v>
      </c>
      <c r="O3838" s="271">
        <v>225.70000000000002</v>
      </c>
      <c r="P3838" s="89" t="s">
        <v>670</v>
      </c>
    </row>
    <row r="3839" spans="1:16" ht="38.25">
      <c r="A3839" s="268">
        <v>206</v>
      </c>
      <c r="B3839" s="89"/>
      <c r="C3839" s="269" t="s">
        <v>97</v>
      </c>
      <c r="D3839" s="84">
        <v>43588</v>
      </c>
      <c r="E3839" s="85" t="s">
        <v>8088</v>
      </c>
      <c r="F3839" s="85" t="s">
        <v>3</v>
      </c>
      <c r="G3839" s="85">
        <v>1737587</v>
      </c>
      <c r="H3839" s="89"/>
      <c r="I3839" s="270" t="s">
        <v>9761</v>
      </c>
      <c r="J3839" s="89"/>
      <c r="K3839" s="89"/>
      <c r="L3839" s="89"/>
      <c r="M3839" s="89"/>
      <c r="N3839" s="271">
        <v>0</v>
      </c>
      <c r="O3839" s="271">
        <v>10</v>
      </c>
      <c r="P3839" s="89" t="s">
        <v>670</v>
      </c>
    </row>
    <row r="3840" spans="1:16" ht="51">
      <c r="A3840" s="268">
        <v>41</v>
      </c>
      <c r="B3840" s="89"/>
      <c r="C3840" s="269" t="s">
        <v>47</v>
      </c>
      <c r="D3840" s="84">
        <v>43588</v>
      </c>
      <c r="E3840" s="85" t="s">
        <v>8089</v>
      </c>
      <c r="F3840" s="85" t="s">
        <v>3</v>
      </c>
      <c r="G3840" s="85">
        <v>1737540</v>
      </c>
      <c r="H3840" s="89"/>
      <c r="I3840" s="270" t="s">
        <v>7413</v>
      </c>
      <c r="J3840" s="89"/>
      <c r="K3840" s="89"/>
      <c r="L3840" s="89"/>
      <c r="M3840" s="89"/>
      <c r="N3840" s="271">
        <v>0</v>
      </c>
      <c r="O3840" s="271">
        <v>87</v>
      </c>
      <c r="P3840" s="89" t="s">
        <v>670</v>
      </c>
    </row>
    <row r="3841" spans="1:16" ht="63.75">
      <c r="A3841" s="268" t="s">
        <v>565</v>
      </c>
      <c r="B3841" s="89"/>
      <c r="C3841" s="269" t="s">
        <v>615</v>
      </c>
      <c r="D3841" s="84">
        <v>43588</v>
      </c>
      <c r="E3841" s="85" t="s">
        <v>8090</v>
      </c>
      <c r="F3841" s="85" t="s">
        <v>3</v>
      </c>
      <c r="G3841" s="85">
        <v>1737535</v>
      </c>
      <c r="H3841" s="89"/>
      <c r="I3841" s="270" t="s">
        <v>9762</v>
      </c>
      <c r="J3841" s="89"/>
      <c r="K3841" s="89"/>
      <c r="L3841" s="89"/>
      <c r="M3841" s="89"/>
      <c r="N3841" s="271">
        <v>0</v>
      </c>
      <c r="O3841" s="271">
        <v>219.26</v>
      </c>
      <c r="P3841" s="89" t="s">
        <v>670</v>
      </c>
    </row>
    <row r="3842" spans="1:16" ht="51">
      <c r="A3842" s="268">
        <v>599</v>
      </c>
      <c r="B3842" s="89"/>
      <c r="C3842" s="269" t="s">
        <v>1370</v>
      </c>
      <c r="D3842" s="84">
        <v>43588</v>
      </c>
      <c r="E3842" s="85" t="s">
        <v>8091</v>
      </c>
      <c r="F3842" s="85" t="s">
        <v>3</v>
      </c>
      <c r="G3842" s="85">
        <v>1737523</v>
      </c>
      <c r="H3842" s="89"/>
      <c r="I3842" s="270" t="s">
        <v>9763</v>
      </c>
      <c r="J3842" s="89"/>
      <c r="K3842" s="89"/>
      <c r="L3842" s="89"/>
      <c r="M3842" s="89"/>
      <c r="N3842" s="271">
        <v>0</v>
      </c>
      <c r="O3842" s="271">
        <v>31.95</v>
      </c>
      <c r="P3842" s="89" t="s">
        <v>670</v>
      </c>
    </row>
    <row r="3843" spans="1:16" ht="38.25">
      <c r="A3843" s="268">
        <v>526</v>
      </c>
      <c r="B3843" s="89"/>
      <c r="C3843" s="269" t="s">
        <v>610</v>
      </c>
      <c r="D3843" s="84">
        <v>43588</v>
      </c>
      <c r="E3843" s="85" t="s">
        <v>8092</v>
      </c>
      <c r="F3843" s="85" t="s">
        <v>3</v>
      </c>
      <c r="G3843" s="85">
        <v>1737509</v>
      </c>
      <c r="H3843" s="89"/>
      <c r="I3843" s="270" t="s">
        <v>9764</v>
      </c>
      <c r="J3843" s="89"/>
      <c r="K3843" s="89"/>
      <c r="L3843" s="89"/>
      <c r="M3843" s="89"/>
      <c r="N3843" s="271">
        <v>0</v>
      </c>
      <c r="O3843" s="271">
        <v>1</v>
      </c>
      <c r="P3843" s="89" t="s">
        <v>741</v>
      </c>
    </row>
    <row r="3844" spans="1:16" ht="51">
      <c r="A3844" s="268">
        <v>291</v>
      </c>
      <c r="B3844" s="89"/>
      <c r="C3844" s="269" t="s">
        <v>129</v>
      </c>
      <c r="D3844" s="84">
        <v>43588</v>
      </c>
      <c r="E3844" s="85" t="s">
        <v>8093</v>
      </c>
      <c r="F3844" s="85" t="s">
        <v>3</v>
      </c>
      <c r="G3844" s="85">
        <v>1737344</v>
      </c>
      <c r="H3844" s="89"/>
      <c r="I3844" s="270" t="s">
        <v>9765</v>
      </c>
      <c r="J3844" s="89"/>
      <c r="K3844" s="89"/>
      <c r="L3844" s="89"/>
      <c r="M3844" s="89"/>
      <c r="N3844" s="271">
        <v>0</v>
      </c>
      <c r="O3844" s="271">
        <v>761926.51</v>
      </c>
      <c r="P3844" s="89" t="s">
        <v>670</v>
      </c>
    </row>
    <row r="3845" spans="1:16" ht="51">
      <c r="A3845" s="268">
        <v>291</v>
      </c>
      <c r="B3845" s="89"/>
      <c r="C3845" s="269" t="s">
        <v>129</v>
      </c>
      <c r="D3845" s="84">
        <v>43588</v>
      </c>
      <c r="E3845" s="85" t="s">
        <v>8094</v>
      </c>
      <c r="F3845" s="85" t="s">
        <v>3</v>
      </c>
      <c r="G3845" s="85">
        <v>1737342</v>
      </c>
      <c r="H3845" s="89"/>
      <c r="I3845" s="270" t="s">
        <v>9766</v>
      </c>
      <c r="J3845" s="89"/>
      <c r="K3845" s="89"/>
      <c r="L3845" s="89"/>
      <c r="M3845" s="89"/>
      <c r="N3845" s="271">
        <v>0</v>
      </c>
      <c r="O3845" s="271">
        <v>236129.84</v>
      </c>
      <c r="P3845" s="89" t="s">
        <v>670</v>
      </c>
    </row>
    <row r="3846" spans="1:16" ht="51">
      <c r="A3846" s="268">
        <v>291</v>
      </c>
      <c r="B3846" s="89"/>
      <c r="C3846" s="269" t="s">
        <v>129</v>
      </c>
      <c r="D3846" s="84">
        <v>43588</v>
      </c>
      <c r="E3846" s="85" t="s">
        <v>8095</v>
      </c>
      <c r="F3846" s="85" t="s">
        <v>3</v>
      </c>
      <c r="G3846" s="85">
        <v>1737341</v>
      </c>
      <c r="H3846" s="89"/>
      <c r="I3846" s="270" t="s">
        <v>9767</v>
      </c>
      <c r="J3846" s="89"/>
      <c r="K3846" s="89"/>
      <c r="L3846" s="89"/>
      <c r="M3846" s="89"/>
      <c r="N3846" s="271">
        <v>0</v>
      </c>
      <c r="O3846" s="271">
        <v>348000</v>
      </c>
      <c r="P3846" s="89" t="s">
        <v>670</v>
      </c>
    </row>
    <row r="3847" spans="1:16" ht="63.75">
      <c r="A3847" s="268">
        <v>70</v>
      </c>
      <c r="B3847" s="89"/>
      <c r="C3847" s="269" t="s">
        <v>53</v>
      </c>
      <c r="D3847" s="84">
        <v>43588</v>
      </c>
      <c r="E3847" s="85" t="s">
        <v>8096</v>
      </c>
      <c r="F3847" s="85" t="s">
        <v>3</v>
      </c>
      <c r="G3847" s="85">
        <v>1737339</v>
      </c>
      <c r="H3847" s="89"/>
      <c r="I3847" s="270" t="s">
        <v>9768</v>
      </c>
      <c r="J3847" s="89"/>
      <c r="K3847" s="89"/>
      <c r="L3847" s="89"/>
      <c r="M3847" s="89"/>
      <c r="N3847" s="271">
        <v>0</v>
      </c>
      <c r="O3847" s="271">
        <v>200</v>
      </c>
      <c r="P3847" s="89" t="s">
        <v>670</v>
      </c>
    </row>
    <row r="3848" spans="1:16" ht="63.75">
      <c r="A3848" s="268" t="s">
        <v>556</v>
      </c>
      <c r="B3848" s="89"/>
      <c r="C3848" s="269" t="s">
        <v>616</v>
      </c>
      <c r="D3848" s="84">
        <v>43588</v>
      </c>
      <c r="E3848" s="85" t="s">
        <v>8097</v>
      </c>
      <c r="F3848" s="85" t="s">
        <v>3</v>
      </c>
      <c r="G3848" s="85">
        <v>1737338</v>
      </c>
      <c r="H3848" s="89"/>
      <c r="I3848" s="270" t="s">
        <v>9769</v>
      </c>
      <c r="J3848" s="89"/>
      <c r="K3848" s="89"/>
      <c r="L3848" s="89"/>
      <c r="M3848" s="89"/>
      <c r="N3848" s="271">
        <v>0</v>
      </c>
      <c r="O3848" s="271">
        <v>5336.83</v>
      </c>
      <c r="P3848" s="89" t="s">
        <v>670</v>
      </c>
    </row>
    <row r="3849" spans="1:16" ht="51">
      <c r="A3849" s="268">
        <v>35</v>
      </c>
      <c r="B3849" s="89"/>
      <c r="C3849" s="269" t="s">
        <v>46</v>
      </c>
      <c r="D3849" s="84">
        <v>43588</v>
      </c>
      <c r="E3849" s="85" t="s">
        <v>8098</v>
      </c>
      <c r="F3849" s="85" t="s">
        <v>3</v>
      </c>
      <c r="G3849" s="85">
        <v>1737335</v>
      </c>
      <c r="H3849" s="89"/>
      <c r="I3849" s="270" t="s">
        <v>9770</v>
      </c>
      <c r="J3849" s="89"/>
      <c r="K3849" s="89"/>
      <c r="L3849" s="89"/>
      <c r="M3849" s="89"/>
      <c r="N3849" s="271">
        <v>0</v>
      </c>
      <c r="O3849" s="271">
        <v>309.35000000000002</v>
      </c>
      <c r="P3849" s="89" t="s">
        <v>670</v>
      </c>
    </row>
    <row r="3850" spans="1:16" ht="51">
      <c r="A3850" s="268">
        <v>16</v>
      </c>
      <c r="B3850" s="89"/>
      <c r="C3850" s="269" t="s">
        <v>43</v>
      </c>
      <c r="D3850" s="84">
        <v>43588</v>
      </c>
      <c r="E3850" s="85" t="s">
        <v>8099</v>
      </c>
      <c r="F3850" s="85" t="s">
        <v>3</v>
      </c>
      <c r="G3850" s="85">
        <v>1737304</v>
      </c>
      <c r="H3850" s="89"/>
      <c r="I3850" s="270" t="s">
        <v>9771</v>
      </c>
      <c r="J3850" s="89"/>
      <c r="K3850" s="89"/>
      <c r="L3850" s="89"/>
      <c r="M3850" s="89"/>
      <c r="N3850" s="271">
        <v>0</v>
      </c>
      <c r="O3850" s="271">
        <v>2000</v>
      </c>
      <c r="P3850" s="89" t="s">
        <v>670</v>
      </c>
    </row>
    <row r="3851" spans="1:16" ht="51">
      <c r="A3851" s="268">
        <v>592</v>
      </c>
      <c r="B3851" s="89"/>
      <c r="C3851" s="269" t="s">
        <v>645</v>
      </c>
      <c r="D3851" s="84">
        <v>43588</v>
      </c>
      <c r="E3851" s="85" t="s">
        <v>8100</v>
      </c>
      <c r="F3851" s="85" t="s">
        <v>3</v>
      </c>
      <c r="G3851" s="85">
        <v>1737275</v>
      </c>
      <c r="H3851" s="89"/>
      <c r="I3851" s="270" t="s">
        <v>9772</v>
      </c>
      <c r="J3851" s="89"/>
      <c r="K3851" s="89"/>
      <c r="L3851" s="89"/>
      <c r="M3851" s="89"/>
      <c r="N3851" s="271">
        <v>0</v>
      </c>
      <c r="O3851" s="271">
        <v>97542</v>
      </c>
      <c r="P3851" s="89" t="s">
        <v>670</v>
      </c>
    </row>
    <row r="3852" spans="1:16" ht="51">
      <c r="A3852" s="268">
        <v>680</v>
      </c>
      <c r="B3852" s="89"/>
      <c r="C3852" s="269" t="s">
        <v>191</v>
      </c>
      <c r="D3852" s="84">
        <v>43588</v>
      </c>
      <c r="E3852" s="85" t="s">
        <v>8101</v>
      </c>
      <c r="F3852" s="85" t="s">
        <v>3</v>
      </c>
      <c r="G3852" s="85">
        <v>1737273</v>
      </c>
      <c r="H3852" s="89"/>
      <c r="I3852" s="270" t="s">
        <v>9773</v>
      </c>
      <c r="J3852" s="89"/>
      <c r="K3852" s="89"/>
      <c r="L3852" s="89"/>
      <c r="M3852" s="89"/>
      <c r="N3852" s="271">
        <v>0</v>
      </c>
      <c r="O3852" s="271">
        <v>2250</v>
      </c>
      <c r="P3852" s="89" t="s">
        <v>670</v>
      </c>
    </row>
    <row r="3853" spans="1:16" ht="51">
      <c r="A3853" s="268">
        <v>291</v>
      </c>
      <c r="B3853" s="89"/>
      <c r="C3853" s="269" t="s">
        <v>129</v>
      </c>
      <c r="D3853" s="84">
        <v>43588</v>
      </c>
      <c r="E3853" s="85" t="s">
        <v>8102</v>
      </c>
      <c r="F3853" s="85" t="s">
        <v>3</v>
      </c>
      <c r="G3853" s="85">
        <v>1737263</v>
      </c>
      <c r="H3853" s="89"/>
      <c r="I3853" s="270" t="s">
        <v>9774</v>
      </c>
      <c r="J3853" s="89"/>
      <c r="K3853" s="89"/>
      <c r="L3853" s="89"/>
      <c r="M3853" s="89"/>
      <c r="N3853" s="271">
        <v>0</v>
      </c>
      <c r="O3853" s="271">
        <v>377686.07</v>
      </c>
      <c r="P3853" s="89" t="s">
        <v>670</v>
      </c>
    </row>
    <row r="3854" spans="1:16" ht="63.75">
      <c r="A3854" s="268">
        <v>253</v>
      </c>
      <c r="B3854" s="89"/>
      <c r="C3854" s="269" t="s">
        <v>114</v>
      </c>
      <c r="D3854" s="84">
        <v>43588</v>
      </c>
      <c r="E3854" s="85" t="s">
        <v>8103</v>
      </c>
      <c r="F3854" s="85" t="s">
        <v>3</v>
      </c>
      <c r="G3854" s="85">
        <v>1737245</v>
      </c>
      <c r="H3854" s="89"/>
      <c r="I3854" s="270" t="s">
        <v>9775</v>
      </c>
      <c r="J3854" s="89"/>
      <c r="K3854" s="89"/>
      <c r="L3854" s="89"/>
      <c r="M3854" s="89"/>
      <c r="N3854" s="271">
        <v>0</v>
      </c>
      <c r="O3854" s="271">
        <v>10780593</v>
      </c>
      <c r="P3854" s="89" t="s">
        <v>670</v>
      </c>
    </row>
    <row r="3855" spans="1:16" ht="51">
      <c r="A3855" s="268">
        <v>163</v>
      </c>
      <c r="B3855" s="89"/>
      <c r="C3855" s="269" t="s">
        <v>88</v>
      </c>
      <c r="D3855" s="84">
        <v>43588</v>
      </c>
      <c r="E3855" s="85" t="s">
        <v>8104</v>
      </c>
      <c r="F3855" s="85" t="s">
        <v>3</v>
      </c>
      <c r="G3855" s="85">
        <v>1737240</v>
      </c>
      <c r="H3855" s="89"/>
      <c r="I3855" s="270" t="s">
        <v>9776</v>
      </c>
      <c r="J3855" s="89"/>
      <c r="K3855" s="89"/>
      <c r="L3855" s="89"/>
      <c r="M3855" s="89"/>
      <c r="N3855" s="271">
        <v>0</v>
      </c>
      <c r="O3855" s="271">
        <v>6528.6500000000005</v>
      </c>
      <c r="P3855" s="89" t="s">
        <v>670</v>
      </c>
    </row>
    <row r="3856" spans="1:16" ht="63.75">
      <c r="A3856" s="268">
        <v>253</v>
      </c>
      <c r="B3856" s="89"/>
      <c r="C3856" s="269" t="s">
        <v>114</v>
      </c>
      <c r="D3856" s="84">
        <v>43588</v>
      </c>
      <c r="E3856" s="85" t="s">
        <v>8105</v>
      </c>
      <c r="F3856" s="85" t="s">
        <v>3</v>
      </c>
      <c r="G3856" s="85">
        <v>1737239</v>
      </c>
      <c r="H3856" s="89"/>
      <c r="I3856" s="270" t="s">
        <v>9777</v>
      </c>
      <c r="J3856" s="89"/>
      <c r="K3856" s="89"/>
      <c r="L3856" s="89"/>
      <c r="M3856" s="89"/>
      <c r="N3856" s="271">
        <v>0</v>
      </c>
      <c r="O3856" s="271">
        <v>498878</v>
      </c>
      <c r="P3856" s="89" t="s">
        <v>670</v>
      </c>
    </row>
    <row r="3857" spans="1:16" ht="63.75">
      <c r="A3857" s="268">
        <v>212</v>
      </c>
      <c r="B3857" s="89"/>
      <c r="C3857" s="269" t="s">
        <v>100</v>
      </c>
      <c r="D3857" s="84">
        <v>43588</v>
      </c>
      <c r="E3857" s="85" t="s">
        <v>8106</v>
      </c>
      <c r="F3857" s="85" t="s">
        <v>3</v>
      </c>
      <c r="G3857" s="85">
        <v>1737236</v>
      </c>
      <c r="H3857" s="89"/>
      <c r="I3857" s="270" t="s">
        <v>9778</v>
      </c>
      <c r="J3857" s="89"/>
      <c r="K3857" s="89"/>
      <c r="L3857" s="89"/>
      <c r="M3857" s="89"/>
      <c r="N3857" s="271">
        <v>0</v>
      </c>
      <c r="O3857" s="271">
        <v>22419.8</v>
      </c>
      <c r="P3857" s="89" t="s">
        <v>670</v>
      </c>
    </row>
    <row r="3858" spans="1:16" ht="63.75">
      <c r="A3858" s="268">
        <v>163</v>
      </c>
      <c r="B3858" s="89"/>
      <c r="C3858" s="269" t="s">
        <v>88</v>
      </c>
      <c r="D3858" s="84">
        <v>43588</v>
      </c>
      <c r="E3858" s="85" t="s">
        <v>8107</v>
      </c>
      <c r="F3858" s="85" t="s">
        <v>3</v>
      </c>
      <c r="G3858" s="85">
        <v>1737235</v>
      </c>
      <c r="H3858" s="89"/>
      <c r="I3858" s="270" t="s">
        <v>9779</v>
      </c>
      <c r="J3858" s="89"/>
      <c r="K3858" s="89"/>
      <c r="L3858" s="89"/>
      <c r="M3858" s="89"/>
      <c r="N3858" s="271">
        <v>0</v>
      </c>
      <c r="O3858" s="271">
        <v>228.6</v>
      </c>
      <c r="P3858" s="89" t="s">
        <v>670</v>
      </c>
    </row>
    <row r="3859" spans="1:16" ht="63.75">
      <c r="A3859" s="268" t="s">
        <v>556</v>
      </c>
      <c r="B3859" s="89"/>
      <c r="C3859" s="269" t="s">
        <v>616</v>
      </c>
      <c r="D3859" s="84">
        <v>43588</v>
      </c>
      <c r="E3859" s="85" t="s">
        <v>8108</v>
      </c>
      <c r="F3859" s="85" t="s">
        <v>3</v>
      </c>
      <c r="G3859" s="85">
        <v>1737214</v>
      </c>
      <c r="H3859" s="89"/>
      <c r="I3859" s="270" t="s">
        <v>9780</v>
      </c>
      <c r="J3859" s="89"/>
      <c r="K3859" s="89"/>
      <c r="L3859" s="89"/>
      <c r="M3859" s="89"/>
      <c r="N3859" s="271">
        <v>0</v>
      </c>
      <c r="O3859" s="271">
        <v>35</v>
      </c>
      <c r="P3859" s="89" t="s">
        <v>670</v>
      </c>
    </row>
    <row r="3860" spans="1:16" ht="63.75">
      <c r="A3860" s="268">
        <v>382</v>
      </c>
      <c r="B3860" s="89"/>
      <c r="C3860" s="269" t="s">
        <v>1360</v>
      </c>
      <c r="D3860" s="84">
        <v>43588</v>
      </c>
      <c r="E3860" s="85" t="s">
        <v>8109</v>
      </c>
      <c r="F3860" s="85" t="s">
        <v>3</v>
      </c>
      <c r="G3860" s="85">
        <v>1737212</v>
      </c>
      <c r="H3860" s="89"/>
      <c r="I3860" s="270" t="s">
        <v>9781</v>
      </c>
      <c r="J3860" s="89"/>
      <c r="K3860" s="89"/>
      <c r="L3860" s="89"/>
      <c r="M3860" s="89"/>
      <c r="N3860" s="271">
        <v>0</v>
      </c>
      <c r="O3860" s="271">
        <v>33599594</v>
      </c>
      <c r="P3860" s="89" t="s">
        <v>670</v>
      </c>
    </row>
    <row r="3861" spans="1:16" ht="51">
      <c r="A3861" s="268">
        <v>283</v>
      </c>
      <c r="B3861" s="89"/>
      <c r="C3861" s="269" t="s">
        <v>125</v>
      </c>
      <c r="D3861" s="84">
        <v>43588</v>
      </c>
      <c r="E3861" s="85" t="s">
        <v>8110</v>
      </c>
      <c r="F3861" s="85" t="s">
        <v>3</v>
      </c>
      <c r="G3861" s="85">
        <v>1737188</v>
      </c>
      <c r="H3861" s="89"/>
      <c r="I3861" s="270" t="s">
        <v>9782</v>
      </c>
      <c r="J3861" s="89"/>
      <c r="K3861" s="89"/>
      <c r="L3861" s="89"/>
      <c r="M3861" s="89"/>
      <c r="N3861" s="271">
        <v>0</v>
      </c>
      <c r="O3861" s="271">
        <v>279986.88</v>
      </c>
      <c r="P3861" s="89" t="s">
        <v>670</v>
      </c>
    </row>
    <row r="3862" spans="1:16" ht="51">
      <c r="A3862" s="268" t="s">
        <v>565</v>
      </c>
      <c r="B3862" s="89"/>
      <c r="C3862" s="269" t="s">
        <v>615</v>
      </c>
      <c r="D3862" s="84">
        <v>43588</v>
      </c>
      <c r="E3862" s="85" t="s">
        <v>8111</v>
      </c>
      <c r="F3862" s="85" t="s">
        <v>3</v>
      </c>
      <c r="G3862" s="85">
        <v>1737276</v>
      </c>
      <c r="H3862" s="89"/>
      <c r="I3862" s="270" t="s">
        <v>9783</v>
      </c>
      <c r="J3862" s="89"/>
      <c r="K3862" s="89"/>
      <c r="L3862" s="89"/>
      <c r="M3862" s="89"/>
      <c r="N3862" s="271">
        <v>0</v>
      </c>
      <c r="O3862" s="271">
        <v>1650</v>
      </c>
      <c r="P3862" s="89" t="s">
        <v>670</v>
      </c>
    </row>
    <row r="3863" spans="1:16" ht="51">
      <c r="A3863" s="268">
        <v>287</v>
      </c>
      <c r="B3863" s="89"/>
      <c r="C3863" s="269" t="s">
        <v>126</v>
      </c>
      <c r="D3863" s="84">
        <v>43588</v>
      </c>
      <c r="E3863" s="85" t="s">
        <v>8112</v>
      </c>
      <c r="F3863" s="85" t="s">
        <v>3</v>
      </c>
      <c r="G3863" s="85">
        <v>1737260</v>
      </c>
      <c r="H3863" s="89"/>
      <c r="I3863" s="270" t="s">
        <v>9784</v>
      </c>
      <c r="J3863" s="89"/>
      <c r="K3863" s="89"/>
      <c r="L3863" s="89"/>
      <c r="M3863" s="89"/>
      <c r="N3863" s="271">
        <v>0</v>
      </c>
      <c r="O3863" s="271">
        <v>2787</v>
      </c>
      <c r="P3863" s="89" t="s">
        <v>670</v>
      </c>
    </row>
    <row r="3864" spans="1:16" ht="51">
      <c r="A3864" s="268" t="s">
        <v>565</v>
      </c>
      <c r="B3864" s="89"/>
      <c r="C3864" s="269" t="s">
        <v>615</v>
      </c>
      <c r="D3864" s="84">
        <v>43588</v>
      </c>
      <c r="E3864" s="85" t="s">
        <v>8113</v>
      </c>
      <c r="F3864" s="85" t="s">
        <v>3</v>
      </c>
      <c r="G3864" s="85">
        <v>1737204</v>
      </c>
      <c r="H3864" s="89"/>
      <c r="I3864" s="270" t="s">
        <v>9785</v>
      </c>
      <c r="J3864" s="89"/>
      <c r="K3864" s="89"/>
      <c r="L3864" s="89"/>
      <c r="M3864" s="89"/>
      <c r="N3864" s="271">
        <v>0</v>
      </c>
      <c r="O3864" s="271">
        <v>695</v>
      </c>
      <c r="P3864" s="89" t="s">
        <v>670</v>
      </c>
    </row>
    <row r="3865" spans="1:16" ht="38.25">
      <c r="A3865" s="268" t="s">
        <v>565</v>
      </c>
      <c r="B3865" s="89"/>
      <c r="C3865" s="269" t="s">
        <v>615</v>
      </c>
      <c r="D3865" s="84">
        <v>43588</v>
      </c>
      <c r="E3865" s="85" t="s">
        <v>8114</v>
      </c>
      <c r="F3865" s="85" t="s">
        <v>3</v>
      </c>
      <c r="G3865" s="85">
        <v>1737192</v>
      </c>
      <c r="H3865" s="89"/>
      <c r="I3865" s="270" t="s">
        <v>9786</v>
      </c>
      <c r="J3865" s="89"/>
      <c r="K3865" s="89"/>
      <c r="L3865" s="89"/>
      <c r="M3865" s="89"/>
      <c r="N3865" s="271">
        <v>0</v>
      </c>
      <c r="O3865" s="271">
        <v>5020</v>
      </c>
      <c r="P3865" s="89" t="s">
        <v>670</v>
      </c>
    </row>
    <row r="3866" spans="1:16" ht="51">
      <c r="A3866" s="268">
        <v>291</v>
      </c>
      <c r="B3866" s="89"/>
      <c r="C3866" s="269" t="s">
        <v>129</v>
      </c>
      <c r="D3866" s="84">
        <v>43588</v>
      </c>
      <c r="E3866" s="85" t="s">
        <v>8115</v>
      </c>
      <c r="F3866" s="85" t="s">
        <v>3</v>
      </c>
      <c r="G3866" s="85">
        <v>1737345</v>
      </c>
      <c r="H3866" s="89"/>
      <c r="I3866" s="270" t="s">
        <v>9787</v>
      </c>
      <c r="J3866" s="89"/>
      <c r="K3866" s="89"/>
      <c r="L3866" s="89"/>
      <c r="M3866" s="89"/>
      <c r="N3866" s="271">
        <v>0</v>
      </c>
      <c r="O3866" s="271">
        <v>722971.11</v>
      </c>
      <c r="P3866" s="89" t="s">
        <v>670</v>
      </c>
    </row>
    <row r="3867" spans="1:16" ht="51">
      <c r="A3867" s="268">
        <v>291</v>
      </c>
      <c r="B3867" s="89"/>
      <c r="C3867" s="269" t="s">
        <v>129</v>
      </c>
      <c r="D3867" s="84">
        <v>43588</v>
      </c>
      <c r="E3867" s="85" t="s">
        <v>8116</v>
      </c>
      <c r="F3867" s="85" t="s">
        <v>3</v>
      </c>
      <c r="G3867" s="85">
        <v>1737346</v>
      </c>
      <c r="H3867" s="89"/>
      <c r="I3867" s="270" t="s">
        <v>9788</v>
      </c>
      <c r="J3867" s="89"/>
      <c r="K3867" s="89"/>
      <c r="L3867" s="89"/>
      <c r="M3867" s="89"/>
      <c r="N3867" s="271">
        <v>0</v>
      </c>
      <c r="O3867" s="271">
        <v>6840092.1399999997</v>
      </c>
      <c r="P3867" s="89" t="s">
        <v>670</v>
      </c>
    </row>
    <row r="3868" spans="1:16" ht="38.25">
      <c r="A3868" s="268" t="s">
        <v>565</v>
      </c>
      <c r="B3868" s="89"/>
      <c r="C3868" s="269" t="s">
        <v>615</v>
      </c>
      <c r="D3868" s="84">
        <v>43588</v>
      </c>
      <c r="E3868" s="85" t="s">
        <v>8117</v>
      </c>
      <c r="F3868" s="85" t="s">
        <v>3</v>
      </c>
      <c r="G3868" s="85">
        <v>1737132</v>
      </c>
      <c r="H3868" s="89"/>
      <c r="I3868" s="270" t="s">
        <v>7396</v>
      </c>
      <c r="J3868" s="89"/>
      <c r="K3868" s="89"/>
      <c r="L3868" s="89"/>
      <c r="M3868" s="89"/>
      <c r="N3868" s="271">
        <v>0</v>
      </c>
      <c r="O3868" s="271">
        <v>300</v>
      </c>
      <c r="P3868" s="89" t="s">
        <v>670</v>
      </c>
    </row>
    <row r="3869" spans="1:16" ht="51">
      <c r="A3869" s="268">
        <v>35</v>
      </c>
      <c r="B3869" s="89"/>
      <c r="C3869" s="269" t="s">
        <v>46</v>
      </c>
      <c r="D3869" s="84">
        <v>43588</v>
      </c>
      <c r="E3869" s="85" t="s">
        <v>8118</v>
      </c>
      <c r="F3869" s="85" t="s">
        <v>3</v>
      </c>
      <c r="G3869" s="85">
        <v>1737136</v>
      </c>
      <c r="H3869" s="89"/>
      <c r="I3869" s="270" t="s">
        <v>9789</v>
      </c>
      <c r="J3869" s="89"/>
      <c r="K3869" s="89"/>
      <c r="L3869" s="89"/>
      <c r="M3869" s="89"/>
      <c r="N3869" s="271">
        <v>0</v>
      </c>
      <c r="O3869" s="271">
        <v>290</v>
      </c>
      <c r="P3869" s="89" t="s">
        <v>670</v>
      </c>
    </row>
    <row r="3870" spans="1:16" ht="38.25">
      <c r="A3870" s="268" t="s">
        <v>565</v>
      </c>
      <c r="B3870" s="89"/>
      <c r="C3870" s="269" t="s">
        <v>615</v>
      </c>
      <c r="D3870" s="84">
        <v>43588</v>
      </c>
      <c r="E3870" s="85" t="s">
        <v>8119</v>
      </c>
      <c r="F3870" s="85" t="s">
        <v>3</v>
      </c>
      <c r="G3870" s="85">
        <v>1737138</v>
      </c>
      <c r="H3870" s="89"/>
      <c r="I3870" s="270" t="s">
        <v>747</v>
      </c>
      <c r="J3870" s="89"/>
      <c r="K3870" s="89"/>
      <c r="L3870" s="89"/>
      <c r="M3870" s="89"/>
      <c r="N3870" s="271">
        <v>0</v>
      </c>
      <c r="O3870" s="271">
        <v>6200</v>
      </c>
      <c r="P3870" s="89" t="s">
        <v>670</v>
      </c>
    </row>
    <row r="3871" spans="1:16" ht="51">
      <c r="A3871" s="268">
        <v>132</v>
      </c>
      <c r="B3871" s="89"/>
      <c r="C3871" s="269" t="s">
        <v>68</v>
      </c>
      <c r="D3871" s="84">
        <v>43588</v>
      </c>
      <c r="E3871" s="85" t="s">
        <v>8120</v>
      </c>
      <c r="F3871" s="85" t="s">
        <v>3</v>
      </c>
      <c r="G3871" s="85">
        <v>1737143</v>
      </c>
      <c r="H3871" s="89"/>
      <c r="I3871" s="270" t="s">
        <v>9790</v>
      </c>
      <c r="J3871" s="89"/>
      <c r="K3871" s="89"/>
      <c r="L3871" s="89"/>
      <c r="M3871" s="89"/>
      <c r="N3871" s="271">
        <v>0</v>
      </c>
      <c r="O3871" s="271">
        <v>0.88</v>
      </c>
      <c r="P3871" s="89" t="s">
        <v>741</v>
      </c>
    </row>
    <row r="3872" spans="1:16" ht="38.25">
      <c r="A3872" s="268" t="s">
        <v>565</v>
      </c>
      <c r="B3872" s="89"/>
      <c r="C3872" s="269" t="s">
        <v>615</v>
      </c>
      <c r="D3872" s="84">
        <v>43588</v>
      </c>
      <c r="E3872" s="85" t="s">
        <v>8121</v>
      </c>
      <c r="F3872" s="85" t="s">
        <v>3</v>
      </c>
      <c r="G3872" s="85">
        <v>1737160</v>
      </c>
      <c r="H3872" s="89"/>
      <c r="I3872" s="270" t="s">
        <v>2209</v>
      </c>
      <c r="J3872" s="89"/>
      <c r="K3872" s="89"/>
      <c r="L3872" s="89"/>
      <c r="M3872" s="89"/>
      <c r="N3872" s="271">
        <v>0</v>
      </c>
      <c r="O3872" s="271">
        <v>2075</v>
      </c>
      <c r="P3872" s="89" t="s">
        <v>670</v>
      </c>
    </row>
    <row r="3873" spans="1:16" ht="38.25">
      <c r="A3873" s="268">
        <v>46</v>
      </c>
      <c r="B3873" s="89"/>
      <c r="C3873" s="269" t="s">
        <v>48</v>
      </c>
      <c r="D3873" s="84">
        <v>43588</v>
      </c>
      <c r="E3873" s="85" t="s">
        <v>8122</v>
      </c>
      <c r="F3873" s="85" t="s">
        <v>3</v>
      </c>
      <c r="G3873" s="85">
        <v>1737166</v>
      </c>
      <c r="H3873" s="89"/>
      <c r="I3873" s="270" t="s">
        <v>9791</v>
      </c>
      <c r="J3873" s="89"/>
      <c r="K3873" s="89"/>
      <c r="L3873" s="89"/>
      <c r="M3873" s="89"/>
      <c r="N3873" s="271">
        <v>0</v>
      </c>
      <c r="O3873" s="271">
        <v>222</v>
      </c>
      <c r="P3873" s="89" t="s">
        <v>670</v>
      </c>
    </row>
    <row r="3874" spans="1:16" ht="38.25">
      <c r="A3874" s="268">
        <v>46</v>
      </c>
      <c r="B3874" s="89"/>
      <c r="C3874" s="269" t="s">
        <v>48</v>
      </c>
      <c r="D3874" s="84">
        <v>43588</v>
      </c>
      <c r="E3874" s="85" t="s">
        <v>8123</v>
      </c>
      <c r="F3874" s="85" t="s">
        <v>3</v>
      </c>
      <c r="G3874" s="85">
        <v>1737170</v>
      </c>
      <c r="H3874" s="89"/>
      <c r="I3874" s="270" t="s">
        <v>9792</v>
      </c>
      <c r="J3874" s="89"/>
      <c r="K3874" s="89"/>
      <c r="L3874" s="89"/>
      <c r="M3874" s="89"/>
      <c r="N3874" s="271">
        <v>0</v>
      </c>
      <c r="O3874" s="271">
        <v>222</v>
      </c>
      <c r="P3874" s="89" t="s">
        <v>670</v>
      </c>
    </row>
    <row r="3875" spans="1:16" ht="76.5" hidden="1">
      <c r="A3875" s="268">
        <v>513</v>
      </c>
      <c r="B3875" s="89"/>
      <c r="C3875" s="269" t="s">
        <v>171</v>
      </c>
      <c r="D3875" s="84">
        <v>43588</v>
      </c>
      <c r="E3875" s="85" t="s">
        <v>8124</v>
      </c>
      <c r="F3875" s="85" t="s">
        <v>15</v>
      </c>
      <c r="G3875" s="85">
        <v>1028960</v>
      </c>
      <c r="H3875" s="89"/>
      <c r="I3875" s="270" t="s">
        <v>9793</v>
      </c>
      <c r="J3875" s="89"/>
      <c r="K3875" s="89"/>
      <c r="L3875" s="89"/>
      <c r="M3875" s="89"/>
      <c r="N3875" s="271">
        <v>50</v>
      </c>
      <c r="O3875" s="271">
        <v>0</v>
      </c>
      <c r="P3875" s="89" t="s">
        <v>670</v>
      </c>
    </row>
    <row r="3876" spans="1:16" ht="76.5" hidden="1">
      <c r="A3876" s="268">
        <v>25</v>
      </c>
      <c r="B3876" s="89"/>
      <c r="C3876" s="269" t="s">
        <v>45</v>
      </c>
      <c r="D3876" s="84">
        <v>43588</v>
      </c>
      <c r="E3876" s="85" t="s">
        <v>8125</v>
      </c>
      <c r="F3876" s="85" t="s">
        <v>671</v>
      </c>
      <c r="G3876" s="85">
        <v>363724</v>
      </c>
      <c r="H3876" s="89"/>
      <c r="I3876" s="270" t="s">
        <v>9794</v>
      </c>
      <c r="J3876" s="89"/>
      <c r="K3876" s="89"/>
      <c r="L3876" s="89"/>
      <c r="M3876" s="89"/>
      <c r="N3876" s="271">
        <v>10030.950000000001</v>
      </c>
      <c r="O3876" s="271">
        <v>0</v>
      </c>
      <c r="P3876" s="89" t="s">
        <v>670</v>
      </c>
    </row>
    <row r="3877" spans="1:16" ht="89.25" hidden="1">
      <c r="A3877" s="268">
        <v>25</v>
      </c>
      <c r="B3877" s="89"/>
      <c r="C3877" s="269" t="s">
        <v>45</v>
      </c>
      <c r="D3877" s="84">
        <v>43588</v>
      </c>
      <c r="E3877" s="85" t="s">
        <v>8125</v>
      </c>
      <c r="F3877" s="85" t="s">
        <v>671</v>
      </c>
      <c r="G3877" s="85">
        <v>363728</v>
      </c>
      <c r="H3877" s="89"/>
      <c r="I3877" s="270" t="s">
        <v>9795</v>
      </c>
      <c r="J3877" s="89"/>
      <c r="K3877" s="89"/>
      <c r="L3877" s="89"/>
      <c r="M3877" s="89"/>
      <c r="N3877" s="271">
        <v>16705.07</v>
      </c>
      <c r="O3877" s="271">
        <v>0</v>
      </c>
      <c r="P3877" s="89" t="s">
        <v>670</v>
      </c>
    </row>
    <row r="3878" spans="1:16" ht="51" hidden="1">
      <c r="A3878" s="268">
        <v>150</v>
      </c>
      <c r="B3878" s="89"/>
      <c r="C3878" s="269" t="s">
        <v>81</v>
      </c>
      <c r="D3878" s="84">
        <v>43588</v>
      </c>
      <c r="E3878" s="85" t="s">
        <v>8126</v>
      </c>
      <c r="F3878" s="85" t="s">
        <v>6</v>
      </c>
      <c r="G3878" s="85">
        <v>1113623</v>
      </c>
      <c r="H3878" s="89"/>
      <c r="I3878" s="270" t="s">
        <v>9796</v>
      </c>
      <c r="J3878" s="89"/>
      <c r="K3878" s="89"/>
      <c r="L3878" s="89"/>
      <c r="M3878" s="89"/>
      <c r="N3878" s="271">
        <v>0</v>
      </c>
      <c r="O3878" s="271">
        <v>422452.03</v>
      </c>
      <c r="P3878" s="89" t="s">
        <v>670</v>
      </c>
    </row>
    <row r="3879" spans="1:16" ht="63.75" hidden="1">
      <c r="A3879" s="268">
        <v>16</v>
      </c>
      <c r="B3879" s="89"/>
      <c r="C3879" s="269" t="s">
        <v>43</v>
      </c>
      <c r="D3879" s="84">
        <v>43588</v>
      </c>
      <c r="E3879" s="85" t="s">
        <v>8127</v>
      </c>
      <c r="F3879" s="85" t="s">
        <v>629</v>
      </c>
      <c r="G3879" s="85">
        <v>7914</v>
      </c>
      <c r="H3879" s="89"/>
      <c r="I3879" s="270" t="s">
        <v>9797</v>
      </c>
      <c r="J3879" s="89"/>
      <c r="K3879" s="89"/>
      <c r="L3879" s="89"/>
      <c r="M3879" s="89"/>
      <c r="N3879" s="271">
        <v>324</v>
      </c>
      <c r="O3879" s="271">
        <v>0</v>
      </c>
      <c r="P3879" s="89" t="s">
        <v>670</v>
      </c>
    </row>
    <row r="3880" spans="1:16" ht="76.5" hidden="1">
      <c r="A3880" s="268" t="s">
        <v>557</v>
      </c>
      <c r="B3880" s="89"/>
      <c r="C3880" s="269" t="s">
        <v>781</v>
      </c>
      <c r="D3880" s="84">
        <v>43588</v>
      </c>
      <c r="E3880" s="85" t="s">
        <v>8128</v>
      </c>
      <c r="F3880" s="85" t="s">
        <v>6</v>
      </c>
      <c r="G3880" s="85">
        <v>1114140</v>
      </c>
      <c r="H3880" s="89"/>
      <c r="I3880" s="270" t="s">
        <v>9798</v>
      </c>
      <c r="J3880" s="89"/>
      <c r="K3880" s="89"/>
      <c r="L3880" s="89"/>
      <c r="M3880" s="89"/>
      <c r="N3880" s="271">
        <v>0</v>
      </c>
      <c r="O3880" s="271">
        <v>758000</v>
      </c>
      <c r="P3880" s="89" t="s">
        <v>670</v>
      </c>
    </row>
    <row r="3881" spans="1:16" ht="63.75" hidden="1">
      <c r="A3881" s="268">
        <v>340</v>
      </c>
      <c r="B3881" s="89"/>
      <c r="C3881" s="269" t="s">
        <v>147</v>
      </c>
      <c r="D3881" s="84">
        <v>43588</v>
      </c>
      <c r="E3881" s="85" t="s">
        <v>8129</v>
      </c>
      <c r="F3881" s="85" t="s">
        <v>6</v>
      </c>
      <c r="G3881" s="85">
        <v>1029290</v>
      </c>
      <c r="H3881" s="89"/>
      <c r="I3881" s="270" t="s">
        <v>9799</v>
      </c>
      <c r="J3881" s="89"/>
      <c r="K3881" s="89"/>
      <c r="L3881" s="89"/>
      <c r="M3881" s="89"/>
      <c r="N3881" s="271">
        <v>0</v>
      </c>
      <c r="O3881" s="271">
        <v>99723.82</v>
      </c>
      <c r="P3881" s="89" t="s">
        <v>670</v>
      </c>
    </row>
    <row r="3882" spans="1:16" ht="63.75" hidden="1">
      <c r="A3882" s="268">
        <v>340</v>
      </c>
      <c r="B3882" s="89"/>
      <c r="C3882" s="269" t="s">
        <v>147</v>
      </c>
      <c r="D3882" s="84">
        <v>43588</v>
      </c>
      <c r="E3882" s="85" t="s">
        <v>8130</v>
      </c>
      <c r="F3882" s="85" t="s">
        <v>6</v>
      </c>
      <c r="G3882" s="85">
        <v>1029300</v>
      </c>
      <c r="H3882" s="89"/>
      <c r="I3882" s="270" t="s">
        <v>9800</v>
      </c>
      <c r="J3882" s="89"/>
      <c r="K3882" s="89"/>
      <c r="L3882" s="89"/>
      <c r="M3882" s="89"/>
      <c r="N3882" s="271">
        <v>0</v>
      </c>
      <c r="O3882" s="271">
        <v>8245.7199999999993</v>
      </c>
      <c r="P3882" s="89" t="s">
        <v>670</v>
      </c>
    </row>
    <row r="3883" spans="1:16" ht="63.75" hidden="1">
      <c r="A3883" s="268">
        <v>16</v>
      </c>
      <c r="B3883" s="89"/>
      <c r="C3883" s="269" t="s">
        <v>43</v>
      </c>
      <c r="D3883" s="84">
        <v>43588</v>
      </c>
      <c r="E3883" s="85" t="s">
        <v>8131</v>
      </c>
      <c r="F3883" s="85" t="s">
        <v>629</v>
      </c>
      <c r="G3883" s="85">
        <v>7915</v>
      </c>
      <c r="H3883" s="89"/>
      <c r="I3883" s="270" t="s">
        <v>9801</v>
      </c>
      <c r="J3883" s="89"/>
      <c r="K3883" s="89"/>
      <c r="L3883" s="89"/>
      <c r="M3883" s="89"/>
      <c r="N3883" s="271">
        <v>92.66</v>
      </c>
      <c r="O3883" s="271">
        <v>0</v>
      </c>
      <c r="P3883" s="89" t="s">
        <v>670</v>
      </c>
    </row>
    <row r="3884" spans="1:16" ht="76.5" hidden="1">
      <c r="A3884" s="268">
        <v>596</v>
      </c>
      <c r="B3884" s="89"/>
      <c r="C3884" s="269" t="s">
        <v>1369</v>
      </c>
      <c r="D3884" s="84">
        <v>43588</v>
      </c>
      <c r="E3884" s="85" t="s">
        <v>8132</v>
      </c>
      <c r="F3884" s="85" t="s">
        <v>629</v>
      </c>
      <c r="G3884" s="85">
        <v>7897</v>
      </c>
      <c r="H3884" s="89"/>
      <c r="I3884" s="270" t="s">
        <v>9802</v>
      </c>
      <c r="J3884" s="89"/>
      <c r="K3884" s="89"/>
      <c r="L3884" s="89"/>
      <c r="M3884" s="89"/>
      <c r="N3884" s="271">
        <v>2460.4499999999998</v>
      </c>
      <c r="O3884" s="271">
        <v>0</v>
      </c>
      <c r="P3884" s="89" t="s">
        <v>670</v>
      </c>
    </row>
    <row r="3885" spans="1:16" ht="89.25" hidden="1">
      <c r="A3885" s="268">
        <v>376</v>
      </c>
      <c r="B3885" s="89"/>
      <c r="C3885" s="269" t="s">
        <v>638</v>
      </c>
      <c r="D3885" s="84">
        <v>43588</v>
      </c>
      <c r="E3885" s="85" t="s">
        <v>8133</v>
      </c>
      <c r="F3885" s="85" t="s">
        <v>15</v>
      </c>
      <c r="G3885" s="85">
        <v>7928</v>
      </c>
      <c r="H3885" s="89"/>
      <c r="I3885" s="270" t="s">
        <v>9803</v>
      </c>
      <c r="J3885" s="89"/>
      <c r="K3885" s="89"/>
      <c r="L3885" s="89"/>
      <c r="M3885" s="89"/>
      <c r="N3885" s="271">
        <v>3562.53</v>
      </c>
      <c r="O3885" s="271">
        <v>0</v>
      </c>
      <c r="P3885" s="89" t="s">
        <v>670</v>
      </c>
    </row>
    <row r="3886" spans="1:16" ht="89.25" hidden="1">
      <c r="A3886" s="268">
        <v>132</v>
      </c>
      <c r="B3886" s="89"/>
      <c r="C3886" s="269" t="s">
        <v>68</v>
      </c>
      <c r="D3886" s="84">
        <v>43588</v>
      </c>
      <c r="E3886" s="85" t="s">
        <v>8134</v>
      </c>
      <c r="F3886" s="85" t="s">
        <v>15</v>
      </c>
      <c r="G3886" s="85">
        <v>7925</v>
      </c>
      <c r="H3886" s="89"/>
      <c r="I3886" s="270" t="s">
        <v>9804</v>
      </c>
      <c r="J3886" s="89"/>
      <c r="K3886" s="89"/>
      <c r="L3886" s="89"/>
      <c r="M3886" s="89"/>
      <c r="N3886" s="271">
        <v>880.68</v>
      </c>
      <c r="O3886" s="271">
        <v>0</v>
      </c>
      <c r="P3886" s="89" t="s">
        <v>670</v>
      </c>
    </row>
    <row r="3887" spans="1:16" ht="89.25" hidden="1">
      <c r="A3887" s="268">
        <v>20</v>
      </c>
      <c r="B3887" s="89"/>
      <c r="C3887" s="269" t="s">
        <v>44</v>
      </c>
      <c r="D3887" s="84">
        <v>43588</v>
      </c>
      <c r="E3887" s="85" t="s">
        <v>8135</v>
      </c>
      <c r="F3887" s="85" t="s">
        <v>15</v>
      </c>
      <c r="G3887" s="85">
        <v>7921</v>
      </c>
      <c r="H3887" s="89"/>
      <c r="I3887" s="270" t="s">
        <v>9805</v>
      </c>
      <c r="J3887" s="89"/>
      <c r="K3887" s="89"/>
      <c r="L3887" s="89"/>
      <c r="M3887" s="89"/>
      <c r="N3887" s="271">
        <v>270</v>
      </c>
      <c r="O3887" s="271">
        <v>0</v>
      </c>
      <c r="P3887" s="89" t="s">
        <v>670</v>
      </c>
    </row>
    <row r="3888" spans="1:16" ht="63.75" hidden="1">
      <c r="A3888" s="268">
        <v>340</v>
      </c>
      <c r="B3888" s="89"/>
      <c r="C3888" s="269" t="s">
        <v>147</v>
      </c>
      <c r="D3888" s="84">
        <v>43588</v>
      </c>
      <c r="E3888" s="85" t="s">
        <v>8136</v>
      </c>
      <c r="F3888" s="85" t="s">
        <v>15</v>
      </c>
      <c r="G3888" s="85">
        <v>1029291</v>
      </c>
      <c r="H3888" s="89"/>
      <c r="I3888" s="270" t="s">
        <v>9806</v>
      </c>
      <c r="J3888" s="89"/>
      <c r="K3888" s="89"/>
      <c r="L3888" s="89"/>
      <c r="M3888" s="89"/>
      <c r="N3888" s="271">
        <v>50</v>
      </c>
      <c r="O3888" s="271">
        <v>0</v>
      </c>
      <c r="P3888" s="89" t="s">
        <v>670</v>
      </c>
    </row>
    <row r="3889" spans="1:16" ht="51" hidden="1">
      <c r="A3889" s="268">
        <v>340</v>
      </c>
      <c r="B3889" s="89"/>
      <c r="C3889" s="269" t="s">
        <v>147</v>
      </c>
      <c r="D3889" s="84">
        <v>43588</v>
      </c>
      <c r="E3889" s="85" t="s">
        <v>8137</v>
      </c>
      <c r="F3889" s="85" t="s">
        <v>15</v>
      </c>
      <c r="G3889" s="85">
        <v>1029301</v>
      </c>
      <c r="H3889" s="89"/>
      <c r="I3889" s="270" t="s">
        <v>9807</v>
      </c>
      <c r="J3889" s="89"/>
      <c r="K3889" s="89"/>
      <c r="L3889" s="89"/>
      <c r="M3889" s="89"/>
      <c r="N3889" s="271">
        <v>50</v>
      </c>
      <c r="O3889" s="271">
        <v>0</v>
      </c>
      <c r="P3889" s="89" t="s">
        <v>670</v>
      </c>
    </row>
    <row r="3890" spans="1:16" ht="51" hidden="1">
      <c r="A3890" s="268">
        <v>117</v>
      </c>
      <c r="B3890" s="89"/>
      <c r="C3890" s="269" t="s">
        <v>62</v>
      </c>
      <c r="D3890" s="84">
        <v>43588</v>
      </c>
      <c r="E3890" s="85" t="s">
        <v>8138</v>
      </c>
      <c r="F3890" s="85" t="s">
        <v>11</v>
      </c>
      <c r="G3890" s="85">
        <v>953247</v>
      </c>
      <c r="H3890" s="89"/>
      <c r="I3890" s="270" t="s">
        <v>9808</v>
      </c>
      <c r="J3890" s="89"/>
      <c r="K3890" s="89"/>
      <c r="L3890" s="89"/>
      <c r="M3890" s="89"/>
      <c r="N3890" s="271">
        <v>50</v>
      </c>
      <c r="O3890" s="271">
        <v>0</v>
      </c>
      <c r="P3890" s="89" t="s">
        <v>670</v>
      </c>
    </row>
    <row r="3891" spans="1:16" ht="63.75" hidden="1">
      <c r="A3891" s="268">
        <v>513</v>
      </c>
      <c r="B3891" s="89"/>
      <c r="C3891" s="269" t="s">
        <v>171</v>
      </c>
      <c r="D3891" s="84">
        <v>43588</v>
      </c>
      <c r="E3891" s="85" t="s">
        <v>8139</v>
      </c>
      <c r="F3891" s="85" t="s">
        <v>15</v>
      </c>
      <c r="G3891" s="85">
        <v>1029903</v>
      </c>
      <c r="H3891" s="89"/>
      <c r="I3891" s="270" t="s">
        <v>6040</v>
      </c>
      <c r="J3891" s="89"/>
      <c r="K3891" s="89"/>
      <c r="L3891" s="89"/>
      <c r="M3891" s="89"/>
      <c r="N3891" s="271">
        <v>50</v>
      </c>
      <c r="O3891" s="271">
        <v>0</v>
      </c>
      <c r="P3891" s="89" t="s">
        <v>670</v>
      </c>
    </row>
    <row r="3892" spans="1:16" ht="102" hidden="1">
      <c r="A3892" s="268">
        <v>585</v>
      </c>
      <c r="B3892" s="89"/>
      <c r="C3892" s="269" t="s">
        <v>183</v>
      </c>
      <c r="D3892" s="84">
        <v>43588</v>
      </c>
      <c r="E3892" s="85" t="s">
        <v>8140</v>
      </c>
      <c r="F3892" s="85" t="s">
        <v>629</v>
      </c>
      <c r="G3892" s="85">
        <v>7892</v>
      </c>
      <c r="H3892" s="89"/>
      <c r="I3892" s="270" t="s">
        <v>9809</v>
      </c>
      <c r="J3892" s="89"/>
      <c r="K3892" s="89"/>
      <c r="L3892" s="89"/>
      <c r="M3892" s="89"/>
      <c r="N3892" s="271">
        <v>48183.19</v>
      </c>
      <c r="O3892" s="271">
        <v>0</v>
      </c>
      <c r="P3892" s="89" t="s">
        <v>670</v>
      </c>
    </row>
    <row r="3893" spans="1:16" ht="51" hidden="1">
      <c r="A3893" s="268">
        <v>119</v>
      </c>
      <c r="B3893" s="89"/>
      <c r="C3893" s="269" t="s">
        <v>63</v>
      </c>
      <c r="D3893" s="84">
        <v>43588</v>
      </c>
      <c r="E3893" s="85" t="s">
        <v>8141</v>
      </c>
      <c r="F3893" s="85" t="s">
        <v>11</v>
      </c>
      <c r="G3893" s="85">
        <v>953271</v>
      </c>
      <c r="H3893" s="89"/>
      <c r="I3893" s="270" t="s">
        <v>9810</v>
      </c>
      <c r="J3893" s="89"/>
      <c r="K3893" s="89"/>
      <c r="L3893" s="89"/>
      <c r="M3893" s="89"/>
      <c r="N3893" s="271">
        <v>50</v>
      </c>
      <c r="O3893" s="271">
        <v>0</v>
      </c>
      <c r="P3893" s="89" t="s">
        <v>670</v>
      </c>
    </row>
    <row r="3894" spans="1:16" ht="51" hidden="1">
      <c r="A3894" s="268">
        <v>117</v>
      </c>
      <c r="B3894" s="89"/>
      <c r="C3894" s="269" t="s">
        <v>62</v>
      </c>
      <c r="D3894" s="84">
        <v>43588</v>
      </c>
      <c r="E3894" s="85" t="s">
        <v>8142</v>
      </c>
      <c r="F3894" s="85" t="s">
        <v>11</v>
      </c>
      <c r="G3894" s="85">
        <v>953272</v>
      </c>
      <c r="H3894" s="89"/>
      <c r="I3894" s="270" t="s">
        <v>9811</v>
      </c>
      <c r="J3894" s="89"/>
      <c r="K3894" s="89"/>
      <c r="L3894" s="89"/>
      <c r="M3894" s="89"/>
      <c r="N3894" s="271">
        <v>50</v>
      </c>
      <c r="O3894" s="271">
        <v>0</v>
      </c>
      <c r="P3894" s="89" t="s">
        <v>670</v>
      </c>
    </row>
    <row r="3895" spans="1:16" ht="51" hidden="1">
      <c r="A3895" s="268">
        <v>513</v>
      </c>
      <c r="B3895" s="89"/>
      <c r="C3895" s="269" t="s">
        <v>171</v>
      </c>
      <c r="D3895" s="84">
        <v>43588</v>
      </c>
      <c r="E3895" s="85" t="s">
        <v>8143</v>
      </c>
      <c r="F3895" s="85" t="s">
        <v>11</v>
      </c>
      <c r="G3895" s="85">
        <v>953275</v>
      </c>
      <c r="H3895" s="89"/>
      <c r="I3895" s="270" t="s">
        <v>9812</v>
      </c>
      <c r="J3895" s="89"/>
      <c r="K3895" s="89"/>
      <c r="L3895" s="89"/>
      <c r="M3895" s="89"/>
      <c r="N3895" s="271">
        <v>50</v>
      </c>
      <c r="O3895" s="271">
        <v>0</v>
      </c>
      <c r="P3895" s="89" t="s">
        <v>670</v>
      </c>
    </row>
    <row r="3896" spans="1:16" ht="63.75">
      <c r="A3896" s="268">
        <v>20</v>
      </c>
      <c r="B3896" s="89"/>
      <c r="C3896" s="269" t="s">
        <v>44</v>
      </c>
      <c r="D3896" s="84">
        <v>43591</v>
      </c>
      <c r="E3896" s="85" t="s">
        <v>8144</v>
      </c>
      <c r="F3896" s="85" t="s">
        <v>3</v>
      </c>
      <c r="G3896" s="85">
        <v>1737910</v>
      </c>
      <c r="H3896" s="89"/>
      <c r="I3896" s="270" t="s">
        <v>9813</v>
      </c>
      <c r="J3896" s="89"/>
      <c r="K3896" s="89"/>
      <c r="L3896" s="89"/>
      <c r="M3896" s="89"/>
      <c r="N3896" s="271">
        <v>0</v>
      </c>
      <c r="O3896" s="271">
        <v>500</v>
      </c>
      <c r="P3896" s="89" t="s">
        <v>670</v>
      </c>
    </row>
    <row r="3897" spans="1:16" ht="51">
      <c r="A3897" s="268">
        <v>586</v>
      </c>
      <c r="B3897" s="89"/>
      <c r="C3897" s="269" t="s">
        <v>184</v>
      </c>
      <c r="D3897" s="84">
        <v>43591</v>
      </c>
      <c r="E3897" s="85" t="s">
        <v>8145</v>
      </c>
      <c r="F3897" s="85" t="s">
        <v>3</v>
      </c>
      <c r="G3897" s="85">
        <v>1737912</v>
      </c>
      <c r="H3897" s="89"/>
      <c r="I3897" s="270" t="s">
        <v>9814</v>
      </c>
      <c r="J3897" s="89"/>
      <c r="K3897" s="89"/>
      <c r="L3897" s="89"/>
      <c r="M3897" s="89"/>
      <c r="N3897" s="271">
        <v>0</v>
      </c>
      <c r="O3897" s="271">
        <v>344.5</v>
      </c>
      <c r="P3897" s="89" t="s">
        <v>670</v>
      </c>
    </row>
    <row r="3898" spans="1:16" ht="63.75">
      <c r="A3898" s="268">
        <v>20</v>
      </c>
      <c r="B3898" s="89"/>
      <c r="C3898" s="269" t="s">
        <v>44</v>
      </c>
      <c r="D3898" s="84">
        <v>43591</v>
      </c>
      <c r="E3898" s="85" t="s">
        <v>8146</v>
      </c>
      <c r="F3898" s="85" t="s">
        <v>3</v>
      </c>
      <c r="G3898" s="85">
        <v>1737913</v>
      </c>
      <c r="H3898" s="89"/>
      <c r="I3898" s="270" t="s">
        <v>9815</v>
      </c>
      <c r="J3898" s="89"/>
      <c r="K3898" s="89"/>
      <c r="L3898" s="89"/>
      <c r="M3898" s="89"/>
      <c r="N3898" s="271">
        <v>0</v>
      </c>
      <c r="O3898" s="271">
        <v>250</v>
      </c>
      <c r="P3898" s="89" t="s">
        <v>670</v>
      </c>
    </row>
    <row r="3899" spans="1:16" ht="38.25">
      <c r="A3899" s="268">
        <v>291</v>
      </c>
      <c r="B3899" s="89"/>
      <c r="C3899" s="269" t="s">
        <v>129</v>
      </c>
      <c r="D3899" s="84">
        <v>43591</v>
      </c>
      <c r="E3899" s="85" t="s">
        <v>8147</v>
      </c>
      <c r="F3899" s="85" t="s">
        <v>3</v>
      </c>
      <c r="G3899" s="85">
        <v>1737920</v>
      </c>
      <c r="H3899" s="89"/>
      <c r="I3899" s="270" t="s">
        <v>9816</v>
      </c>
      <c r="J3899" s="89"/>
      <c r="K3899" s="89"/>
      <c r="L3899" s="89"/>
      <c r="M3899" s="89"/>
      <c r="N3899" s="271">
        <v>0</v>
      </c>
      <c r="O3899" s="271">
        <v>70</v>
      </c>
      <c r="P3899" s="89" t="s">
        <v>670</v>
      </c>
    </row>
    <row r="3900" spans="1:16" ht="63.75">
      <c r="A3900" s="268">
        <v>10</v>
      </c>
      <c r="B3900" s="89"/>
      <c r="C3900" s="269" t="s">
        <v>41</v>
      </c>
      <c r="D3900" s="84">
        <v>43591</v>
      </c>
      <c r="E3900" s="85" t="s">
        <v>8148</v>
      </c>
      <c r="F3900" s="85" t="s">
        <v>3</v>
      </c>
      <c r="G3900" s="85">
        <v>1737928</v>
      </c>
      <c r="H3900" s="89"/>
      <c r="I3900" s="270" t="s">
        <v>9817</v>
      </c>
      <c r="J3900" s="89"/>
      <c r="K3900" s="89"/>
      <c r="L3900" s="89"/>
      <c r="M3900" s="89"/>
      <c r="N3900" s="271">
        <v>0</v>
      </c>
      <c r="O3900" s="271">
        <v>7679.75</v>
      </c>
      <c r="P3900" s="89" t="s">
        <v>670</v>
      </c>
    </row>
    <row r="3901" spans="1:16" ht="38.25">
      <c r="A3901" s="268">
        <v>526</v>
      </c>
      <c r="B3901" s="89"/>
      <c r="C3901" s="269" t="s">
        <v>610</v>
      </c>
      <c r="D3901" s="84">
        <v>43591</v>
      </c>
      <c r="E3901" s="85" t="s">
        <v>8149</v>
      </c>
      <c r="F3901" s="85" t="s">
        <v>3</v>
      </c>
      <c r="G3901" s="85">
        <v>1737931</v>
      </c>
      <c r="H3901" s="89"/>
      <c r="I3901" s="270" t="s">
        <v>9818</v>
      </c>
      <c r="J3901" s="89"/>
      <c r="K3901" s="89"/>
      <c r="L3901" s="89"/>
      <c r="M3901" s="89"/>
      <c r="N3901" s="271">
        <v>0</v>
      </c>
      <c r="O3901" s="271">
        <v>130</v>
      </c>
      <c r="P3901" s="89" t="s">
        <v>670</v>
      </c>
    </row>
    <row r="3902" spans="1:16" ht="38.25">
      <c r="A3902" s="268">
        <v>526</v>
      </c>
      <c r="B3902" s="89"/>
      <c r="C3902" s="269" t="s">
        <v>610</v>
      </c>
      <c r="D3902" s="84">
        <v>43591</v>
      </c>
      <c r="E3902" s="85" t="s">
        <v>8150</v>
      </c>
      <c r="F3902" s="85" t="s">
        <v>3</v>
      </c>
      <c r="G3902" s="85">
        <v>1737932</v>
      </c>
      <c r="H3902" s="89"/>
      <c r="I3902" s="270" t="s">
        <v>9819</v>
      </c>
      <c r="J3902" s="89"/>
      <c r="K3902" s="89"/>
      <c r="L3902" s="89"/>
      <c r="M3902" s="89"/>
      <c r="N3902" s="271">
        <v>0</v>
      </c>
      <c r="O3902" s="271">
        <v>194.93</v>
      </c>
      <c r="P3902" s="89" t="s">
        <v>670</v>
      </c>
    </row>
    <row r="3903" spans="1:16" ht="51">
      <c r="A3903" s="268">
        <v>16</v>
      </c>
      <c r="B3903" s="89"/>
      <c r="C3903" s="269" t="s">
        <v>43</v>
      </c>
      <c r="D3903" s="84">
        <v>43591</v>
      </c>
      <c r="E3903" s="85" t="s">
        <v>8151</v>
      </c>
      <c r="F3903" s="85" t="s">
        <v>3</v>
      </c>
      <c r="G3903" s="85">
        <v>1737968</v>
      </c>
      <c r="H3903" s="89"/>
      <c r="I3903" s="270" t="s">
        <v>9820</v>
      </c>
      <c r="J3903" s="89"/>
      <c r="K3903" s="89"/>
      <c r="L3903" s="89"/>
      <c r="M3903" s="89"/>
      <c r="N3903" s="271">
        <v>0</v>
      </c>
      <c r="O3903" s="271">
        <v>1484</v>
      </c>
      <c r="P3903" s="89" t="s">
        <v>670</v>
      </c>
    </row>
    <row r="3904" spans="1:16" ht="51">
      <c r="A3904" s="268">
        <v>35</v>
      </c>
      <c r="B3904" s="89"/>
      <c r="C3904" s="269" t="s">
        <v>46</v>
      </c>
      <c r="D3904" s="84">
        <v>43591</v>
      </c>
      <c r="E3904" s="85" t="s">
        <v>8152</v>
      </c>
      <c r="F3904" s="85" t="s">
        <v>3</v>
      </c>
      <c r="G3904" s="85">
        <v>1737975</v>
      </c>
      <c r="H3904" s="89"/>
      <c r="I3904" s="270" t="s">
        <v>3960</v>
      </c>
      <c r="J3904" s="89"/>
      <c r="K3904" s="89"/>
      <c r="L3904" s="89"/>
      <c r="M3904" s="89"/>
      <c r="N3904" s="271">
        <v>0</v>
      </c>
      <c r="O3904" s="271">
        <v>1500</v>
      </c>
      <c r="P3904" s="89" t="s">
        <v>670</v>
      </c>
    </row>
    <row r="3905" spans="1:16" ht="51">
      <c r="A3905" s="268">
        <v>586</v>
      </c>
      <c r="B3905" s="89"/>
      <c r="C3905" s="269" t="s">
        <v>184</v>
      </c>
      <c r="D3905" s="84">
        <v>43591</v>
      </c>
      <c r="E3905" s="85" t="s">
        <v>8153</v>
      </c>
      <c r="F3905" s="85" t="s">
        <v>3</v>
      </c>
      <c r="G3905" s="85">
        <v>1737902</v>
      </c>
      <c r="H3905" s="89"/>
      <c r="I3905" s="270" t="s">
        <v>9821</v>
      </c>
      <c r="J3905" s="89"/>
      <c r="K3905" s="89"/>
      <c r="L3905" s="89"/>
      <c r="M3905" s="89"/>
      <c r="N3905" s="271">
        <v>0</v>
      </c>
      <c r="O3905" s="271">
        <v>7626.01</v>
      </c>
      <c r="P3905" s="89" t="s">
        <v>670</v>
      </c>
    </row>
    <row r="3906" spans="1:16" ht="38.25">
      <c r="A3906" s="268">
        <v>35</v>
      </c>
      <c r="B3906" s="89"/>
      <c r="C3906" s="269" t="s">
        <v>46</v>
      </c>
      <c r="D3906" s="84">
        <v>43591</v>
      </c>
      <c r="E3906" s="85" t="s">
        <v>8154</v>
      </c>
      <c r="F3906" s="85" t="s">
        <v>3</v>
      </c>
      <c r="G3906" s="85">
        <v>1737894</v>
      </c>
      <c r="H3906" s="89"/>
      <c r="I3906" s="270" t="s">
        <v>9822</v>
      </c>
      <c r="J3906" s="89"/>
      <c r="K3906" s="89"/>
      <c r="L3906" s="89"/>
      <c r="M3906" s="89"/>
      <c r="N3906" s="271">
        <v>0</v>
      </c>
      <c r="O3906" s="271">
        <v>44000</v>
      </c>
      <c r="P3906" s="89" t="s">
        <v>670</v>
      </c>
    </row>
    <row r="3907" spans="1:16" ht="38.25">
      <c r="A3907" s="268">
        <v>35</v>
      </c>
      <c r="B3907" s="89"/>
      <c r="C3907" s="269" t="s">
        <v>46</v>
      </c>
      <c r="D3907" s="84">
        <v>43591</v>
      </c>
      <c r="E3907" s="85" t="s">
        <v>8155</v>
      </c>
      <c r="F3907" s="85" t="s">
        <v>3</v>
      </c>
      <c r="G3907" s="85">
        <v>1737876</v>
      </c>
      <c r="H3907" s="89"/>
      <c r="I3907" s="270" t="s">
        <v>9823</v>
      </c>
      <c r="J3907" s="89"/>
      <c r="K3907" s="89"/>
      <c r="L3907" s="89"/>
      <c r="M3907" s="89"/>
      <c r="N3907" s="271">
        <v>0</v>
      </c>
      <c r="O3907" s="271">
        <v>494</v>
      </c>
      <c r="P3907" s="89" t="s">
        <v>670</v>
      </c>
    </row>
    <row r="3908" spans="1:16" ht="51">
      <c r="A3908" s="268" t="s">
        <v>565</v>
      </c>
      <c r="B3908" s="89"/>
      <c r="C3908" s="269" t="s">
        <v>615</v>
      </c>
      <c r="D3908" s="84">
        <v>43591</v>
      </c>
      <c r="E3908" s="85" t="s">
        <v>8156</v>
      </c>
      <c r="F3908" s="85" t="s">
        <v>3</v>
      </c>
      <c r="G3908" s="85">
        <v>1737857</v>
      </c>
      <c r="H3908" s="89"/>
      <c r="I3908" s="270" t="s">
        <v>714</v>
      </c>
      <c r="J3908" s="89"/>
      <c r="K3908" s="89"/>
      <c r="L3908" s="89"/>
      <c r="M3908" s="89"/>
      <c r="N3908" s="271">
        <v>0</v>
      </c>
      <c r="O3908" s="271">
        <v>711.18000000000006</v>
      </c>
      <c r="P3908" s="89" t="s">
        <v>670</v>
      </c>
    </row>
    <row r="3909" spans="1:16" ht="38.25">
      <c r="A3909" s="268" t="s">
        <v>565</v>
      </c>
      <c r="B3909" s="89"/>
      <c r="C3909" s="269" t="s">
        <v>615</v>
      </c>
      <c r="D3909" s="84">
        <v>43591</v>
      </c>
      <c r="E3909" s="85" t="s">
        <v>8157</v>
      </c>
      <c r="F3909" s="85" t="s">
        <v>3</v>
      </c>
      <c r="G3909" s="85">
        <v>1737844</v>
      </c>
      <c r="H3909" s="89"/>
      <c r="I3909" s="270" t="s">
        <v>5404</v>
      </c>
      <c r="J3909" s="89"/>
      <c r="K3909" s="89"/>
      <c r="L3909" s="89"/>
      <c r="M3909" s="89"/>
      <c r="N3909" s="271">
        <v>0</v>
      </c>
      <c r="O3909" s="271">
        <v>800</v>
      </c>
      <c r="P3909" s="89" t="s">
        <v>670</v>
      </c>
    </row>
    <row r="3910" spans="1:16" ht="51">
      <c r="A3910" s="268" t="s">
        <v>565</v>
      </c>
      <c r="B3910" s="89"/>
      <c r="C3910" s="269" t="s">
        <v>615</v>
      </c>
      <c r="D3910" s="84">
        <v>43591</v>
      </c>
      <c r="E3910" s="85" t="s">
        <v>8158</v>
      </c>
      <c r="F3910" s="85" t="s">
        <v>3</v>
      </c>
      <c r="G3910" s="85">
        <v>1737838</v>
      </c>
      <c r="H3910" s="89"/>
      <c r="I3910" s="270" t="s">
        <v>9824</v>
      </c>
      <c r="J3910" s="89"/>
      <c r="K3910" s="89"/>
      <c r="L3910" s="89"/>
      <c r="M3910" s="89"/>
      <c r="N3910" s="271">
        <v>0</v>
      </c>
      <c r="O3910" s="271">
        <v>1332.7</v>
      </c>
      <c r="P3910" s="89" t="s">
        <v>670</v>
      </c>
    </row>
    <row r="3911" spans="1:16" ht="38.25">
      <c r="A3911" s="268" t="s">
        <v>565</v>
      </c>
      <c r="B3911" s="89"/>
      <c r="C3911" s="269" t="s">
        <v>615</v>
      </c>
      <c r="D3911" s="84">
        <v>43591</v>
      </c>
      <c r="E3911" s="85" t="s">
        <v>8159</v>
      </c>
      <c r="F3911" s="85" t="s">
        <v>3</v>
      </c>
      <c r="G3911" s="85">
        <v>1737833</v>
      </c>
      <c r="H3911" s="89"/>
      <c r="I3911" s="270" t="s">
        <v>778</v>
      </c>
      <c r="J3911" s="89"/>
      <c r="K3911" s="89"/>
      <c r="L3911" s="89"/>
      <c r="M3911" s="89"/>
      <c r="N3911" s="271">
        <v>0</v>
      </c>
      <c r="O3911" s="271">
        <v>1360</v>
      </c>
      <c r="P3911" s="89" t="s">
        <v>670</v>
      </c>
    </row>
    <row r="3912" spans="1:16" ht="51">
      <c r="A3912" s="268" t="s">
        <v>565</v>
      </c>
      <c r="B3912" s="89"/>
      <c r="C3912" s="269" t="s">
        <v>615</v>
      </c>
      <c r="D3912" s="84">
        <v>43591</v>
      </c>
      <c r="E3912" s="85" t="s">
        <v>8160</v>
      </c>
      <c r="F3912" s="85" t="s">
        <v>3</v>
      </c>
      <c r="G3912" s="85">
        <v>1737830</v>
      </c>
      <c r="H3912" s="89"/>
      <c r="I3912" s="270" t="s">
        <v>9825</v>
      </c>
      <c r="J3912" s="89"/>
      <c r="K3912" s="89"/>
      <c r="L3912" s="89"/>
      <c r="M3912" s="89"/>
      <c r="N3912" s="271">
        <v>0</v>
      </c>
      <c r="O3912" s="271">
        <v>3422.92</v>
      </c>
      <c r="P3912" s="89" t="s">
        <v>670</v>
      </c>
    </row>
    <row r="3913" spans="1:16" ht="38.25">
      <c r="A3913" s="268">
        <v>212</v>
      </c>
      <c r="B3913" s="89"/>
      <c r="C3913" s="269" t="s">
        <v>100</v>
      </c>
      <c r="D3913" s="84">
        <v>43591</v>
      </c>
      <c r="E3913" s="85" t="s">
        <v>8161</v>
      </c>
      <c r="F3913" s="85" t="s">
        <v>3</v>
      </c>
      <c r="G3913" s="85">
        <v>1737821</v>
      </c>
      <c r="H3913" s="89"/>
      <c r="I3913" s="270" t="s">
        <v>9826</v>
      </c>
      <c r="J3913" s="89"/>
      <c r="K3913" s="89"/>
      <c r="L3913" s="89"/>
      <c r="M3913" s="89"/>
      <c r="N3913" s="271">
        <v>0</v>
      </c>
      <c r="O3913" s="271">
        <v>70</v>
      </c>
      <c r="P3913" s="89" t="s">
        <v>670</v>
      </c>
    </row>
    <row r="3914" spans="1:16" ht="38.25">
      <c r="A3914" s="268">
        <v>206</v>
      </c>
      <c r="B3914" s="89"/>
      <c r="C3914" s="269" t="s">
        <v>97</v>
      </c>
      <c r="D3914" s="84">
        <v>43591</v>
      </c>
      <c r="E3914" s="85" t="s">
        <v>8162</v>
      </c>
      <c r="F3914" s="85" t="s">
        <v>3</v>
      </c>
      <c r="G3914" s="85">
        <v>1738154</v>
      </c>
      <c r="H3914" s="89"/>
      <c r="I3914" s="270" t="s">
        <v>9827</v>
      </c>
      <c r="J3914" s="89"/>
      <c r="K3914" s="89"/>
      <c r="L3914" s="89"/>
      <c r="M3914" s="89"/>
      <c r="N3914" s="271">
        <v>0</v>
      </c>
      <c r="O3914" s="271">
        <v>20</v>
      </c>
      <c r="P3914" s="89" t="s">
        <v>670</v>
      </c>
    </row>
    <row r="3915" spans="1:16" ht="51">
      <c r="A3915" s="268" t="s">
        <v>565</v>
      </c>
      <c r="B3915" s="89"/>
      <c r="C3915" s="269" t="s">
        <v>615</v>
      </c>
      <c r="D3915" s="84">
        <v>43591</v>
      </c>
      <c r="E3915" s="85" t="s">
        <v>8163</v>
      </c>
      <c r="F3915" s="85" t="s">
        <v>3</v>
      </c>
      <c r="G3915" s="85">
        <v>1738112</v>
      </c>
      <c r="H3915" s="89"/>
      <c r="I3915" s="270" t="s">
        <v>3911</v>
      </c>
      <c r="J3915" s="89"/>
      <c r="K3915" s="89"/>
      <c r="L3915" s="89"/>
      <c r="M3915" s="89"/>
      <c r="N3915" s="271">
        <v>0</v>
      </c>
      <c r="O3915" s="271">
        <v>4310</v>
      </c>
      <c r="P3915" s="89" t="s">
        <v>670</v>
      </c>
    </row>
    <row r="3916" spans="1:16" ht="38.25">
      <c r="A3916" s="268">
        <v>526</v>
      </c>
      <c r="B3916" s="89"/>
      <c r="C3916" s="269" t="s">
        <v>610</v>
      </c>
      <c r="D3916" s="84">
        <v>43591</v>
      </c>
      <c r="E3916" s="85" t="s">
        <v>8164</v>
      </c>
      <c r="F3916" s="85" t="s">
        <v>3</v>
      </c>
      <c r="G3916" s="85">
        <v>1738111</v>
      </c>
      <c r="H3916" s="89"/>
      <c r="I3916" s="270" t="s">
        <v>9828</v>
      </c>
      <c r="J3916" s="89"/>
      <c r="K3916" s="89"/>
      <c r="L3916" s="89"/>
      <c r="M3916" s="89"/>
      <c r="N3916" s="271">
        <v>0</v>
      </c>
      <c r="O3916" s="271">
        <v>51</v>
      </c>
      <c r="P3916" s="89" t="s">
        <v>670</v>
      </c>
    </row>
    <row r="3917" spans="1:16" ht="38.25">
      <c r="A3917" s="268">
        <v>526</v>
      </c>
      <c r="B3917" s="89"/>
      <c r="C3917" s="269" t="s">
        <v>610</v>
      </c>
      <c r="D3917" s="84">
        <v>43591</v>
      </c>
      <c r="E3917" s="85" t="s">
        <v>8165</v>
      </c>
      <c r="F3917" s="85" t="s">
        <v>3</v>
      </c>
      <c r="G3917" s="85">
        <v>1738110</v>
      </c>
      <c r="H3917" s="89"/>
      <c r="I3917" s="270" t="s">
        <v>9829</v>
      </c>
      <c r="J3917" s="89"/>
      <c r="K3917" s="89"/>
      <c r="L3917" s="89"/>
      <c r="M3917" s="89"/>
      <c r="N3917" s="271">
        <v>0</v>
      </c>
      <c r="O3917" s="271">
        <v>51</v>
      </c>
      <c r="P3917" s="89" t="s">
        <v>670</v>
      </c>
    </row>
    <row r="3918" spans="1:16" ht="38.25">
      <c r="A3918" s="268">
        <v>526</v>
      </c>
      <c r="B3918" s="89"/>
      <c r="C3918" s="269" t="s">
        <v>610</v>
      </c>
      <c r="D3918" s="84">
        <v>43591</v>
      </c>
      <c r="E3918" s="85" t="s">
        <v>8166</v>
      </c>
      <c r="F3918" s="85" t="s">
        <v>3</v>
      </c>
      <c r="G3918" s="85">
        <v>1738109</v>
      </c>
      <c r="H3918" s="89"/>
      <c r="I3918" s="270" t="s">
        <v>9830</v>
      </c>
      <c r="J3918" s="89"/>
      <c r="K3918" s="89"/>
      <c r="L3918" s="89"/>
      <c r="M3918" s="89"/>
      <c r="N3918" s="271">
        <v>0</v>
      </c>
      <c r="O3918" s="271">
        <v>51</v>
      </c>
      <c r="P3918" s="89" t="s">
        <v>670</v>
      </c>
    </row>
    <row r="3919" spans="1:16" ht="51">
      <c r="A3919" s="268">
        <v>526</v>
      </c>
      <c r="B3919" s="89"/>
      <c r="C3919" s="269" t="s">
        <v>610</v>
      </c>
      <c r="D3919" s="84">
        <v>43591</v>
      </c>
      <c r="E3919" s="85" t="s">
        <v>8167</v>
      </c>
      <c r="F3919" s="85" t="s">
        <v>3</v>
      </c>
      <c r="G3919" s="85">
        <v>1738107</v>
      </c>
      <c r="H3919" s="89"/>
      <c r="I3919" s="270" t="s">
        <v>9831</v>
      </c>
      <c r="J3919" s="89"/>
      <c r="K3919" s="89"/>
      <c r="L3919" s="89"/>
      <c r="M3919" s="89"/>
      <c r="N3919" s="271">
        <v>0</v>
      </c>
      <c r="O3919" s="271">
        <v>51</v>
      </c>
      <c r="P3919" s="89" t="s">
        <v>670</v>
      </c>
    </row>
    <row r="3920" spans="1:16" ht="51">
      <c r="A3920" s="268">
        <v>526</v>
      </c>
      <c r="B3920" s="89"/>
      <c r="C3920" s="269" t="s">
        <v>610</v>
      </c>
      <c r="D3920" s="84">
        <v>43591</v>
      </c>
      <c r="E3920" s="85" t="s">
        <v>8168</v>
      </c>
      <c r="F3920" s="85" t="s">
        <v>3</v>
      </c>
      <c r="G3920" s="85">
        <v>1738104</v>
      </c>
      <c r="H3920" s="89"/>
      <c r="I3920" s="270" t="s">
        <v>9832</v>
      </c>
      <c r="J3920" s="89"/>
      <c r="K3920" s="89"/>
      <c r="L3920" s="89"/>
      <c r="M3920" s="89"/>
      <c r="N3920" s="271">
        <v>0</v>
      </c>
      <c r="O3920" s="271">
        <v>450.07</v>
      </c>
      <c r="P3920" s="89" t="s">
        <v>670</v>
      </c>
    </row>
    <row r="3921" spans="1:16" ht="51">
      <c r="A3921" s="268">
        <v>41</v>
      </c>
      <c r="B3921" s="89"/>
      <c r="C3921" s="269" t="s">
        <v>47</v>
      </c>
      <c r="D3921" s="84">
        <v>43591</v>
      </c>
      <c r="E3921" s="85" t="s">
        <v>8169</v>
      </c>
      <c r="F3921" s="85" t="s">
        <v>3</v>
      </c>
      <c r="G3921" s="85">
        <v>1738103</v>
      </c>
      <c r="H3921" s="89"/>
      <c r="I3921" s="270" t="s">
        <v>9833</v>
      </c>
      <c r="J3921" s="89"/>
      <c r="K3921" s="89"/>
      <c r="L3921" s="89"/>
      <c r="M3921" s="89"/>
      <c r="N3921" s="271">
        <v>0</v>
      </c>
      <c r="O3921" s="271">
        <v>185</v>
      </c>
      <c r="P3921" s="89" t="s">
        <v>670</v>
      </c>
    </row>
    <row r="3922" spans="1:16" ht="51">
      <c r="A3922" s="268">
        <v>41</v>
      </c>
      <c r="B3922" s="89"/>
      <c r="C3922" s="269" t="s">
        <v>47</v>
      </c>
      <c r="D3922" s="84">
        <v>43591</v>
      </c>
      <c r="E3922" s="85" t="s">
        <v>8170</v>
      </c>
      <c r="F3922" s="85" t="s">
        <v>3</v>
      </c>
      <c r="G3922" s="85">
        <v>1738100</v>
      </c>
      <c r="H3922" s="89"/>
      <c r="I3922" s="270" t="s">
        <v>9834</v>
      </c>
      <c r="J3922" s="89"/>
      <c r="K3922" s="89"/>
      <c r="L3922" s="89"/>
      <c r="M3922" s="89"/>
      <c r="N3922" s="271">
        <v>0</v>
      </c>
      <c r="O3922" s="271">
        <v>323</v>
      </c>
      <c r="P3922" s="89" t="s">
        <v>670</v>
      </c>
    </row>
    <row r="3923" spans="1:16" ht="51">
      <c r="A3923" s="268" t="s">
        <v>565</v>
      </c>
      <c r="B3923" s="89"/>
      <c r="C3923" s="269" t="s">
        <v>615</v>
      </c>
      <c r="D3923" s="84">
        <v>43591</v>
      </c>
      <c r="E3923" s="85" t="s">
        <v>8171</v>
      </c>
      <c r="F3923" s="85" t="s">
        <v>3</v>
      </c>
      <c r="G3923" s="85">
        <v>1738091</v>
      </c>
      <c r="H3923" s="89"/>
      <c r="I3923" s="270" t="s">
        <v>9835</v>
      </c>
      <c r="J3923" s="89"/>
      <c r="K3923" s="89"/>
      <c r="L3923" s="89"/>
      <c r="M3923" s="89"/>
      <c r="N3923" s="271">
        <v>0</v>
      </c>
      <c r="O3923" s="271">
        <v>66.48</v>
      </c>
      <c r="P3923" s="89" t="s">
        <v>670</v>
      </c>
    </row>
    <row r="3924" spans="1:16" ht="51">
      <c r="A3924" s="268" t="s">
        <v>565</v>
      </c>
      <c r="B3924" s="89"/>
      <c r="C3924" s="269" t="s">
        <v>615</v>
      </c>
      <c r="D3924" s="84">
        <v>43591</v>
      </c>
      <c r="E3924" s="85" t="s">
        <v>8172</v>
      </c>
      <c r="F3924" s="85" t="s">
        <v>3</v>
      </c>
      <c r="G3924" s="85">
        <v>1738079</v>
      </c>
      <c r="H3924" s="89"/>
      <c r="I3924" s="270" t="s">
        <v>9836</v>
      </c>
      <c r="J3924" s="89"/>
      <c r="K3924" s="89"/>
      <c r="L3924" s="89"/>
      <c r="M3924" s="89"/>
      <c r="N3924" s="271">
        <v>0</v>
      </c>
      <c r="O3924" s="271">
        <v>321.86</v>
      </c>
      <c r="P3924" s="89" t="s">
        <v>670</v>
      </c>
    </row>
    <row r="3925" spans="1:16" ht="51">
      <c r="A3925" s="268">
        <v>46</v>
      </c>
      <c r="B3925" s="89"/>
      <c r="C3925" s="269" t="s">
        <v>48</v>
      </c>
      <c r="D3925" s="84">
        <v>43591</v>
      </c>
      <c r="E3925" s="85" t="s">
        <v>8173</v>
      </c>
      <c r="F3925" s="85" t="s">
        <v>3</v>
      </c>
      <c r="G3925" s="85">
        <v>1738073</v>
      </c>
      <c r="H3925" s="89"/>
      <c r="I3925" s="270" t="s">
        <v>9837</v>
      </c>
      <c r="J3925" s="89"/>
      <c r="K3925" s="89"/>
      <c r="L3925" s="89"/>
      <c r="M3925" s="89"/>
      <c r="N3925" s="271">
        <v>0</v>
      </c>
      <c r="O3925" s="271">
        <v>500</v>
      </c>
      <c r="P3925" s="89" t="s">
        <v>670</v>
      </c>
    </row>
    <row r="3926" spans="1:16" ht="51">
      <c r="A3926" s="268" t="s">
        <v>565</v>
      </c>
      <c r="B3926" s="89"/>
      <c r="C3926" s="269" t="s">
        <v>615</v>
      </c>
      <c r="D3926" s="84">
        <v>43591</v>
      </c>
      <c r="E3926" s="85" t="s">
        <v>8174</v>
      </c>
      <c r="F3926" s="85" t="s">
        <v>3</v>
      </c>
      <c r="G3926" s="85">
        <v>1738071</v>
      </c>
      <c r="H3926" s="89"/>
      <c r="I3926" s="270" t="s">
        <v>5452</v>
      </c>
      <c r="J3926" s="89"/>
      <c r="K3926" s="89"/>
      <c r="L3926" s="89"/>
      <c r="M3926" s="89"/>
      <c r="N3926" s="271">
        <v>0</v>
      </c>
      <c r="O3926" s="271">
        <v>1637.29</v>
      </c>
      <c r="P3926" s="89" t="s">
        <v>670</v>
      </c>
    </row>
    <row r="3927" spans="1:16" ht="51">
      <c r="A3927" s="268" t="s">
        <v>565</v>
      </c>
      <c r="B3927" s="89"/>
      <c r="C3927" s="269" t="s">
        <v>615</v>
      </c>
      <c r="D3927" s="84">
        <v>43591</v>
      </c>
      <c r="E3927" s="85" t="s">
        <v>8175</v>
      </c>
      <c r="F3927" s="85" t="s">
        <v>3</v>
      </c>
      <c r="G3927" s="85">
        <v>1738036</v>
      </c>
      <c r="H3927" s="89"/>
      <c r="I3927" s="270" t="s">
        <v>9838</v>
      </c>
      <c r="J3927" s="89"/>
      <c r="K3927" s="89"/>
      <c r="L3927" s="89"/>
      <c r="M3927" s="89"/>
      <c r="N3927" s="271">
        <v>0</v>
      </c>
      <c r="O3927" s="271">
        <v>1726</v>
      </c>
      <c r="P3927" s="89" t="s">
        <v>670</v>
      </c>
    </row>
    <row r="3928" spans="1:16" ht="51">
      <c r="A3928" s="268" t="s">
        <v>565</v>
      </c>
      <c r="B3928" s="89"/>
      <c r="C3928" s="269" t="s">
        <v>615</v>
      </c>
      <c r="D3928" s="84">
        <v>43591</v>
      </c>
      <c r="E3928" s="85" t="s">
        <v>8176</v>
      </c>
      <c r="F3928" s="85" t="s">
        <v>3</v>
      </c>
      <c r="G3928" s="85">
        <v>1738023</v>
      </c>
      <c r="H3928" s="89"/>
      <c r="I3928" s="270" t="s">
        <v>9839</v>
      </c>
      <c r="J3928" s="89"/>
      <c r="K3928" s="89"/>
      <c r="L3928" s="89"/>
      <c r="M3928" s="89"/>
      <c r="N3928" s="271">
        <v>0</v>
      </c>
      <c r="O3928" s="271">
        <v>12817.28</v>
      </c>
      <c r="P3928" s="89" t="s">
        <v>670</v>
      </c>
    </row>
    <row r="3929" spans="1:16" ht="38.25">
      <c r="A3929" s="268" t="s">
        <v>565</v>
      </c>
      <c r="B3929" s="89"/>
      <c r="C3929" s="269" t="s">
        <v>615</v>
      </c>
      <c r="D3929" s="84">
        <v>43591</v>
      </c>
      <c r="E3929" s="85" t="s">
        <v>8177</v>
      </c>
      <c r="F3929" s="85" t="s">
        <v>3</v>
      </c>
      <c r="G3929" s="85">
        <v>1738022</v>
      </c>
      <c r="H3929" s="89"/>
      <c r="I3929" s="270" t="s">
        <v>9840</v>
      </c>
      <c r="J3929" s="89"/>
      <c r="K3929" s="89"/>
      <c r="L3929" s="89"/>
      <c r="M3929" s="89"/>
      <c r="N3929" s="271">
        <v>0</v>
      </c>
      <c r="O3929" s="271">
        <v>4201.0600000000004</v>
      </c>
      <c r="P3929" s="89" t="s">
        <v>670</v>
      </c>
    </row>
    <row r="3930" spans="1:16" ht="51">
      <c r="A3930" s="268">
        <v>591</v>
      </c>
      <c r="B3930" s="89"/>
      <c r="C3930" s="269" t="s">
        <v>1368</v>
      </c>
      <c r="D3930" s="84">
        <v>43591</v>
      </c>
      <c r="E3930" s="85" t="s">
        <v>8178</v>
      </c>
      <c r="F3930" s="85" t="s">
        <v>3</v>
      </c>
      <c r="G3930" s="85">
        <v>1738020</v>
      </c>
      <c r="H3930" s="89"/>
      <c r="I3930" s="270" t="s">
        <v>9841</v>
      </c>
      <c r="J3930" s="89"/>
      <c r="K3930" s="89"/>
      <c r="L3930" s="89"/>
      <c r="M3930" s="89"/>
      <c r="N3930" s="271">
        <v>0</v>
      </c>
      <c r="O3930" s="271">
        <v>37.29</v>
      </c>
      <c r="P3930" s="89" t="s">
        <v>670</v>
      </c>
    </row>
    <row r="3931" spans="1:16" ht="51">
      <c r="A3931" s="268">
        <v>680</v>
      </c>
      <c r="B3931" s="89"/>
      <c r="C3931" s="269" t="s">
        <v>191</v>
      </c>
      <c r="D3931" s="84">
        <v>43591</v>
      </c>
      <c r="E3931" s="85" t="s">
        <v>8179</v>
      </c>
      <c r="F3931" s="85" t="s">
        <v>3</v>
      </c>
      <c r="G3931" s="85">
        <v>1737856</v>
      </c>
      <c r="H3931" s="89"/>
      <c r="I3931" s="270" t="s">
        <v>9842</v>
      </c>
      <c r="J3931" s="89"/>
      <c r="K3931" s="89"/>
      <c r="L3931" s="89"/>
      <c r="M3931" s="89"/>
      <c r="N3931" s="271">
        <v>0</v>
      </c>
      <c r="O3931" s="271">
        <v>896.7</v>
      </c>
      <c r="P3931" s="89" t="s">
        <v>670</v>
      </c>
    </row>
    <row r="3932" spans="1:16" ht="63.75">
      <c r="A3932" s="268" t="s">
        <v>556</v>
      </c>
      <c r="B3932" s="89"/>
      <c r="C3932" s="269" t="s">
        <v>616</v>
      </c>
      <c r="D3932" s="84">
        <v>43591</v>
      </c>
      <c r="E3932" s="85" t="s">
        <v>8180</v>
      </c>
      <c r="F3932" s="85" t="s">
        <v>3</v>
      </c>
      <c r="G3932" s="85">
        <v>1737852</v>
      </c>
      <c r="H3932" s="89"/>
      <c r="I3932" s="270" t="s">
        <v>9843</v>
      </c>
      <c r="J3932" s="89"/>
      <c r="K3932" s="89"/>
      <c r="L3932" s="89"/>
      <c r="M3932" s="89"/>
      <c r="N3932" s="271">
        <v>0</v>
      </c>
      <c r="O3932" s="271">
        <v>1605</v>
      </c>
      <c r="P3932" s="89" t="s">
        <v>670</v>
      </c>
    </row>
    <row r="3933" spans="1:16" ht="51">
      <c r="A3933" s="268">
        <v>283</v>
      </c>
      <c r="B3933" s="89"/>
      <c r="C3933" s="269" t="s">
        <v>125</v>
      </c>
      <c r="D3933" s="84">
        <v>43591</v>
      </c>
      <c r="E3933" s="85" t="s">
        <v>8181</v>
      </c>
      <c r="F3933" s="85" t="s">
        <v>3</v>
      </c>
      <c r="G3933" s="85">
        <v>1737851</v>
      </c>
      <c r="H3933" s="89"/>
      <c r="I3933" s="270" t="s">
        <v>9844</v>
      </c>
      <c r="J3933" s="89"/>
      <c r="K3933" s="89"/>
      <c r="L3933" s="89"/>
      <c r="M3933" s="89"/>
      <c r="N3933" s="271">
        <v>0</v>
      </c>
      <c r="O3933" s="271">
        <v>322</v>
      </c>
      <c r="P3933" s="89" t="s">
        <v>670</v>
      </c>
    </row>
    <row r="3934" spans="1:16" ht="51">
      <c r="A3934" s="268" t="s">
        <v>556</v>
      </c>
      <c r="B3934" s="89"/>
      <c r="C3934" s="269" t="s">
        <v>616</v>
      </c>
      <c r="D3934" s="84">
        <v>43591</v>
      </c>
      <c r="E3934" s="85" t="s">
        <v>8182</v>
      </c>
      <c r="F3934" s="85" t="s">
        <v>3</v>
      </c>
      <c r="G3934" s="85">
        <v>1737795</v>
      </c>
      <c r="H3934" s="89"/>
      <c r="I3934" s="270" t="s">
        <v>9845</v>
      </c>
      <c r="J3934" s="89"/>
      <c r="K3934" s="89"/>
      <c r="L3934" s="89"/>
      <c r="M3934" s="89"/>
      <c r="N3934" s="271">
        <v>0</v>
      </c>
      <c r="O3934" s="271">
        <v>4823</v>
      </c>
      <c r="P3934" s="89" t="s">
        <v>670</v>
      </c>
    </row>
    <row r="3935" spans="1:16" ht="51">
      <c r="A3935" s="268">
        <v>291</v>
      </c>
      <c r="B3935" s="89"/>
      <c r="C3935" s="269" t="s">
        <v>129</v>
      </c>
      <c r="D3935" s="84">
        <v>43591</v>
      </c>
      <c r="E3935" s="85" t="s">
        <v>8183</v>
      </c>
      <c r="F3935" s="85" t="s">
        <v>3</v>
      </c>
      <c r="G3935" s="85">
        <v>1737743</v>
      </c>
      <c r="H3935" s="89"/>
      <c r="I3935" s="270" t="s">
        <v>9846</v>
      </c>
      <c r="J3935" s="89"/>
      <c r="K3935" s="89"/>
      <c r="L3935" s="89"/>
      <c r="M3935" s="89"/>
      <c r="N3935" s="271">
        <v>0</v>
      </c>
      <c r="O3935" s="271">
        <v>25314994.920000002</v>
      </c>
      <c r="P3935" s="89" t="s">
        <v>670</v>
      </c>
    </row>
    <row r="3936" spans="1:16" ht="51">
      <c r="A3936" s="268">
        <v>291</v>
      </c>
      <c r="B3936" s="89"/>
      <c r="C3936" s="269" t="s">
        <v>129</v>
      </c>
      <c r="D3936" s="84">
        <v>43591</v>
      </c>
      <c r="E3936" s="85" t="s">
        <v>8184</v>
      </c>
      <c r="F3936" s="85" t="s">
        <v>3</v>
      </c>
      <c r="G3936" s="85">
        <v>1737740</v>
      </c>
      <c r="H3936" s="89"/>
      <c r="I3936" s="270" t="s">
        <v>9847</v>
      </c>
      <c r="J3936" s="89"/>
      <c r="K3936" s="89"/>
      <c r="L3936" s="89"/>
      <c r="M3936" s="89"/>
      <c r="N3936" s="271">
        <v>0</v>
      </c>
      <c r="O3936" s="271">
        <v>72110.150000000009</v>
      </c>
      <c r="P3936" s="89" t="s">
        <v>670</v>
      </c>
    </row>
    <row r="3937" spans="1:16" ht="51">
      <c r="A3937" s="268">
        <v>291</v>
      </c>
      <c r="B3937" s="89"/>
      <c r="C3937" s="269" t="s">
        <v>129</v>
      </c>
      <c r="D3937" s="84">
        <v>43591</v>
      </c>
      <c r="E3937" s="85" t="s">
        <v>8185</v>
      </c>
      <c r="F3937" s="85" t="s">
        <v>3</v>
      </c>
      <c r="G3937" s="85">
        <v>1737738</v>
      </c>
      <c r="H3937" s="89"/>
      <c r="I3937" s="270" t="s">
        <v>9848</v>
      </c>
      <c r="J3937" s="89"/>
      <c r="K3937" s="89"/>
      <c r="L3937" s="89"/>
      <c r="M3937" s="89"/>
      <c r="N3937" s="271">
        <v>0</v>
      </c>
      <c r="O3937" s="271">
        <v>30904.350000000002</v>
      </c>
      <c r="P3937" s="89" t="s">
        <v>670</v>
      </c>
    </row>
    <row r="3938" spans="1:16" ht="51">
      <c r="A3938" s="268">
        <v>291</v>
      </c>
      <c r="B3938" s="89"/>
      <c r="C3938" s="269" t="s">
        <v>129</v>
      </c>
      <c r="D3938" s="84">
        <v>43591</v>
      </c>
      <c r="E3938" s="85" t="s">
        <v>8186</v>
      </c>
      <c r="F3938" s="85" t="s">
        <v>3</v>
      </c>
      <c r="G3938" s="85">
        <v>1737737</v>
      </c>
      <c r="H3938" s="89"/>
      <c r="I3938" s="270" t="s">
        <v>9849</v>
      </c>
      <c r="J3938" s="89"/>
      <c r="K3938" s="89"/>
      <c r="L3938" s="89"/>
      <c r="M3938" s="89"/>
      <c r="N3938" s="271">
        <v>0</v>
      </c>
      <c r="O3938" s="271">
        <v>4554645.82</v>
      </c>
      <c r="P3938" s="89" t="s">
        <v>670</v>
      </c>
    </row>
    <row r="3939" spans="1:16" ht="51">
      <c r="A3939" s="268">
        <v>291</v>
      </c>
      <c r="B3939" s="89"/>
      <c r="C3939" s="269" t="s">
        <v>129</v>
      </c>
      <c r="D3939" s="84">
        <v>43591</v>
      </c>
      <c r="E3939" s="85" t="s">
        <v>8187</v>
      </c>
      <c r="F3939" s="85" t="s">
        <v>3</v>
      </c>
      <c r="G3939" s="85">
        <v>1737735</v>
      </c>
      <c r="H3939" s="89"/>
      <c r="I3939" s="270" t="s">
        <v>9850</v>
      </c>
      <c r="J3939" s="89"/>
      <c r="K3939" s="89"/>
      <c r="L3939" s="89"/>
      <c r="M3939" s="89"/>
      <c r="N3939" s="271">
        <v>0</v>
      </c>
      <c r="O3939" s="271">
        <v>928529.6</v>
      </c>
      <c r="P3939" s="89" t="s">
        <v>670</v>
      </c>
    </row>
    <row r="3940" spans="1:16" ht="51">
      <c r="A3940" s="268">
        <v>291</v>
      </c>
      <c r="B3940" s="89"/>
      <c r="C3940" s="269" t="s">
        <v>129</v>
      </c>
      <c r="D3940" s="84">
        <v>43591</v>
      </c>
      <c r="E3940" s="85" t="s">
        <v>8188</v>
      </c>
      <c r="F3940" s="85" t="s">
        <v>3</v>
      </c>
      <c r="G3940" s="85">
        <v>1737731</v>
      </c>
      <c r="H3940" s="89"/>
      <c r="I3940" s="270" t="s">
        <v>9851</v>
      </c>
      <c r="J3940" s="89"/>
      <c r="K3940" s="89"/>
      <c r="L3940" s="89"/>
      <c r="M3940" s="89"/>
      <c r="N3940" s="271">
        <v>0</v>
      </c>
      <c r="O3940" s="271">
        <v>11488671.539999999</v>
      </c>
      <c r="P3940" s="89" t="s">
        <v>670</v>
      </c>
    </row>
    <row r="3941" spans="1:16" ht="51">
      <c r="A3941" s="268">
        <v>35</v>
      </c>
      <c r="B3941" s="89"/>
      <c r="C3941" s="269" t="s">
        <v>46</v>
      </c>
      <c r="D3941" s="84">
        <v>43591</v>
      </c>
      <c r="E3941" s="85" t="s">
        <v>8189</v>
      </c>
      <c r="F3941" s="85" t="s">
        <v>3</v>
      </c>
      <c r="G3941" s="85">
        <v>1737808</v>
      </c>
      <c r="H3941" s="89"/>
      <c r="I3941" s="270" t="s">
        <v>9852</v>
      </c>
      <c r="J3941" s="89"/>
      <c r="K3941" s="89"/>
      <c r="L3941" s="89"/>
      <c r="M3941" s="89"/>
      <c r="N3941" s="271">
        <v>0</v>
      </c>
      <c r="O3941" s="271">
        <v>1277</v>
      </c>
      <c r="P3941" s="89" t="s">
        <v>670</v>
      </c>
    </row>
    <row r="3942" spans="1:16" ht="38.25">
      <c r="A3942" s="268" t="s">
        <v>565</v>
      </c>
      <c r="B3942" s="89"/>
      <c r="C3942" s="269" t="s">
        <v>615</v>
      </c>
      <c r="D3942" s="84">
        <v>43591</v>
      </c>
      <c r="E3942" s="85" t="s">
        <v>8190</v>
      </c>
      <c r="F3942" s="85" t="s">
        <v>3</v>
      </c>
      <c r="G3942" s="85">
        <v>1737785</v>
      </c>
      <c r="H3942" s="89"/>
      <c r="I3942" s="270" t="s">
        <v>9853</v>
      </c>
      <c r="J3942" s="89"/>
      <c r="K3942" s="89"/>
      <c r="L3942" s="89"/>
      <c r="M3942" s="89"/>
      <c r="N3942" s="271">
        <v>0</v>
      </c>
      <c r="O3942" s="271">
        <v>2074.61</v>
      </c>
      <c r="P3942" s="89" t="s">
        <v>670</v>
      </c>
    </row>
    <row r="3943" spans="1:16" ht="51">
      <c r="A3943" s="268">
        <v>35</v>
      </c>
      <c r="B3943" s="89"/>
      <c r="C3943" s="269" t="s">
        <v>46</v>
      </c>
      <c r="D3943" s="84">
        <v>43591</v>
      </c>
      <c r="E3943" s="85" t="s">
        <v>8191</v>
      </c>
      <c r="F3943" s="85" t="s">
        <v>3</v>
      </c>
      <c r="G3943" s="85">
        <v>1737783</v>
      </c>
      <c r="H3943" s="89"/>
      <c r="I3943" s="270" t="s">
        <v>779</v>
      </c>
      <c r="J3943" s="89"/>
      <c r="K3943" s="89"/>
      <c r="L3943" s="89"/>
      <c r="M3943" s="89"/>
      <c r="N3943" s="271">
        <v>0</v>
      </c>
      <c r="O3943" s="271">
        <v>460</v>
      </c>
      <c r="P3943" s="89" t="s">
        <v>670</v>
      </c>
    </row>
    <row r="3944" spans="1:16" ht="51">
      <c r="A3944" s="268" t="s">
        <v>565</v>
      </c>
      <c r="B3944" s="89"/>
      <c r="C3944" s="269" t="s">
        <v>615</v>
      </c>
      <c r="D3944" s="84">
        <v>43591</v>
      </c>
      <c r="E3944" s="85" t="s">
        <v>8192</v>
      </c>
      <c r="F3944" s="85" t="s">
        <v>3</v>
      </c>
      <c r="G3944" s="85">
        <v>1737780</v>
      </c>
      <c r="H3944" s="89"/>
      <c r="I3944" s="270" t="s">
        <v>9854</v>
      </c>
      <c r="J3944" s="89"/>
      <c r="K3944" s="89"/>
      <c r="L3944" s="89"/>
      <c r="M3944" s="89"/>
      <c r="N3944" s="271">
        <v>0</v>
      </c>
      <c r="O3944" s="271">
        <v>800</v>
      </c>
      <c r="P3944" s="89" t="s">
        <v>670</v>
      </c>
    </row>
    <row r="3945" spans="1:16" ht="51">
      <c r="A3945" s="268" t="s">
        <v>565</v>
      </c>
      <c r="B3945" s="89"/>
      <c r="C3945" s="269" t="s">
        <v>615</v>
      </c>
      <c r="D3945" s="84">
        <v>43591</v>
      </c>
      <c r="E3945" s="85" t="s">
        <v>8193</v>
      </c>
      <c r="F3945" s="85" t="s">
        <v>3</v>
      </c>
      <c r="G3945" s="85">
        <v>1737771</v>
      </c>
      <c r="H3945" s="89"/>
      <c r="I3945" s="270" t="s">
        <v>9855</v>
      </c>
      <c r="J3945" s="89"/>
      <c r="K3945" s="89"/>
      <c r="L3945" s="89"/>
      <c r="M3945" s="89"/>
      <c r="N3945" s="271">
        <v>0</v>
      </c>
      <c r="O3945" s="271">
        <v>674.64</v>
      </c>
      <c r="P3945" s="89" t="s">
        <v>670</v>
      </c>
    </row>
    <row r="3946" spans="1:16" ht="51">
      <c r="A3946" s="268" t="s">
        <v>565</v>
      </c>
      <c r="B3946" s="89"/>
      <c r="C3946" s="269" t="s">
        <v>615</v>
      </c>
      <c r="D3946" s="84">
        <v>43591</v>
      </c>
      <c r="E3946" s="85" t="s">
        <v>8194</v>
      </c>
      <c r="F3946" s="85" t="s">
        <v>3</v>
      </c>
      <c r="G3946" s="85">
        <v>1737769</v>
      </c>
      <c r="H3946" s="89"/>
      <c r="I3946" s="270" t="s">
        <v>9856</v>
      </c>
      <c r="J3946" s="89"/>
      <c r="K3946" s="89"/>
      <c r="L3946" s="89"/>
      <c r="M3946" s="89"/>
      <c r="N3946" s="271">
        <v>0</v>
      </c>
      <c r="O3946" s="271">
        <v>1918.48</v>
      </c>
      <c r="P3946" s="89" t="s">
        <v>670</v>
      </c>
    </row>
    <row r="3947" spans="1:16" ht="51">
      <c r="A3947" s="268" t="s">
        <v>565</v>
      </c>
      <c r="B3947" s="89"/>
      <c r="C3947" s="269" t="s">
        <v>615</v>
      </c>
      <c r="D3947" s="84">
        <v>43591</v>
      </c>
      <c r="E3947" s="85" t="s">
        <v>8195</v>
      </c>
      <c r="F3947" s="85" t="s">
        <v>3</v>
      </c>
      <c r="G3947" s="85">
        <v>1737768</v>
      </c>
      <c r="H3947" s="89"/>
      <c r="I3947" s="270" t="s">
        <v>9857</v>
      </c>
      <c r="J3947" s="89"/>
      <c r="K3947" s="89"/>
      <c r="L3947" s="89"/>
      <c r="M3947" s="89"/>
      <c r="N3947" s="271">
        <v>0</v>
      </c>
      <c r="O3947" s="271">
        <v>1297.1100000000001</v>
      </c>
      <c r="P3947" s="89" t="s">
        <v>670</v>
      </c>
    </row>
    <row r="3948" spans="1:16" ht="51">
      <c r="A3948" s="268">
        <v>291</v>
      </c>
      <c r="B3948" s="89"/>
      <c r="C3948" s="269" t="s">
        <v>129</v>
      </c>
      <c r="D3948" s="84">
        <v>43591</v>
      </c>
      <c r="E3948" s="85" t="s">
        <v>8196</v>
      </c>
      <c r="F3948" s="85" t="s">
        <v>3</v>
      </c>
      <c r="G3948" s="85">
        <v>1737930</v>
      </c>
      <c r="H3948" s="89"/>
      <c r="I3948" s="270" t="s">
        <v>9858</v>
      </c>
      <c r="J3948" s="89"/>
      <c r="K3948" s="89"/>
      <c r="L3948" s="89"/>
      <c r="M3948" s="89"/>
      <c r="N3948" s="271">
        <v>0</v>
      </c>
      <c r="O3948" s="271">
        <v>463052.25</v>
      </c>
      <c r="P3948" s="89" t="s">
        <v>670</v>
      </c>
    </row>
    <row r="3949" spans="1:16" ht="63.75">
      <c r="A3949" s="268" t="s">
        <v>565</v>
      </c>
      <c r="B3949" s="89"/>
      <c r="C3949" s="269" t="s">
        <v>615</v>
      </c>
      <c r="D3949" s="84">
        <v>43591</v>
      </c>
      <c r="E3949" s="85" t="s">
        <v>8197</v>
      </c>
      <c r="F3949" s="85" t="s">
        <v>3</v>
      </c>
      <c r="G3949" s="85">
        <v>1737929</v>
      </c>
      <c r="H3949" s="89"/>
      <c r="I3949" s="270" t="s">
        <v>9859</v>
      </c>
      <c r="J3949" s="89"/>
      <c r="K3949" s="89"/>
      <c r="L3949" s="89"/>
      <c r="M3949" s="89"/>
      <c r="N3949" s="271">
        <v>0</v>
      </c>
      <c r="O3949" s="271">
        <v>41673.879999999997</v>
      </c>
      <c r="P3949" s="89" t="s">
        <v>670</v>
      </c>
    </row>
    <row r="3950" spans="1:16" ht="63.75">
      <c r="A3950" s="268">
        <v>47</v>
      </c>
      <c r="B3950" s="89"/>
      <c r="C3950" s="269" t="s">
        <v>49</v>
      </c>
      <c r="D3950" s="84">
        <v>43591</v>
      </c>
      <c r="E3950" s="85" t="s">
        <v>8198</v>
      </c>
      <c r="F3950" s="85" t="s">
        <v>3</v>
      </c>
      <c r="G3950" s="85">
        <v>1737874</v>
      </c>
      <c r="H3950" s="89"/>
      <c r="I3950" s="270" t="s">
        <v>9860</v>
      </c>
      <c r="J3950" s="89"/>
      <c r="K3950" s="89"/>
      <c r="L3950" s="89"/>
      <c r="M3950" s="89"/>
      <c r="N3950" s="271">
        <v>0</v>
      </c>
      <c r="O3950" s="271">
        <v>1430.03</v>
      </c>
      <c r="P3950" s="89" t="s">
        <v>670</v>
      </c>
    </row>
    <row r="3951" spans="1:16" ht="63.75">
      <c r="A3951" s="268">
        <v>47</v>
      </c>
      <c r="B3951" s="89"/>
      <c r="C3951" s="269" t="s">
        <v>49</v>
      </c>
      <c r="D3951" s="84">
        <v>43591</v>
      </c>
      <c r="E3951" s="85" t="s">
        <v>8199</v>
      </c>
      <c r="F3951" s="85" t="s">
        <v>3</v>
      </c>
      <c r="G3951" s="85">
        <v>1737877</v>
      </c>
      <c r="H3951" s="89"/>
      <c r="I3951" s="270" t="s">
        <v>9861</v>
      </c>
      <c r="J3951" s="89"/>
      <c r="K3951" s="89"/>
      <c r="L3951" s="89"/>
      <c r="M3951" s="89"/>
      <c r="N3951" s="271">
        <v>0</v>
      </c>
      <c r="O3951" s="271">
        <v>9554.99</v>
      </c>
      <c r="P3951" s="89" t="s">
        <v>670</v>
      </c>
    </row>
    <row r="3952" spans="1:16" ht="63.75">
      <c r="A3952" s="268">
        <v>47</v>
      </c>
      <c r="B3952" s="89"/>
      <c r="C3952" s="269" t="s">
        <v>49</v>
      </c>
      <c r="D3952" s="84">
        <v>43591</v>
      </c>
      <c r="E3952" s="85" t="s">
        <v>8200</v>
      </c>
      <c r="F3952" s="85" t="s">
        <v>3</v>
      </c>
      <c r="G3952" s="85">
        <v>1737880</v>
      </c>
      <c r="H3952" s="89"/>
      <c r="I3952" s="270" t="s">
        <v>9862</v>
      </c>
      <c r="J3952" s="89"/>
      <c r="K3952" s="89"/>
      <c r="L3952" s="89"/>
      <c r="M3952" s="89"/>
      <c r="N3952" s="271">
        <v>0</v>
      </c>
      <c r="O3952" s="271">
        <v>8442.85</v>
      </c>
      <c r="P3952" s="89" t="s">
        <v>670</v>
      </c>
    </row>
    <row r="3953" spans="1:16" ht="63.75">
      <c r="A3953" s="268">
        <v>47</v>
      </c>
      <c r="B3953" s="89"/>
      <c r="C3953" s="269" t="s">
        <v>49</v>
      </c>
      <c r="D3953" s="84">
        <v>43591</v>
      </c>
      <c r="E3953" s="85" t="s">
        <v>8201</v>
      </c>
      <c r="F3953" s="85" t="s">
        <v>3</v>
      </c>
      <c r="G3953" s="85">
        <v>1737884</v>
      </c>
      <c r="H3953" s="89"/>
      <c r="I3953" s="270" t="s">
        <v>9863</v>
      </c>
      <c r="J3953" s="89"/>
      <c r="K3953" s="89"/>
      <c r="L3953" s="89"/>
      <c r="M3953" s="89"/>
      <c r="N3953" s="271">
        <v>0</v>
      </c>
      <c r="O3953" s="271">
        <v>17811.16</v>
      </c>
      <c r="P3953" s="89" t="s">
        <v>670</v>
      </c>
    </row>
    <row r="3954" spans="1:16" ht="51">
      <c r="A3954" s="268" t="s">
        <v>565</v>
      </c>
      <c r="B3954" s="89"/>
      <c r="C3954" s="269" t="s">
        <v>615</v>
      </c>
      <c r="D3954" s="84">
        <v>43591</v>
      </c>
      <c r="E3954" s="85" t="s">
        <v>8202</v>
      </c>
      <c r="F3954" s="85" t="s">
        <v>3</v>
      </c>
      <c r="G3954" s="85">
        <v>1737885</v>
      </c>
      <c r="H3954" s="89"/>
      <c r="I3954" s="270" t="s">
        <v>9864</v>
      </c>
      <c r="J3954" s="89"/>
      <c r="K3954" s="89"/>
      <c r="L3954" s="89"/>
      <c r="M3954" s="89"/>
      <c r="N3954" s="271">
        <v>0</v>
      </c>
      <c r="O3954" s="271">
        <v>500</v>
      </c>
      <c r="P3954" s="89" t="s">
        <v>670</v>
      </c>
    </row>
    <row r="3955" spans="1:16" ht="63.75">
      <c r="A3955" s="268">
        <v>47</v>
      </c>
      <c r="B3955" s="89"/>
      <c r="C3955" s="269" t="s">
        <v>49</v>
      </c>
      <c r="D3955" s="84">
        <v>43591</v>
      </c>
      <c r="E3955" s="85" t="s">
        <v>8203</v>
      </c>
      <c r="F3955" s="85" t="s">
        <v>3</v>
      </c>
      <c r="G3955" s="85">
        <v>1737886</v>
      </c>
      <c r="H3955" s="89"/>
      <c r="I3955" s="270" t="s">
        <v>9865</v>
      </c>
      <c r="J3955" s="89"/>
      <c r="K3955" s="89"/>
      <c r="L3955" s="89"/>
      <c r="M3955" s="89"/>
      <c r="N3955" s="271">
        <v>0</v>
      </c>
      <c r="O3955" s="271">
        <v>5531.95</v>
      </c>
      <c r="P3955" s="89" t="s">
        <v>670</v>
      </c>
    </row>
    <row r="3956" spans="1:16" ht="51">
      <c r="A3956" s="268" t="s">
        <v>565</v>
      </c>
      <c r="B3956" s="89"/>
      <c r="C3956" s="269" t="s">
        <v>615</v>
      </c>
      <c r="D3956" s="84">
        <v>43591</v>
      </c>
      <c r="E3956" s="85" t="s">
        <v>8204</v>
      </c>
      <c r="F3956" s="85" t="s">
        <v>3</v>
      </c>
      <c r="G3956" s="85">
        <v>1737887</v>
      </c>
      <c r="H3956" s="89"/>
      <c r="I3956" s="270" t="s">
        <v>9866</v>
      </c>
      <c r="J3956" s="89"/>
      <c r="K3956" s="89"/>
      <c r="L3956" s="89"/>
      <c r="M3956" s="89"/>
      <c r="N3956" s="271">
        <v>0</v>
      </c>
      <c r="O3956" s="271">
        <v>5525.45</v>
      </c>
      <c r="P3956" s="89" t="s">
        <v>670</v>
      </c>
    </row>
    <row r="3957" spans="1:16" ht="63.75">
      <c r="A3957" s="268">
        <v>47</v>
      </c>
      <c r="B3957" s="89"/>
      <c r="C3957" s="269" t="s">
        <v>49</v>
      </c>
      <c r="D3957" s="84">
        <v>43591</v>
      </c>
      <c r="E3957" s="85" t="s">
        <v>8205</v>
      </c>
      <c r="F3957" s="85" t="s">
        <v>3</v>
      </c>
      <c r="G3957" s="85">
        <v>1737888</v>
      </c>
      <c r="H3957" s="89"/>
      <c r="I3957" s="270" t="s">
        <v>9867</v>
      </c>
      <c r="J3957" s="89"/>
      <c r="K3957" s="89"/>
      <c r="L3957" s="89"/>
      <c r="M3957" s="89"/>
      <c r="N3957" s="271">
        <v>0</v>
      </c>
      <c r="O3957" s="271">
        <v>8794.61</v>
      </c>
      <c r="P3957" s="89" t="s">
        <v>670</v>
      </c>
    </row>
    <row r="3958" spans="1:16" ht="51">
      <c r="A3958" s="268" t="s">
        <v>565</v>
      </c>
      <c r="B3958" s="89"/>
      <c r="C3958" s="269" t="s">
        <v>615</v>
      </c>
      <c r="D3958" s="84">
        <v>43591</v>
      </c>
      <c r="E3958" s="85" t="s">
        <v>8206</v>
      </c>
      <c r="F3958" s="85" t="s">
        <v>3</v>
      </c>
      <c r="G3958" s="85">
        <v>1737889</v>
      </c>
      <c r="H3958" s="89"/>
      <c r="I3958" s="270" t="s">
        <v>9868</v>
      </c>
      <c r="J3958" s="89"/>
      <c r="K3958" s="89"/>
      <c r="L3958" s="89"/>
      <c r="M3958" s="89"/>
      <c r="N3958" s="271">
        <v>0</v>
      </c>
      <c r="O3958" s="271">
        <v>2712.51</v>
      </c>
      <c r="P3958" s="89" t="s">
        <v>670</v>
      </c>
    </row>
    <row r="3959" spans="1:16" ht="51">
      <c r="A3959" s="268" t="s">
        <v>565</v>
      </c>
      <c r="B3959" s="89"/>
      <c r="C3959" s="269" t="s">
        <v>615</v>
      </c>
      <c r="D3959" s="84">
        <v>43591</v>
      </c>
      <c r="E3959" s="85" t="s">
        <v>8207</v>
      </c>
      <c r="F3959" s="85" t="s">
        <v>3</v>
      </c>
      <c r="G3959" s="85">
        <v>1737890</v>
      </c>
      <c r="H3959" s="89"/>
      <c r="I3959" s="270" t="s">
        <v>9869</v>
      </c>
      <c r="J3959" s="89"/>
      <c r="K3959" s="89"/>
      <c r="L3959" s="89"/>
      <c r="M3959" s="89"/>
      <c r="N3959" s="271">
        <v>0</v>
      </c>
      <c r="O3959" s="271">
        <v>5621.77</v>
      </c>
      <c r="P3959" s="89" t="s">
        <v>670</v>
      </c>
    </row>
    <row r="3960" spans="1:16" ht="63.75">
      <c r="A3960" s="268">
        <v>47</v>
      </c>
      <c r="B3960" s="89"/>
      <c r="C3960" s="269" t="s">
        <v>49</v>
      </c>
      <c r="D3960" s="84">
        <v>43591</v>
      </c>
      <c r="E3960" s="85" t="s">
        <v>8208</v>
      </c>
      <c r="F3960" s="85" t="s">
        <v>3</v>
      </c>
      <c r="G3960" s="85">
        <v>1737891</v>
      </c>
      <c r="H3960" s="89"/>
      <c r="I3960" s="270" t="s">
        <v>9870</v>
      </c>
      <c r="J3960" s="89"/>
      <c r="K3960" s="89"/>
      <c r="L3960" s="89"/>
      <c r="M3960" s="89"/>
      <c r="N3960" s="271">
        <v>0</v>
      </c>
      <c r="O3960" s="271">
        <v>48818.01</v>
      </c>
      <c r="P3960" s="89" t="s">
        <v>670</v>
      </c>
    </row>
    <row r="3961" spans="1:16" ht="76.5" hidden="1">
      <c r="A3961" s="268" t="s">
        <v>559</v>
      </c>
      <c r="B3961" s="89"/>
      <c r="C3961" s="269" t="s">
        <v>760</v>
      </c>
      <c r="D3961" s="84">
        <v>43591</v>
      </c>
      <c r="E3961" s="85" t="s">
        <v>8209</v>
      </c>
      <c r="F3961" s="85" t="s">
        <v>671</v>
      </c>
      <c r="G3961" s="85">
        <v>381630</v>
      </c>
      <c r="H3961" s="89"/>
      <c r="I3961" s="270" t="s">
        <v>9871</v>
      </c>
      <c r="J3961" s="89"/>
      <c r="K3961" s="89"/>
      <c r="L3961" s="89"/>
      <c r="M3961" s="89"/>
      <c r="N3961" s="271">
        <v>0</v>
      </c>
      <c r="O3961" s="271">
        <v>26546.720000000001</v>
      </c>
      <c r="P3961" s="89" t="s">
        <v>670</v>
      </c>
    </row>
    <row r="3962" spans="1:16" ht="76.5" hidden="1">
      <c r="A3962" s="268" t="s">
        <v>559</v>
      </c>
      <c r="B3962" s="89"/>
      <c r="C3962" s="269" t="s">
        <v>760</v>
      </c>
      <c r="D3962" s="84">
        <v>43591</v>
      </c>
      <c r="E3962" s="85" t="s">
        <v>8209</v>
      </c>
      <c r="F3962" s="85" t="s">
        <v>671</v>
      </c>
      <c r="G3962" s="85">
        <v>378684</v>
      </c>
      <c r="H3962" s="89"/>
      <c r="I3962" s="270" t="s">
        <v>9872</v>
      </c>
      <c r="J3962" s="89"/>
      <c r="K3962" s="89"/>
      <c r="L3962" s="89"/>
      <c r="M3962" s="89"/>
      <c r="N3962" s="271">
        <v>0</v>
      </c>
      <c r="O3962" s="271">
        <v>5109.0600000000004</v>
      </c>
      <c r="P3962" s="89" t="s">
        <v>670</v>
      </c>
    </row>
    <row r="3963" spans="1:16" ht="76.5" hidden="1">
      <c r="A3963" s="268" t="s">
        <v>559</v>
      </c>
      <c r="B3963" s="89"/>
      <c r="C3963" s="269" t="s">
        <v>760</v>
      </c>
      <c r="D3963" s="84">
        <v>43591</v>
      </c>
      <c r="E3963" s="85" t="s">
        <v>8209</v>
      </c>
      <c r="F3963" s="85" t="s">
        <v>671</v>
      </c>
      <c r="G3963" s="85">
        <v>381633</v>
      </c>
      <c r="H3963" s="89"/>
      <c r="I3963" s="270" t="s">
        <v>9873</v>
      </c>
      <c r="J3963" s="89"/>
      <c r="K3963" s="89"/>
      <c r="L3963" s="89"/>
      <c r="M3963" s="89"/>
      <c r="N3963" s="271">
        <v>0</v>
      </c>
      <c r="O3963" s="271">
        <v>24132</v>
      </c>
      <c r="P3963" s="89" t="s">
        <v>670</v>
      </c>
    </row>
    <row r="3964" spans="1:16" ht="76.5" hidden="1">
      <c r="A3964" s="268" t="s">
        <v>559</v>
      </c>
      <c r="B3964" s="89"/>
      <c r="C3964" s="269" t="s">
        <v>760</v>
      </c>
      <c r="D3964" s="84">
        <v>43591</v>
      </c>
      <c r="E3964" s="85" t="s">
        <v>8209</v>
      </c>
      <c r="F3964" s="85" t="s">
        <v>671</v>
      </c>
      <c r="G3964" s="85">
        <v>378682</v>
      </c>
      <c r="H3964" s="89"/>
      <c r="I3964" s="270" t="s">
        <v>9874</v>
      </c>
      <c r="J3964" s="89"/>
      <c r="K3964" s="89"/>
      <c r="L3964" s="89"/>
      <c r="M3964" s="89"/>
      <c r="N3964" s="271">
        <v>0</v>
      </c>
      <c r="O3964" s="271">
        <v>22449.63</v>
      </c>
      <c r="P3964" s="89" t="s">
        <v>670</v>
      </c>
    </row>
    <row r="3965" spans="1:16" ht="63.75" hidden="1">
      <c r="A3965" s="268" t="s">
        <v>559</v>
      </c>
      <c r="B3965" s="89"/>
      <c r="C3965" s="269" t="s">
        <v>760</v>
      </c>
      <c r="D3965" s="84">
        <v>43591</v>
      </c>
      <c r="E3965" s="85" t="s">
        <v>8209</v>
      </c>
      <c r="F3965" s="85" t="s">
        <v>671</v>
      </c>
      <c r="G3965" s="85">
        <v>381626</v>
      </c>
      <c r="H3965" s="89"/>
      <c r="I3965" s="270" t="s">
        <v>9875</v>
      </c>
      <c r="J3965" s="89"/>
      <c r="K3965" s="89"/>
      <c r="L3965" s="89"/>
      <c r="M3965" s="89"/>
      <c r="N3965" s="271">
        <v>0</v>
      </c>
      <c r="O3965" s="271">
        <v>22712.53</v>
      </c>
      <c r="P3965" s="89" t="s">
        <v>670</v>
      </c>
    </row>
    <row r="3966" spans="1:16" ht="76.5" hidden="1">
      <c r="A3966" s="268" t="s">
        <v>559</v>
      </c>
      <c r="B3966" s="89"/>
      <c r="C3966" s="269" t="s">
        <v>760</v>
      </c>
      <c r="D3966" s="84">
        <v>43591</v>
      </c>
      <c r="E3966" s="85" t="s">
        <v>8210</v>
      </c>
      <c r="F3966" s="85" t="s">
        <v>671</v>
      </c>
      <c r="G3966" s="85">
        <v>378166</v>
      </c>
      <c r="H3966" s="89"/>
      <c r="I3966" s="270" t="s">
        <v>9876</v>
      </c>
      <c r="J3966" s="89"/>
      <c r="K3966" s="89"/>
      <c r="L3966" s="89"/>
      <c r="M3966" s="89"/>
      <c r="N3966" s="271">
        <v>0</v>
      </c>
      <c r="O3966" s="271">
        <v>2092.0100000000002</v>
      </c>
      <c r="P3966" s="89" t="s">
        <v>670</v>
      </c>
    </row>
    <row r="3967" spans="1:16" ht="76.5" hidden="1">
      <c r="A3967" s="268" t="s">
        <v>559</v>
      </c>
      <c r="B3967" s="89"/>
      <c r="C3967" s="269" t="s">
        <v>760</v>
      </c>
      <c r="D3967" s="84">
        <v>43591</v>
      </c>
      <c r="E3967" s="85" t="s">
        <v>8210</v>
      </c>
      <c r="F3967" s="85" t="s">
        <v>671</v>
      </c>
      <c r="G3967" s="85">
        <v>378168</v>
      </c>
      <c r="H3967" s="89"/>
      <c r="I3967" s="270" t="s">
        <v>9877</v>
      </c>
      <c r="J3967" s="89"/>
      <c r="K3967" s="89"/>
      <c r="L3967" s="89"/>
      <c r="M3967" s="89"/>
      <c r="N3967" s="271">
        <v>0</v>
      </c>
      <c r="O3967" s="271">
        <v>6626.35</v>
      </c>
      <c r="P3967" s="89" t="s">
        <v>670</v>
      </c>
    </row>
    <row r="3968" spans="1:16" ht="76.5" hidden="1">
      <c r="A3968" s="268" t="s">
        <v>559</v>
      </c>
      <c r="B3968" s="89"/>
      <c r="C3968" s="269" t="s">
        <v>760</v>
      </c>
      <c r="D3968" s="84">
        <v>43591</v>
      </c>
      <c r="E3968" s="85" t="s">
        <v>8210</v>
      </c>
      <c r="F3968" s="85" t="s">
        <v>671</v>
      </c>
      <c r="G3968" s="85">
        <v>377853</v>
      </c>
      <c r="H3968" s="89"/>
      <c r="I3968" s="270" t="s">
        <v>9878</v>
      </c>
      <c r="J3968" s="89"/>
      <c r="K3968" s="89"/>
      <c r="L3968" s="89"/>
      <c r="M3968" s="89"/>
      <c r="N3968" s="271">
        <v>0</v>
      </c>
      <c r="O3968" s="271">
        <v>34158.519999999997</v>
      </c>
      <c r="P3968" s="89" t="s">
        <v>670</v>
      </c>
    </row>
    <row r="3969" spans="1:16" ht="76.5" hidden="1">
      <c r="A3969" s="268" t="s">
        <v>559</v>
      </c>
      <c r="B3969" s="89"/>
      <c r="C3969" s="269" t="s">
        <v>760</v>
      </c>
      <c r="D3969" s="84">
        <v>43591</v>
      </c>
      <c r="E3969" s="85" t="s">
        <v>8210</v>
      </c>
      <c r="F3969" s="85" t="s">
        <v>671</v>
      </c>
      <c r="G3969" s="85">
        <v>377849</v>
      </c>
      <c r="H3969" s="89"/>
      <c r="I3969" s="270" t="s">
        <v>9879</v>
      </c>
      <c r="J3969" s="89"/>
      <c r="K3969" s="89"/>
      <c r="L3969" s="89"/>
      <c r="M3969" s="89"/>
      <c r="N3969" s="271">
        <v>0</v>
      </c>
      <c r="O3969" s="271">
        <v>5765.13</v>
      </c>
      <c r="P3969" s="89" t="s">
        <v>670</v>
      </c>
    </row>
    <row r="3970" spans="1:16" ht="76.5" hidden="1">
      <c r="A3970" s="268" t="s">
        <v>559</v>
      </c>
      <c r="B3970" s="89"/>
      <c r="C3970" s="269" t="s">
        <v>760</v>
      </c>
      <c r="D3970" s="84">
        <v>43591</v>
      </c>
      <c r="E3970" s="85" t="s">
        <v>8210</v>
      </c>
      <c r="F3970" s="85" t="s">
        <v>671</v>
      </c>
      <c r="G3970" s="85">
        <v>377851</v>
      </c>
      <c r="H3970" s="89"/>
      <c r="I3970" s="270" t="s">
        <v>9878</v>
      </c>
      <c r="J3970" s="89"/>
      <c r="K3970" s="89"/>
      <c r="L3970" s="89"/>
      <c r="M3970" s="89"/>
      <c r="N3970" s="271">
        <v>0</v>
      </c>
      <c r="O3970" s="271">
        <v>18212.37</v>
      </c>
      <c r="P3970" s="89" t="s">
        <v>670</v>
      </c>
    </row>
    <row r="3971" spans="1:16" ht="76.5" hidden="1">
      <c r="A3971" s="268" t="s">
        <v>559</v>
      </c>
      <c r="B3971" s="89"/>
      <c r="C3971" s="269" t="s">
        <v>760</v>
      </c>
      <c r="D3971" s="84">
        <v>43591</v>
      </c>
      <c r="E3971" s="85" t="s">
        <v>8210</v>
      </c>
      <c r="F3971" s="85" t="s">
        <v>671</v>
      </c>
      <c r="G3971" s="85">
        <v>377691</v>
      </c>
      <c r="H3971" s="89"/>
      <c r="I3971" s="270" t="s">
        <v>9880</v>
      </c>
      <c r="J3971" s="89"/>
      <c r="K3971" s="89"/>
      <c r="L3971" s="89"/>
      <c r="M3971" s="89"/>
      <c r="N3971" s="271">
        <v>0</v>
      </c>
      <c r="O3971" s="271">
        <v>23788.17</v>
      </c>
      <c r="P3971" s="89" t="s">
        <v>670</v>
      </c>
    </row>
    <row r="3972" spans="1:16" ht="76.5" hidden="1">
      <c r="A3972" s="268" t="s">
        <v>559</v>
      </c>
      <c r="B3972" s="89"/>
      <c r="C3972" s="269" t="s">
        <v>760</v>
      </c>
      <c r="D3972" s="84">
        <v>43591</v>
      </c>
      <c r="E3972" s="85" t="s">
        <v>8210</v>
      </c>
      <c r="F3972" s="85" t="s">
        <v>671</v>
      </c>
      <c r="G3972" s="85">
        <v>377689</v>
      </c>
      <c r="H3972" s="89"/>
      <c r="I3972" s="270" t="s">
        <v>9881</v>
      </c>
      <c r="J3972" s="89"/>
      <c r="K3972" s="89"/>
      <c r="L3972" s="89"/>
      <c r="M3972" s="89"/>
      <c r="N3972" s="271">
        <v>0</v>
      </c>
      <c r="O3972" s="271">
        <v>3601.61</v>
      </c>
      <c r="P3972" s="89" t="s">
        <v>670</v>
      </c>
    </row>
    <row r="3973" spans="1:16" ht="76.5" hidden="1">
      <c r="A3973" s="268" t="s">
        <v>559</v>
      </c>
      <c r="B3973" s="89"/>
      <c r="C3973" s="269" t="s">
        <v>760</v>
      </c>
      <c r="D3973" s="84">
        <v>43591</v>
      </c>
      <c r="E3973" s="85" t="s">
        <v>8210</v>
      </c>
      <c r="F3973" s="85" t="s">
        <v>671</v>
      </c>
      <c r="G3973" s="85">
        <v>377687</v>
      </c>
      <c r="H3973" s="89"/>
      <c r="I3973" s="270" t="s">
        <v>9882</v>
      </c>
      <c r="J3973" s="89"/>
      <c r="K3973" s="89"/>
      <c r="L3973" s="89"/>
      <c r="M3973" s="89"/>
      <c r="N3973" s="271">
        <v>0</v>
      </c>
      <c r="O3973" s="271">
        <v>63145.59</v>
      </c>
      <c r="P3973" s="89" t="s">
        <v>670</v>
      </c>
    </row>
    <row r="3974" spans="1:16" ht="76.5" hidden="1">
      <c r="A3974" s="268" t="s">
        <v>559</v>
      </c>
      <c r="B3974" s="89"/>
      <c r="C3974" s="269" t="s">
        <v>760</v>
      </c>
      <c r="D3974" s="84">
        <v>43591</v>
      </c>
      <c r="E3974" s="85" t="s">
        <v>8210</v>
      </c>
      <c r="F3974" s="85" t="s">
        <v>671</v>
      </c>
      <c r="G3974" s="85">
        <v>377683</v>
      </c>
      <c r="H3974" s="89"/>
      <c r="I3974" s="270" t="s">
        <v>9883</v>
      </c>
      <c r="J3974" s="89"/>
      <c r="K3974" s="89"/>
      <c r="L3974" s="89"/>
      <c r="M3974" s="89"/>
      <c r="N3974" s="271">
        <v>0</v>
      </c>
      <c r="O3974" s="271">
        <v>22636.12</v>
      </c>
      <c r="P3974" s="89" t="s">
        <v>670</v>
      </c>
    </row>
    <row r="3975" spans="1:16" ht="76.5" hidden="1">
      <c r="A3975" s="268" t="s">
        <v>559</v>
      </c>
      <c r="B3975" s="89"/>
      <c r="C3975" s="269" t="s">
        <v>760</v>
      </c>
      <c r="D3975" s="84">
        <v>43591</v>
      </c>
      <c r="E3975" s="85" t="s">
        <v>8210</v>
      </c>
      <c r="F3975" s="85" t="s">
        <v>671</v>
      </c>
      <c r="G3975" s="85">
        <v>377685</v>
      </c>
      <c r="H3975" s="89"/>
      <c r="I3975" s="270" t="s">
        <v>9884</v>
      </c>
      <c r="J3975" s="89"/>
      <c r="K3975" s="89"/>
      <c r="L3975" s="89"/>
      <c r="M3975" s="89"/>
      <c r="N3975" s="271">
        <v>0</v>
      </c>
      <c r="O3975" s="271">
        <v>23962.05</v>
      </c>
      <c r="P3975" s="89" t="s">
        <v>670</v>
      </c>
    </row>
    <row r="3976" spans="1:16" ht="76.5" hidden="1">
      <c r="A3976" s="268" t="s">
        <v>559</v>
      </c>
      <c r="B3976" s="89"/>
      <c r="C3976" s="269" t="s">
        <v>760</v>
      </c>
      <c r="D3976" s="84">
        <v>43591</v>
      </c>
      <c r="E3976" s="85" t="s">
        <v>8210</v>
      </c>
      <c r="F3976" s="85" t="s">
        <v>671</v>
      </c>
      <c r="G3976" s="85">
        <v>377408</v>
      </c>
      <c r="H3976" s="89"/>
      <c r="I3976" s="270" t="s">
        <v>9885</v>
      </c>
      <c r="J3976" s="89"/>
      <c r="K3976" s="89"/>
      <c r="L3976" s="89"/>
      <c r="M3976" s="89"/>
      <c r="N3976" s="271">
        <v>0</v>
      </c>
      <c r="O3976" s="271">
        <v>417735.56</v>
      </c>
      <c r="P3976" s="89" t="s">
        <v>670</v>
      </c>
    </row>
    <row r="3977" spans="1:16" ht="76.5" hidden="1">
      <c r="A3977" s="268" t="s">
        <v>559</v>
      </c>
      <c r="B3977" s="89"/>
      <c r="C3977" s="269" t="s">
        <v>760</v>
      </c>
      <c r="D3977" s="84">
        <v>43591</v>
      </c>
      <c r="E3977" s="85" t="s">
        <v>8210</v>
      </c>
      <c r="F3977" s="85" t="s">
        <v>671</v>
      </c>
      <c r="G3977" s="85">
        <v>377675</v>
      </c>
      <c r="H3977" s="89"/>
      <c r="I3977" s="270" t="s">
        <v>9886</v>
      </c>
      <c r="J3977" s="89"/>
      <c r="K3977" s="89"/>
      <c r="L3977" s="89"/>
      <c r="M3977" s="89"/>
      <c r="N3977" s="271">
        <v>0</v>
      </c>
      <c r="O3977" s="271">
        <v>315613.67</v>
      </c>
      <c r="P3977" s="89" t="s">
        <v>670</v>
      </c>
    </row>
    <row r="3978" spans="1:16" ht="76.5" hidden="1">
      <c r="A3978" s="268" t="s">
        <v>559</v>
      </c>
      <c r="B3978" s="89"/>
      <c r="C3978" s="269" t="s">
        <v>760</v>
      </c>
      <c r="D3978" s="84">
        <v>43591</v>
      </c>
      <c r="E3978" s="85" t="s">
        <v>8210</v>
      </c>
      <c r="F3978" s="85" t="s">
        <v>671</v>
      </c>
      <c r="G3978" s="85">
        <v>377673</v>
      </c>
      <c r="H3978" s="89"/>
      <c r="I3978" s="270" t="s">
        <v>9885</v>
      </c>
      <c r="J3978" s="89"/>
      <c r="K3978" s="89"/>
      <c r="L3978" s="89"/>
      <c r="M3978" s="89"/>
      <c r="N3978" s="271">
        <v>0</v>
      </c>
      <c r="O3978" s="271">
        <v>212367.51</v>
      </c>
      <c r="P3978" s="89" t="s">
        <v>670</v>
      </c>
    </row>
    <row r="3979" spans="1:16" ht="76.5" hidden="1">
      <c r="A3979" s="268" t="s">
        <v>559</v>
      </c>
      <c r="B3979" s="89"/>
      <c r="C3979" s="269" t="s">
        <v>760</v>
      </c>
      <c r="D3979" s="84">
        <v>43591</v>
      </c>
      <c r="E3979" s="85" t="s">
        <v>8210</v>
      </c>
      <c r="F3979" s="85" t="s">
        <v>671</v>
      </c>
      <c r="G3979" s="85">
        <v>377402</v>
      </c>
      <c r="H3979" s="89"/>
      <c r="I3979" s="270" t="s">
        <v>9887</v>
      </c>
      <c r="J3979" s="89"/>
      <c r="K3979" s="89"/>
      <c r="L3979" s="89"/>
      <c r="M3979" s="89"/>
      <c r="N3979" s="271">
        <v>0</v>
      </c>
      <c r="O3979" s="271">
        <v>483683.29</v>
      </c>
      <c r="P3979" s="89" t="s">
        <v>670</v>
      </c>
    </row>
    <row r="3980" spans="1:16" ht="76.5" hidden="1">
      <c r="A3980" s="268" t="s">
        <v>559</v>
      </c>
      <c r="B3980" s="89"/>
      <c r="C3980" s="269" t="s">
        <v>760</v>
      </c>
      <c r="D3980" s="84">
        <v>43591</v>
      </c>
      <c r="E3980" s="85" t="s">
        <v>8210</v>
      </c>
      <c r="F3980" s="85" t="s">
        <v>671</v>
      </c>
      <c r="G3980" s="85">
        <v>378174</v>
      </c>
      <c r="H3980" s="89"/>
      <c r="I3980" s="270" t="s">
        <v>9888</v>
      </c>
      <c r="J3980" s="89"/>
      <c r="K3980" s="89"/>
      <c r="L3980" s="89"/>
      <c r="M3980" s="89"/>
      <c r="N3980" s="271">
        <v>0</v>
      </c>
      <c r="O3980" s="271">
        <v>4915.09</v>
      </c>
      <c r="P3980" s="89" t="s">
        <v>670</v>
      </c>
    </row>
    <row r="3981" spans="1:16" ht="76.5" hidden="1">
      <c r="A3981" s="268" t="s">
        <v>559</v>
      </c>
      <c r="B3981" s="89"/>
      <c r="C3981" s="269" t="s">
        <v>760</v>
      </c>
      <c r="D3981" s="84">
        <v>43591</v>
      </c>
      <c r="E3981" s="85" t="s">
        <v>8210</v>
      </c>
      <c r="F3981" s="85" t="s">
        <v>671</v>
      </c>
      <c r="G3981" s="85">
        <v>377679</v>
      </c>
      <c r="H3981" s="89"/>
      <c r="I3981" s="270" t="s">
        <v>9889</v>
      </c>
      <c r="J3981" s="89"/>
      <c r="K3981" s="89"/>
      <c r="L3981" s="89"/>
      <c r="M3981" s="89"/>
      <c r="N3981" s="271">
        <v>0</v>
      </c>
      <c r="O3981" s="271">
        <v>13263.04</v>
      </c>
      <c r="P3981" s="89" t="s">
        <v>670</v>
      </c>
    </row>
    <row r="3982" spans="1:16" ht="76.5" hidden="1">
      <c r="A3982" s="268" t="s">
        <v>559</v>
      </c>
      <c r="B3982" s="89"/>
      <c r="C3982" s="269" t="s">
        <v>760</v>
      </c>
      <c r="D3982" s="84">
        <v>43591</v>
      </c>
      <c r="E3982" s="85" t="s">
        <v>8210</v>
      </c>
      <c r="F3982" s="85" t="s">
        <v>671</v>
      </c>
      <c r="G3982" s="85">
        <v>377677</v>
      </c>
      <c r="H3982" s="89"/>
      <c r="I3982" s="270" t="s">
        <v>9886</v>
      </c>
      <c r="J3982" s="89"/>
      <c r="K3982" s="89"/>
      <c r="L3982" s="89"/>
      <c r="M3982" s="89"/>
      <c r="N3982" s="271">
        <v>0</v>
      </c>
      <c r="O3982" s="271">
        <v>281572.21000000002</v>
      </c>
      <c r="P3982" s="89" t="s">
        <v>670</v>
      </c>
    </row>
    <row r="3983" spans="1:16" ht="76.5" hidden="1">
      <c r="A3983" s="268" t="s">
        <v>559</v>
      </c>
      <c r="B3983" s="89"/>
      <c r="C3983" s="269" t="s">
        <v>760</v>
      </c>
      <c r="D3983" s="84">
        <v>43591</v>
      </c>
      <c r="E3983" s="85" t="s">
        <v>8210</v>
      </c>
      <c r="F3983" s="85" t="s">
        <v>671</v>
      </c>
      <c r="G3983" s="85">
        <v>377404</v>
      </c>
      <c r="H3983" s="89"/>
      <c r="I3983" s="270" t="s">
        <v>9890</v>
      </c>
      <c r="J3983" s="89"/>
      <c r="K3983" s="89"/>
      <c r="L3983" s="89"/>
      <c r="M3983" s="89"/>
      <c r="N3983" s="271">
        <v>0</v>
      </c>
      <c r="O3983" s="271">
        <v>1922.22</v>
      </c>
      <c r="P3983" s="89" t="s">
        <v>670</v>
      </c>
    </row>
    <row r="3984" spans="1:16" ht="76.5" hidden="1">
      <c r="A3984" s="268" t="s">
        <v>559</v>
      </c>
      <c r="B3984" s="89"/>
      <c r="C3984" s="269" t="s">
        <v>760</v>
      </c>
      <c r="D3984" s="84">
        <v>43591</v>
      </c>
      <c r="E3984" s="85" t="s">
        <v>8210</v>
      </c>
      <c r="F3984" s="85" t="s">
        <v>671</v>
      </c>
      <c r="G3984" s="85">
        <v>377681</v>
      </c>
      <c r="H3984" s="89"/>
      <c r="I3984" s="270" t="s">
        <v>9891</v>
      </c>
      <c r="J3984" s="89"/>
      <c r="K3984" s="89"/>
      <c r="L3984" s="89"/>
      <c r="M3984" s="89"/>
      <c r="N3984" s="271">
        <v>0</v>
      </c>
      <c r="O3984" s="271">
        <v>69957.78</v>
      </c>
      <c r="P3984" s="89" t="s">
        <v>670</v>
      </c>
    </row>
    <row r="3985" spans="1:16" ht="76.5" hidden="1">
      <c r="A3985" s="268" t="s">
        <v>559</v>
      </c>
      <c r="B3985" s="89"/>
      <c r="C3985" s="269" t="s">
        <v>760</v>
      </c>
      <c r="D3985" s="84">
        <v>43591</v>
      </c>
      <c r="E3985" s="85" t="s">
        <v>8210</v>
      </c>
      <c r="F3985" s="85" t="s">
        <v>671</v>
      </c>
      <c r="G3985" s="85">
        <v>377406</v>
      </c>
      <c r="H3985" s="89"/>
      <c r="I3985" s="270" t="s">
        <v>9887</v>
      </c>
      <c r="J3985" s="89"/>
      <c r="K3985" s="89"/>
      <c r="L3985" s="89"/>
      <c r="M3985" s="89"/>
      <c r="N3985" s="271">
        <v>0</v>
      </c>
      <c r="O3985" s="271">
        <v>380817.27</v>
      </c>
      <c r="P3985" s="89" t="s">
        <v>670</v>
      </c>
    </row>
    <row r="3986" spans="1:16" ht="76.5" hidden="1">
      <c r="A3986" s="268" t="s">
        <v>559</v>
      </c>
      <c r="B3986" s="89"/>
      <c r="C3986" s="269" t="s">
        <v>760</v>
      </c>
      <c r="D3986" s="84">
        <v>43591</v>
      </c>
      <c r="E3986" s="85" t="s">
        <v>8210</v>
      </c>
      <c r="F3986" s="85" t="s">
        <v>671</v>
      </c>
      <c r="G3986" s="85">
        <v>378172</v>
      </c>
      <c r="H3986" s="89"/>
      <c r="I3986" s="270" t="s">
        <v>9892</v>
      </c>
      <c r="J3986" s="89"/>
      <c r="K3986" s="89"/>
      <c r="L3986" s="89"/>
      <c r="M3986" s="89"/>
      <c r="N3986" s="271">
        <v>0</v>
      </c>
      <c r="O3986" s="271">
        <v>93163.34</v>
      </c>
      <c r="P3986" s="89" t="s">
        <v>670</v>
      </c>
    </row>
    <row r="3987" spans="1:16" ht="76.5" hidden="1">
      <c r="A3987" s="268" t="s">
        <v>559</v>
      </c>
      <c r="B3987" s="89"/>
      <c r="C3987" s="269" t="s">
        <v>760</v>
      </c>
      <c r="D3987" s="84">
        <v>43591</v>
      </c>
      <c r="E3987" s="85" t="s">
        <v>8210</v>
      </c>
      <c r="F3987" s="85" t="s">
        <v>671</v>
      </c>
      <c r="G3987" s="85">
        <v>378170</v>
      </c>
      <c r="H3987" s="89"/>
      <c r="I3987" s="270" t="s">
        <v>9893</v>
      </c>
      <c r="J3987" s="89"/>
      <c r="K3987" s="89"/>
      <c r="L3987" s="89"/>
      <c r="M3987" s="89"/>
      <c r="N3987" s="271">
        <v>0</v>
      </c>
      <c r="O3987" s="271">
        <v>127802.48</v>
      </c>
      <c r="P3987" s="89" t="s">
        <v>670</v>
      </c>
    </row>
    <row r="3988" spans="1:16" ht="63.75" hidden="1">
      <c r="A3988" s="268">
        <v>291</v>
      </c>
      <c r="B3988" s="89"/>
      <c r="C3988" s="269" t="s">
        <v>129</v>
      </c>
      <c r="D3988" s="84">
        <v>43591</v>
      </c>
      <c r="E3988" s="85" t="s">
        <v>8211</v>
      </c>
      <c r="F3988" s="85" t="s">
        <v>11</v>
      </c>
      <c r="G3988" s="85">
        <v>1030678</v>
      </c>
      <c r="H3988" s="89"/>
      <c r="I3988" s="270" t="s">
        <v>9894</v>
      </c>
      <c r="J3988" s="89"/>
      <c r="K3988" s="89"/>
      <c r="L3988" s="89"/>
      <c r="M3988" s="89"/>
      <c r="N3988" s="271">
        <v>50</v>
      </c>
      <c r="O3988" s="271">
        <v>0</v>
      </c>
      <c r="P3988" s="89" t="s">
        <v>670</v>
      </c>
    </row>
    <row r="3989" spans="1:16" ht="51" hidden="1">
      <c r="A3989" s="268">
        <v>10</v>
      </c>
      <c r="B3989" s="89"/>
      <c r="C3989" s="269" t="s">
        <v>41</v>
      </c>
      <c r="D3989" s="84">
        <v>43591</v>
      </c>
      <c r="E3989" s="85" t="s">
        <v>8212</v>
      </c>
      <c r="F3989" s="85" t="s">
        <v>6</v>
      </c>
      <c r="G3989" s="85">
        <v>1030903</v>
      </c>
      <c r="H3989" s="89"/>
      <c r="I3989" s="270" t="s">
        <v>9895</v>
      </c>
      <c r="J3989" s="89"/>
      <c r="K3989" s="89"/>
      <c r="L3989" s="89"/>
      <c r="M3989" s="89"/>
      <c r="N3989" s="271">
        <v>0</v>
      </c>
      <c r="O3989" s="271">
        <v>150186.6</v>
      </c>
      <c r="P3989" s="89" t="s">
        <v>670</v>
      </c>
    </row>
    <row r="3990" spans="1:16" ht="51" hidden="1">
      <c r="A3990" s="268">
        <v>10</v>
      </c>
      <c r="B3990" s="89"/>
      <c r="C3990" s="269" t="s">
        <v>41</v>
      </c>
      <c r="D3990" s="84">
        <v>43591</v>
      </c>
      <c r="E3990" s="85" t="s">
        <v>8213</v>
      </c>
      <c r="F3990" s="85" t="s">
        <v>15</v>
      </c>
      <c r="G3990" s="85">
        <v>1030904</v>
      </c>
      <c r="H3990" s="89"/>
      <c r="I3990" s="270" t="s">
        <v>2173</v>
      </c>
      <c r="J3990" s="89"/>
      <c r="K3990" s="89"/>
      <c r="L3990" s="89"/>
      <c r="M3990" s="89"/>
      <c r="N3990" s="271">
        <v>50</v>
      </c>
      <c r="O3990" s="271">
        <v>0</v>
      </c>
      <c r="P3990" s="89" t="s">
        <v>670</v>
      </c>
    </row>
    <row r="3991" spans="1:16" ht="63.75" hidden="1">
      <c r="A3991" s="268">
        <v>10</v>
      </c>
      <c r="B3991" s="89"/>
      <c r="C3991" s="269" t="s">
        <v>41</v>
      </c>
      <c r="D3991" s="84">
        <v>43591</v>
      </c>
      <c r="E3991" s="85" t="s">
        <v>8214</v>
      </c>
      <c r="F3991" s="85" t="s">
        <v>6</v>
      </c>
      <c r="G3991" s="85">
        <v>1031133</v>
      </c>
      <c r="H3991" s="89"/>
      <c r="I3991" s="270" t="s">
        <v>9896</v>
      </c>
      <c r="J3991" s="89"/>
      <c r="K3991" s="89"/>
      <c r="L3991" s="89"/>
      <c r="M3991" s="89"/>
      <c r="N3991" s="271">
        <v>0</v>
      </c>
      <c r="O3991" s="271">
        <v>20991.599999999999</v>
      </c>
      <c r="P3991" s="89" t="s">
        <v>670</v>
      </c>
    </row>
    <row r="3992" spans="1:16" ht="63.75" hidden="1">
      <c r="A3992" s="268">
        <v>10</v>
      </c>
      <c r="B3992" s="89"/>
      <c r="C3992" s="269" t="s">
        <v>41</v>
      </c>
      <c r="D3992" s="84">
        <v>43591</v>
      </c>
      <c r="E3992" s="85" t="s">
        <v>8215</v>
      </c>
      <c r="F3992" s="85" t="s">
        <v>15</v>
      </c>
      <c r="G3992" s="85">
        <v>1031134</v>
      </c>
      <c r="H3992" s="89"/>
      <c r="I3992" s="270" t="s">
        <v>9897</v>
      </c>
      <c r="J3992" s="89"/>
      <c r="K3992" s="89"/>
      <c r="L3992" s="89"/>
      <c r="M3992" s="89"/>
      <c r="N3992" s="271">
        <v>50</v>
      </c>
      <c r="O3992" s="271">
        <v>0</v>
      </c>
      <c r="P3992" s="89" t="s">
        <v>670</v>
      </c>
    </row>
    <row r="3993" spans="1:16" ht="51" hidden="1">
      <c r="A3993" s="268">
        <v>119</v>
      </c>
      <c r="B3993" s="89"/>
      <c r="C3993" s="269" t="s">
        <v>63</v>
      </c>
      <c r="D3993" s="84">
        <v>43591</v>
      </c>
      <c r="E3993" s="85" t="s">
        <v>8216</v>
      </c>
      <c r="F3993" s="85" t="s">
        <v>11</v>
      </c>
      <c r="G3993" s="85">
        <v>953322</v>
      </c>
      <c r="H3993" s="89"/>
      <c r="I3993" s="270" t="s">
        <v>9898</v>
      </c>
      <c r="J3993" s="89"/>
      <c r="K3993" s="89"/>
      <c r="L3993" s="89"/>
      <c r="M3993" s="89"/>
      <c r="N3993" s="271">
        <v>50</v>
      </c>
      <c r="O3993" s="271">
        <v>0</v>
      </c>
      <c r="P3993" s="89" t="s">
        <v>670</v>
      </c>
    </row>
    <row r="3994" spans="1:16" ht="51" hidden="1">
      <c r="A3994" s="268">
        <v>10</v>
      </c>
      <c r="B3994" s="89"/>
      <c r="C3994" s="269" t="s">
        <v>41</v>
      </c>
      <c r="D3994" s="84">
        <v>43591</v>
      </c>
      <c r="E3994" s="85" t="s">
        <v>8217</v>
      </c>
      <c r="F3994" s="85" t="s">
        <v>6</v>
      </c>
      <c r="G3994" s="85">
        <v>1031135</v>
      </c>
      <c r="H3994" s="89"/>
      <c r="I3994" s="270" t="s">
        <v>9899</v>
      </c>
      <c r="J3994" s="89"/>
      <c r="K3994" s="89"/>
      <c r="L3994" s="89"/>
      <c r="M3994" s="89"/>
      <c r="N3994" s="271">
        <v>0</v>
      </c>
      <c r="O3994" s="271">
        <v>163748.20000000001</v>
      </c>
      <c r="P3994" s="89" t="s">
        <v>670</v>
      </c>
    </row>
    <row r="3995" spans="1:16" ht="76.5" hidden="1">
      <c r="A3995" s="268" t="s">
        <v>557</v>
      </c>
      <c r="B3995" s="89"/>
      <c r="C3995" s="269" t="s">
        <v>781</v>
      </c>
      <c r="D3995" s="84">
        <v>43591</v>
      </c>
      <c r="E3995" s="85" t="s">
        <v>8218</v>
      </c>
      <c r="F3995" s="85" t="s">
        <v>6</v>
      </c>
      <c r="G3995" s="85">
        <v>1114886</v>
      </c>
      <c r="H3995" s="89"/>
      <c r="I3995" s="270" t="s">
        <v>9900</v>
      </c>
      <c r="J3995" s="89"/>
      <c r="K3995" s="89"/>
      <c r="L3995" s="89"/>
      <c r="M3995" s="89"/>
      <c r="N3995" s="271">
        <v>0</v>
      </c>
      <c r="O3995" s="271">
        <v>330000</v>
      </c>
      <c r="P3995" s="89" t="s">
        <v>670</v>
      </c>
    </row>
    <row r="3996" spans="1:16" ht="51" hidden="1">
      <c r="A3996" s="268">
        <v>10</v>
      </c>
      <c r="B3996" s="89"/>
      <c r="C3996" s="269" t="s">
        <v>41</v>
      </c>
      <c r="D3996" s="84">
        <v>43591</v>
      </c>
      <c r="E3996" s="85" t="s">
        <v>8219</v>
      </c>
      <c r="F3996" s="85" t="s">
        <v>15</v>
      </c>
      <c r="G3996" s="85">
        <v>1031136</v>
      </c>
      <c r="H3996" s="89"/>
      <c r="I3996" s="270" t="s">
        <v>9901</v>
      </c>
      <c r="J3996" s="89"/>
      <c r="K3996" s="89"/>
      <c r="L3996" s="89"/>
      <c r="M3996" s="89"/>
      <c r="N3996" s="271">
        <v>50</v>
      </c>
      <c r="O3996" s="271">
        <v>0</v>
      </c>
      <c r="P3996" s="89" t="s">
        <v>670</v>
      </c>
    </row>
    <row r="3997" spans="1:16" ht="51" hidden="1">
      <c r="A3997" s="268">
        <v>513</v>
      </c>
      <c r="B3997" s="89"/>
      <c r="C3997" s="269" t="s">
        <v>171</v>
      </c>
      <c r="D3997" s="84">
        <v>43591</v>
      </c>
      <c r="E3997" s="85" t="s">
        <v>8220</v>
      </c>
      <c r="F3997" s="85" t="s">
        <v>15</v>
      </c>
      <c r="G3997" s="85">
        <v>1031290</v>
      </c>
      <c r="H3997" s="89"/>
      <c r="I3997" s="270" t="s">
        <v>1408</v>
      </c>
      <c r="J3997" s="89"/>
      <c r="K3997" s="89"/>
      <c r="L3997" s="89"/>
      <c r="M3997" s="89"/>
      <c r="N3997" s="271">
        <v>50</v>
      </c>
      <c r="O3997" s="271">
        <v>0</v>
      </c>
      <c r="P3997" s="89" t="s">
        <v>670</v>
      </c>
    </row>
    <row r="3998" spans="1:16" ht="38.25">
      <c r="A3998" s="268">
        <v>35</v>
      </c>
      <c r="B3998" s="89"/>
      <c r="C3998" s="269" t="s">
        <v>46</v>
      </c>
      <c r="D3998" s="84">
        <v>43592</v>
      </c>
      <c r="E3998" s="85" t="s">
        <v>8221</v>
      </c>
      <c r="F3998" s="85" t="s">
        <v>3</v>
      </c>
      <c r="G3998" s="85">
        <v>1738531</v>
      </c>
      <c r="H3998" s="89"/>
      <c r="I3998" s="270" t="s">
        <v>9902</v>
      </c>
      <c r="J3998" s="89"/>
      <c r="K3998" s="89"/>
      <c r="L3998" s="89"/>
      <c r="M3998" s="89"/>
      <c r="N3998" s="271">
        <v>0</v>
      </c>
      <c r="O3998" s="271">
        <v>1000</v>
      </c>
      <c r="P3998" s="89" t="s">
        <v>670</v>
      </c>
    </row>
    <row r="3999" spans="1:16" ht="51">
      <c r="A3999" s="268">
        <v>292</v>
      </c>
      <c r="B3999" s="89"/>
      <c r="C3999" s="269" t="s">
        <v>130</v>
      </c>
      <c r="D3999" s="84">
        <v>43592</v>
      </c>
      <c r="E3999" s="85" t="s">
        <v>8222</v>
      </c>
      <c r="F3999" s="85" t="s">
        <v>3</v>
      </c>
      <c r="G3999" s="85">
        <v>1738545</v>
      </c>
      <c r="H3999" s="89"/>
      <c r="I3999" s="270" t="s">
        <v>9903</v>
      </c>
      <c r="J3999" s="89"/>
      <c r="K3999" s="89"/>
      <c r="L3999" s="89"/>
      <c r="M3999" s="89"/>
      <c r="N3999" s="271">
        <v>0</v>
      </c>
      <c r="O3999" s="271">
        <v>1500</v>
      </c>
      <c r="P3999" s="89" t="s">
        <v>670</v>
      </c>
    </row>
    <row r="4000" spans="1:16" ht="63.75">
      <c r="A4000" s="268">
        <v>526</v>
      </c>
      <c r="B4000" s="89"/>
      <c r="C4000" s="269" t="s">
        <v>610</v>
      </c>
      <c r="D4000" s="84">
        <v>43592</v>
      </c>
      <c r="E4000" s="85" t="s">
        <v>8223</v>
      </c>
      <c r="F4000" s="85" t="s">
        <v>3</v>
      </c>
      <c r="G4000" s="85">
        <v>1738551</v>
      </c>
      <c r="H4000" s="89"/>
      <c r="I4000" s="270" t="s">
        <v>9904</v>
      </c>
      <c r="J4000" s="89"/>
      <c r="K4000" s="89"/>
      <c r="L4000" s="89"/>
      <c r="M4000" s="89"/>
      <c r="N4000" s="271">
        <v>0</v>
      </c>
      <c r="O4000" s="271">
        <v>0.8</v>
      </c>
      <c r="P4000" s="89" t="s">
        <v>670</v>
      </c>
    </row>
    <row r="4001" spans="1:16" ht="51">
      <c r="A4001" s="268">
        <v>41</v>
      </c>
      <c r="B4001" s="89"/>
      <c r="C4001" s="269" t="s">
        <v>47</v>
      </c>
      <c r="D4001" s="84">
        <v>43592</v>
      </c>
      <c r="E4001" s="85" t="s">
        <v>8224</v>
      </c>
      <c r="F4001" s="85" t="s">
        <v>3</v>
      </c>
      <c r="G4001" s="85">
        <v>1738552</v>
      </c>
      <c r="H4001" s="89"/>
      <c r="I4001" s="270" t="s">
        <v>9905</v>
      </c>
      <c r="J4001" s="89"/>
      <c r="K4001" s="89"/>
      <c r="L4001" s="89"/>
      <c r="M4001" s="89"/>
      <c r="N4001" s="271">
        <v>0</v>
      </c>
      <c r="O4001" s="271">
        <v>260</v>
      </c>
      <c r="P4001" s="89" t="s">
        <v>670</v>
      </c>
    </row>
    <row r="4002" spans="1:16" ht="38.25">
      <c r="A4002" s="268">
        <v>526</v>
      </c>
      <c r="B4002" s="89"/>
      <c r="C4002" s="269" t="s">
        <v>610</v>
      </c>
      <c r="D4002" s="84">
        <v>43592</v>
      </c>
      <c r="E4002" s="85" t="s">
        <v>8225</v>
      </c>
      <c r="F4002" s="85" t="s">
        <v>3</v>
      </c>
      <c r="G4002" s="85">
        <v>1738560</v>
      </c>
      <c r="H4002" s="89"/>
      <c r="I4002" s="270" t="s">
        <v>9906</v>
      </c>
      <c r="J4002" s="89"/>
      <c r="K4002" s="89"/>
      <c r="L4002" s="89"/>
      <c r="M4002" s="89"/>
      <c r="N4002" s="271">
        <v>0</v>
      </c>
      <c r="O4002" s="271">
        <v>41</v>
      </c>
      <c r="P4002" s="89" t="s">
        <v>670</v>
      </c>
    </row>
    <row r="4003" spans="1:16" ht="51">
      <c r="A4003" s="268">
        <v>661</v>
      </c>
      <c r="B4003" s="89"/>
      <c r="C4003" s="269" t="s">
        <v>189</v>
      </c>
      <c r="D4003" s="84">
        <v>43592</v>
      </c>
      <c r="E4003" s="85" t="s">
        <v>8226</v>
      </c>
      <c r="F4003" s="85" t="s">
        <v>3</v>
      </c>
      <c r="G4003" s="85">
        <v>1738524</v>
      </c>
      <c r="H4003" s="89"/>
      <c r="I4003" s="270" t="s">
        <v>9907</v>
      </c>
      <c r="J4003" s="89"/>
      <c r="K4003" s="89"/>
      <c r="L4003" s="89"/>
      <c r="M4003" s="89"/>
      <c r="N4003" s="271">
        <v>0</v>
      </c>
      <c r="O4003" s="271">
        <v>6716.32</v>
      </c>
      <c r="P4003" s="89" t="s">
        <v>670</v>
      </c>
    </row>
    <row r="4004" spans="1:16" ht="38.25">
      <c r="A4004" s="268">
        <v>20</v>
      </c>
      <c r="B4004" s="89"/>
      <c r="C4004" s="269" t="s">
        <v>44</v>
      </c>
      <c r="D4004" s="84">
        <v>43592</v>
      </c>
      <c r="E4004" s="85" t="s">
        <v>8227</v>
      </c>
      <c r="F4004" s="85" t="s">
        <v>3</v>
      </c>
      <c r="G4004" s="85">
        <v>1738504</v>
      </c>
      <c r="H4004" s="89"/>
      <c r="I4004" s="270" t="s">
        <v>9908</v>
      </c>
      <c r="J4004" s="89"/>
      <c r="K4004" s="89"/>
      <c r="L4004" s="89"/>
      <c r="M4004" s="89"/>
      <c r="N4004" s="271">
        <v>0</v>
      </c>
      <c r="O4004" s="271">
        <v>336</v>
      </c>
      <c r="P4004" s="89" t="s">
        <v>670</v>
      </c>
    </row>
    <row r="4005" spans="1:16" ht="51">
      <c r="A4005" s="268" t="s">
        <v>565</v>
      </c>
      <c r="B4005" s="89"/>
      <c r="C4005" s="269" t="s">
        <v>615</v>
      </c>
      <c r="D4005" s="84">
        <v>43592</v>
      </c>
      <c r="E4005" s="85" t="s">
        <v>8228</v>
      </c>
      <c r="F4005" s="85" t="s">
        <v>3</v>
      </c>
      <c r="G4005" s="85">
        <v>1738497</v>
      </c>
      <c r="H4005" s="89"/>
      <c r="I4005" s="270" t="s">
        <v>9909</v>
      </c>
      <c r="J4005" s="89"/>
      <c r="K4005" s="89"/>
      <c r="L4005" s="89"/>
      <c r="M4005" s="89"/>
      <c r="N4005" s="271">
        <v>0</v>
      </c>
      <c r="O4005" s="271">
        <v>20000</v>
      </c>
      <c r="P4005" s="89" t="s">
        <v>670</v>
      </c>
    </row>
    <row r="4006" spans="1:16" ht="38.25">
      <c r="A4006" s="268">
        <v>46</v>
      </c>
      <c r="B4006" s="89"/>
      <c r="C4006" s="269" t="s">
        <v>48</v>
      </c>
      <c r="D4006" s="84">
        <v>43592</v>
      </c>
      <c r="E4006" s="85" t="s">
        <v>8229</v>
      </c>
      <c r="F4006" s="85" t="s">
        <v>3</v>
      </c>
      <c r="G4006" s="85">
        <v>1738491</v>
      </c>
      <c r="H4006" s="89"/>
      <c r="I4006" s="270" t="s">
        <v>9910</v>
      </c>
      <c r="J4006" s="89"/>
      <c r="K4006" s="89"/>
      <c r="L4006" s="89"/>
      <c r="M4006" s="89"/>
      <c r="N4006" s="271">
        <v>0</v>
      </c>
      <c r="O4006" s="271">
        <v>371</v>
      </c>
      <c r="P4006" s="89" t="s">
        <v>670</v>
      </c>
    </row>
    <row r="4007" spans="1:16" ht="51">
      <c r="A4007" s="268">
        <v>526</v>
      </c>
      <c r="B4007" s="89"/>
      <c r="C4007" s="269" t="s">
        <v>610</v>
      </c>
      <c r="D4007" s="84">
        <v>43592</v>
      </c>
      <c r="E4007" s="85" t="s">
        <v>8230</v>
      </c>
      <c r="F4007" s="85" t="s">
        <v>3</v>
      </c>
      <c r="G4007" s="85">
        <v>1738489</v>
      </c>
      <c r="H4007" s="89"/>
      <c r="I4007" s="270" t="s">
        <v>9911</v>
      </c>
      <c r="J4007" s="89"/>
      <c r="K4007" s="89"/>
      <c r="L4007" s="89"/>
      <c r="M4007" s="89"/>
      <c r="N4007" s="271">
        <v>0</v>
      </c>
      <c r="O4007" s="271">
        <v>399.90000000000003</v>
      </c>
      <c r="P4007" s="89" t="s">
        <v>670</v>
      </c>
    </row>
    <row r="4008" spans="1:16" ht="51">
      <c r="A4008" s="268" t="s">
        <v>565</v>
      </c>
      <c r="B4008" s="89"/>
      <c r="C4008" s="269" t="s">
        <v>615</v>
      </c>
      <c r="D4008" s="84">
        <v>43592</v>
      </c>
      <c r="E4008" s="85" t="s">
        <v>8231</v>
      </c>
      <c r="F4008" s="85" t="s">
        <v>3</v>
      </c>
      <c r="G4008" s="85">
        <v>1738475</v>
      </c>
      <c r="H4008" s="89"/>
      <c r="I4008" s="270" t="s">
        <v>9912</v>
      </c>
      <c r="J4008" s="89"/>
      <c r="K4008" s="89"/>
      <c r="L4008" s="89"/>
      <c r="M4008" s="89"/>
      <c r="N4008" s="271">
        <v>0</v>
      </c>
      <c r="O4008" s="271">
        <v>677.36</v>
      </c>
      <c r="P4008" s="89" t="s">
        <v>670</v>
      </c>
    </row>
    <row r="4009" spans="1:16" ht="38.25">
      <c r="A4009" s="268" t="s">
        <v>565</v>
      </c>
      <c r="B4009" s="89"/>
      <c r="C4009" s="269" t="s">
        <v>615</v>
      </c>
      <c r="D4009" s="84">
        <v>43592</v>
      </c>
      <c r="E4009" s="85" t="s">
        <v>8232</v>
      </c>
      <c r="F4009" s="85" t="s">
        <v>3</v>
      </c>
      <c r="G4009" s="85">
        <v>1738472</v>
      </c>
      <c r="H4009" s="89"/>
      <c r="I4009" s="270" t="s">
        <v>9913</v>
      </c>
      <c r="J4009" s="89"/>
      <c r="K4009" s="89"/>
      <c r="L4009" s="89"/>
      <c r="M4009" s="89"/>
      <c r="N4009" s="271">
        <v>0</v>
      </c>
      <c r="O4009" s="271">
        <v>1721.26</v>
      </c>
      <c r="P4009" s="89" t="s">
        <v>670</v>
      </c>
    </row>
    <row r="4010" spans="1:16" ht="63.75">
      <c r="A4010" s="268">
        <v>592</v>
      </c>
      <c r="B4010" s="89"/>
      <c r="C4010" s="269" t="s">
        <v>645</v>
      </c>
      <c r="D4010" s="84">
        <v>43592</v>
      </c>
      <c r="E4010" s="85" t="s">
        <v>8233</v>
      </c>
      <c r="F4010" s="85" t="s">
        <v>3</v>
      </c>
      <c r="G4010" s="85">
        <v>1738658</v>
      </c>
      <c r="H4010" s="89"/>
      <c r="I4010" s="270" t="s">
        <v>9914</v>
      </c>
      <c r="J4010" s="89"/>
      <c r="K4010" s="89"/>
      <c r="L4010" s="89"/>
      <c r="M4010" s="89"/>
      <c r="N4010" s="271">
        <v>0</v>
      </c>
      <c r="O4010" s="271">
        <v>10000</v>
      </c>
      <c r="P4010" s="89" t="s">
        <v>670</v>
      </c>
    </row>
    <row r="4011" spans="1:16" ht="51">
      <c r="A4011" s="268">
        <v>592</v>
      </c>
      <c r="B4011" s="89"/>
      <c r="C4011" s="269" t="s">
        <v>645</v>
      </c>
      <c r="D4011" s="84">
        <v>43592</v>
      </c>
      <c r="E4011" s="85" t="s">
        <v>8234</v>
      </c>
      <c r="F4011" s="85" t="s">
        <v>3</v>
      </c>
      <c r="G4011" s="85">
        <v>1738655</v>
      </c>
      <c r="H4011" s="89"/>
      <c r="I4011" s="270" t="s">
        <v>2305</v>
      </c>
      <c r="J4011" s="89"/>
      <c r="K4011" s="89"/>
      <c r="L4011" s="89"/>
      <c r="M4011" s="89"/>
      <c r="N4011" s="271">
        <v>0</v>
      </c>
      <c r="O4011" s="271">
        <v>3993</v>
      </c>
      <c r="P4011" s="89" t="s">
        <v>670</v>
      </c>
    </row>
    <row r="4012" spans="1:16" ht="51">
      <c r="A4012" s="268">
        <v>592</v>
      </c>
      <c r="B4012" s="89"/>
      <c r="C4012" s="269" t="s">
        <v>645</v>
      </c>
      <c r="D4012" s="84">
        <v>43592</v>
      </c>
      <c r="E4012" s="85" t="s">
        <v>8235</v>
      </c>
      <c r="F4012" s="85" t="s">
        <v>3</v>
      </c>
      <c r="G4012" s="85">
        <v>1738654</v>
      </c>
      <c r="H4012" s="89"/>
      <c r="I4012" s="270" t="s">
        <v>9915</v>
      </c>
      <c r="J4012" s="89"/>
      <c r="K4012" s="89"/>
      <c r="L4012" s="89"/>
      <c r="M4012" s="89"/>
      <c r="N4012" s="271">
        <v>0</v>
      </c>
      <c r="O4012" s="271">
        <v>32450</v>
      </c>
      <c r="P4012" s="89" t="s">
        <v>670</v>
      </c>
    </row>
    <row r="4013" spans="1:16" ht="38.25">
      <c r="A4013" s="268">
        <v>592</v>
      </c>
      <c r="B4013" s="89"/>
      <c r="C4013" s="269" t="s">
        <v>645</v>
      </c>
      <c r="D4013" s="84">
        <v>43592</v>
      </c>
      <c r="E4013" s="85" t="s">
        <v>8236</v>
      </c>
      <c r="F4013" s="85" t="s">
        <v>3</v>
      </c>
      <c r="G4013" s="85">
        <v>1738652</v>
      </c>
      <c r="H4013" s="89"/>
      <c r="I4013" s="270" t="s">
        <v>5614</v>
      </c>
      <c r="J4013" s="89"/>
      <c r="K4013" s="89"/>
      <c r="L4013" s="89"/>
      <c r="M4013" s="89"/>
      <c r="N4013" s="271">
        <v>0</v>
      </c>
      <c r="O4013" s="271">
        <v>4084</v>
      </c>
      <c r="P4013" s="89" t="s">
        <v>670</v>
      </c>
    </row>
    <row r="4014" spans="1:16" ht="51">
      <c r="A4014" s="268">
        <v>592</v>
      </c>
      <c r="B4014" s="89"/>
      <c r="C4014" s="269" t="s">
        <v>645</v>
      </c>
      <c r="D4014" s="84">
        <v>43592</v>
      </c>
      <c r="E4014" s="85" t="s">
        <v>8237</v>
      </c>
      <c r="F4014" s="85" t="s">
        <v>3</v>
      </c>
      <c r="G4014" s="85">
        <v>1738650</v>
      </c>
      <c r="H4014" s="89"/>
      <c r="I4014" s="270" t="s">
        <v>7470</v>
      </c>
      <c r="J4014" s="89"/>
      <c r="K4014" s="89"/>
      <c r="L4014" s="89"/>
      <c r="M4014" s="89"/>
      <c r="N4014" s="271">
        <v>0</v>
      </c>
      <c r="O4014" s="271">
        <v>2410</v>
      </c>
      <c r="P4014" s="89" t="s">
        <v>670</v>
      </c>
    </row>
    <row r="4015" spans="1:16" ht="51">
      <c r="A4015" s="268">
        <v>592</v>
      </c>
      <c r="B4015" s="89"/>
      <c r="C4015" s="269" t="s">
        <v>645</v>
      </c>
      <c r="D4015" s="84">
        <v>43592</v>
      </c>
      <c r="E4015" s="85" t="s">
        <v>8238</v>
      </c>
      <c r="F4015" s="85" t="s">
        <v>3</v>
      </c>
      <c r="G4015" s="85">
        <v>1738648</v>
      </c>
      <c r="H4015" s="89"/>
      <c r="I4015" s="270" t="s">
        <v>9916</v>
      </c>
      <c r="J4015" s="89"/>
      <c r="K4015" s="89"/>
      <c r="L4015" s="89"/>
      <c r="M4015" s="89"/>
      <c r="N4015" s="271">
        <v>0</v>
      </c>
      <c r="O4015" s="271">
        <v>23023</v>
      </c>
      <c r="P4015" s="89" t="s">
        <v>670</v>
      </c>
    </row>
    <row r="4016" spans="1:16" ht="63.75">
      <c r="A4016" s="268">
        <v>70</v>
      </c>
      <c r="B4016" s="89"/>
      <c r="C4016" s="269" t="s">
        <v>53</v>
      </c>
      <c r="D4016" s="84">
        <v>43592</v>
      </c>
      <c r="E4016" s="85" t="s">
        <v>8239</v>
      </c>
      <c r="F4016" s="85" t="s">
        <v>3</v>
      </c>
      <c r="G4016" s="85">
        <v>1738601</v>
      </c>
      <c r="H4016" s="89"/>
      <c r="I4016" s="270" t="s">
        <v>9917</v>
      </c>
      <c r="J4016" s="89"/>
      <c r="K4016" s="89"/>
      <c r="L4016" s="89"/>
      <c r="M4016" s="89"/>
      <c r="N4016" s="271">
        <v>0</v>
      </c>
      <c r="O4016" s="271">
        <v>1297</v>
      </c>
      <c r="P4016" s="89" t="s">
        <v>670</v>
      </c>
    </row>
    <row r="4017" spans="1:16" ht="63.75">
      <c r="A4017" s="268">
        <v>70</v>
      </c>
      <c r="B4017" s="89"/>
      <c r="C4017" s="269" t="s">
        <v>53</v>
      </c>
      <c r="D4017" s="84">
        <v>43592</v>
      </c>
      <c r="E4017" s="85" t="s">
        <v>8240</v>
      </c>
      <c r="F4017" s="85" t="s">
        <v>3</v>
      </c>
      <c r="G4017" s="85">
        <v>1738598</v>
      </c>
      <c r="H4017" s="89"/>
      <c r="I4017" s="270" t="s">
        <v>9918</v>
      </c>
      <c r="J4017" s="89"/>
      <c r="K4017" s="89"/>
      <c r="L4017" s="89"/>
      <c r="M4017" s="89"/>
      <c r="N4017" s="271">
        <v>0</v>
      </c>
      <c r="O4017" s="271">
        <v>1500</v>
      </c>
      <c r="P4017" s="89" t="s">
        <v>670</v>
      </c>
    </row>
    <row r="4018" spans="1:16" ht="51">
      <c r="A4018" s="268" t="s">
        <v>565</v>
      </c>
      <c r="B4018" s="89"/>
      <c r="C4018" s="269" t="s">
        <v>615</v>
      </c>
      <c r="D4018" s="84">
        <v>43592</v>
      </c>
      <c r="E4018" s="85" t="s">
        <v>8241</v>
      </c>
      <c r="F4018" s="85" t="s">
        <v>3</v>
      </c>
      <c r="G4018" s="85">
        <v>1738597</v>
      </c>
      <c r="H4018" s="89"/>
      <c r="I4018" s="270" t="s">
        <v>9919</v>
      </c>
      <c r="J4018" s="89"/>
      <c r="K4018" s="89"/>
      <c r="L4018" s="89"/>
      <c r="M4018" s="89"/>
      <c r="N4018" s="271">
        <v>0</v>
      </c>
      <c r="O4018" s="271">
        <v>34270</v>
      </c>
      <c r="P4018" s="89" t="s">
        <v>670</v>
      </c>
    </row>
    <row r="4019" spans="1:16" ht="51">
      <c r="A4019" s="268">
        <v>132</v>
      </c>
      <c r="B4019" s="89"/>
      <c r="C4019" s="269" t="s">
        <v>68</v>
      </c>
      <c r="D4019" s="84">
        <v>43592</v>
      </c>
      <c r="E4019" s="85" t="s">
        <v>8242</v>
      </c>
      <c r="F4019" s="85" t="s">
        <v>3</v>
      </c>
      <c r="G4019" s="85">
        <v>1738586</v>
      </c>
      <c r="H4019" s="89"/>
      <c r="I4019" s="270" t="s">
        <v>9920</v>
      </c>
      <c r="J4019" s="89"/>
      <c r="K4019" s="89"/>
      <c r="L4019" s="89"/>
      <c r="M4019" s="89"/>
      <c r="N4019" s="271">
        <v>0</v>
      </c>
      <c r="O4019" s="271">
        <v>5505.9000000000005</v>
      </c>
      <c r="P4019" s="89" t="s">
        <v>670</v>
      </c>
    </row>
    <row r="4020" spans="1:16" ht="38.25">
      <c r="A4020" s="268">
        <v>526</v>
      </c>
      <c r="B4020" s="89"/>
      <c r="C4020" s="269" t="s">
        <v>610</v>
      </c>
      <c r="D4020" s="84">
        <v>43592</v>
      </c>
      <c r="E4020" s="85" t="s">
        <v>8243</v>
      </c>
      <c r="F4020" s="85" t="s">
        <v>3</v>
      </c>
      <c r="G4020" s="85">
        <v>1738579</v>
      </c>
      <c r="H4020" s="89"/>
      <c r="I4020" s="270" t="s">
        <v>5535</v>
      </c>
      <c r="J4020" s="89"/>
      <c r="K4020" s="89"/>
      <c r="L4020" s="89"/>
      <c r="M4020" s="89"/>
      <c r="N4020" s="271">
        <v>0</v>
      </c>
      <c r="O4020" s="271">
        <v>20</v>
      </c>
      <c r="P4020" s="89" t="s">
        <v>670</v>
      </c>
    </row>
    <row r="4021" spans="1:16" ht="51">
      <c r="A4021" s="268" t="s">
        <v>565</v>
      </c>
      <c r="B4021" s="89"/>
      <c r="C4021" s="269" t="s">
        <v>615</v>
      </c>
      <c r="D4021" s="84">
        <v>43592</v>
      </c>
      <c r="E4021" s="85" t="s">
        <v>8244</v>
      </c>
      <c r="F4021" s="85" t="s">
        <v>3</v>
      </c>
      <c r="G4021" s="85">
        <v>1738575</v>
      </c>
      <c r="H4021" s="89"/>
      <c r="I4021" s="270" t="s">
        <v>9921</v>
      </c>
      <c r="J4021" s="89"/>
      <c r="K4021" s="89"/>
      <c r="L4021" s="89"/>
      <c r="M4021" s="89"/>
      <c r="N4021" s="271">
        <v>0</v>
      </c>
      <c r="O4021" s="271">
        <v>2670.63</v>
      </c>
      <c r="P4021" s="89" t="s">
        <v>670</v>
      </c>
    </row>
    <row r="4022" spans="1:16" ht="51">
      <c r="A4022" s="268">
        <v>46</v>
      </c>
      <c r="B4022" s="89"/>
      <c r="C4022" s="269" t="s">
        <v>48</v>
      </c>
      <c r="D4022" s="84">
        <v>43592</v>
      </c>
      <c r="E4022" s="85" t="s">
        <v>8245</v>
      </c>
      <c r="F4022" s="85" t="s">
        <v>3</v>
      </c>
      <c r="G4022" s="85">
        <v>1738574</v>
      </c>
      <c r="H4022" s="89"/>
      <c r="I4022" s="270" t="s">
        <v>9922</v>
      </c>
      <c r="J4022" s="89"/>
      <c r="K4022" s="89"/>
      <c r="L4022" s="89"/>
      <c r="M4022" s="89"/>
      <c r="N4022" s="271">
        <v>0</v>
      </c>
      <c r="O4022" s="271">
        <v>1000</v>
      </c>
      <c r="P4022" s="89" t="s">
        <v>670</v>
      </c>
    </row>
    <row r="4023" spans="1:16" ht="63.75">
      <c r="A4023" s="268" t="s">
        <v>556</v>
      </c>
      <c r="B4023" s="89"/>
      <c r="C4023" s="269" t="s">
        <v>616</v>
      </c>
      <c r="D4023" s="84">
        <v>43592</v>
      </c>
      <c r="E4023" s="85" t="s">
        <v>8246</v>
      </c>
      <c r="F4023" s="85" t="s">
        <v>3</v>
      </c>
      <c r="G4023" s="85">
        <v>1738400</v>
      </c>
      <c r="H4023" s="89"/>
      <c r="I4023" s="270" t="s">
        <v>9923</v>
      </c>
      <c r="J4023" s="89"/>
      <c r="K4023" s="89"/>
      <c r="L4023" s="89"/>
      <c r="M4023" s="89"/>
      <c r="N4023" s="271">
        <v>0</v>
      </c>
      <c r="O4023" s="271">
        <v>105244.43000000001</v>
      </c>
      <c r="P4023" s="89" t="s">
        <v>670</v>
      </c>
    </row>
    <row r="4024" spans="1:16" ht="63.75">
      <c r="A4024" s="268" t="s">
        <v>556</v>
      </c>
      <c r="B4024" s="89"/>
      <c r="C4024" s="269" t="s">
        <v>616</v>
      </c>
      <c r="D4024" s="84">
        <v>43592</v>
      </c>
      <c r="E4024" s="85" t="s">
        <v>8247</v>
      </c>
      <c r="F4024" s="85" t="s">
        <v>3</v>
      </c>
      <c r="G4024" s="85">
        <v>1738397</v>
      </c>
      <c r="H4024" s="89"/>
      <c r="I4024" s="270" t="s">
        <v>9924</v>
      </c>
      <c r="J4024" s="89"/>
      <c r="K4024" s="89"/>
      <c r="L4024" s="89"/>
      <c r="M4024" s="89"/>
      <c r="N4024" s="271">
        <v>0</v>
      </c>
      <c r="O4024" s="271">
        <v>84962.540000000008</v>
      </c>
      <c r="P4024" s="89" t="s">
        <v>670</v>
      </c>
    </row>
    <row r="4025" spans="1:16" ht="63.75">
      <c r="A4025" s="268" t="s">
        <v>556</v>
      </c>
      <c r="B4025" s="89"/>
      <c r="C4025" s="269" t="s">
        <v>616</v>
      </c>
      <c r="D4025" s="84">
        <v>43592</v>
      </c>
      <c r="E4025" s="85" t="s">
        <v>8248</v>
      </c>
      <c r="F4025" s="85" t="s">
        <v>3</v>
      </c>
      <c r="G4025" s="85">
        <v>1738396</v>
      </c>
      <c r="H4025" s="89"/>
      <c r="I4025" s="270" t="s">
        <v>9925</v>
      </c>
      <c r="J4025" s="89"/>
      <c r="K4025" s="89"/>
      <c r="L4025" s="89"/>
      <c r="M4025" s="89"/>
      <c r="N4025" s="271">
        <v>0</v>
      </c>
      <c r="O4025" s="271">
        <v>82480.180000000008</v>
      </c>
      <c r="P4025" s="89" t="s">
        <v>670</v>
      </c>
    </row>
    <row r="4026" spans="1:16" ht="63.75">
      <c r="A4026" s="268" t="s">
        <v>556</v>
      </c>
      <c r="B4026" s="89"/>
      <c r="C4026" s="269" t="s">
        <v>616</v>
      </c>
      <c r="D4026" s="84">
        <v>43592</v>
      </c>
      <c r="E4026" s="85" t="s">
        <v>8249</v>
      </c>
      <c r="F4026" s="85" t="s">
        <v>3</v>
      </c>
      <c r="G4026" s="85">
        <v>1738392</v>
      </c>
      <c r="H4026" s="89"/>
      <c r="I4026" s="270" t="s">
        <v>9926</v>
      </c>
      <c r="J4026" s="89"/>
      <c r="K4026" s="89"/>
      <c r="L4026" s="89"/>
      <c r="M4026" s="89"/>
      <c r="N4026" s="271">
        <v>0</v>
      </c>
      <c r="O4026" s="271">
        <v>455974.28</v>
      </c>
      <c r="P4026" s="89" t="s">
        <v>670</v>
      </c>
    </row>
    <row r="4027" spans="1:16" ht="63.75">
      <c r="A4027" s="268" t="s">
        <v>556</v>
      </c>
      <c r="B4027" s="89"/>
      <c r="C4027" s="269" t="s">
        <v>616</v>
      </c>
      <c r="D4027" s="84">
        <v>43592</v>
      </c>
      <c r="E4027" s="85" t="s">
        <v>8250</v>
      </c>
      <c r="F4027" s="85" t="s">
        <v>3</v>
      </c>
      <c r="G4027" s="85">
        <v>1738389</v>
      </c>
      <c r="H4027" s="89"/>
      <c r="I4027" s="270" t="s">
        <v>9927</v>
      </c>
      <c r="J4027" s="89"/>
      <c r="K4027" s="89"/>
      <c r="L4027" s="89"/>
      <c r="M4027" s="89"/>
      <c r="N4027" s="271">
        <v>0</v>
      </c>
      <c r="O4027" s="271">
        <v>172840.30000000002</v>
      </c>
      <c r="P4027" s="89" t="s">
        <v>670</v>
      </c>
    </row>
    <row r="4028" spans="1:16" ht="63.75">
      <c r="A4028" s="268" t="s">
        <v>556</v>
      </c>
      <c r="B4028" s="89"/>
      <c r="C4028" s="269" t="s">
        <v>616</v>
      </c>
      <c r="D4028" s="84">
        <v>43592</v>
      </c>
      <c r="E4028" s="85" t="s">
        <v>8251</v>
      </c>
      <c r="F4028" s="85" t="s">
        <v>3</v>
      </c>
      <c r="G4028" s="85">
        <v>1738386</v>
      </c>
      <c r="H4028" s="89"/>
      <c r="I4028" s="270" t="s">
        <v>9928</v>
      </c>
      <c r="J4028" s="89"/>
      <c r="K4028" s="89"/>
      <c r="L4028" s="89"/>
      <c r="M4028" s="89"/>
      <c r="N4028" s="271">
        <v>0</v>
      </c>
      <c r="O4028" s="271">
        <v>40123.370000000003</v>
      </c>
      <c r="P4028" s="89" t="s">
        <v>670</v>
      </c>
    </row>
    <row r="4029" spans="1:16" ht="63.75">
      <c r="A4029" s="268" t="s">
        <v>556</v>
      </c>
      <c r="B4029" s="89"/>
      <c r="C4029" s="269" t="s">
        <v>616</v>
      </c>
      <c r="D4029" s="84">
        <v>43592</v>
      </c>
      <c r="E4029" s="85" t="s">
        <v>8252</v>
      </c>
      <c r="F4029" s="85" t="s">
        <v>3</v>
      </c>
      <c r="G4029" s="85">
        <v>1738384</v>
      </c>
      <c r="H4029" s="89"/>
      <c r="I4029" s="270" t="s">
        <v>9929</v>
      </c>
      <c r="J4029" s="89"/>
      <c r="K4029" s="89"/>
      <c r="L4029" s="89"/>
      <c r="M4029" s="89"/>
      <c r="N4029" s="271">
        <v>0</v>
      </c>
      <c r="O4029" s="271">
        <v>132668.42000000001</v>
      </c>
      <c r="P4029" s="89" t="s">
        <v>670</v>
      </c>
    </row>
    <row r="4030" spans="1:16" ht="63.75">
      <c r="A4030" s="268" t="s">
        <v>556</v>
      </c>
      <c r="B4030" s="89"/>
      <c r="C4030" s="269" t="s">
        <v>616</v>
      </c>
      <c r="D4030" s="84">
        <v>43592</v>
      </c>
      <c r="E4030" s="85" t="s">
        <v>8253</v>
      </c>
      <c r="F4030" s="85" t="s">
        <v>3</v>
      </c>
      <c r="G4030" s="85">
        <v>1738383</v>
      </c>
      <c r="H4030" s="89"/>
      <c r="I4030" s="270" t="s">
        <v>9930</v>
      </c>
      <c r="J4030" s="89"/>
      <c r="K4030" s="89"/>
      <c r="L4030" s="89"/>
      <c r="M4030" s="89"/>
      <c r="N4030" s="271">
        <v>0</v>
      </c>
      <c r="O4030" s="271">
        <v>495841.49</v>
      </c>
      <c r="P4030" s="89" t="s">
        <v>670</v>
      </c>
    </row>
    <row r="4031" spans="1:16" ht="63.75">
      <c r="A4031" s="268" t="s">
        <v>556</v>
      </c>
      <c r="B4031" s="89"/>
      <c r="C4031" s="269" t="s">
        <v>616</v>
      </c>
      <c r="D4031" s="84">
        <v>43592</v>
      </c>
      <c r="E4031" s="85" t="s">
        <v>8254</v>
      </c>
      <c r="F4031" s="85" t="s">
        <v>3</v>
      </c>
      <c r="G4031" s="85">
        <v>1738380</v>
      </c>
      <c r="H4031" s="89"/>
      <c r="I4031" s="270" t="s">
        <v>9931</v>
      </c>
      <c r="J4031" s="89"/>
      <c r="K4031" s="89"/>
      <c r="L4031" s="89"/>
      <c r="M4031" s="89"/>
      <c r="N4031" s="271">
        <v>0</v>
      </c>
      <c r="O4031" s="271">
        <v>152379.25</v>
      </c>
      <c r="P4031" s="89" t="s">
        <v>670</v>
      </c>
    </row>
    <row r="4032" spans="1:16" ht="63.75">
      <c r="A4032" s="268" t="s">
        <v>556</v>
      </c>
      <c r="B4032" s="89"/>
      <c r="C4032" s="269" t="s">
        <v>616</v>
      </c>
      <c r="D4032" s="84">
        <v>43592</v>
      </c>
      <c r="E4032" s="85" t="s">
        <v>8255</v>
      </c>
      <c r="F4032" s="85" t="s">
        <v>3</v>
      </c>
      <c r="G4032" s="85">
        <v>1738379</v>
      </c>
      <c r="H4032" s="89"/>
      <c r="I4032" s="270" t="s">
        <v>9932</v>
      </c>
      <c r="J4032" s="89"/>
      <c r="K4032" s="89"/>
      <c r="L4032" s="89"/>
      <c r="M4032" s="89"/>
      <c r="N4032" s="271">
        <v>0</v>
      </c>
      <c r="O4032" s="271">
        <v>177642.64</v>
      </c>
      <c r="P4032" s="89" t="s">
        <v>670</v>
      </c>
    </row>
    <row r="4033" spans="1:16" ht="63.75">
      <c r="A4033" s="268">
        <v>290</v>
      </c>
      <c r="B4033" s="89"/>
      <c r="C4033" s="269" t="s">
        <v>128</v>
      </c>
      <c r="D4033" s="84">
        <v>43592</v>
      </c>
      <c r="E4033" s="85" t="s">
        <v>8256</v>
      </c>
      <c r="F4033" s="85" t="s">
        <v>3</v>
      </c>
      <c r="G4033" s="85">
        <v>1738376</v>
      </c>
      <c r="H4033" s="89"/>
      <c r="I4033" s="270" t="s">
        <v>9933</v>
      </c>
      <c r="J4033" s="89"/>
      <c r="K4033" s="89"/>
      <c r="L4033" s="89"/>
      <c r="M4033" s="89"/>
      <c r="N4033" s="271">
        <v>0</v>
      </c>
      <c r="O4033" s="271">
        <v>160</v>
      </c>
      <c r="P4033" s="89" t="s">
        <v>670</v>
      </c>
    </row>
    <row r="4034" spans="1:16" ht="63.75">
      <c r="A4034" s="268">
        <v>290</v>
      </c>
      <c r="B4034" s="89"/>
      <c r="C4034" s="269" t="s">
        <v>128</v>
      </c>
      <c r="D4034" s="84">
        <v>43592</v>
      </c>
      <c r="E4034" s="85" t="s">
        <v>8257</v>
      </c>
      <c r="F4034" s="85" t="s">
        <v>3</v>
      </c>
      <c r="G4034" s="85">
        <v>1738371</v>
      </c>
      <c r="H4034" s="89"/>
      <c r="I4034" s="270" t="s">
        <v>9934</v>
      </c>
      <c r="J4034" s="89"/>
      <c r="K4034" s="89"/>
      <c r="L4034" s="89"/>
      <c r="M4034" s="89"/>
      <c r="N4034" s="271">
        <v>0</v>
      </c>
      <c r="O4034" s="271">
        <v>9062.1</v>
      </c>
      <c r="P4034" s="89" t="s">
        <v>670</v>
      </c>
    </row>
    <row r="4035" spans="1:16" ht="63.75">
      <c r="A4035" s="268">
        <v>670</v>
      </c>
      <c r="B4035" s="89"/>
      <c r="C4035" s="269" t="s">
        <v>190</v>
      </c>
      <c r="D4035" s="84">
        <v>43592</v>
      </c>
      <c r="E4035" s="85" t="s">
        <v>8258</v>
      </c>
      <c r="F4035" s="85" t="s">
        <v>3</v>
      </c>
      <c r="G4035" s="85">
        <v>1738365</v>
      </c>
      <c r="H4035" s="89"/>
      <c r="I4035" s="270" t="s">
        <v>9935</v>
      </c>
      <c r="J4035" s="89"/>
      <c r="K4035" s="89"/>
      <c r="L4035" s="89"/>
      <c r="M4035" s="89"/>
      <c r="N4035" s="271">
        <v>0</v>
      </c>
      <c r="O4035" s="271">
        <v>5404.4400000000005</v>
      </c>
      <c r="P4035" s="89" t="s">
        <v>670</v>
      </c>
    </row>
    <row r="4036" spans="1:16" ht="51">
      <c r="A4036" s="268">
        <v>15</v>
      </c>
      <c r="B4036" s="89"/>
      <c r="C4036" s="269" t="s">
        <v>42</v>
      </c>
      <c r="D4036" s="84">
        <v>43592</v>
      </c>
      <c r="E4036" s="85" t="s">
        <v>8259</v>
      </c>
      <c r="F4036" s="85" t="s">
        <v>3</v>
      </c>
      <c r="G4036" s="85">
        <v>1738358</v>
      </c>
      <c r="H4036" s="89"/>
      <c r="I4036" s="270" t="s">
        <v>9936</v>
      </c>
      <c r="J4036" s="89"/>
      <c r="K4036" s="89"/>
      <c r="L4036" s="89"/>
      <c r="M4036" s="89"/>
      <c r="N4036" s="271">
        <v>0</v>
      </c>
      <c r="O4036" s="271">
        <v>656</v>
      </c>
      <c r="P4036" s="89" t="s">
        <v>670</v>
      </c>
    </row>
    <row r="4037" spans="1:16" ht="51">
      <c r="A4037" s="268">
        <v>15</v>
      </c>
      <c r="B4037" s="89"/>
      <c r="C4037" s="269" t="s">
        <v>42</v>
      </c>
      <c r="D4037" s="84">
        <v>43592</v>
      </c>
      <c r="E4037" s="85" t="s">
        <v>8260</v>
      </c>
      <c r="F4037" s="85" t="s">
        <v>3</v>
      </c>
      <c r="G4037" s="85">
        <v>1738354</v>
      </c>
      <c r="H4037" s="89"/>
      <c r="I4037" s="270" t="s">
        <v>9937</v>
      </c>
      <c r="J4037" s="89"/>
      <c r="K4037" s="89"/>
      <c r="L4037" s="89"/>
      <c r="M4037" s="89"/>
      <c r="N4037" s="271">
        <v>0</v>
      </c>
      <c r="O4037" s="271">
        <v>1009</v>
      </c>
      <c r="P4037" s="89" t="s">
        <v>670</v>
      </c>
    </row>
    <row r="4038" spans="1:16" ht="51">
      <c r="A4038" s="268" t="s">
        <v>565</v>
      </c>
      <c r="B4038" s="89"/>
      <c r="C4038" s="269" t="s">
        <v>615</v>
      </c>
      <c r="D4038" s="84">
        <v>43592</v>
      </c>
      <c r="E4038" s="85" t="s">
        <v>8261</v>
      </c>
      <c r="F4038" s="85" t="s">
        <v>3</v>
      </c>
      <c r="G4038" s="85">
        <v>1738338</v>
      </c>
      <c r="H4038" s="89"/>
      <c r="I4038" s="270" t="s">
        <v>9938</v>
      </c>
      <c r="J4038" s="89"/>
      <c r="K4038" s="89"/>
      <c r="L4038" s="89"/>
      <c r="M4038" s="89"/>
      <c r="N4038" s="271">
        <v>0</v>
      </c>
      <c r="O4038" s="271">
        <v>12035.2</v>
      </c>
      <c r="P4038" s="89" t="s">
        <v>670</v>
      </c>
    </row>
    <row r="4039" spans="1:16" ht="89.25">
      <c r="A4039" s="268">
        <v>587</v>
      </c>
      <c r="B4039" s="89"/>
      <c r="C4039" s="269" t="s">
        <v>730</v>
      </c>
      <c r="D4039" s="84">
        <v>43592</v>
      </c>
      <c r="E4039" s="85" t="s">
        <v>8262</v>
      </c>
      <c r="F4039" s="85" t="s">
        <v>3</v>
      </c>
      <c r="G4039" s="85">
        <v>1738277</v>
      </c>
      <c r="H4039" s="89"/>
      <c r="I4039" s="270" t="s">
        <v>9939</v>
      </c>
      <c r="J4039" s="89"/>
      <c r="K4039" s="89"/>
      <c r="L4039" s="89"/>
      <c r="M4039" s="89"/>
      <c r="N4039" s="271">
        <v>0</v>
      </c>
      <c r="O4039" s="271">
        <v>78658.63</v>
      </c>
      <c r="P4039" s="89" t="s">
        <v>670</v>
      </c>
    </row>
    <row r="4040" spans="1:16" ht="38.25">
      <c r="A4040" s="268">
        <v>526</v>
      </c>
      <c r="B4040" s="89"/>
      <c r="C4040" s="269" t="s">
        <v>610</v>
      </c>
      <c r="D4040" s="84">
        <v>43592</v>
      </c>
      <c r="E4040" s="85" t="s">
        <v>8263</v>
      </c>
      <c r="F4040" s="85" t="s">
        <v>3</v>
      </c>
      <c r="G4040" s="85">
        <v>1738445</v>
      </c>
      <c r="H4040" s="89"/>
      <c r="I4040" s="270" t="s">
        <v>9940</v>
      </c>
      <c r="J4040" s="89"/>
      <c r="K4040" s="89"/>
      <c r="L4040" s="89"/>
      <c r="M4040" s="89"/>
      <c r="N4040" s="271">
        <v>0</v>
      </c>
      <c r="O4040" s="271">
        <v>51</v>
      </c>
      <c r="P4040" s="89" t="s">
        <v>670</v>
      </c>
    </row>
    <row r="4041" spans="1:16" ht="51">
      <c r="A4041" s="268" t="s">
        <v>565</v>
      </c>
      <c r="B4041" s="89"/>
      <c r="C4041" s="269" t="s">
        <v>615</v>
      </c>
      <c r="D4041" s="84">
        <v>43592</v>
      </c>
      <c r="E4041" s="85" t="s">
        <v>8264</v>
      </c>
      <c r="F4041" s="85" t="s">
        <v>3</v>
      </c>
      <c r="G4041" s="85">
        <v>1738395</v>
      </c>
      <c r="H4041" s="89"/>
      <c r="I4041" s="270" t="s">
        <v>9941</v>
      </c>
      <c r="J4041" s="89"/>
      <c r="K4041" s="89"/>
      <c r="L4041" s="89"/>
      <c r="M4041" s="89"/>
      <c r="N4041" s="271">
        <v>0</v>
      </c>
      <c r="O4041" s="271">
        <v>3701.66</v>
      </c>
      <c r="P4041" s="89" t="s">
        <v>670</v>
      </c>
    </row>
    <row r="4042" spans="1:16" ht="51">
      <c r="A4042" s="268">
        <v>46</v>
      </c>
      <c r="B4042" s="89"/>
      <c r="C4042" s="269" t="s">
        <v>48</v>
      </c>
      <c r="D4042" s="84">
        <v>43592</v>
      </c>
      <c r="E4042" s="85" t="s">
        <v>8265</v>
      </c>
      <c r="F4042" s="85" t="s">
        <v>3</v>
      </c>
      <c r="G4042" s="85">
        <v>1738385</v>
      </c>
      <c r="H4042" s="89"/>
      <c r="I4042" s="270" t="s">
        <v>9942</v>
      </c>
      <c r="J4042" s="89"/>
      <c r="K4042" s="89"/>
      <c r="L4042" s="89"/>
      <c r="M4042" s="89"/>
      <c r="N4042" s="271">
        <v>0</v>
      </c>
      <c r="O4042" s="271">
        <v>3750</v>
      </c>
      <c r="P4042" s="89" t="s">
        <v>670</v>
      </c>
    </row>
    <row r="4043" spans="1:16" ht="38.25">
      <c r="A4043" s="268">
        <v>86</v>
      </c>
      <c r="B4043" s="89"/>
      <c r="C4043" s="269" t="s">
        <v>56</v>
      </c>
      <c r="D4043" s="84">
        <v>43592</v>
      </c>
      <c r="E4043" s="85" t="s">
        <v>8266</v>
      </c>
      <c r="F4043" s="85" t="s">
        <v>3</v>
      </c>
      <c r="G4043" s="85">
        <v>1738409</v>
      </c>
      <c r="H4043" s="89"/>
      <c r="I4043" s="270" t="s">
        <v>9943</v>
      </c>
      <c r="J4043" s="89"/>
      <c r="K4043" s="89"/>
      <c r="L4043" s="89"/>
      <c r="M4043" s="89"/>
      <c r="N4043" s="271">
        <v>0</v>
      </c>
      <c r="O4043" s="271">
        <v>4380</v>
      </c>
      <c r="P4043" s="89" t="s">
        <v>670</v>
      </c>
    </row>
    <row r="4044" spans="1:16" ht="51">
      <c r="A4044" s="268">
        <v>117</v>
      </c>
      <c r="B4044" s="89"/>
      <c r="C4044" s="269" t="s">
        <v>62</v>
      </c>
      <c r="D4044" s="84">
        <v>43592</v>
      </c>
      <c r="E4044" s="85" t="s">
        <v>8267</v>
      </c>
      <c r="F4044" s="85" t="s">
        <v>3</v>
      </c>
      <c r="G4044" s="85">
        <v>1738327</v>
      </c>
      <c r="H4044" s="89"/>
      <c r="I4044" s="270" t="s">
        <v>9944</v>
      </c>
      <c r="J4044" s="89"/>
      <c r="K4044" s="89"/>
      <c r="L4044" s="89"/>
      <c r="M4044" s="89"/>
      <c r="N4044" s="271">
        <v>0</v>
      </c>
      <c r="O4044" s="271">
        <v>371</v>
      </c>
      <c r="P4044" s="89" t="s">
        <v>670</v>
      </c>
    </row>
    <row r="4045" spans="1:16" ht="38.25">
      <c r="A4045" s="268">
        <v>526</v>
      </c>
      <c r="B4045" s="89"/>
      <c r="C4045" s="269" t="s">
        <v>610</v>
      </c>
      <c r="D4045" s="84">
        <v>43592</v>
      </c>
      <c r="E4045" s="85" t="s">
        <v>8268</v>
      </c>
      <c r="F4045" s="85" t="s">
        <v>3</v>
      </c>
      <c r="G4045" s="85">
        <v>1738375</v>
      </c>
      <c r="H4045" s="89"/>
      <c r="I4045" s="270" t="s">
        <v>9945</v>
      </c>
      <c r="J4045" s="89"/>
      <c r="K4045" s="89"/>
      <c r="L4045" s="89"/>
      <c r="M4045" s="89"/>
      <c r="N4045" s="271">
        <v>0</v>
      </c>
      <c r="O4045" s="271">
        <v>100</v>
      </c>
      <c r="P4045" s="89" t="s">
        <v>670</v>
      </c>
    </row>
    <row r="4046" spans="1:16" ht="76.5" hidden="1">
      <c r="A4046" s="268">
        <v>25</v>
      </c>
      <c r="B4046" s="89"/>
      <c r="C4046" s="269" t="s">
        <v>45</v>
      </c>
      <c r="D4046" s="84">
        <v>43592</v>
      </c>
      <c r="E4046" s="85" t="s">
        <v>8269</v>
      </c>
      <c r="F4046" s="85" t="s">
        <v>671</v>
      </c>
      <c r="G4046" s="85">
        <v>381658</v>
      </c>
      <c r="H4046" s="89"/>
      <c r="I4046" s="270" t="s">
        <v>9946</v>
      </c>
      <c r="J4046" s="89"/>
      <c r="K4046" s="89"/>
      <c r="L4046" s="89"/>
      <c r="M4046" s="89"/>
      <c r="N4046" s="271">
        <v>1154412.3</v>
      </c>
      <c r="O4046" s="271">
        <v>0</v>
      </c>
      <c r="P4046" s="89" t="s">
        <v>670</v>
      </c>
    </row>
    <row r="4047" spans="1:16" ht="76.5" hidden="1">
      <c r="A4047" s="268">
        <v>25</v>
      </c>
      <c r="B4047" s="89"/>
      <c r="C4047" s="269" t="s">
        <v>45</v>
      </c>
      <c r="D4047" s="84">
        <v>43592</v>
      </c>
      <c r="E4047" s="85" t="s">
        <v>8269</v>
      </c>
      <c r="F4047" s="85" t="s">
        <v>671</v>
      </c>
      <c r="G4047" s="85">
        <v>381632</v>
      </c>
      <c r="H4047" s="89"/>
      <c r="I4047" s="270" t="s">
        <v>9947</v>
      </c>
      <c r="J4047" s="89"/>
      <c r="K4047" s="89"/>
      <c r="L4047" s="89"/>
      <c r="M4047" s="89"/>
      <c r="N4047" s="271">
        <v>356649.22</v>
      </c>
      <c r="O4047" s="271">
        <v>0</v>
      </c>
      <c r="P4047" s="89" t="s">
        <v>670</v>
      </c>
    </row>
    <row r="4048" spans="1:16" ht="76.5" hidden="1">
      <c r="A4048" s="268">
        <v>25</v>
      </c>
      <c r="B4048" s="89"/>
      <c r="C4048" s="269" t="s">
        <v>45</v>
      </c>
      <c r="D4048" s="84">
        <v>43592</v>
      </c>
      <c r="E4048" s="85" t="s">
        <v>8269</v>
      </c>
      <c r="F4048" s="85" t="s">
        <v>671</v>
      </c>
      <c r="G4048" s="85">
        <v>381634</v>
      </c>
      <c r="H4048" s="89"/>
      <c r="I4048" s="270" t="s">
        <v>9948</v>
      </c>
      <c r="J4048" s="89"/>
      <c r="K4048" s="89"/>
      <c r="L4048" s="89"/>
      <c r="M4048" s="89"/>
      <c r="N4048" s="271">
        <v>640772.74</v>
      </c>
      <c r="O4048" s="271">
        <v>0</v>
      </c>
      <c r="P4048" s="89" t="s">
        <v>670</v>
      </c>
    </row>
    <row r="4049" spans="1:16" ht="76.5" hidden="1">
      <c r="A4049" s="268">
        <v>25</v>
      </c>
      <c r="B4049" s="89"/>
      <c r="C4049" s="269" t="s">
        <v>45</v>
      </c>
      <c r="D4049" s="84">
        <v>43592</v>
      </c>
      <c r="E4049" s="85" t="s">
        <v>8269</v>
      </c>
      <c r="F4049" s="85" t="s">
        <v>671</v>
      </c>
      <c r="G4049" s="85">
        <v>381636</v>
      </c>
      <c r="H4049" s="89"/>
      <c r="I4049" s="270" t="s">
        <v>9949</v>
      </c>
      <c r="J4049" s="89"/>
      <c r="K4049" s="89"/>
      <c r="L4049" s="89"/>
      <c r="M4049" s="89"/>
      <c r="N4049" s="271">
        <v>444739.53</v>
      </c>
      <c r="O4049" s="271">
        <v>0</v>
      </c>
      <c r="P4049" s="89" t="s">
        <v>670</v>
      </c>
    </row>
    <row r="4050" spans="1:16" ht="76.5" hidden="1">
      <c r="A4050" s="268">
        <v>25</v>
      </c>
      <c r="B4050" s="89"/>
      <c r="C4050" s="269" t="s">
        <v>45</v>
      </c>
      <c r="D4050" s="84">
        <v>43592</v>
      </c>
      <c r="E4050" s="85" t="s">
        <v>8269</v>
      </c>
      <c r="F4050" s="85" t="s">
        <v>671</v>
      </c>
      <c r="G4050" s="85">
        <v>381629</v>
      </c>
      <c r="H4050" s="89"/>
      <c r="I4050" s="270" t="s">
        <v>9950</v>
      </c>
      <c r="J4050" s="89"/>
      <c r="K4050" s="89"/>
      <c r="L4050" s="89"/>
      <c r="M4050" s="89"/>
      <c r="N4050" s="271">
        <v>1129828.6599999999</v>
      </c>
      <c r="O4050" s="271">
        <v>0</v>
      </c>
      <c r="P4050" s="89" t="s">
        <v>670</v>
      </c>
    </row>
    <row r="4051" spans="1:16" ht="89.25" hidden="1">
      <c r="A4051" s="268">
        <v>25</v>
      </c>
      <c r="B4051" s="89"/>
      <c r="C4051" s="269" t="s">
        <v>45</v>
      </c>
      <c r="D4051" s="84">
        <v>43592</v>
      </c>
      <c r="E4051" s="85" t="s">
        <v>8269</v>
      </c>
      <c r="F4051" s="85" t="s">
        <v>671</v>
      </c>
      <c r="G4051" s="85">
        <v>381638</v>
      </c>
      <c r="H4051" s="89"/>
      <c r="I4051" s="270" t="s">
        <v>9951</v>
      </c>
      <c r="J4051" s="89"/>
      <c r="K4051" s="89"/>
      <c r="L4051" s="89"/>
      <c r="M4051" s="89"/>
      <c r="N4051" s="271">
        <v>153160.54999999999</v>
      </c>
      <c r="O4051" s="271">
        <v>0</v>
      </c>
      <c r="P4051" s="89" t="s">
        <v>670</v>
      </c>
    </row>
    <row r="4052" spans="1:16" ht="76.5" hidden="1">
      <c r="A4052" s="268">
        <v>25</v>
      </c>
      <c r="B4052" s="89"/>
      <c r="C4052" s="269" t="s">
        <v>45</v>
      </c>
      <c r="D4052" s="84">
        <v>43592</v>
      </c>
      <c r="E4052" s="85" t="s">
        <v>8269</v>
      </c>
      <c r="F4052" s="85" t="s">
        <v>671</v>
      </c>
      <c r="G4052" s="85">
        <v>381637</v>
      </c>
      <c r="H4052" s="89"/>
      <c r="I4052" s="270" t="s">
        <v>9952</v>
      </c>
      <c r="J4052" s="89"/>
      <c r="K4052" s="89"/>
      <c r="L4052" s="89"/>
      <c r="M4052" s="89"/>
      <c r="N4052" s="271">
        <v>1049288.31</v>
      </c>
      <c r="O4052" s="271">
        <v>0</v>
      </c>
      <c r="P4052" s="89" t="s">
        <v>670</v>
      </c>
    </row>
    <row r="4053" spans="1:16" ht="76.5" hidden="1">
      <c r="A4053" s="268">
        <v>25</v>
      </c>
      <c r="B4053" s="89"/>
      <c r="C4053" s="269" t="s">
        <v>45</v>
      </c>
      <c r="D4053" s="84">
        <v>43592</v>
      </c>
      <c r="E4053" s="85" t="s">
        <v>8269</v>
      </c>
      <c r="F4053" s="85" t="s">
        <v>671</v>
      </c>
      <c r="G4053" s="85">
        <v>381659</v>
      </c>
      <c r="H4053" s="89"/>
      <c r="I4053" s="270" t="s">
        <v>9953</v>
      </c>
      <c r="J4053" s="89"/>
      <c r="K4053" s="89"/>
      <c r="L4053" s="89"/>
      <c r="M4053" s="89"/>
      <c r="N4053" s="271">
        <v>1026451.15</v>
      </c>
      <c r="O4053" s="271">
        <v>0</v>
      </c>
      <c r="P4053" s="89" t="s">
        <v>670</v>
      </c>
    </row>
    <row r="4054" spans="1:16" ht="76.5" hidden="1">
      <c r="A4054" s="268">
        <v>25</v>
      </c>
      <c r="B4054" s="89"/>
      <c r="C4054" s="269" t="s">
        <v>45</v>
      </c>
      <c r="D4054" s="84">
        <v>43592</v>
      </c>
      <c r="E4054" s="85" t="s">
        <v>8269</v>
      </c>
      <c r="F4054" s="85" t="s">
        <v>671</v>
      </c>
      <c r="G4054" s="85">
        <v>381716</v>
      </c>
      <c r="H4054" s="89"/>
      <c r="I4054" s="270" t="s">
        <v>9954</v>
      </c>
      <c r="J4054" s="89"/>
      <c r="K4054" s="89"/>
      <c r="L4054" s="89"/>
      <c r="M4054" s="89"/>
      <c r="N4054" s="271">
        <v>764982.86</v>
      </c>
      <c r="O4054" s="271">
        <v>0</v>
      </c>
      <c r="P4054" s="89" t="s">
        <v>670</v>
      </c>
    </row>
    <row r="4055" spans="1:16" ht="63.75" hidden="1">
      <c r="A4055" s="268">
        <v>25</v>
      </c>
      <c r="B4055" s="89"/>
      <c r="C4055" s="269" t="s">
        <v>45</v>
      </c>
      <c r="D4055" s="84">
        <v>43592</v>
      </c>
      <c r="E4055" s="85" t="s">
        <v>8269</v>
      </c>
      <c r="F4055" s="85" t="s">
        <v>671</v>
      </c>
      <c r="G4055" s="85">
        <v>381660</v>
      </c>
      <c r="H4055" s="89"/>
      <c r="I4055" s="270" t="s">
        <v>9955</v>
      </c>
      <c r="J4055" s="89"/>
      <c r="K4055" s="89"/>
      <c r="L4055" s="89"/>
      <c r="M4055" s="89"/>
      <c r="N4055" s="271">
        <v>617094.94999999995</v>
      </c>
      <c r="O4055" s="271">
        <v>0</v>
      </c>
      <c r="P4055" s="89" t="s">
        <v>670</v>
      </c>
    </row>
    <row r="4056" spans="1:16" ht="76.5" hidden="1">
      <c r="A4056" s="268">
        <v>25</v>
      </c>
      <c r="B4056" s="89"/>
      <c r="C4056" s="269" t="s">
        <v>45</v>
      </c>
      <c r="D4056" s="84">
        <v>43592</v>
      </c>
      <c r="E4056" s="85" t="s">
        <v>8269</v>
      </c>
      <c r="F4056" s="85" t="s">
        <v>671</v>
      </c>
      <c r="G4056" s="85">
        <v>381661</v>
      </c>
      <c r="H4056" s="89"/>
      <c r="I4056" s="270" t="s">
        <v>9956</v>
      </c>
      <c r="J4056" s="89"/>
      <c r="K4056" s="89"/>
      <c r="L4056" s="89"/>
      <c r="M4056" s="89"/>
      <c r="N4056" s="271">
        <v>615665.41</v>
      </c>
      <c r="O4056" s="271">
        <v>0</v>
      </c>
      <c r="P4056" s="89" t="s">
        <v>670</v>
      </c>
    </row>
    <row r="4057" spans="1:16" ht="76.5" hidden="1">
      <c r="A4057" s="268">
        <v>25</v>
      </c>
      <c r="B4057" s="89"/>
      <c r="C4057" s="269" t="s">
        <v>45</v>
      </c>
      <c r="D4057" s="84">
        <v>43592</v>
      </c>
      <c r="E4057" s="85" t="s">
        <v>8269</v>
      </c>
      <c r="F4057" s="85" t="s">
        <v>671</v>
      </c>
      <c r="G4057" s="85">
        <v>381715</v>
      </c>
      <c r="H4057" s="89"/>
      <c r="I4057" s="270" t="s">
        <v>9957</v>
      </c>
      <c r="J4057" s="89"/>
      <c r="K4057" s="89"/>
      <c r="L4057" s="89"/>
      <c r="M4057" s="89"/>
      <c r="N4057" s="271">
        <v>867567.59</v>
      </c>
      <c r="O4057" s="271">
        <v>0</v>
      </c>
      <c r="P4057" s="89" t="s">
        <v>670</v>
      </c>
    </row>
    <row r="4058" spans="1:16" ht="76.5" hidden="1">
      <c r="A4058" s="268">
        <v>25</v>
      </c>
      <c r="B4058" s="89"/>
      <c r="C4058" s="269" t="s">
        <v>45</v>
      </c>
      <c r="D4058" s="84">
        <v>43592</v>
      </c>
      <c r="E4058" s="85" t="s">
        <v>8269</v>
      </c>
      <c r="F4058" s="85" t="s">
        <v>671</v>
      </c>
      <c r="G4058" s="85">
        <v>381726</v>
      </c>
      <c r="H4058" s="89"/>
      <c r="I4058" s="270" t="s">
        <v>9958</v>
      </c>
      <c r="J4058" s="89"/>
      <c r="K4058" s="89"/>
      <c r="L4058" s="89"/>
      <c r="M4058" s="89"/>
      <c r="N4058" s="271">
        <v>706416.82</v>
      </c>
      <c r="O4058" s="271">
        <v>0</v>
      </c>
      <c r="P4058" s="89" t="s">
        <v>670</v>
      </c>
    </row>
    <row r="4059" spans="1:16" ht="76.5" hidden="1">
      <c r="A4059" s="268">
        <v>25</v>
      </c>
      <c r="B4059" s="89"/>
      <c r="C4059" s="269" t="s">
        <v>45</v>
      </c>
      <c r="D4059" s="84">
        <v>43592</v>
      </c>
      <c r="E4059" s="85" t="s">
        <v>8269</v>
      </c>
      <c r="F4059" s="85" t="s">
        <v>671</v>
      </c>
      <c r="G4059" s="85">
        <v>381662</v>
      </c>
      <c r="H4059" s="89"/>
      <c r="I4059" s="270" t="s">
        <v>9959</v>
      </c>
      <c r="J4059" s="89"/>
      <c r="K4059" s="89"/>
      <c r="L4059" s="89"/>
      <c r="M4059" s="89"/>
      <c r="N4059" s="271">
        <v>547464.30000000005</v>
      </c>
      <c r="O4059" s="271">
        <v>0</v>
      </c>
      <c r="P4059" s="89" t="s">
        <v>670</v>
      </c>
    </row>
    <row r="4060" spans="1:16" ht="76.5" hidden="1">
      <c r="A4060" s="268">
        <v>25</v>
      </c>
      <c r="B4060" s="89"/>
      <c r="C4060" s="269" t="s">
        <v>45</v>
      </c>
      <c r="D4060" s="84">
        <v>43592</v>
      </c>
      <c r="E4060" s="85" t="s">
        <v>8269</v>
      </c>
      <c r="F4060" s="85" t="s">
        <v>671</v>
      </c>
      <c r="G4060" s="85">
        <v>381725</v>
      </c>
      <c r="H4060" s="89"/>
      <c r="I4060" s="270" t="s">
        <v>9960</v>
      </c>
      <c r="J4060" s="89"/>
      <c r="K4060" s="89"/>
      <c r="L4060" s="89"/>
      <c r="M4060" s="89"/>
      <c r="N4060" s="271">
        <v>1676910.48</v>
      </c>
      <c r="O4060" s="271">
        <v>0</v>
      </c>
      <c r="P4060" s="89" t="s">
        <v>670</v>
      </c>
    </row>
    <row r="4061" spans="1:16" ht="76.5" hidden="1">
      <c r="A4061" s="268">
        <v>25</v>
      </c>
      <c r="B4061" s="89"/>
      <c r="C4061" s="269" t="s">
        <v>45</v>
      </c>
      <c r="D4061" s="84">
        <v>43592</v>
      </c>
      <c r="E4061" s="85" t="s">
        <v>8269</v>
      </c>
      <c r="F4061" s="85" t="s">
        <v>671</v>
      </c>
      <c r="G4061" s="85">
        <v>381625</v>
      </c>
      <c r="H4061" s="89"/>
      <c r="I4061" s="270" t="s">
        <v>9961</v>
      </c>
      <c r="J4061" s="89"/>
      <c r="K4061" s="89"/>
      <c r="L4061" s="89"/>
      <c r="M4061" s="89"/>
      <c r="N4061" s="271">
        <v>1688607.72</v>
      </c>
      <c r="O4061" s="271">
        <v>0</v>
      </c>
      <c r="P4061" s="89" t="s">
        <v>670</v>
      </c>
    </row>
    <row r="4062" spans="1:16" ht="76.5" hidden="1">
      <c r="A4062" s="268">
        <v>25</v>
      </c>
      <c r="B4062" s="89"/>
      <c r="C4062" s="269" t="s">
        <v>45</v>
      </c>
      <c r="D4062" s="84">
        <v>43592</v>
      </c>
      <c r="E4062" s="85" t="s">
        <v>8269</v>
      </c>
      <c r="F4062" s="85" t="s">
        <v>671</v>
      </c>
      <c r="G4062" s="85">
        <v>381627</v>
      </c>
      <c r="H4062" s="89"/>
      <c r="I4062" s="270" t="s">
        <v>9962</v>
      </c>
      <c r="J4062" s="89"/>
      <c r="K4062" s="89"/>
      <c r="L4062" s="89"/>
      <c r="M4062" s="89"/>
      <c r="N4062" s="271">
        <v>892137.96</v>
      </c>
      <c r="O4062" s="271">
        <v>0</v>
      </c>
      <c r="P4062" s="89" t="s">
        <v>670</v>
      </c>
    </row>
    <row r="4063" spans="1:16" ht="76.5" hidden="1">
      <c r="A4063" s="268">
        <v>25</v>
      </c>
      <c r="B4063" s="89"/>
      <c r="C4063" s="269" t="s">
        <v>45</v>
      </c>
      <c r="D4063" s="84">
        <v>43592</v>
      </c>
      <c r="E4063" s="85" t="s">
        <v>8269</v>
      </c>
      <c r="F4063" s="85" t="s">
        <v>671</v>
      </c>
      <c r="G4063" s="85">
        <v>381308</v>
      </c>
      <c r="H4063" s="89"/>
      <c r="I4063" s="270" t="s">
        <v>9963</v>
      </c>
      <c r="J4063" s="89"/>
      <c r="K4063" s="89"/>
      <c r="L4063" s="89"/>
      <c r="M4063" s="89"/>
      <c r="N4063" s="271">
        <v>924020.2</v>
      </c>
      <c r="O4063" s="271">
        <v>0</v>
      </c>
      <c r="P4063" s="89" t="s">
        <v>670</v>
      </c>
    </row>
    <row r="4064" spans="1:16" ht="76.5" hidden="1">
      <c r="A4064" s="268">
        <v>25</v>
      </c>
      <c r="B4064" s="89"/>
      <c r="C4064" s="269" t="s">
        <v>45</v>
      </c>
      <c r="D4064" s="84">
        <v>43592</v>
      </c>
      <c r="E4064" s="85" t="s">
        <v>8269</v>
      </c>
      <c r="F4064" s="85" t="s">
        <v>671</v>
      </c>
      <c r="G4064" s="85">
        <v>381572</v>
      </c>
      <c r="H4064" s="89"/>
      <c r="I4064" s="270" t="s">
        <v>9964</v>
      </c>
      <c r="J4064" s="89"/>
      <c r="K4064" s="89"/>
      <c r="L4064" s="89"/>
      <c r="M4064" s="89"/>
      <c r="N4064" s="271">
        <v>912141.46</v>
      </c>
      <c r="O4064" s="271">
        <v>0</v>
      </c>
      <c r="P4064" s="89" t="s">
        <v>670</v>
      </c>
    </row>
    <row r="4065" spans="1:16" ht="63.75" hidden="1">
      <c r="A4065" s="268">
        <v>344</v>
      </c>
      <c r="B4065" s="89"/>
      <c r="C4065" s="269" t="s">
        <v>150</v>
      </c>
      <c r="D4065" s="84">
        <v>43592</v>
      </c>
      <c r="E4065" s="85" t="s">
        <v>8270</v>
      </c>
      <c r="F4065" s="85" t="s">
        <v>6</v>
      </c>
      <c r="G4065" s="85">
        <v>1115061</v>
      </c>
      <c r="H4065" s="89"/>
      <c r="I4065" s="270" t="s">
        <v>9965</v>
      </c>
      <c r="J4065" s="89"/>
      <c r="K4065" s="89"/>
      <c r="L4065" s="89"/>
      <c r="M4065" s="89"/>
      <c r="N4065" s="271">
        <v>0</v>
      </c>
      <c r="O4065" s="271">
        <v>530593</v>
      </c>
      <c r="P4065" s="89" t="s">
        <v>670</v>
      </c>
    </row>
    <row r="4066" spans="1:16" ht="51" hidden="1">
      <c r="A4066" s="268">
        <v>153</v>
      </c>
      <c r="B4066" s="89"/>
      <c r="C4066" s="269" t="s">
        <v>83</v>
      </c>
      <c r="D4066" s="84">
        <v>43592</v>
      </c>
      <c r="E4066" s="85" t="s">
        <v>8271</v>
      </c>
      <c r="F4066" s="85" t="s">
        <v>6</v>
      </c>
      <c r="G4066" s="85">
        <v>1115081</v>
      </c>
      <c r="H4066" s="89"/>
      <c r="I4066" s="270" t="s">
        <v>9966</v>
      </c>
      <c r="J4066" s="89"/>
      <c r="K4066" s="89"/>
      <c r="L4066" s="89"/>
      <c r="M4066" s="89"/>
      <c r="N4066" s="271">
        <v>0</v>
      </c>
      <c r="O4066" s="271">
        <v>139200</v>
      </c>
      <c r="P4066" s="89" t="s">
        <v>670</v>
      </c>
    </row>
    <row r="4067" spans="1:16" ht="89.25" hidden="1">
      <c r="A4067" s="268">
        <v>291</v>
      </c>
      <c r="B4067" s="89"/>
      <c r="C4067" s="269" t="s">
        <v>129</v>
      </c>
      <c r="D4067" s="84">
        <v>43592</v>
      </c>
      <c r="E4067" s="85" t="s">
        <v>8272</v>
      </c>
      <c r="F4067" s="85" t="s">
        <v>11</v>
      </c>
      <c r="G4067" s="85">
        <v>953359</v>
      </c>
      <c r="H4067" s="89"/>
      <c r="I4067" s="270" t="s">
        <v>9967</v>
      </c>
      <c r="J4067" s="89"/>
      <c r="K4067" s="89"/>
      <c r="L4067" s="89"/>
      <c r="M4067" s="89"/>
      <c r="N4067" s="271">
        <v>270</v>
      </c>
      <c r="O4067" s="271">
        <v>0</v>
      </c>
      <c r="P4067" s="89" t="s">
        <v>670</v>
      </c>
    </row>
    <row r="4068" spans="1:16" ht="89.25" hidden="1">
      <c r="A4068" s="268">
        <v>10</v>
      </c>
      <c r="B4068" s="89"/>
      <c r="C4068" s="269" t="s">
        <v>41</v>
      </c>
      <c r="D4068" s="84">
        <v>43592</v>
      </c>
      <c r="E4068" s="85" t="s">
        <v>8273</v>
      </c>
      <c r="F4068" s="85" t="s">
        <v>15</v>
      </c>
      <c r="G4068" s="85">
        <v>7935</v>
      </c>
      <c r="H4068" s="89"/>
      <c r="I4068" s="270" t="s">
        <v>9968</v>
      </c>
      <c r="J4068" s="89"/>
      <c r="K4068" s="89"/>
      <c r="L4068" s="89"/>
      <c r="M4068" s="89"/>
      <c r="N4068" s="271">
        <v>11636.05</v>
      </c>
      <c r="O4068" s="271">
        <v>0</v>
      </c>
      <c r="P4068" s="89" t="s">
        <v>670</v>
      </c>
    </row>
    <row r="4069" spans="1:16" ht="89.25" hidden="1">
      <c r="A4069" s="268">
        <v>291</v>
      </c>
      <c r="B4069" s="89"/>
      <c r="C4069" s="269" t="s">
        <v>129</v>
      </c>
      <c r="D4069" s="84">
        <v>43592</v>
      </c>
      <c r="E4069" s="85" t="s">
        <v>8274</v>
      </c>
      <c r="F4069" s="85" t="s">
        <v>11</v>
      </c>
      <c r="G4069" s="85">
        <v>953358</v>
      </c>
      <c r="H4069" s="89"/>
      <c r="I4069" s="270" t="s">
        <v>9969</v>
      </c>
      <c r="J4069" s="89"/>
      <c r="K4069" s="89"/>
      <c r="L4069" s="89"/>
      <c r="M4069" s="89"/>
      <c r="N4069" s="271">
        <v>270</v>
      </c>
      <c r="O4069" s="271">
        <v>0</v>
      </c>
      <c r="P4069" s="89" t="s">
        <v>670</v>
      </c>
    </row>
    <row r="4070" spans="1:16" ht="38.25" hidden="1">
      <c r="A4070" s="268">
        <v>253</v>
      </c>
      <c r="B4070" s="89"/>
      <c r="C4070" s="269" t="s">
        <v>114</v>
      </c>
      <c r="D4070" s="84">
        <v>43592</v>
      </c>
      <c r="E4070" s="85" t="s">
        <v>8275</v>
      </c>
      <c r="F4070" s="85" t="s">
        <v>6</v>
      </c>
      <c r="G4070" s="85">
        <v>1115280</v>
      </c>
      <c r="H4070" s="89"/>
      <c r="I4070" s="270" t="s">
        <v>9970</v>
      </c>
      <c r="J4070" s="89"/>
      <c r="K4070" s="89"/>
      <c r="L4070" s="89"/>
      <c r="M4070" s="89"/>
      <c r="N4070" s="271">
        <v>0</v>
      </c>
      <c r="O4070" s="271">
        <v>116164.6</v>
      </c>
      <c r="P4070" s="89" t="s">
        <v>670</v>
      </c>
    </row>
    <row r="4071" spans="1:16" ht="63.75" hidden="1">
      <c r="A4071" s="268">
        <v>10</v>
      </c>
      <c r="B4071" s="89"/>
      <c r="C4071" s="269" t="s">
        <v>41</v>
      </c>
      <c r="D4071" s="84">
        <v>43592</v>
      </c>
      <c r="E4071" s="85" t="s">
        <v>8276</v>
      </c>
      <c r="F4071" s="85" t="s">
        <v>6</v>
      </c>
      <c r="G4071" s="85">
        <v>1032240</v>
      </c>
      <c r="H4071" s="89"/>
      <c r="I4071" s="270" t="s">
        <v>9971</v>
      </c>
      <c r="J4071" s="89"/>
      <c r="K4071" s="89"/>
      <c r="L4071" s="89"/>
      <c r="M4071" s="89"/>
      <c r="N4071" s="271">
        <v>0</v>
      </c>
      <c r="O4071" s="271">
        <v>96280.85</v>
      </c>
      <c r="P4071" s="89" t="s">
        <v>670</v>
      </c>
    </row>
    <row r="4072" spans="1:16" ht="63.75" hidden="1">
      <c r="A4072" s="268">
        <v>10</v>
      </c>
      <c r="B4072" s="89"/>
      <c r="C4072" s="269" t="s">
        <v>41</v>
      </c>
      <c r="D4072" s="84">
        <v>43592</v>
      </c>
      <c r="E4072" s="85" t="s">
        <v>8277</v>
      </c>
      <c r="F4072" s="85" t="s">
        <v>6</v>
      </c>
      <c r="G4072" s="85">
        <v>1032246</v>
      </c>
      <c r="H4072" s="89"/>
      <c r="I4072" s="270" t="s">
        <v>9972</v>
      </c>
      <c r="J4072" s="89"/>
      <c r="K4072" s="89"/>
      <c r="L4072" s="89"/>
      <c r="M4072" s="89"/>
      <c r="N4072" s="271">
        <v>0</v>
      </c>
      <c r="O4072" s="271">
        <v>42453.8</v>
      </c>
      <c r="P4072" s="89" t="s">
        <v>670</v>
      </c>
    </row>
    <row r="4073" spans="1:16" ht="51" hidden="1">
      <c r="A4073" s="268">
        <v>340</v>
      </c>
      <c r="B4073" s="89"/>
      <c r="C4073" s="269" t="s">
        <v>147</v>
      </c>
      <c r="D4073" s="84">
        <v>43592</v>
      </c>
      <c r="E4073" s="85" t="s">
        <v>8278</v>
      </c>
      <c r="F4073" s="85" t="s">
        <v>6</v>
      </c>
      <c r="G4073" s="85">
        <v>1032251</v>
      </c>
      <c r="H4073" s="89"/>
      <c r="I4073" s="270" t="s">
        <v>9973</v>
      </c>
      <c r="J4073" s="89"/>
      <c r="K4073" s="89"/>
      <c r="L4073" s="89"/>
      <c r="M4073" s="89"/>
      <c r="N4073" s="271">
        <v>0</v>
      </c>
      <c r="O4073" s="271">
        <v>43900.57</v>
      </c>
      <c r="P4073" s="89" t="s">
        <v>670</v>
      </c>
    </row>
    <row r="4074" spans="1:16" ht="51" hidden="1">
      <c r="A4074" s="268">
        <v>10</v>
      </c>
      <c r="B4074" s="89"/>
      <c r="C4074" s="269" t="s">
        <v>41</v>
      </c>
      <c r="D4074" s="84">
        <v>43592</v>
      </c>
      <c r="E4074" s="85" t="s">
        <v>8279</v>
      </c>
      <c r="F4074" s="85" t="s">
        <v>6</v>
      </c>
      <c r="G4074" s="85">
        <v>1032514</v>
      </c>
      <c r="H4074" s="89"/>
      <c r="I4074" s="270" t="s">
        <v>9974</v>
      </c>
      <c r="J4074" s="89"/>
      <c r="K4074" s="89"/>
      <c r="L4074" s="89"/>
      <c r="M4074" s="89"/>
      <c r="N4074" s="271">
        <v>0</v>
      </c>
      <c r="O4074" s="271">
        <v>165531.79999999999</v>
      </c>
      <c r="P4074" s="89" t="s">
        <v>670</v>
      </c>
    </row>
    <row r="4075" spans="1:16" ht="76.5" hidden="1">
      <c r="A4075" s="268">
        <v>10</v>
      </c>
      <c r="B4075" s="89"/>
      <c r="C4075" s="269" t="s">
        <v>41</v>
      </c>
      <c r="D4075" s="84">
        <v>43592</v>
      </c>
      <c r="E4075" s="85" t="s">
        <v>8280</v>
      </c>
      <c r="F4075" s="85" t="s">
        <v>6</v>
      </c>
      <c r="G4075" s="85">
        <v>1032665</v>
      </c>
      <c r="H4075" s="89"/>
      <c r="I4075" s="270" t="s">
        <v>9975</v>
      </c>
      <c r="J4075" s="89"/>
      <c r="K4075" s="89"/>
      <c r="L4075" s="89"/>
      <c r="M4075" s="89"/>
      <c r="N4075" s="271">
        <v>0</v>
      </c>
      <c r="O4075" s="271">
        <v>111512.59</v>
      </c>
      <c r="P4075" s="89" t="s">
        <v>670</v>
      </c>
    </row>
    <row r="4076" spans="1:16" ht="76.5" hidden="1">
      <c r="A4076" s="268" t="s">
        <v>557</v>
      </c>
      <c r="B4076" s="89"/>
      <c r="C4076" s="269" t="s">
        <v>781</v>
      </c>
      <c r="D4076" s="84">
        <v>43592</v>
      </c>
      <c r="E4076" s="85" t="s">
        <v>8281</v>
      </c>
      <c r="F4076" s="85" t="s">
        <v>6</v>
      </c>
      <c r="G4076" s="85">
        <v>1115420</v>
      </c>
      <c r="H4076" s="89"/>
      <c r="I4076" s="270" t="s">
        <v>9976</v>
      </c>
      <c r="J4076" s="89"/>
      <c r="K4076" s="89"/>
      <c r="L4076" s="89"/>
      <c r="M4076" s="89"/>
      <c r="N4076" s="271">
        <v>0</v>
      </c>
      <c r="O4076" s="271">
        <v>600000</v>
      </c>
      <c r="P4076" s="89" t="s">
        <v>670</v>
      </c>
    </row>
    <row r="4077" spans="1:16" ht="51" hidden="1">
      <c r="A4077" s="268">
        <v>119</v>
      </c>
      <c r="B4077" s="89"/>
      <c r="C4077" s="269" t="s">
        <v>63</v>
      </c>
      <c r="D4077" s="84">
        <v>43592</v>
      </c>
      <c r="E4077" s="85" t="s">
        <v>8282</v>
      </c>
      <c r="F4077" s="85" t="s">
        <v>11</v>
      </c>
      <c r="G4077" s="85">
        <v>953418</v>
      </c>
      <c r="H4077" s="89"/>
      <c r="I4077" s="270" t="s">
        <v>9977</v>
      </c>
      <c r="J4077" s="89"/>
      <c r="K4077" s="89"/>
      <c r="L4077" s="89"/>
      <c r="M4077" s="89"/>
      <c r="N4077" s="271">
        <v>50</v>
      </c>
      <c r="O4077" s="271">
        <v>0</v>
      </c>
      <c r="P4077" s="89" t="s">
        <v>670</v>
      </c>
    </row>
    <row r="4078" spans="1:16" ht="51" hidden="1">
      <c r="A4078" s="268">
        <v>513</v>
      </c>
      <c r="B4078" s="89"/>
      <c r="C4078" s="269" t="s">
        <v>171</v>
      </c>
      <c r="D4078" s="84">
        <v>43592</v>
      </c>
      <c r="E4078" s="85" t="s">
        <v>8283</v>
      </c>
      <c r="F4078" s="85" t="s">
        <v>15</v>
      </c>
      <c r="G4078" s="85">
        <v>1032519</v>
      </c>
      <c r="H4078" s="89"/>
      <c r="I4078" s="270" t="s">
        <v>4401</v>
      </c>
      <c r="J4078" s="89"/>
      <c r="K4078" s="89"/>
      <c r="L4078" s="89"/>
      <c r="M4078" s="89"/>
      <c r="N4078" s="271">
        <v>50</v>
      </c>
      <c r="O4078" s="271">
        <v>0</v>
      </c>
      <c r="P4078" s="89" t="s">
        <v>670</v>
      </c>
    </row>
    <row r="4079" spans="1:16" ht="76.5" hidden="1">
      <c r="A4079" s="268">
        <v>10</v>
      </c>
      <c r="B4079" s="89"/>
      <c r="C4079" s="269" t="s">
        <v>41</v>
      </c>
      <c r="D4079" s="84">
        <v>43592</v>
      </c>
      <c r="E4079" s="85" t="s">
        <v>8284</v>
      </c>
      <c r="F4079" s="85" t="s">
        <v>15</v>
      </c>
      <c r="G4079" s="85">
        <v>1032666</v>
      </c>
      <c r="H4079" s="89"/>
      <c r="I4079" s="270" t="s">
        <v>9978</v>
      </c>
      <c r="J4079" s="89"/>
      <c r="K4079" s="89"/>
      <c r="L4079" s="89"/>
      <c r="M4079" s="89"/>
      <c r="N4079" s="271">
        <v>50</v>
      </c>
      <c r="O4079" s="271">
        <v>0</v>
      </c>
      <c r="P4079" s="89" t="s">
        <v>670</v>
      </c>
    </row>
    <row r="4080" spans="1:16" ht="102" hidden="1">
      <c r="A4080" s="268">
        <v>132</v>
      </c>
      <c r="B4080" s="89"/>
      <c r="C4080" s="269" t="s">
        <v>68</v>
      </c>
      <c r="D4080" s="84">
        <v>43592</v>
      </c>
      <c r="E4080" s="85" t="s">
        <v>8285</v>
      </c>
      <c r="F4080" s="85" t="s">
        <v>15</v>
      </c>
      <c r="G4080" s="85">
        <v>7946</v>
      </c>
      <c r="H4080" s="89"/>
      <c r="I4080" s="270" t="s">
        <v>9979</v>
      </c>
      <c r="J4080" s="89"/>
      <c r="K4080" s="89"/>
      <c r="L4080" s="89"/>
      <c r="M4080" s="89"/>
      <c r="N4080" s="271">
        <v>290.31</v>
      </c>
      <c r="O4080" s="271">
        <v>0</v>
      </c>
      <c r="P4080" s="89" t="s">
        <v>670</v>
      </c>
    </row>
    <row r="4081" spans="1:16" ht="102" hidden="1">
      <c r="A4081" s="268">
        <v>132</v>
      </c>
      <c r="B4081" s="89"/>
      <c r="C4081" s="269" t="s">
        <v>68</v>
      </c>
      <c r="D4081" s="84">
        <v>43592</v>
      </c>
      <c r="E4081" s="85" t="s">
        <v>8286</v>
      </c>
      <c r="F4081" s="85" t="s">
        <v>15</v>
      </c>
      <c r="G4081" s="85">
        <v>7945</v>
      </c>
      <c r="H4081" s="89"/>
      <c r="I4081" s="270" t="s">
        <v>9980</v>
      </c>
      <c r="J4081" s="89"/>
      <c r="K4081" s="89"/>
      <c r="L4081" s="89"/>
      <c r="M4081" s="89"/>
      <c r="N4081" s="271">
        <v>383.19</v>
      </c>
      <c r="O4081" s="271">
        <v>0</v>
      </c>
      <c r="P4081" s="89" t="s">
        <v>670</v>
      </c>
    </row>
    <row r="4082" spans="1:16" ht="76.5" hidden="1">
      <c r="A4082" s="268">
        <v>16</v>
      </c>
      <c r="B4082" s="89"/>
      <c r="C4082" s="269" t="s">
        <v>43</v>
      </c>
      <c r="D4082" s="84">
        <v>43592</v>
      </c>
      <c r="E4082" s="85" t="s">
        <v>8287</v>
      </c>
      <c r="F4082" s="85" t="s">
        <v>629</v>
      </c>
      <c r="G4082" s="85">
        <v>7913</v>
      </c>
      <c r="H4082" s="89"/>
      <c r="I4082" s="270" t="s">
        <v>9981</v>
      </c>
      <c r="J4082" s="89"/>
      <c r="K4082" s="89"/>
      <c r="L4082" s="89"/>
      <c r="M4082" s="89"/>
      <c r="N4082" s="271">
        <v>3316.84</v>
      </c>
      <c r="O4082" s="271">
        <v>0</v>
      </c>
      <c r="P4082" s="89" t="s">
        <v>670</v>
      </c>
    </row>
    <row r="4083" spans="1:16" ht="63.75" hidden="1">
      <c r="A4083" s="268">
        <v>10</v>
      </c>
      <c r="B4083" s="89"/>
      <c r="C4083" s="269" t="s">
        <v>41</v>
      </c>
      <c r="D4083" s="84">
        <v>43592</v>
      </c>
      <c r="E4083" s="85" t="s">
        <v>8288</v>
      </c>
      <c r="F4083" s="85" t="s">
        <v>15</v>
      </c>
      <c r="G4083" s="85">
        <v>1032241</v>
      </c>
      <c r="H4083" s="89"/>
      <c r="I4083" s="270" t="s">
        <v>9982</v>
      </c>
      <c r="J4083" s="89"/>
      <c r="K4083" s="89"/>
      <c r="L4083" s="89"/>
      <c r="M4083" s="89"/>
      <c r="N4083" s="271">
        <v>50</v>
      </c>
      <c r="O4083" s="271">
        <v>0</v>
      </c>
      <c r="P4083" s="89" t="s">
        <v>670</v>
      </c>
    </row>
    <row r="4084" spans="1:16" ht="51" hidden="1">
      <c r="A4084" s="268">
        <v>513</v>
      </c>
      <c r="B4084" s="89"/>
      <c r="C4084" s="269" t="s">
        <v>171</v>
      </c>
      <c r="D4084" s="84">
        <v>43592</v>
      </c>
      <c r="E4084" s="85" t="s">
        <v>8289</v>
      </c>
      <c r="F4084" s="85" t="s">
        <v>15</v>
      </c>
      <c r="G4084" s="85">
        <v>1032243</v>
      </c>
      <c r="H4084" s="89"/>
      <c r="I4084" s="270" t="s">
        <v>5564</v>
      </c>
      <c r="J4084" s="89"/>
      <c r="K4084" s="89"/>
      <c r="L4084" s="89"/>
      <c r="M4084" s="89"/>
      <c r="N4084" s="271">
        <v>50</v>
      </c>
      <c r="O4084" s="271">
        <v>0</v>
      </c>
      <c r="P4084" s="89" t="s">
        <v>670</v>
      </c>
    </row>
    <row r="4085" spans="1:16" ht="51" hidden="1">
      <c r="A4085" s="268">
        <v>513</v>
      </c>
      <c r="B4085" s="89"/>
      <c r="C4085" s="269" t="s">
        <v>171</v>
      </c>
      <c r="D4085" s="84">
        <v>43592</v>
      </c>
      <c r="E4085" s="85" t="s">
        <v>8290</v>
      </c>
      <c r="F4085" s="85" t="s">
        <v>15</v>
      </c>
      <c r="G4085" s="85">
        <v>1032245</v>
      </c>
      <c r="H4085" s="89"/>
      <c r="I4085" s="270" t="s">
        <v>9983</v>
      </c>
      <c r="J4085" s="89"/>
      <c r="K4085" s="89"/>
      <c r="L4085" s="89"/>
      <c r="M4085" s="89"/>
      <c r="N4085" s="271">
        <v>50</v>
      </c>
      <c r="O4085" s="271">
        <v>0</v>
      </c>
      <c r="P4085" s="89" t="s">
        <v>670</v>
      </c>
    </row>
    <row r="4086" spans="1:16" ht="63.75" hidden="1">
      <c r="A4086" s="268">
        <v>10</v>
      </c>
      <c r="B4086" s="89"/>
      <c r="C4086" s="269" t="s">
        <v>41</v>
      </c>
      <c r="D4086" s="84">
        <v>43592</v>
      </c>
      <c r="E4086" s="85" t="s">
        <v>8291</v>
      </c>
      <c r="F4086" s="85" t="s">
        <v>15</v>
      </c>
      <c r="G4086" s="85">
        <v>1032247</v>
      </c>
      <c r="H4086" s="89"/>
      <c r="I4086" s="270" t="s">
        <v>9984</v>
      </c>
      <c r="J4086" s="89"/>
      <c r="K4086" s="89"/>
      <c r="L4086" s="89"/>
      <c r="M4086" s="89"/>
      <c r="N4086" s="271">
        <v>50</v>
      </c>
      <c r="O4086" s="271">
        <v>0</v>
      </c>
      <c r="P4086" s="89" t="s">
        <v>670</v>
      </c>
    </row>
    <row r="4087" spans="1:16" ht="51" hidden="1">
      <c r="A4087" s="268">
        <v>340</v>
      </c>
      <c r="B4087" s="89"/>
      <c r="C4087" s="269" t="s">
        <v>147</v>
      </c>
      <c r="D4087" s="84">
        <v>43592</v>
      </c>
      <c r="E4087" s="85" t="s">
        <v>8292</v>
      </c>
      <c r="F4087" s="85" t="s">
        <v>15</v>
      </c>
      <c r="G4087" s="85">
        <v>1032252</v>
      </c>
      <c r="H4087" s="89"/>
      <c r="I4087" s="270" t="s">
        <v>9985</v>
      </c>
      <c r="J4087" s="89"/>
      <c r="K4087" s="89"/>
      <c r="L4087" s="89"/>
      <c r="M4087" s="89"/>
      <c r="N4087" s="271">
        <v>50</v>
      </c>
      <c r="O4087" s="271">
        <v>0</v>
      </c>
      <c r="P4087" s="89" t="s">
        <v>670</v>
      </c>
    </row>
    <row r="4088" spans="1:16" ht="51" hidden="1">
      <c r="A4088" s="268">
        <v>10</v>
      </c>
      <c r="B4088" s="89"/>
      <c r="C4088" s="269" t="s">
        <v>41</v>
      </c>
      <c r="D4088" s="84">
        <v>43592</v>
      </c>
      <c r="E4088" s="85" t="s">
        <v>8293</v>
      </c>
      <c r="F4088" s="85" t="s">
        <v>15</v>
      </c>
      <c r="G4088" s="85">
        <v>1032515</v>
      </c>
      <c r="H4088" s="89"/>
      <c r="I4088" s="270" t="s">
        <v>9986</v>
      </c>
      <c r="J4088" s="89"/>
      <c r="K4088" s="89"/>
      <c r="L4088" s="89"/>
      <c r="M4088" s="89"/>
      <c r="N4088" s="271">
        <v>50</v>
      </c>
      <c r="O4088" s="271">
        <v>0</v>
      </c>
      <c r="P4088" s="89" t="s">
        <v>670</v>
      </c>
    </row>
    <row r="4089" spans="1:16" ht="51" hidden="1">
      <c r="A4089" s="268">
        <v>513</v>
      </c>
      <c r="B4089" s="89"/>
      <c r="C4089" s="269" t="s">
        <v>171</v>
      </c>
      <c r="D4089" s="84">
        <v>43592</v>
      </c>
      <c r="E4089" s="85" t="s">
        <v>8294</v>
      </c>
      <c r="F4089" s="85" t="s">
        <v>15</v>
      </c>
      <c r="G4089" s="85">
        <v>1032517</v>
      </c>
      <c r="H4089" s="89"/>
      <c r="I4089" s="270" t="s">
        <v>746</v>
      </c>
      <c r="J4089" s="89"/>
      <c r="K4089" s="89"/>
      <c r="L4089" s="89"/>
      <c r="M4089" s="89"/>
      <c r="N4089" s="271">
        <v>50</v>
      </c>
      <c r="O4089" s="271">
        <v>0</v>
      </c>
      <c r="P4089" s="89" t="s">
        <v>670</v>
      </c>
    </row>
    <row r="4090" spans="1:16" ht="51" hidden="1">
      <c r="A4090" s="268">
        <v>10</v>
      </c>
      <c r="B4090" s="89"/>
      <c r="C4090" s="269" t="s">
        <v>41</v>
      </c>
      <c r="D4090" s="84">
        <v>43592</v>
      </c>
      <c r="E4090" s="85" t="s">
        <v>8295</v>
      </c>
      <c r="F4090" s="85" t="s">
        <v>6</v>
      </c>
      <c r="G4090" s="85">
        <v>1032671</v>
      </c>
      <c r="H4090" s="89"/>
      <c r="I4090" s="270" t="s">
        <v>9987</v>
      </c>
      <c r="J4090" s="89"/>
      <c r="K4090" s="89"/>
      <c r="L4090" s="89"/>
      <c r="M4090" s="89"/>
      <c r="N4090" s="271">
        <v>0</v>
      </c>
      <c r="O4090" s="271">
        <v>14145.32</v>
      </c>
      <c r="P4090" s="89" t="s">
        <v>670</v>
      </c>
    </row>
    <row r="4091" spans="1:16" ht="51" hidden="1">
      <c r="A4091" s="268">
        <v>10</v>
      </c>
      <c r="B4091" s="89"/>
      <c r="C4091" s="269" t="s">
        <v>41</v>
      </c>
      <c r="D4091" s="84">
        <v>43592</v>
      </c>
      <c r="E4091" s="85" t="s">
        <v>8296</v>
      </c>
      <c r="F4091" s="85" t="s">
        <v>15</v>
      </c>
      <c r="G4091" s="85">
        <v>1032672</v>
      </c>
      <c r="H4091" s="89"/>
      <c r="I4091" s="270" t="s">
        <v>9988</v>
      </c>
      <c r="J4091" s="89"/>
      <c r="K4091" s="89"/>
      <c r="L4091" s="89"/>
      <c r="M4091" s="89"/>
      <c r="N4091" s="271">
        <v>50</v>
      </c>
      <c r="O4091" s="271">
        <v>0</v>
      </c>
      <c r="P4091" s="89" t="s">
        <v>670</v>
      </c>
    </row>
    <row r="4092" spans="1:16" ht="51" hidden="1">
      <c r="A4092" s="268">
        <v>513</v>
      </c>
      <c r="B4092" s="89"/>
      <c r="C4092" s="269" t="s">
        <v>171</v>
      </c>
      <c r="D4092" s="84">
        <v>43592</v>
      </c>
      <c r="E4092" s="85" t="s">
        <v>8297</v>
      </c>
      <c r="F4092" s="85" t="s">
        <v>15</v>
      </c>
      <c r="G4092" s="85">
        <v>1032676</v>
      </c>
      <c r="H4092" s="89"/>
      <c r="I4092" s="270" t="s">
        <v>9989</v>
      </c>
      <c r="J4092" s="89"/>
      <c r="K4092" s="89"/>
      <c r="L4092" s="89"/>
      <c r="M4092" s="89"/>
      <c r="N4092" s="271">
        <v>50</v>
      </c>
      <c r="O4092" s="271">
        <v>0</v>
      </c>
      <c r="P4092" s="89" t="s">
        <v>670</v>
      </c>
    </row>
    <row r="4093" spans="1:16" ht="38.25">
      <c r="A4093" s="268">
        <v>526</v>
      </c>
      <c r="B4093" s="89"/>
      <c r="C4093" s="269" t="s">
        <v>610</v>
      </c>
      <c r="D4093" s="84">
        <v>43593</v>
      </c>
      <c r="E4093" s="85" t="s">
        <v>8298</v>
      </c>
      <c r="F4093" s="85" t="s">
        <v>3</v>
      </c>
      <c r="G4093" s="85">
        <v>1738971</v>
      </c>
      <c r="H4093" s="89"/>
      <c r="I4093" s="270" t="s">
        <v>9990</v>
      </c>
      <c r="J4093" s="89"/>
      <c r="K4093" s="89"/>
      <c r="L4093" s="89"/>
      <c r="M4093" s="89"/>
      <c r="N4093" s="271">
        <v>0</v>
      </c>
      <c r="O4093" s="271">
        <v>70</v>
      </c>
      <c r="P4093" s="89" t="s">
        <v>670</v>
      </c>
    </row>
    <row r="4094" spans="1:16" ht="38.25">
      <c r="A4094" s="268">
        <v>526</v>
      </c>
      <c r="B4094" s="89"/>
      <c r="C4094" s="269" t="s">
        <v>610</v>
      </c>
      <c r="D4094" s="84">
        <v>43593</v>
      </c>
      <c r="E4094" s="85" t="s">
        <v>8299</v>
      </c>
      <c r="F4094" s="85" t="s">
        <v>3</v>
      </c>
      <c r="G4094" s="85">
        <v>1738974</v>
      </c>
      <c r="H4094" s="89"/>
      <c r="I4094" s="270" t="s">
        <v>9991</v>
      </c>
      <c r="J4094" s="89"/>
      <c r="K4094" s="89"/>
      <c r="L4094" s="89"/>
      <c r="M4094" s="89"/>
      <c r="N4094" s="271">
        <v>0</v>
      </c>
      <c r="O4094" s="271">
        <v>70</v>
      </c>
      <c r="P4094" s="89" t="s">
        <v>670</v>
      </c>
    </row>
    <row r="4095" spans="1:16" ht="38.25">
      <c r="A4095" s="268" t="s">
        <v>565</v>
      </c>
      <c r="B4095" s="89"/>
      <c r="C4095" s="269" t="s">
        <v>615</v>
      </c>
      <c r="D4095" s="84">
        <v>43593</v>
      </c>
      <c r="E4095" s="85" t="s">
        <v>8300</v>
      </c>
      <c r="F4095" s="85" t="s">
        <v>3</v>
      </c>
      <c r="G4095" s="85">
        <v>1738983</v>
      </c>
      <c r="H4095" s="89"/>
      <c r="I4095" s="270" t="s">
        <v>9992</v>
      </c>
      <c r="J4095" s="89"/>
      <c r="K4095" s="89"/>
      <c r="L4095" s="89"/>
      <c r="M4095" s="89"/>
      <c r="N4095" s="271">
        <v>0</v>
      </c>
      <c r="O4095" s="271">
        <v>6516.71</v>
      </c>
      <c r="P4095" s="89" t="s">
        <v>670</v>
      </c>
    </row>
    <row r="4096" spans="1:16" ht="51">
      <c r="A4096" s="268">
        <v>526</v>
      </c>
      <c r="B4096" s="89"/>
      <c r="C4096" s="269" t="s">
        <v>610</v>
      </c>
      <c r="D4096" s="84">
        <v>43593</v>
      </c>
      <c r="E4096" s="85" t="s">
        <v>8301</v>
      </c>
      <c r="F4096" s="85" t="s">
        <v>3</v>
      </c>
      <c r="G4096" s="85">
        <v>1738987</v>
      </c>
      <c r="H4096" s="89"/>
      <c r="I4096" s="270" t="s">
        <v>9993</v>
      </c>
      <c r="J4096" s="89"/>
      <c r="K4096" s="89"/>
      <c r="L4096" s="89"/>
      <c r="M4096" s="89"/>
      <c r="N4096" s="271">
        <v>0</v>
      </c>
      <c r="O4096" s="271">
        <v>70</v>
      </c>
      <c r="P4096" s="89" t="s">
        <v>670</v>
      </c>
    </row>
    <row r="4097" spans="1:16" ht="51">
      <c r="A4097" s="268">
        <v>47</v>
      </c>
      <c r="B4097" s="89"/>
      <c r="C4097" s="269" t="s">
        <v>49</v>
      </c>
      <c r="D4097" s="84">
        <v>43593</v>
      </c>
      <c r="E4097" s="85" t="s">
        <v>8302</v>
      </c>
      <c r="F4097" s="85" t="s">
        <v>3</v>
      </c>
      <c r="G4097" s="85">
        <v>1738988</v>
      </c>
      <c r="H4097" s="89"/>
      <c r="I4097" s="270" t="s">
        <v>9994</v>
      </c>
      <c r="J4097" s="89"/>
      <c r="K4097" s="89"/>
      <c r="L4097" s="89"/>
      <c r="M4097" s="89"/>
      <c r="N4097" s="271">
        <v>0</v>
      </c>
      <c r="O4097" s="271">
        <v>126</v>
      </c>
      <c r="P4097" s="89" t="s">
        <v>670</v>
      </c>
    </row>
    <row r="4098" spans="1:16" ht="51">
      <c r="A4098" s="268">
        <v>551</v>
      </c>
      <c r="B4098" s="89"/>
      <c r="C4098" s="269" t="s">
        <v>176</v>
      </c>
      <c r="D4098" s="84">
        <v>43593</v>
      </c>
      <c r="E4098" s="85" t="s">
        <v>8303</v>
      </c>
      <c r="F4098" s="85" t="s">
        <v>3</v>
      </c>
      <c r="G4098" s="85">
        <v>1738990</v>
      </c>
      <c r="H4098" s="89"/>
      <c r="I4098" s="270" t="s">
        <v>9995</v>
      </c>
      <c r="J4098" s="89"/>
      <c r="K4098" s="89"/>
      <c r="L4098" s="89"/>
      <c r="M4098" s="89"/>
      <c r="N4098" s="271">
        <v>0</v>
      </c>
      <c r="O4098" s="271">
        <v>7200</v>
      </c>
      <c r="P4098" s="89" t="s">
        <v>670</v>
      </c>
    </row>
    <row r="4099" spans="1:16" ht="38.25">
      <c r="A4099" s="268">
        <v>526</v>
      </c>
      <c r="B4099" s="89"/>
      <c r="C4099" s="269" t="s">
        <v>610</v>
      </c>
      <c r="D4099" s="84">
        <v>43593</v>
      </c>
      <c r="E4099" s="85" t="s">
        <v>8304</v>
      </c>
      <c r="F4099" s="85" t="s">
        <v>3</v>
      </c>
      <c r="G4099" s="85">
        <v>1738969</v>
      </c>
      <c r="H4099" s="89"/>
      <c r="I4099" s="270" t="s">
        <v>5630</v>
      </c>
      <c r="J4099" s="89"/>
      <c r="K4099" s="89"/>
      <c r="L4099" s="89"/>
      <c r="M4099" s="89"/>
      <c r="N4099" s="271">
        <v>0</v>
      </c>
      <c r="O4099" s="271">
        <v>70</v>
      </c>
      <c r="P4099" s="89" t="s">
        <v>670</v>
      </c>
    </row>
    <row r="4100" spans="1:16" ht="38.25">
      <c r="A4100" s="268" t="s">
        <v>565</v>
      </c>
      <c r="B4100" s="89"/>
      <c r="C4100" s="269" t="s">
        <v>615</v>
      </c>
      <c r="D4100" s="84">
        <v>43593</v>
      </c>
      <c r="E4100" s="85" t="s">
        <v>8305</v>
      </c>
      <c r="F4100" s="85" t="s">
        <v>3</v>
      </c>
      <c r="G4100" s="85">
        <v>1738964</v>
      </c>
      <c r="H4100" s="89"/>
      <c r="I4100" s="270" t="s">
        <v>1415</v>
      </c>
      <c r="J4100" s="89"/>
      <c r="K4100" s="89"/>
      <c r="L4100" s="89"/>
      <c r="M4100" s="89"/>
      <c r="N4100" s="271">
        <v>0</v>
      </c>
      <c r="O4100" s="271">
        <v>500</v>
      </c>
      <c r="P4100" s="89" t="s">
        <v>670</v>
      </c>
    </row>
    <row r="4101" spans="1:16" ht="51">
      <c r="A4101" s="268">
        <v>132</v>
      </c>
      <c r="B4101" s="89"/>
      <c r="C4101" s="269" t="s">
        <v>68</v>
      </c>
      <c r="D4101" s="84">
        <v>43593</v>
      </c>
      <c r="E4101" s="85" t="s">
        <v>8306</v>
      </c>
      <c r="F4101" s="85" t="s">
        <v>3</v>
      </c>
      <c r="G4101" s="85">
        <v>1738961</v>
      </c>
      <c r="H4101" s="89"/>
      <c r="I4101" s="270" t="s">
        <v>9996</v>
      </c>
      <c r="J4101" s="89"/>
      <c r="K4101" s="89"/>
      <c r="L4101" s="89"/>
      <c r="M4101" s="89"/>
      <c r="N4101" s="271">
        <v>0</v>
      </c>
      <c r="O4101" s="271">
        <v>8456.4</v>
      </c>
      <c r="P4101" s="89" t="s">
        <v>670</v>
      </c>
    </row>
    <row r="4102" spans="1:16" ht="63.75">
      <c r="A4102" s="268" t="s">
        <v>559</v>
      </c>
      <c r="B4102" s="89"/>
      <c r="C4102" s="269" t="s">
        <v>760</v>
      </c>
      <c r="D4102" s="84">
        <v>43593</v>
      </c>
      <c r="E4102" s="85" t="s">
        <v>8307</v>
      </c>
      <c r="F4102" s="85" t="s">
        <v>3</v>
      </c>
      <c r="G4102" s="85">
        <v>1738945</v>
      </c>
      <c r="H4102" s="89"/>
      <c r="I4102" s="270" t="s">
        <v>9997</v>
      </c>
      <c r="J4102" s="89"/>
      <c r="K4102" s="89"/>
      <c r="L4102" s="89"/>
      <c r="M4102" s="89"/>
      <c r="N4102" s="271">
        <v>0</v>
      </c>
      <c r="O4102" s="271">
        <v>0.01</v>
      </c>
      <c r="P4102" s="89" t="s">
        <v>670</v>
      </c>
    </row>
    <row r="4103" spans="1:16" ht="63.75">
      <c r="A4103" s="268" t="s">
        <v>559</v>
      </c>
      <c r="B4103" s="89"/>
      <c r="C4103" s="269" t="s">
        <v>760</v>
      </c>
      <c r="D4103" s="84">
        <v>43593</v>
      </c>
      <c r="E4103" s="85" t="s">
        <v>8308</v>
      </c>
      <c r="F4103" s="85" t="s">
        <v>3</v>
      </c>
      <c r="G4103" s="85">
        <v>1738944</v>
      </c>
      <c r="H4103" s="89"/>
      <c r="I4103" s="270" t="s">
        <v>9998</v>
      </c>
      <c r="J4103" s="89"/>
      <c r="K4103" s="89"/>
      <c r="L4103" s="89"/>
      <c r="M4103" s="89"/>
      <c r="N4103" s="271">
        <v>0</v>
      </c>
      <c r="O4103" s="271">
        <v>1.25</v>
      </c>
      <c r="P4103" s="89" t="s">
        <v>670</v>
      </c>
    </row>
    <row r="4104" spans="1:16" ht="51">
      <c r="A4104" s="268" t="s">
        <v>565</v>
      </c>
      <c r="B4104" s="89"/>
      <c r="C4104" s="269" t="s">
        <v>615</v>
      </c>
      <c r="D4104" s="84">
        <v>43593</v>
      </c>
      <c r="E4104" s="85" t="s">
        <v>8309</v>
      </c>
      <c r="F4104" s="85" t="s">
        <v>3</v>
      </c>
      <c r="G4104" s="85">
        <v>1738932</v>
      </c>
      <c r="H4104" s="89"/>
      <c r="I4104" s="270" t="s">
        <v>9999</v>
      </c>
      <c r="J4104" s="89"/>
      <c r="K4104" s="89"/>
      <c r="L4104" s="89"/>
      <c r="M4104" s="89"/>
      <c r="N4104" s="271">
        <v>0</v>
      </c>
      <c r="O4104" s="271">
        <v>111.2</v>
      </c>
      <c r="P4104" s="89" t="s">
        <v>670</v>
      </c>
    </row>
    <row r="4105" spans="1:16" ht="63.75">
      <c r="A4105" s="268" t="s">
        <v>565</v>
      </c>
      <c r="B4105" s="89"/>
      <c r="C4105" s="269" t="s">
        <v>615</v>
      </c>
      <c r="D4105" s="84">
        <v>43593</v>
      </c>
      <c r="E4105" s="85" t="s">
        <v>8310</v>
      </c>
      <c r="F4105" s="85" t="s">
        <v>3</v>
      </c>
      <c r="G4105" s="85">
        <v>1738927</v>
      </c>
      <c r="H4105" s="89"/>
      <c r="I4105" s="270" t="s">
        <v>10000</v>
      </c>
      <c r="J4105" s="89"/>
      <c r="K4105" s="89"/>
      <c r="L4105" s="89"/>
      <c r="M4105" s="89"/>
      <c r="N4105" s="271">
        <v>0</v>
      </c>
      <c r="O4105" s="271">
        <v>185.45000000000002</v>
      </c>
      <c r="P4105" s="89" t="s">
        <v>670</v>
      </c>
    </row>
    <row r="4106" spans="1:16" ht="63.75">
      <c r="A4106" s="268" t="s">
        <v>565</v>
      </c>
      <c r="B4106" s="89"/>
      <c r="C4106" s="269" t="s">
        <v>615</v>
      </c>
      <c r="D4106" s="84">
        <v>43593</v>
      </c>
      <c r="E4106" s="85" t="s">
        <v>8311</v>
      </c>
      <c r="F4106" s="85" t="s">
        <v>3</v>
      </c>
      <c r="G4106" s="85">
        <v>1738918</v>
      </c>
      <c r="H4106" s="89"/>
      <c r="I4106" s="270" t="s">
        <v>10001</v>
      </c>
      <c r="J4106" s="89"/>
      <c r="K4106" s="89"/>
      <c r="L4106" s="89"/>
      <c r="M4106" s="89"/>
      <c r="N4106" s="271">
        <v>0</v>
      </c>
      <c r="O4106" s="271">
        <v>493.37</v>
      </c>
      <c r="P4106" s="89" t="s">
        <v>670</v>
      </c>
    </row>
    <row r="4107" spans="1:16" ht="38.25">
      <c r="A4107" s="268">
        <v>526</v>
      </c>
      <c r="B4107" s="89"/>
      <c r="C4107" s="269" t="s">
        <v>610</v>
      </c>
      <c r="D4107" s="84">
        <v>43593</v>
      </c>
      <c r="E4107" s="85" t="s">
        <v>8312</v>
      </c>
      <c r="F4107" s="85" t="s">
        <v>3</v>
      </c>
      <c r="G4107" s="85">
        <v>1739131</v>
      </c>
      <c r="H4107" s="89"/>
      <c r="I4107" s="270" t="s">
        <v>10002</v>
      </c>
      <c r="J4107" s="89"/>
      <c r="K4107" s="89"/>
      <c r="L4107" s="89"/>
      <c r="M4107" s="89"/>
      <c r="N4107" s="271">
        <v>0</v>
      </c>
      <c r="O4107" s="271">
        <v>51</v>
      </c>
      <c r="P4107" s="89" t="s">
        <v>670</v>
      </c>
    </row>
    <row r="4108" spans="1:16" ht="51">
      <c r="A4108" s="268">
        <v>526</v>
      </c>
      <c r="B4108" s="89"/>
      <c r="C4108" s="269" t="s">
        <v>610</v>
      </c>
      <c r="D4108" s="84">
        <v>43593</v>
      </c>
      <c r="E4108" s="85" t="s">
        <v>8313</v>
      </c>
      <c r="F4108" s="85" t="s">
        <v>3</v>
      </c>
      <c r="G4108" s="85">
        <v>1739128</v>
      </c>
      <c r="H4108" s="89"/>
      <c r="I4108" s="270" t="s">
        <v>10003</v>
      </c>
      <c r="J4108" s="89"/>
      <c r="K4108" s="89"/>
      <c r="L4108" s="89"/>
      <c r="M4108" s="89"/>
      <c r="N4108" s="271">
        <v>0</v>
      </c>
      <c r="O4108" s="271">
        <v>70</v>
      </c>
      <c r="P4108" s="89" t="s">
        <v>670</v>
      </c>
    </row>
    <row r="4109" spans="1:16" ht="38.25">
      <c r="A4109" s="268">
        <v>526</v>
      </c>
      <c r="B4109" s="89"/>
      <c r="C4109" s="269" t="s">
        <v>610</v>
      </c>
      <c r="D4109" s="84">
        <v>43593</v>
      </c>
      <c r="E4109" s="85" t="s">
        <v>8314</v>
      </c>
      <c r="F4109" s="85" t="s">
        <v>3</v>
      </c>
      <c r="G4109" s="85">
        <v>1739126</v>
      </c>
      <c r="H4109" s="89"/>
      <c r="I4109" s="270" t="s">
        <v>10004</v>
      </c>
      <c r="J4109" s="89"/>
      <c r="K4109" s="89"/>
      <c r="L4109" s="89"/>
      <c r="M4109" s="89"/>
      <c r="N4109" s="271">
        <v>0</v>
      </c>
      <c r="O4109" s="271">
        <v>51</v>
      </c>
      <c r="P4109" s="89" t="s">
        <v>670</v>
      </c>
    </row>
    <row r="4110" spans="1:16" ht="38.25">
      <c r="A4110" s="268">
        <v>526</v>
      </c>
      <c r="B4110" s="89"/>
      <c r="C4110" s="269" t="s">
        <v>610</v>
      </c>
      <c r="D4110" s="84">
        <v>43593</v>
      </c>
      <c r="E4110" s="85" t="s">
        <v>8315</v>
      </c>
      <c r="F4110" s="85" t="s">
        <v>3</v>
      </c>
      <c r="G4110" s="85">
        <v>1739125</v>
      </c>
      <c r="H4110" s="89"/>
      <c r="I4110" s="270" t="s">
        <v>10004</v>
      </c>
      <c r="J4110" s="89"/>
      <c r="K4110" s="89"/>
      <c r="L4110" s="89"/>
      <c r="M4110" s="89"/>
      <c r="N4110" s="271">
        <v>0</v>
      </c>
      <c r="O4110" s="271">
        <v>70</v>
      </c>
      <c r="P4110" s="89" t="s">
        <v>670</v>
      </c>
    </row>
    <row r="4111" spans="1:16" ht="51">
      <c r="A4111" s="268">
        <v>526</v>
      </c>
      <c r="B4111" s="89"/>
      <c r="C4111" s="269" t="s">
        <v>610</v>
      </c>
      <c r="D4111" s="84">
        <v>43593</v>
      </c>
      <c r="E4111" s="85" t="s">
        <v>8316</v>
      </c>
      <c r="F4111" s="85" t="s">
        <v>3</v>
      </c>
      <c r="G4111" s="85">
        <v>1739105</v>
      </c>
      <c r="H4111" s="89"/>
      <c r="I4111" s="270" t="s">
        <v>10005</v>
      </c>
      <c r="J4111" s="89"/>
      <c r="K4111" s="89"/>
      <c r="L4111" s="89"/>
      <c r="M4111" s="89"/>
      <c r="N4111" s="271">
        <v>0</v>
      </c>
      <c r="O4111" s="271">
        <v>40</v>
      </c>
      <c r="P4111" s="89" t="s">
        <v>670</v>
      </c>
    </row>
    <row r="4112" spans="1:16" ht="51">
      <c r="A4112" s="268">
        <v>291</v>
      </c>
      <c r="B4112" s="89"/>
      <c r="C4112" s="269" t="s">
        <v>129</v>
      </c>
      <c r="D4112" s="84">
        <v>43593</v>
      </c>
      <c r="E4112" s="85" t="s">
        <v>8317</v>
      </c>
      <c r="F4112" s="85" t="s">
        <v>3</v>
      </c>
      <c r="G4112" s="85">
        <v>1739089</v>
      </c>
      <c r="H4112" s="89"/>
      <c r="I4112" s="270" t="s">
        <v>10006</v>
      </c>
      <c r="J4112" s="89"/>
      <c r="K4112" s="89"/>
      <c r="L4112" s="89"/>
      <c r="M4112" s="89"/>
      <c r="N4112" s="271">
        <v>0</v>
      </c>
      <c r="O4112" s="271">
        <v>6172.71</v>
      </c>
      <c r="P4112" s="89" t="s">
        <v>670</v>
      </c>
    </row>
    <row r="4113" spans="1:16" ht="51">
      <c r="A4113" s="268">
        <v>155</v>
      </c>
      <c r="B4113" s="89"/>
      <c r="C4113" s="269" t="s">
        <v>85</v>
      </c>
      <c r="D4113" s="84">
        <v>43593</v>
      </c>
      <c r="E4113" s="85" t="s">
        <v>8318</v>
      </c>
      <c r="F4113" s="85" t="s">
        <v>3</v>
      </c>
      <c r="G4113" s="85">
        <v>1739054</v>
      </c>
      <c r="H4113" s="89"/>
      <c r="I4113" s="270" t="s">
        <v>10007</v>
      </c>
      <c r="J4113" s="89"/>
      <c r="K4113" s="89"/>
      <c r="L4113" s="89"/>
      <c r="M4113" s="89"/>
      <c r="N4113" s="271">
        <v>0</v>
      </c>
      <c r="O4113" s="271">
        <v>2969</v>
      </c>
      <c r="P4113" s="89" t="s">
        <v>670</v>
      </c>
    </row>
    <row r="4114" spans="1:16" ht="51">
      <c r="A4114" s="268">
        <v>41</v>
      </c>
      <c r="B4114" s="89"/>
      <c r="C4114" s="269" t="s">
        <v>47</v>
      </c>
      <c r="D4114" s="84">
        <v>43593</v>
      </c>
      <c r="E4114" s="85" t="s">
        <v>8319</v>
      </c>
      <c r="F4114" s="85" t="s">
        <v>3</v>
      </c>
      <c r="G4114" s="85">
        <v>1739016</v>
      </c>
      <c r="H4114" s="89"/>
      <c r="I4114" s="270" t="s">
        <v>10008</v>
      </c>
      <c r="J4114" s="89"/>
      <c r="K4114" s="89"/>
      <c r="L4114" s="89"/>
      <c r="M4114" s="89"/>
      <c r="N4114" s="271">
        <v>0</v>
      </c>
      <c r="O4114" s="271">
        <v>419.93</v>
      </c>
      <c r="P4114" s="89" t="s">
        <v>670</v>
      </c>
    </row>
    <row r="4115" spans="1:16" ht="51">
      <c r="A4115" s="268" t="s">
        <v>565</v>
      </c>
      <c r="B4115" s="89"/>
      <c r="C4115" s="269" t="s">
        <v>615</v>
      </c>
      <c r="D4115" s="84">
        <v>43593</v>
      </c>
      <c r="E4115" s="85" t="s">
        <v>8320</v>
      </c>
      <c r="F4115" s="85" t="s">
        <v>3</v>
      </c>
      <c r="G4115" s="85">
        <v>1739013</v>
      </c>
      <c r="H4115" s="89"/>
      <c r="I4115" s="270" t="s">
        <v>10009</v>
      </c>
      <c r="J4115" s="89"/>
      <c r="K4115" s="89"/>
      <c r="L4115" s="89"/>
      <c r="M4115" s="89"/>
      <c r="N4115" s="271">
        <v>0</v>
      </c>
      <c r="O4115" s="271">
        <v>5738.03</v>
      </c>
      <c r="P4115" s="89" t="s">
        <v>670</v>
      </c>
    </row>
    <row r="4116" spans="1:16" ht="51">
      <c r="A4116" s="268" t="s">
        <v>565</v>
      </c>
      <c r="B4116" s="89"/>
      <c r="C4116" s="269" t="s">
        <v>615</v>
      </c>
      <c r="D4116" s="84">
        <v>43593</v>
      </c>
      <c r="E4116" s="85" t="s">
        <v>8321</v>
      </c>
      <c r="F4116" s="85" t="s">
        <v>3</v>
      </c>
      <c r="G4116" s="85">
        <v>1739008</v>
      </c>
      <c r="H4116" s="89"/>
      <c r="I4116" s="270" t="s">
        <v>10010</v>
      </c>
      <c r="J4116" s="89"/>
      <c r="K4116" s="89"/>
      <c r="L4116" s="89"/>
      <c r="M4116" s="89"/>
      <c r="N4116" s="271">
        <v>0</v>
      </c>
      <c r="O4116" s="271">
        <v>0.5</v>
      </c>
      <c r="P4116" s="89" t="s">
        <v>670</v>
      </c>
    </row>
    <row r="4117" spans="1:16" ht="51">
      <c r="A4117" s="268" t="s">
        <v>565</v>
      </c>
      <c r="B4117" s="89"/>
      <c r="C4117" s="269" t="s">
        <v>615</v>
      </c>
      <c r="D4117" s="84">
        <v>43593</v>
      </c>
      <c r="E4117" s="85" t="s">
        <v>8322</v>
      </c>
      <c r="F4117" s="85" t="s">
        <v>3</v>
      </c>
      <c r="G4117" s="85">
        <v>1739006</v>
      </c>
      <c r="H4117" s="89"/>
      <c r="I4117" s="270" t="s">
        <v>10011</v>
      </c>
      <c r="J4117" s="89"/>
      <c r="K4117" s="89"/>
      <c r="L4117" s="89"/>
      <c r="M4117" s="89"/>
      <c r="N4117" s="271">
        <v>0</v>
      </c>
      <c r="O4117" s="271">
        <v>331</v>
      </c>
      <c r="P4117" s="89" t="s">
        <v>670</v>
      </c>
    </row>
    <row r="4118" spans="1:16" ht="51">
      <c r="A4118" s="268">
        <v>599</v>
      </c>
      <c r="B4118" s="89"/>
      <c r="C4118" s="269" t="s">
        <v>1370</v>
      </c>
      <c r="D4118" s="84">
        <v>43593</v>
      </c>
      <c r="E4118" s="85" t="s">
        <v>8323</v>
      </c>
      <c r="F4118" s="85" t="s">
        <v>3</v>
      </c>
      <c r="G4118" s="85">
        <v>1738996</v>
      </c>
      <c r="H4118" s="89"/>
      <c r="I4118" s="270" t="s">
        <v>10012</v>
      </c>
      <c r="J4118" s="89"/>
      <c r="K4118" s="89"/>
      <c r="L4118" s="89"/>
      <c r="M4118" s="89"/>
      <c r="N4118" s="271">
        <v>0</v>
      </c>
      <c r="O4118" s="271">
        <v>2709.93</v>
      </c>
      <c r="P4118" s="89" t="s">
        <v>670</v>
      </c>
    </row>
    <row r="4119" spans="1:16" ht="51">
      <c r="A4119" s="268">
        <v>291</v>
      </c>
      <c r="B4119" s="89"/>
      <c r="C4119" s="269" t="s">
        <v>129</v>
      </c>
      <c r="D4119" s="84">
        <v>43593</v>
      </c>
      <c r="E4119" s="85" t="s">
        <v>8324</v>
      </c>
      <c r="F4119" s="85" t="s">
        <v>3</v>
      </c>
      <c r="G4119" s="85">
        <v>1738781</v>
      </c>
      <c r="H4119" s="89"/>
      <c r="I4119" s="270" t="s">
        <v>10013</v>
      </c>
      <c r="J4119" s="89"/>
      <c r="K4119" s="89"/>
      <c r="L4119" s="89"/>
      <c r="M4119" s="89"/>
      <c r="N4119" s="271">
        <v>0</v>
      </c>
      <c r="O4119" s="271">
        <v>223</v>
      </c>
      <c r="P4119" s="89" t="s">
        <v>670</v>
      </c>
    </row>
    <row r="4120" spans="1:16" ht="51">
      <c r="A4120" s="268" t="s">
        <v>565</v>
      </c>
      <c r="B4120" s="89"/>
      <c r="C4120" s="269" t="s">
        <v>615</v>
      </c>
      <c r="D4120" s="84">
        <v>43593</v>
      </c>
      <c r="E4120" s="85" t="s">
        <v>8325</v>
      </c>
      <c r="F4120" s="85" t="s">
        <v>3</v>
      </c>
      <c r="G4120" s="85">
        <v>1738895</v>
      </c>
      <c r="H4120" s="89"/>
      <c r="I4120" s="270" t="s">
        <v>10014</v>
      </c>
      <c r="J4120" s="89"/>
      <c r="K4120" s="89"/>
      <c r="L4120" s="89"/>
      <c r="M4120" s="89"/>
      <c r="N4120" s="271">
        <v>0</v>
      </c>
      <c r="O4120" s="271">
        <v>8000</v>
      </c>
      <c r="P4120" s="89" t="s">
        <v>670</v>
      </c>
    </row>
    <row r="4121" spans="1:16" ht="51">
      <c r="A4121" s="268" t="s">
        <v>565</v>
      </c>
      <c r="B4121" s="89"/>
      <c r="C4121" s="269" t="s">
        <v>615</v>
      </c>
      <c r="D4121" s="84">
        <v>43593</v>
      </c>
      <c r="E4121" s="85" t="s">
        <v>8326</v>
      </c>
      <c r="F4121" s="85" t="s">
        <v>3</v>
      </c>
      <c r="G4121" s="85">
        <v>1738892</v>
      </c>
      <c r="H4121" s="89"/>
      <c r="I4121" s="270" t="s">
        <v>10015</v>
      </c>
      <c r="J4121" s="89"/>
      <c r="K4121" s="89"/>
      <c r="L4121" s="89"/>
      <c r="M4121" s="89"/>
      <c r="N4121" s="271">
        <v>0</v>
      </c>
      <c r="O4121" s="271">
        <v>5371.18</v>
      </c>
      <c r="P4121" s="89" t="s">
        <v>670</v>
      </c>
    </row>
    <row r="4122" spans="1:16" ht="51">
      <c r="A4122" s="268" t="s">
        <v>565</v>
      </c>
      <c r="B4122" s="89"/>
      <c r="C4122" s="269" t="s">
        <v>615</v>
      </c>
      <c r="D4122" s="84">
        <v>43593</v>
      </c>
      <c r="E4122" s="85" t="s">
        <v>8327</v>
      </c>
      <c r="F4122" s="85" t="s">
        <v>3</v>
      </c>
      <c r="G4122" s="85">
        <v>1738889</v>
      </c>
      <c r="H4122" s="89"/>
      <c r="I4122" s="270" t="s">
        <v>10016</v>
      </c>
      <c r="J4122" s="89"/>
      <c r="K4122" s="89"/>
      <c r="L4122" s="89"/>
      <c r="M4122" s="89"/>
      <c r="N4122" s="271">
        <v>0</v>
      </c>
      <c r="O4122" s="271">
        <v>5366.18</v>
      </c>
      <c r="P4122" s="89" t="s">
        <v>670</v>
      </c>
    </row>
    <row r="4123" spans="1:16" ht="51">
      <c r="A4123" s="268" t="s">
        <v>565</v>
      </c>
      <c r="B4123" s="89"/>
      <c r="C4123" s="269" t="s">
        <v>615</v>
      </c>
      <c r="D4123" s="84">
        <v>43593</v>
      </c>
      <c r="E4123" s="85" t="s">
        <v>8328</v>
      </c>
      <c r="F4123" s="85" t="s">
        <v>3</v>
      </c>
      <c r="G4123" s="85">
        <v>1738888</v>
      </c>
      <c r="H4123" s="89"/>
      <c r="I4123" s="270" t="s">
        <v>10017</v>
      </c>
      <c r="J4123" s="89"/>
      <c r="K4123" s="89"/>
      <c r="L4123" s="89"/>
      <c r="M4123" s="89"/>
      <c r="N4123" s="271">
        <v>0</v>
      </c>
      <c r="O4123" s="271">
        <v>3983.21</v>
      </c>
      <c r="P4123" s="89" t="s">
        <v>670</v>
      </c>
    </row>
    <row r="4124" spans="1:16" ht="51">
      <c r="A4124" s="268" t="s">
        <v>565</v>
      </c>
      <c r="B4124" s="89"/>
      <c r="C4124" s="269" t="s">
        <v>615</v>
      </c>
      <c r="D4124" s="84">
        <v>43593</v>
      </c>
      <c r="E4124" s="85" t="s">
        <v>8329</v>
      </c>
      <c r="F4124" s="85" t="s">
        <v>3</v>
      </c>
      <c r="G4124" s="85">
        <v>1738881</v>
      </c>
      <c r="H4124" s="89"/>
      <c r="I4124" s="270" t="s">
        <v>10018</v>
      </c>
      <c r="J4124" s="89"/>
      <c r="K4124" s="89"/>
      <c r="L4124" s="89"/>
      <c r="M4124" s="89"/>
      <c r="N4124" s="271">
        <v>0</v>
      </c>
      <c r="O4124" s="271">
        <v>3750.29</v>
      </c>
      <c r="P4124" s="89" t="s">
        <v>670</v>
      </c>
    </row>
    <row r="4125" spans="1:16" ht="63.75">
      <c r="A4125" s="268">
        <v>290</v>
      </c>
      <c r="B4125" s="89"/>
      <c r="C4125" s="269" t="s">
        <v>128</v>
      </c>
      <c r="D4125" s="84">
        <v>43593</v>
      </c>
      <c r="E4125" s="85" t="s">
        <v>8330</v>
      </c>
      <c r="F4125" s="85" t="s">
        <v>3</v>
      </c>
      <c r="G4125" s="85">
        <v>1738876</v>
      </c>
      <c r="H4125" s="89"/>
      <c r="I4125" s="270" t="s">
        <v>10019</v>
      </c>
      <c r="J4125" s="89"/>
      <c r="K4125" s="89"/>
      <c r="L4125" s="89"/>
      <c r="M4125" s="89"/>
      <c r="N4125" s="271">
        <v>0</v>
      </c>
      <c r="O4125" s="271">
        <v>427.43</v>
      </c>
      <c r="P4125" s="89" t="s">
        <v>670</v>
      </c>
    </row>
    <row r="4126" spans="1:16" ht="63.75">
      <c r="A4126" s="268">
        <v>682</v>
      </c>
      <c r="B4126" s="89"/>
      <c r="C4126" s="269" t="s">
        <v>1371</v>
      </c>
      <c r="D4126" s="84">
        <v>43593</v>
      </c>
      <c r="E4126" s="85" t="s">
        <v>8331</v>
      </c>
      <c r="F4126" s="85" t="s">
        <v>3</v>
      </c>
      <c r="G4126" s="85">
        <v>1738875</v>
      </c>
      <c r="H4126" s="89"/>
      <c r="I4126" s="270" t="s">
        <v>10020</v>
      </c>
      <c r="J4126" s="89"/>
      <c r="K4126" s="89"/>
      <c r="L4126" s="89"/>
      <c r="M4126" s="89"/>
      <c r="N4126" s="271">
        <v>0</v>
      </c>
      <c r="O4126" s="271">
        <v>100</v>
      </c>
      <c r="P4126" s="89" t="s">
        <v>670</v>
      </c>
    </row>
    <row r="4127" spans="1:16" ht="63.75">
      <c r="A4127" s="268">
        <v>290</v>
      </c>
      <c r="B4127" s="89"/>
      <c r="C4127" s="269" t="s">
        <v>128</v>
      </c>
      <c r="D4127" s="84">
        <v>43593</v>
      </c>
      <c r="E4127" s="85" t="s">
        <v>8332</v>
      </c>
      <c r="F4127" s="85" t="s">
        <v>3</v>
      </c>
      <c r="G4127" s="85">
        <v>1738874</v>
      </c>
      <c r="H4127" s="89"/>
      <c r="I4127" s="270" t="s">
        <v>10021</v>
      </c>
      <c r="J4127" s="89"/>
      <c r="K4127" s="89"/>
      <c r="L4127" s="89"/>
      <c r="M4127" s="89"/>
      <c r="N4127" s="271">
        <v>0</v>
      </c>
      <c r="O4127" s="271">
        <v>3805.56</v>
      </c>
      <c r="P4127" s="89" t="s">
        <v>670</v>
      </c>
    </row>
    <row r="4128" spans="1:16" ht="63.75">
      <c r="A4128" s="268">
        <v>290</v>
      </c>
      <c r="B4128" s="89"/>
      <c r="C4128" s="269" t="s">
        <v>128</v>
      </c>
      <c r="D4128" s="84">
        <v>43593</v>
      </c>
      <c r="E4128" s="85" t="s">
        <v>8333</v>
      </c>
      <c r="F4128" s="85" t="s">
        <v>3</v>
      </c>
      <c r="G4128" s="85">
        <v>1738870</v>
      </c>
      <c r="H4128" s="89"/>
      <c r="I4128" s="270" t="s">
        <v>10022</v>
      </c>
      <c r="J4128" s="89"/>
      <c r="K4128" s="89"/>
      <c r="L4128" s="89"/>
      <c r="M4128" s="89"/>
      <c r="N4128" s="271">
        <v>0</v>
      </c>
      <c r="O4128" s="271">
        <v>2218.4500000000003</v>
      </c>
      <c r="P4128" s="89" t="s">
        <v>670</v>
      </c>
    </row>
    <row r="4129" spans="1:16" ht="51">
      <c r="A4129" s="268">
        <v>290</v>
      </c>
      <c r="B4129" s="89"/>
      <c r="C4129" s="269" t="s">
        <v>128</v>
      </c>
      <c r="D4129" s="84">
        <v>43593</v>
      </c>
      <c r="E4129" s="85" t="s">
        <v>8334</v>
      </c>
      <c r="F4129" s="85" t="s">
        <v>3</v>
      </c>
      <c r="G4129" s="85">
        <v>1738868</v>
      </c>
      <c r="H4129" s="89"/>
      <c r="I4129" s="270" t="s">
        <v>10023</v>
      </c>
      <c r="J4129" s="89"/>
      <c r="K4129" s="89"/>
      <c r="L4129" s="89"/>
      <c r="M4129" s="89"/>
      <c r="N4129" s="271">
        <v>0</v>
      </c>
      <c r="O4129" s="271">
        <v>320</v>
      </c>
      <c r="P4129" s="89" t="s">
        <v>670</v>
      </c>
    </row>
    <row r="4130" spans="1:16" ht="63.75">
      <c r="A4130" s="268" t="s">
        <v>556</v>
      </c>
      <c r="B4130" s="89"/>
      <c r="C4130" s="269" t="s">
        <v>616</v>
      </c>
      <c r="D4130" s="84">
        <v>43593</v>
      </c>
      <c r="E4130" s="85" t="s">
        <v>8335</v>
      </c>
      <c r="F4130" s="85" t="s">
        <v>3</v>
      </c>
      <c r="G4130" s="85">
        <v>1738816</v>
      </c>
      <c r="H4130" s="89"/>
      <c r="I4130" s="270" t="s">
        <v>10024</v>
      </c>
      <c r="J4130" s="89"/>
      <c r="K4130" s="89"/>
      <c r="L4130" s="89"/>
      <c r="M4130" s="89"/>
      <c r="N4130" s="271">
        <v>0</v>
      </c>
      <c r="O4130" s="271">
        <v>397838.55</v>
      </c>
      <c r="P4130" s="89" t="s">
        <v>670</v>
      </c>
    </row>
    <row r="4131" spans="1:16" ht="63.75">
      <c r="A4131" s="268" t="s">
        <v>556</v>
      </c>
      <c r="B4131" s="89"/>
      <c r="C4131" s="269" t="s">
        <v>616</v>
      </c>
      <c r="D4131" s="84">
        <v>43593</v>
      </c>
      <c r="E4131" s="85" t="s">
        <v>8336</v>
      </c>
      <c r="F4131" s="85" t="s">
        <v>3</v>
      </c>
      <c r="G4131" s="85">
        <v>1738814</v>
      </c>
      <c r="H4131" s="89"/>
      <c r="I4131" s="270" t="s">
        <v>10025</v>
      </c>
      <c r="J4131" s="89"/>
      <c r="K4131" s="89"/>
      <c r="L4131" s="89"/>
      <c r="M4131" s="89"/>
      <c r="N4131" s="271">
        <v>0</v>
      </c>
      <c r="O4131" s="271">
        <v>141069.66</v>
      </c>
      <c r="P4131" s="89" t="s">
        <v>670</v>
      </c>
    </row>
    <row r="4132" spans="1:16" ht="63.75">
      <c r="A4132" s="268">
        <v>222</v>
      </c>
      <c r="B4132" s="89"/>
      <c r="C4132" s="269" t="s">
        <v>103</v>
      </c>
      <c r="D4132" s="84">
        <v>43593</v>
      </c>
      <c r="E4132" s="85" t="s">
        <v>8337</v>
      </c>
      <c r="F4132" s="85" t="s">
        <v>3</v>
      </c>
      <c r="G4132" s="85">
        <v>1738813</v>
      </c>
      <c r="H4132" s="89"/>
      <c r="I4132" s="270" t="s">
        <v>10026</v>
      </c>
      <c r="J4132" s="89"/>
      <c r="K4132" s="89"/>
      <c r="L4132" s="89"/>
      <c r="M4132" s="89"/>
      <c r="N4132" s="271">
        <v>0</v>
      </c>
      <c r="O4132" s="271">
        <v>5156.7</v>
      </c>
      <c r="P4132" s="89" t="s">
        <v>670</v>
      </c>
    </row>
    <row r="4133" spans="1:16" ht="51">
      <c r="A4133" s="268" t="s">
        <v>565</v>
      </c>
      <c r="B4133" s="89"/>
      <c r="C4133" s="269" t="s">
        <v>615</v>
      </c>
      <c r="D4133" s="84">
        <v>43593</v>
      </c>
      <c r="E4133" s="85" t="s">
        <v>8338</v>
      </c>
      <c r="F4133" s="85" t="s">
        <v>3</v>
      </c>
      <c r="G4133" s="85">
        <v>1738911</v>
      </c>
      <c r="H4133" s="89"/>
      <c r="I4133" s="270" t="s">
        <v>10027</v>
      </c>
      <c r="J4133" s="89"/>
      <c r="K4133" s="89"/>
      <c r="L4133" s="89"/>
      <c r="M4133" s="89"/>
      <c r="N4133" s="271">
        <v>0</v>
      </c>
      <c r="O4133" s="271">
        <v>1825.55</v>
      </c>
      <c r="P4133" s="89" t="s">
        <v>670</v>
      </c>
    </row>
    <row r="4134" spans="1:16" ht="51">
      <c r="A4134" s="268" t="s">
        <v>565</v>
      </c>
      <c r="B4134" s="89"/>
      <c r="C4134" s="269" t="s">
        <v>615</v>
      </c>
      <c r="D4134" s="84">
        <v>43593</v>
      </c>
      <c r="E4134" s="85" t="s">
        <v>8339</v>
      </c>
      <c r="F4134" s="85" t="s">
        <v>3</v>
      </c>
      <c r="G4134" s="85">
        <v>1738803</v>
      </c>
      <c r="H4134" s="89"/>
      <c r="I4134" s="270" t="s">
        <v>10028</v>
      </c>
      <c r="J4134" s="89"/>
      <c r="K4134" s="89"/>
      <c r="L4134" s="89"/>
      <c r="M4134" s="89"/>
      <c r="N4134" s="271">
        <v>0</v>
      </c>
      <c r="O4134" s="271">
        <v>2000</v>
      </c>
      <c r="P4134" s="89" t="s">
        <v>670</v>
      </c>
    </row>
    <row r="4135" spans="1:16" ht="38.25">
      <c r="A4135" s="268" t="s">
        <v>565</v>
      </c>
      <c r="B4135" s="89"/>
      <c r="C4135" s="269" t="s">
        <v>615</v>
      </c>
      <c r="D4135" s="84">
        <v>43593</v>
      </c>
      <c r="E4135" s="85" t="s">
        <v>8340</v>
      </c>
      <c r="F4135" s="85" t="s">
        <v>3</v>
      </c>
      <c r="G4135" s="85">
        <v>1738812</v>
      </c>
      <c r="H4135" s="89"/>
      <c r="I4135" s="270" t="s">
        <v>10029</v>
      </c>
      <c r="J4135" s="89"/>
      <c r="K4135" s="89"/>
      <c r="L4135" s="89"/>
      <c r="M4135" s="89"/>
      <c r="N4135" s="271">
        <v>0</v>
      </c>
      <c r="O4135" s="271">
        <v>1841.82</v>
      </c>
      <c r="P4135" s="89" t="s">
        <v>670</v>
      </c>
    </row>
    <row r="4136" spans="1:16" ht="51">
      <c r="A4136" s="268" t="s">
        <v>565</v>
      </c>
      <c r="B4136" s="89"/>
      <c r="C4136" s="269" t="s">
        <v>615</v>
      </c>
      <c r="D4136" s="84">
        <v>43593</v>
      </c>
      <c r="E4136" s="85" t="s">
        <v>8341</v>
      </c>
      <c r="F4136" s="85" t="s">
        <v>3</v>
      </c>
      <c r="G4136" s="85">
        <v>1738815</v>
      </c>
      <c r="H4136" s="89"/>
      <c r="I4136" s="270" t="s">
        <v>10030</v>
      </c>
      <c r="J4136" s="89"/>
      <c r="K4136" s="89"/>
      <c r="L4136" s="89"/>
      <c r="M4136" s="89"/>
      <c r="N4136" s="271">
        <v>0</v>
      </c>
      <c r="O4136" s="271">
        <v>6126.79</v>
      </c>
      <c r="P4136" s="89" t="s">
        <v>670</v>
      </c>
    </row>
    <row r="4137" spans="1:16" ht="38.25" hidden="1">
      <c r="A4137" s="268" t="s">
        <v>557</v>
      </c>
      <c r="B4137" s="89"/>
      <c r="C4137" s="269" t="s">
        <v>781</v>
      </c>
      <c r="D4137" s="84">
        <v>43593</v>
      </c>
      <c r="E4137" s="85" t="s">
        <v>8342</v>
      </c>
      <c r="F4137" s="85" t="s">
        <v>671</v>
      </c>
      <c r="G4137" s="85">
        <v>390137</v>
      </c>
      <c r="H4137" s="89"/>
      <c r="I4137" s="270" t="s">
        <v>10031</v>
      </c>
      <c r="J4137" s="89"/>
      <c r="K4137" s="89"/>
      <c r="L4137" s="89"/>
      <c r="M4137" s="89"/>
      <c r="N4137" s="271">
        <v>0</v>
      </c>
      <c r="O4137" s="271">
        <v>1554.21</v>
      </c>
      <c r="P4137" s="89" t="s">
        <v>670</v>
      </c>
    </row>
    <row r="4138" spans="1:16" ht="51" hidden="1">
      <c r="A4138" s="268" t="s">
        <v>557</v>
      </c>
      <c r="B4138" s="89"/>
      <c r="C4138" s="269" t="s">
        <v>781</v>
      </c>
      <c r="D4138" s="84">
        <v>43593</v>
      </c>
      <c r="E4138" s="85" t="s">
        <v>8342</v>
      </c>
      <c r="F4138" s="85" t="s">
        <v>671</v>
      </c>
      <c r="G4138" s="85">
        <v>390382</v>
      </c>
      <c r="H4138" s="89"/>
      <c r="I4138" s="270" t="s">
        <v>10032</v>
      </c>
      <c r="J4138" s="89"/>
      <c r="K4138" s="89"/>
      <c r="L4138" s="89"/>
      <c r="M4138" s="89"/>
      <c r="N4138" s="271">
        <v>0</v>
      </c>
      <c r="O4138" s="271">
        <v>15389.99</v>
      </c>
      <c r="P4138" s="89" t="s">
        <v>670</v>
      </c>
    </row>
    <row r="4139" spans="1:16" ht="51" hidden="1">
      <c r="A4139" s="268" t="s">
        <v>559</v>
      </c>
      <c r="B4139" s="89"/>
      <c r="C4139" s="269" t="s">
        <v>760</v>
      </c>
      <c r="D4139" s="84">
        <v>43593</v>
      </c>
      <c r="E4139" s="85" t="s">
        <v>8343</v>
      </c>
      <c r="F4139" s="85" t="s">
        <v>628</v>
      </c>
      <c r="G4139" s="85">
        <v>391828</v>
      </c>
      <c r="H4139" s="89"/>
      <c r="I4139" s="270" t="s">
        <v>10033</v>
      </c>
      <c r="J4139" s="89"/>
      <c r="K4139" s="89"/>
      <c r="L4139" s="89"/>
      <c r="M4139" s="89"/>
      <c r="N4139" s="271">
        <v>0</v>
      </c>
      <c r="O4139" s="271">
        <v>4344623.82</v>
      </c>
      <c r="P4139" s="89" t="s">
        <v>670</v>
      </c>
    </row>
    <row r="4140" spans="1:16" ht="89.25" hidden="1">
      <c r="A4140" s="268">
        <v>670</v>
      </c>
      <c r="B4140" s="89"/>
      <c r="C4140" s="269" t="s">
        <v>190</v>
      </c>
      <c r="D4140" s="84">
        <v>43593</v>
      </c>
      <c r="E4140" s="85" t="s">
        <v>8344</v>
      </c>
      <c r="F4140" s="85" t="s">
        <v>15</v>
      </c>
      <c r="G4140" s="85">
        <v>7961</v>
      </c>
      <c r="H4140" s="89"/>
      <c r="I4140" s="270" t="s">
        <v>10034</v>
      </c>
      <c r="J4140" s="89"/>
      <c r="K4140" s="89"/>
      <c r="L4140" s="89"/>
      <c r="M4140" s="89"/>
      <c r="N4140" s="271">
        <v>354.17</v>
      </c>
      <c r="O4140" s="271">
        <v>0</v>
      </c>
      <c r="P4140" s="89" t="s">
        <v>670</v>
      </c>
    </row>
    <row r="4141" spans="1:16" ht="89.25" hidden="1">
      <c r="A4141" s="268">
        <v>670</v>
      </c>
      <c r="B4141" s="89"/>
      <c r="C4141" s="269" t="s">
        <v>190</v>
      </c>
      <c r="D4141" s="84">
        <v>43593</v>
      </c>
      <c r="E4141" s="85" t="s">
        <v>8345</v>
      </c>
      <c r="F4141" s="85" t="s">
        <v>15</v>
      </c>
      <c r="G4141" s="85">
        <v>7962</v>
      </c>
      <c r="H4141" s="89"/>
      <c r="I4141" s="270" t="s">
        <v>10035</v>
      </c>
      <c r="J4141" s="89"/>
      <c r="K4141" s="89"/>
      <c r="L4141" s="89"/>
      <c r="M4141" s="89"/>
      <c r="N4141" s="271">
        <v>444.59</v>
      </c>
      <c r="O4141" s="271">
        <v>0</v>
      </c>
      <c r="P4141" s="89" t="s">
        <v>670</v>
      </c>
    </row>
    <row r="4142" spans="1:16" ht="89.25" hidden="1">
      <c r="A4142" s="268">
        <v>670</v>
      </c>
      <c r="B4142" s="89"/>
      <c r="C4142" s="269" t="s">
        <v>190</v>
      </c>
      <c r="D4142" s="84">
        <v>43593</v>
      </c>
      <c r="E4142" s="85" t="s">
        <v>8346</v>
      </c>
      <c r="F4142" s="85" t="s">
        <v>15</v>
      </c>
      <c r="G4142" s="85">
        <v>7954</v>
      </c>
      <c r="H4142" s="89"/>
      <c r="I4142" s="270" t="s">
        <v>10036</v>
      </c>
      <c r="J4142" s="89"/>
      <c r="K4142" s="89"/>
      <c r="L4142" s="89"/>
      <c r="M4142" s="89"/>
      <c r="N4142" s="271">
        <v>464.76</v>
      </c>
      <c r="O4142" s="271">
        <v>0</v>
      </c>
      <c r="P4142" s="89" t="s">
        <v>670</v>
      </c>
    </row>
    <row r="4143" spans="1:16" ht="51" hidden="1">
      <c r="A4143" s="268">
        <v>117</v>
      </c>
      <c r="B4143" s="89"/>
      <c r="C4143" s="269" t="s">
        <v>62</v>
      </c>
      <c r="D4143" s="84">
        <v>43593</v>
      </c>
      <c r="E4143" s="85" t="s">
        <v>8347</v>
      </c>
      <c r="F4143" s="85" t="s">
        <v>11</v>
      </c>
      <c r="G4143" s="85">
        <v>953464</v>
      </c>
      <c r="H4143" s="89"/>
      <c r="I4143" s="270" t="s">
        <v>10037</v>
      </c>
      <c r="J4143" s="89"/>
      <c r="K4143" s="89"/>
      <c r="L4143" s="89"/>
      <c r="M4143" s="89"/>
      <c r="N4143" s="271">
        <v>50</v>
      </c>
      <c r="O4143" s="271">
        <v>0</v>
      </c>
      <c r="P4143" s="89" t="s">
        <v>670</v>
      </c>
    </row>
    <row r="4144" spans="1:16" ht="76.5" hidden="1">
      <c r="A4144" s="268">
        <v>41</v>
      </c>
      <c r="B4144" s="89"/>
      <c r="C4144" s="269" t="s">
        <v>47</v>
      </c>
      <c r="D4144" s="84">
        <v>43593</v>
      </c>
      <c r="E4144" s="85" t="s">
        <v>8348</v>
      </c>
      <c r="F4144" s="85" t="s">
        <v>628</v>
      </c>
      <c r="G4144" s="85">
        <v>385297</v>
      </c>
      <c r="H4144" s="89"/>
      <c r="I4144" s="270" t="s">
        <v>10038</v>
      </c>
      <c r="J4144" s="89"/>
      <c r="K4144" s="89"/>
      <c r="L4144" s="89"/>
      <c r="M4144" s="89"/>
      <c r="N4144" s="271">
        <v>0</v>
      </c>
      <c r="O4144" s="271">
        <v>1252800</v>
      </c>
      <c r="P4144" s="89" t="s">
        <v>670</v>
      </c>
    </row>
    <row r="4145" spans="1:16" ht="76.5" hidden="1">
      <c r="A4145" s="268">
        <v>25</v>
      </c>
      <c r="B4145" s="89"/>
      <c r="C4145" s="269" t="s">
        <v>45</v>
      </c>
      <c r="D4145" s="84">
        <v>43593</v>
      </c>
      <c r="E4145" s="85" t="s">
        <v>8349</v>
      </c>
      <c r="F4145" s="85" t="s">
        <v>671</v>
      </c>
      <c r="G4145" s="85">
        <v>391829</v>
      </c>
      <c r="H4145" s="89"/>
      <c r="I4145" s="270" t="s">
        <v>10039</v>
      </c>
      <c r="J4145" s="89"/>
      <c r="K4145" s="89"/>
      <c r="L4145" s="89"/>
      <c r="M4145" s="89"/>
      <c r="N4145" s="271">
        <v>373672.15</v>
      </c>
      <c r="O4145" s="271">
        <v>0</v>
      </c>
      <c r="P4145" s="89" t="s">
        <v>670</v>
      </c>
    </row>
    <row r="4146" spans="1:16" ht="51" hidden="1">
      <c r="A4146" s="268">
        <v>525</v>
      </c>
      <c r="B4146" s="89"/>
      <c r="C4146" s="269" t="s">
        <v>175</v>
      </c>
      <c r="D4146" s="84">
        <v>43593</v>
      </c>
      <c r="E4146" s="85" t="s">
        <v>8350</v>
      </c>
      <c r="F4146" s="85" t="s">
        <v>6</v>
      </c>
      <c r="G4146" s="85">
        <v>1033672</v>
      </c>
      <c r="H4146" s="89"/>
      <c r="I4146" s="270" t="s">
        <v>10040</v>
      </c>
      <c r="J4146" s="89"/>
      <c r="K4146" s="89"/>
      <c r="L4146" s="89"/>
      <c r="M4146" s="89"/>
      <c r="N4146" s="271">
        <v>0</v>
      </c>
      <c r="O4146" s="271">
        <v>4000000.01</v>
      </c>
      <c r="P4146" s="89" t="s">
        <v>670</v>
      </c>
    </row>
    <row r="4147" spans="1:16" ht="63.75" hidden="1">
      <c r="A4147" s="268">
        <v>10</v>
      </c>
      <c r="B4147" s="89"/>
      <c r="C4147" s="269" t="s">
        <v>41</v>
      </c>
      <c r="D4147" s="84">
        <v>43593</v>
      </c>
      <c r="E4147" s="85" t="s">
        <v>8351</v>
      </c>
      <c r="F4147" s="85" t="s">
        <v>6</v>
      </c>
      <c r="G4147" s="85">
        <v>1033678</v>
      </c>
      <c r="H4147" s="89"/>
      <c r="I4147" s="270" t="s">
        <v>10041</v>
      </c>
      <c r="J4147" s="89"/>
      <c r="K4147" s="89"/>
      <c r="L4147" s="89"/>
      <c r="M4147" s="89"/>
      <c r="N4147" s="271">
        <v>0</v>
      </c>
      <c r="O4147" s="271">
        <v>8636.9500000000007</v>
      </c>
      <c r="P4147" s="89" t="s">
        <v>670</v>
      </c>
    </row>
    <row r="4148" spans="1:16" ht="51" hidden="1">
      <c r="A4148" s="268" t="s">
        <v>556</v>
      </c>
      <c r="B4148" s="89"/>
      <c r="C4148" s="269" t="s">
        <v>616</v>
      </c>
      <c r="D4148" s="84">
        <v>43593</v>
      </c>
      <c r="E4148" s="85" t="s">
        <v>8352</v>
      </c>
      <c r="F4148" s="85" t="s">
        <v>6</v>
      </c>
      <c r="G4148" s="85">
        <v>1115971</v>
      </c>
      <c r="H4148" s="89"/>
      <c r="I4148" s="270" t="s">
        <v>10042</v>
      </c>
      <c r="J4148" s="89"/>
      <c r="K4148" s="89"/>
      <c r="L4148" s="89"/>
      <c r="M4148" s="89"/>
      <c r="N4148" s="271">
        <v>0</v>
      </c>
      <c r="O4148" s="271">
        <v>31620.84</v>
      </c>
      <c r="P4148" s="89" t="s">
        <v>670</v>
      </c>
    </row>
    <row r="4149" spans="1:16" ht="76.5" hidden="1">
      <c r="A4149" s="268" t="s">
        <v>557</v>
      </c>
      <c r="B4149" s="89"/>
      <c r="C4149" s="269" t="s">
        <v>781</v>
      </c>
      <c r="D4149" s="84">
        <v>43593</v>
      </c>
      <c r="E4149" s="85" t="s">
        <v>8353</v>
      </c>
      <c r="F4149" s="85" t="s">
        <v>6</v>
      </c>
      <c r="G4149" s="85">
        <v>1116112</v>
      </c>
      <c r="H4149" s="89"/>
      <c r="I4149" s="270" t="s">
        <v>10043</v>
      </c>
      <c r="J4149" s="89"/>
      <c r="K4149" s="89"/>
      <c r="L4149" s="89"/>
      <c r="M4149" s="89"/>
      <c r="N4149" s="271">
        <v>0</v>
      </c>
      <c r="O4149" s="271">
        <v>1165000</v>
      </c>
      <c r="P4149" s="89" t="s">
        <v>670</v>
      </c>
    </row>
    <row r="4150" spans="1:16" ht="89.25" hidden="1">
      <c r="A4150" s="268">
        <v>670</v>
      </c>
      <c r="B4150" s="89"/>
      <c r="C4150" s="269" t="s">
        <v>190</v>
      </c>
      <c r="D4150" s="84">
        <v>43593</v>
      </c>
      <c r="E4150" s="85" t="s">
        <v>8354</v>
      </c>
      <c r="F4150" s="85" t="s">
        <v>15</v>
      </c>
      <c r="G4150" s="85">
        <v>7955</v>
      </c>
      <c r="H4150" s="89"/>
      <c r="I4150" s="270" t="s">
        <v>10044</v>
      </c>
      <c r="J4150" s="89"/>
      <c r="K4150" s="89"/>
      <c r="L4150" s="89"/>
      <c r="M4150" s="89"/>
      <c r="N4150" s="271">
        <v>399.17</v>
      </c>
      <c r="O4150" s="271">
        <v>0</v>
      </c>
      <c r="P4150" s="89" t="s">
        <v>670</v>
      </c>
    </row>
    <row r="4151" spans="1:16" ht="89.25" hidden="1">
      <c r="A4151" s="268">
        <v>670</v>
      </c>
      <c r="B4151" s="89"/>
      <c r="C4151" s="269" t="s">
        <v>190</v>
      </c>
      <c r="D4151" s="84">
        <v>43593</v>
      </c>
      <c r="E4151" s="85" t="s">
        <v>8355</v>
      </c>
      <c r="F4151" s="85" t="s">
        <v>15</v>
      </c>
      <c r="G4151" s="85">
        <v>7957</v>
      </c>
      <c r="H4151" s="89"/>
      <c r="I4151" s="270" t="s">
        <v>10045</v>
      </c>
      <c r="J4151" s="89"/>
      <c r="K4151" s="89"/>
      <c r="L4151" s="89"/>
      <c r="M4151" s="89"/>
      <c r="N4151" s="271">
        <v>350.95</v>
      </c>
      <c r="O4151" s="271">
        <v>0</v>
      </c>
      <c r="P4151" s="89" t="s">
        <v>670</v>
      </c>
    </row>
    <row r="4152" spans="1:16" ht="63.75" hidden="1">
      <c r="A4152" s="268">
        <v>10</v>
      </c>
      <c r="B4152" s="89"/>
      <c r="C4152" s="269" t="s">
        <v>41</v>
      </c>
      <c r="D4152" s="84">
        <v>43593</v>
      </c>
      <c r="E4152" s="85" t="s">
        <v>8356</v>
      </c>
      <c r="F4152" s="85" t="s">
        <v>15</v>
      </c>
      <c r="G4152" s="85">
        <v>1033679</v>
      </c>
      <c r="H4152" s="89"/>
      <c r="I4152" s="270" t="s">
        <v>10046</v>
      </c>
      <c r="J4152" s="89"/>
      <c r="K4152" s="89"/>
      <c r="L4152" s="89"/>
      <c r="M4152" s="89"/>
      <c r="N4152" s="271">
        <v>50</v>
      </c>
      <c r="O4152" s="271">
        <v>0</v>
      </c>
      <c r="P4152" s="89" t="s">
        <v>670</v>
      </c>
    </row>
    <row r="4153" spans="1:16" ht="51" hidden="1">
      <c r="A4153" s="268">
        <v>513</v>
      </c>
      <c r="B4153" s="89"/>
      <c r="C4153" s="269" t="s">
        <v>171</v>
      </c>
      <c r="D4153" s="84">
        <v>43593</v>
      </c>
      <c r="E4153" s="85" t="s">
        <v>8357</v>
      </c>
      <c r="F4153" s="85" t="s">
        <v>11</v>
      </c>
      <c r="G4153" s="85">
        <v>953468</v>
      </c>
      <c r="H4153" s="89"/>
      <c r="I4153" s="270" t="s">
        <v>10047</v>
      </c>
      <c r="J4153" s="89"/>
      <c r="K4153" s="89"/>
      <c r="L4153" s="89"/>
      <c r="M4153" s="89"/>
      <c r="N4153" s="271">
        <v>50</v>
      </c>
      <c r="O4153" s="271">
        <v>0</v>
      </c>
      <c r="P4153" s="89" t="s">
        <v>670</v>
      </c>
    </row>
    <row r="4154" spans="1:16" ht="51">
      <c r="A4154" s="268" t="s">
        <v>565</v>
      </c>
      <c r="B4154" s="89"/>
      <c r="C4154" s="269" t="s">
        <v>615</v>
      </c>
      <c r="D4154" s="84">
        <v>43594</v>
      </c>
      <c r="E4154" s="85" t="s">
        <v>8358</v>
      </c>
      <c r="F4154" s="85" t="s">
        <v>3</v>
      </c>
      <c r="G4154" s="85">
        <v>1739487</v>
      </c>
      <c r="H4154" s="89"/>
      <c r="I4154" s="270" t="s">
        <v>10048</v>
      </c>
      <c r="J4154" s="89"/>
      <c r="K4154" s="89"/>
      <c r="L4154" s="89"/>
      <c r="M4154" s="89"/>
      <c r="N4154" s="271">
        <v>0</v>
      </c>
      <c r="O4154" s="271">
        <v>466.84000000000003</v>
      </c>
      <c r="P4154" s="89" t="s">
        <v>670</v>
      </c>
    </row>
    <row r="4155" spans="1:16" ht="38.25">
      <c r="A4155" s="268" t="s">
        <v>565</v>
      </c>
      <c r="B4155" s="89"/>
      <c r="C4155" s="269" t="s">
        <v>615</v>
      </c>
      <c r="D4155" s="84">
        <v>43594</v>
      </c>
      <c r="E4155" s="85" t="s">
        <v>8359</v>
      </c>
      <c r="F4155" s="85" t="s">
        <v>3</v>
      </c>
      <c r="G4155" s="85">
        <v>1739488</v>
      </c>
      <c r="H4155" s="89"/>
      <c r="I4155" s="270" t="s">
        <v>10049</v>
      </c>
      <c r="J4155" s="89"/>
      <c r="K4155" s="89"/>
      <c r="L4155" s="89"/>
      <c r="M4155" s="89"/>
      <c r="N4155" s="271">
        <v>0</v>
      </c>
      <c r="O4155" s="271">
        <v>933.68000000000006</v>
      </c>
      <c r="P4155" s="89" t="s">
        <v>670</v>
      </c>
    </row>
    <row r="4156" spans="1:16" ht="38.25">
      <c r="A4156" s="268" t="s">
        <v>565</v>
      </c>
      <c r="B4156" s="89"/>
      <c r="C4156" s="269" t="s">
        <v>615</v>
      </c>
      <c r="D4156" s="84">
        <v>43594</v>
      </c>
      <c r="E4156" s="85" t="s">
        <v>8360</v>
      </c>
      <c r="F4156" s="85" t="s">
        <v>3</v>
      </c>
      <c r="G4156" s="85">
        <v>1739489</v>
      </c>
      <c r="H4156" s="89"/>
      <c r="I4156" s="270" t="s">
        <v>10050</v>
      </c>
      <c r="J4156" s="89"/>
      <c r="K4156" s="89"/>
      <c r="L4156" s="89"/>
      <c r="M4156" s="89"/>
      <c r="N4156" s="271">
        <v>0</v>
      </c>
      <c r="O4156" s="271">
        <v>933.68000000000006</v>
      </c>
      <c r="P4156" s="89" t="s">
        <v>670</v>
      </c>
    </row>
    <row r="4157" spans="1:16" ht="38.25">
      <c r="A4157" s="268" t="s">
        <v>565</v>
      </c>
      <c r="B4157" s="89"/>
      <c r="C4157" s="269" t="s">
        <v>615</v>
      </c>
      <c r="D4157" s="84">
        <v>43594</v>
      </c>
      <c r="E4157" s="85" t="s">
        <v>8361</v>
      </c>
      <c r="F4157" s="85" t="s">
        <v>3</v>
      </c>
      <c r="G4157" s="85">
        <v>1739490</v>
      </c>
      <c r="H4157" s="89"/>
      <c r="I4157" s="270" t="s">
        <v>10051</v>
      </c>
      <c r="J4157" s="89"/>
      <c r="K4157" s="89"/>
      <c r="L4157" s="89"/>
      <c r="M4157" s="89"/>
      <c r="N4157" s="271">
        <v>0</v>
      </c>
      <c r="O4157" s="271">
        <v>466.84000000000003</v>
      </c>
      <c r="P4157" s="89" t="s">
        <v>670</v>
      </c>
    </row>
    <row r="4158" spans="1:16" ht="38.25">
      <c r="A4158" s="268" t="s">
        <v>565</v>
      </c>
      <c r="B4158" s="89"/>
      <c r="C4158" s="269" t="s">
        <v>615</v>
      </c>
      <c r="D4158" s="84">
        <v>43594</v>
      </c>
      <c r="E4158" s="85" t="s">
        <v>8362</v>
      </c>
      <c r="F4158" s="85" t="s">
        <v>3</v>
      </c>
      <c r="G4158" s="85">
        <v>1739492</v>
      </c>
      <c r="H4158" s="89"/>
      <c r="I4158" s="270" t="s">
        <v>10052</v>
      </c>
      <c r="J4158" s="89"/>
      <c r="K4158" s="89"/>
      <c r="L4158" s="89"/>
      <c r="M4158" s="89"/>
      <c r="N4158" s="271">
        <v>0</v>
      </c>
      <c r="O4158" s="271">
        <v>408.49</v>
      </c>
      <c r="P4158" s="89" t="s">
        <v>670</v>
      </c>
    </row>
    <row r="4159" spans="1:16" ht="51">
      <c r="A4159" s="268" t="s">
        <v>565</v>
      </c>
      <c r="B4159" s="89"/>
      <c r="C4159" s="269" t="s">
        <v>615</v>
      </c>
      <c r="D4159" s="84">
        <v>43594</v>
      </c>
      <c r="E4159" s="85" t="s">
        <v>8363</v>
      </c>
      <c r="F4159" s="85" t="s">
        <v>3</v>
      </c>
      <c r="G4159" s="85">
        <v>1739493</v>
      </c>
      <c r="H4159" s="89"/>
      <c r="I4159" s="270" t="s">
        <v>10053</v>
      </c>
      <c r="J4159" s="89"/>
      <c r="K4159" s="89"/>
      <c r="L4159" s="89"/>
      <c r="M4159" s="89"/>
      <c r="N4159" s="271">
        <v>0</v>
      </c>
      <c r="O4159" s="271">
        <v>525.20000000000005</v>
      </c>
      <c r="P4159" s="89" t="s">
        <v>670</v>
      </c>
    </row>
    <row r="4160" spans="1:16" ht="51">
      <c r="A4160" s="268" t="s">
        <v>565</v>
      </c>
      <c r="B4160" s="89"/>
      <c r="C4160" s="269" t="s">
        <v>615</v>
      </c>
      <c r="D4160" s="84">
        <v>43594</v>
      </c>
      <c r="E4160" s="85" t="s">
        <v>8364</v>
      </c>
      <c r="F4160" s="85" t="s">
        <v>3</v>
      </c>
      <c r="G4160" s="85">
        <v>1739494</v>
      </c>
      <c r="H4160" s="89"/>
      <c r="I4160" s="270" t="s">
        <v>10053</v>
      </c>
      <c r="J4160" s="89"/>
      <c r="K4160" s="89"/>
      <c r="L4160" s="89"/>
      <c r="M4160" s="89"/>
      <c r="N4160" s="271">
        <v>0</v>
      </c>
      <c r="O4160" s="271">
        <v>466.84000000000003</v>
      </c>
      <c r="P4160" s="89" t="s">
        <v>670</v>
      </c>
    </row>
    <row r="4161" spans="1:16" ht="38.25">
      <c r="A4161" s="268" t="s">
        <v>565</v>
      </c>
      <c r="B4161" s="89"/>
      <c r="C4161" s="269" t="s">
        <v>615</v>
      </c>
      <c r="D4161" s="84">
        <v>43594</v>
      </c>
      <c r="E4161" s="85" t="s">
        <v>8365</v>
      </c>
      <c r="F4161" s="85" t="s">
        <v>3</v>
      </c>
      <c r="G4161" s="85">
        <v>1739495</v>
      </c>
      <c r="H4161" s="89"/>
      <c r="I4161" s="270" t="s">
        <v>10054</v>
      </c>
      <c r="J4161" s="89"/>
      <c r="K4161" s="89"/>
      <c r="L4161" s="89"/>
      <c r="M4161" s="89"/>
      <c r="N4161" s="271">
        <v>0</v>
      </c>
      <c r="O4161" s="271">
        <v>525.20000000000005</v>
      </c>
      <c r="P4161" s="89" t="s">
        <v>670</v>
      </c>
    </row>
    <row r="4162" spans="1:16" ht="51">
      <c r="A4162" s="268" t="s">
        <v>565</v>
      </c>
      <c r="B4162" s="89"/>
      <c r="C4162" s="269" t="s">
        <v>615</v>
      </c>
      <c r="D4162" s="84">
        <v>43594</v>
      </c>
      <c r="E4162" s="85" t="s">
        <v>8366</v>
      </c>
      <c r="F4162" s="85" t="s">
        <v>3</v>
      </c>
      <c r="G4162" s="85">
        <v>1739496</v>
      </c>
      <c r="H4162" s="89"/>
      <c r="I4162" s="270" t="s">
        <v>10055</v>
      </c>
      <c r="J4162" s="89"/>
      <c r="K4162" s="89"/>
      <c r="L4162" s="89"/>
      <c r="M4162" s="89"/>
      <c r="N4162" s="271">
        <v>0</v>
      </c>
      <c r="O4162" s="271">
        <v>1149.1000000000001</v>
      </c>
      <c r="P4162" s="89" t="s">
        <v>670</v>
      </c>
    </row>
    <row r="4163" spans="1:16" ht="38.25">
      <c r="A4163" s="268" t="s">
        <v>565</v>
      </c>
      <c r="B4163" s="89"/>
      <c r="C4163" s="269" t="s">
        <v>615</v>
      </c>
      <c r="D4163" s="84">
        <v>43594</v>
      </c>
      <c r="E4163" s="85" t="s">
        <v>8367</v>
      </c>
      <c r="F4163" s="85" t="s">
        <v>3</v>
      </c>
      <c r="G4163" s="85">
        <v>1739498</v>
      </c>
      <c r="H4163" s="89"/>
      <c r="I4163" s="270" t="s">
        <v>10056</v>
      </c>
      <c r="J4163" s="89"/>
      <c r="K4163" s="89"/>
      <c r="L4163" s="89"/>
      <c r="M4163" s="89"/>
      <c r="N4163" s="271">
        <v>0</v>
      </c>
      <c r="O4163" s="271">
        <v>350.13</v>
      </c>
      <c r="P4163" s="89" t="s">
        <v>670</v>
      </c>
    </row>
    <row r="4164" spans="1:16" ht="38.25">
      <c r="A4164" s="268" t="s">
        <v>565</v>
      </c>
      <c r="B4164" s="89"/>
      <c r="C4164" s="269" t="s">
        <v>615</v>
      </c>
      <c r="D4164" s="84">
        <v>43594</v>
      </c>
      <c r="E4164" s="85" t="s">
        <v>8368</v>
      </c>
      <c r="F4164" s="85" t="s">
        <v>3</v>
      </c>
      <c r="G4164" s="85">
        <v>1739499</v>
      </c>
      <c r="H4164" s="89"/>
      <c r="I4164" s="270" t="s">
        <v>10057</v>
      </c>
      <c r="J4164" s="89"/>
      <c r="K4164" s="89"/>
      <c r="L4164" s="89"/>
      <c r="M4164" s="89"/>
      <c r="N4164" s="271">
        <v>0</v>
      </c>
      <c r="O4164" s="271">
        <v>291.78000000000003</v>
      </c>
      <c r="P4164" s="89" t="s">
        <v>670</v>
      </c>
    </row>
    <row r="4165" spans="1:16" ht="38.25">
      <c r="A4165" s="268" t="s">
        <v>565</v>
      </c>
      <c r="B4165" s="89"/>
      <c r="C4165" s="269" t="s">
        <v>615</v>
      </c>
      <c r="D4165" s="84">
        <v>43594</v>
      </c>
      <c r="E4165" s="85" t="s">
        <v>8369</v>
      </c>
      <c r="F4165" s="85" t="s">
        <v>3</v>
      </c>
      <c r="G4165" s="85">
        <v>1739486</v>
      </c>
      <c r="H4165" s="89"/>
      <c r="I4165" s="270" t="s">
        <v>10058</v>
      </c>
      <c r="J4165" s="89"/>
      <c r="K4165" s="89"/>
      <c r="L4165" s="89"/>
      <c r="M4165" s="89"/>
      <c r="N4165" s="271">
        <v>0</v>
      </c>
      <c r="O4165" s="271">
        <v>583.55000000000007</v>
      </c>
      <c r="P4165" s="89" t="s">
        <v>670</v>
      </c>
    </row>
    <row r="4166" spans="1:16" ht="51">
      <c r="A4166" s="268" t="s">
        <v>565</v>
      </c>
      <c r="B4166" s="89"/>
      <c r="C4166" s="269" t="s">
        <v>615</v>
      </c>
      <c r="D4166" s="84">
        <v>43594</v>
      </c>
      <c r="E4166" s="85" t="s">
        <v>8370</v>
      </c>
      <c r="F4166" s="85" t="s">
        <v>3</v>
      </c>
      <c r="G4166" s="85">
        <v>1739485</v>
      </c>
      <c r="H4166" s="89"/>
      <c r="I4166" s="270" t="s">
        <v>10059</v>
      </c>
      <c r="J4166" s="89"/>
      <c r="K4166" s="89"/>
      <c r="L4166" s="89"/>
      <c r="M4166" s="89"/>
      <c r="N4166" s="271">
        <v>0</v>
      </c>
      <c r="O4166" s="271">
        <v>1405.72</v>
      </c>
      <c r="P4166" s="89" t="s">
        <v>670</v>
      </c>
    </row>
    <row r="4167" spans="1:16" ht="51">
      <c r="A4167" s="268" t="s">
        <v>565</v>
      </c>
      <c r="B4167" s="89"/>
      <c r="C4167" s="269" t="s">
        <v>615</v>
      </c>
      <c r="D4167" s="84">
        <v>43594</v>
      </c>
      <c r="E4167" s="85" t="s">
        <v>8371</v>
      </c>
      <c r="F4167" s="85" t="s">
        <v>3</v>
      </c>
      <c r="G4167" s="85">
        <v>1739484</v>
      </c>
      <c r="H4167" s="89"/>
      <c r="I4167" s="270" t="s">
        <v>10060</v>
      </c>
      <c r="J4167" s="89"/>
      <c r="K4167" s="89"/>
      <c r="L4167" s="89"/>
      <c r="M4167" s="89"/>
      <c r="N4167" s="271">
        <v>0</v>
      </c>
      <c r="O4167" s="271">
        <v>2100.7800000000002</v>
      </c>
      <c r="P4167" s="89" t="s">
        <v>670</v>
      </c>
    </row>
    <row r="4168" spans="1:16" ht="38.25">
      <c r="A4168" s="268" t="s">
        <v>565</v>
      </c>
      <c r="B4168" s="89"/>
      <c r="C4168" s="269" t="s">
        <v>615</v>
      </c>
      <c r="D4168" s="84">
        <v>43594</v>
      </c>
      <c r="E4168" s="85" t="s">
        <v>8372</v>
      </c>
      <c r="F4168" s="85" t="s">
        <v>3</v>
      </c>
      <c r="G4168" s="85">
        <v>1739483</v>
      </c>
      <c r="H4168" s="89"/>
      <c r="I4168" s="270" t="s">
        <v>10061</v>
      </c>
      <c r="J4168" s="89"/>
      <c r="K4168" s="89"/>
      <c r="L4168" s="89"/>
      <c r="M4168" s="89"/>
      <c r="N4168" s="271">
        <v>0</v>
      </c>
      <c r="O4168" s="271">
        <v>2100.7800000000002</v>
      </c>
      <c r="P4168" s="89" t="s">
        <v>670</v>
      </c>
    </row>
    <row r="4169" spans="1:16" ht="51">
      <c r="A4169" s="268" t="s">
        <v>565</v>
      </c>
      <c r="B4169" s="89"/>
      <c r="C4169" s="269" t="s">
        <v>615</v>
      </c>
      <c r="D4169" s="84">
        <v>43594</v>
      </c>
      <c r="E4169" s="85" t="s">
        <v>8373</v>
      </c>
      <c r="F4169" s="85" t="s">
        <v>3</v>
      </c>
      <c r="G4169" s="85">
        <v>1739482</v>
      </c>
      <c r="H4169" s="89"/>
      <c r="I4169" s="270" t="s">
        <v>10062</v>
      </c>
      <c r="J4169" s="89"/>
      <c r="K4169" s="89"/>
      <c r="L4169" s="89"/>
      <c r="M4169" s="89"/>
      <c r="N4169" s="271">
        <v>0</v>
      </c>
      <c r="O4169" s="271">
        <v>3024.88</v>
      </c>
      <c r="P4169" s="89" t="s">
        <v>670</v>
      </c>
    </row>
    <row r="4170" spans="1:16" ht="51">
      <c r="A4170" s="268" t="s">
        <v>565</v>
      </c>
      <c r="B4170" s="89"/>
      <c r="C4170" s="269" t="s">
        <v>615</v>
      </c>
      <c r="D4170" s="84">
        <v>43594</v>
      </c>
      <c r="E4170" s="85" t="s">
        <v>8374</v>
      </c>
      <c r="F4170" s="85" t="s">
        <v>3</v>
      </c>
      <c r="G4170" s="85">
        <v>1739480</v>
      </c>
      <c r="H4170" s="89"/>
      <c r="I4170" s="270" t="s">
        <v>10063</v>
      </c>
      <c r="J4170" s="89"/>
      <c r="K4170" s="89"/>
      <c r="L4170" s="89"/>
      <c r="M4170" s="89"/>
      <c r="N4170" s="271">
        <v>0</v>
      </c>
      <c r="O4170" s="271">
        <v>3501.3</v>
      </c>
      <c r="P4170" s="89" t="s">
        <v>670</v>
      </c>
    </row>
    <row r="4171" spans="1:16" ht="38.25">
      <c r="A4171" s="268" t="s">
        <v>565</v>
      </c>
      <c r="B4171" s="89"/>
      <c r="C4171" s="269" t="s">
        <v>615</v>
      </c>
      <c r="D4171" s="84">
        <v>43594</v>
      </c>
      <c r="E4171" s="85" t="s">
        <v>8375</v>
      </c>
      <c r="F4171" s="85" t="s">
        <v>3</v>
      </c>
      <c r="G4171" s="85">
        <v>1739479</v>
      </c>
      <c r="H4171" s="89"/>
      <c r="I4171" s="270" t="s">
        <v>10064</v>
      </c>
      <c r="J4171" s="89"/>
      <c r="K4171" s="89"/>
      <c r="L4171" s="89"/>
      <c r="M4171" s="89"/>
      <c r="N4171" s="271">
        <v>0</v>
      </c>
      <c r="O4171" s="271">
        <v>1750.65</v>
      </c>
      <c r="P4171" s="89" t="s">
        <v>670</v>
      </c>
    </row>
    <row r="4172" spans="1:16" ht="51">
      <c r="A4172" s="268" t="s">
        <v>565</v>
      </c>
      <c r="B4172" s="89"/>
      <c r="C4172" s="269" t="s">
        <v>615</v>
      </c>
      <c r="D4172" s="84">
        <v>43594</v>
      </c>
      <c r="E4172" s="85" t="s">
        <v>8376</v>
      </c>
      <c r="F4172" s="85" t="s">
        <v>3</v>
      </c>
      <c r="G4172" s="85">
        <v>1739478</v>
      </c>
      <c r="H4172" s="89"/>
      <c r="I4172" s="270" t="s">
        <v>10065</v>
      </c>
      <c r="J4172" s="89"/>
      <c r="K4172" s="89"/>
      <c r="L4172" s="89"/>
      <c r="M4172" s="89"/>
      <c r="N4172" s="271">
        <v>0</v>
      </c>
      <c r="O4172" s="271">
        <v>1400.52</v>
      </c>
      <c r="P4172" s="89" t="s">
        <v>670</v>
      </c>
    </row>
    <row r="4173" spans="1:16" ht="51">
      <c r="A4173" s="268" t="s">
        <v>565</v>
      </c>
      <c r="B4173" s="89"/>
      <c r="C4173" s="269" t="s">
        <v>615</v>
      </c>
      <c r="D4173" s="84">
        <v>43594</v>
      </c>
      <c r="E4173" s="85" t="s">
        <v>8377</v>
      </c>
      <c r="F4173" s="85" t="s">
        <v>3</v>
      </c>
      <c r="G4173" s="85">
        <v>1739476</v>
      </c>
      <c r="H4173" s="89"/>
      <c r="I4173" s="270" t="s">
        <v>10066</v>
      </c>
      <c r="J4173" s="89"/>
      <c r="K4173" s="89"/>
      <c r="L4173" s="89"/>
      <c r="M4173" s="89"/>
      <c r="N4173" s="271">
        <v>0</v>
      </c>
      <c r="O4173" s="271">
        <v>2100.7800000000002</v>
      </c>
      <c r="P4173" s="89" t="s">
        <v>670</v>
      </c>
    </row>
    <row r="4174" spans="1:16" ht="38.25">
      <c r="A4174" s="268" t="s">
        <v>565</v>
      </c>
      <c r="B4174" s="89"/>
      <c r="C4174" s="269" t="s">
        <v>615</v>
      </c>
      <c r="D4174" s="84">
        <v>43594</v>
      </c>
      <c r="E4174" s="85" t="s">
        <v>8378</v>
      </c>
      <c r="F4174" s="85" t="s">
        <v>3</v>
      </c>
      <c r="G4174" s="85">
        <v>1739475</v>
      </c>
      <c r="H4174" s="89"/>
      <c r="I4174" s="270" t="s">
        <v>10067</v>
      </c>
      <c r="J4174" s="89"/>
      <c r="K4174" s="89"/>
      <c r="L4174" s="89"/>
      <c r="M4174" s="89"/>
      <c r="N4174" s="271">
        <v>0</v>
      </c>
      <c r="O4174" s="271">
        <v>1467.75</v>
      </c>
      <c r="P4174" s="89" t="s">
        <v>670</v>
      </c>
    </row>
    <row r="4175" spans="1:16" ht="38.25">
      <c r="A4175" s="268" t="s">
        <v>565</v>
      </c>
      <c r="B4175" s="89"/>
      <c r="C4175" s="269" t="s">
        <v>615</v>
      </c>
      <c r="D4175" s="84">
        <v>43594</v>
      </c>
      <c r="E4175" s="85" t="s">
        <v>8379</v>
      </c>
      <c r="F4175" s="85" t="s">
        <v>3</v>
      </c>
      <c r="G4175" s="85">
        <v>1739474</v>
      </c>
      <c r="H4175" s="89"/>
      <c r="I4175" s="270" t="s">
        <v>10068</v>
      </c>
      <c r="J4175" s="89"/>
      <c r="K4175" s="89"/>
      <c r="L4175" s="89"/>
      <c r="M4175" s="89"/>
      <c r="N4175" s="271">
        <v>0</v>
      </c>
      <c r="O4175" s="271">
        <v>2151.17</v>
      </c>
      <c r="P4175" s="89" t="s">
        <v>670</v>
      </c>
    </row>
    <row r="4176" spans="1:16" ht="38.25">
      <c r="A4176" s="268" t="s">
        <v>565</v>
      </c>
      <c r="B4176" s="89"/>
      <c r="C4176" s="269" t="s">
        <v>615</v>
      </c>
      <c r="D4176" s="84">
        <v>43594</v>
      </c>
      <c r="E4176" s="85" t="s">
        <v>8380</v>
      </c>
      <c r="F4176" s="85" t="s">
        <v>3</v>
      </c>
      <c r="G4176" s="85">
        <v>1739472</v>
      </c>
      <c r="H4176" s="89"/>
      <c r="I4176" s="270" t="s">
        <v>10069</v>
      </c>
      <c r="J4176" s="89"/>
      <c r="K4176" s="89"/>
      <c r="L4176" s="89"/>
      <c r="M4176" s="89"/>
      <c r="N4176" s="271">
        <v>0</v>
      </c>
      <c r="O4176" s="271">
        <v>2100.7800000000002</v>
      </c>
      <c r="P4176" s="89" t="s">
        <v>670</v>
      </c>
    </row>
    <row r="4177" spans="1:16" ht="38.25">
      <c r="A4177" s="268">
        <v>20</v>
      </c>
      <c r="B4177" s="89"/>
      <c r="C4177" s="269" t="s">
        <v>44</v>
      </c>
      <c r="D4177" s="84">
        <v>43594</v>
      </c>
      <c r="E4177" s="85" t="s">
        <v>8381</v>
      </c>
      <c r="F4177" s="85" t="s">
        <v>3</v>
      </c>
      <c r="G4177" s="85">
        <v>1739650</v>
      </c>
      <c r="H4177" s="89"/>
      <c r="I4177" s="270" t="s">
        <v>10070</v>
      </c>
      <c r="J4177" s="89"/>
      <c r="K4177" s="89"/>
      <c r="L4177" s="89"/>
      <c r="M4177" s="89"/>
      <c r="N4177" s="271">
        <v>0</v>
      </c>
      <c r="O4177" s="271">
        <v>1635</v>
      </c>
      <c r="P4177" s="89" t="s">
        <v>670</v>
      </c>
    </row>
    <row r="4178" spans="1:16" ht="38.25">
      <c r="A4178" s="268">
        <v>20</v>
      </c>
      <c r="B4178" s="89"/>
      <c r="C4178" s="269" t="s">
        <v>44</v>
      </c>
      <c r="D4178" s="84">
        <v>43594</v>
      </c>
      <c r="E4178" s="85" t="s">
        <v>8382</v>
      </c>
      <c r="F4178" s="85" t="s">
        <v>3</v>
      </c>
      <c r="G4178" s="85">
        <v>1739646</v>
      </c>
      <c r="H4178" s="89"/>
      <c r="I4178" s="270" t="s">
        <v>10071</v>
      </c>
      <c r="J4178" s="89"/>
      <c r="K4178" s="89"/>
      <c r="L4178" s="89"/>
      <c r="M4178" s="89"/>
      <c r="N4178" s="271">
        <v>0</v>
      </c>
      <c r="O4178" s="271">
        <v>19565</v>
      </c>
      <c r="P4178" s="89" t="s">
        <v>670</v>
      </c>
    </row>
    <row r="4179" spans="1:16" ht="38.25">
      <c r="A4179" s="268">
        <v>206</v>
      </c>
      <c r="B4179" s="89"/>
      <c r="C4179" s="269" t="s">
        <v>97</v>
      </c>
      <c r="D4179" s="84">
        <v>43594</v>
      </c>
      <c r="E4179" s="85" t="s">
        <v>8383</v>
      </c>
      <c r="F4179" s="85" t="s">
        <v>3</v>
      </c>
      <c r="G4179" s="85">
        <v>1739634</v>
      </c>
      <c r="H4179" s="89"/>
      <c r="I4179" s="270" t="s">
        <v>10072</v>
      </c>
      <c r="J4179" s="89"/>
      <c r="K4179" s="89"/>
      <c r="L4179" s="89"/>
      <c r="M4179" s="89"/>
      <c r="N4179" s="271">
        <v>0</v>
      </c>
      <c r="O4179" s="271">
        <v>10</v>
      </c>
      <c r="P4179" s="89" t="s">
        <v>670</v>
      </c>
    </row>
    <row r="4180" spans="1:16" ht="63.75">
      <c r="A4180" s="268">
        <v>592</v>
      </c>
      <c r="B4180" s="89"/>
      <c r="C4180" s="269" t="s">
        <v>645</v>
      </c>
      <c r="D4180" s="84">
        <v>43594</v>
      </c>
      <c r="E4180" s="85" t="s">
        <v>8384</v>
      </c>
      <c r="F4180" s="85" t="s">
        <v>3</v>
      </c>
      <c r="G4180" s="85">
        <v>1739633</v>
      </c>
      <c r="H4180" s="89"/>
      <c r="I4180" s="270" t="s">
        <v>10073</v>
      </c>
      <c r="J4180" s="89"/>
      <c r="K4180" s="89"/>
      <c r="L4180" s="89"/>
      <c r="M4180" s="89"/>
      <c r="N4180" s="271">
        <v>0</v>
      </c>
      <c r="O4180" s="271">
        <v>15</v>
      </c>
      <c r="P4180" s="89" t="s">
        <v>670</v>
      </c>
    </row>
    <row r="4181" spans="1:16" ht="51">
      <c r="A4181" s="268">
        <v>592</v>
      </c>
      <c r="B4181" s="89"/>
      <c r="C4181" s="269" t="s">
        <v>645</v>
      </c>
      <c r="D4181" s="84">
        <v>43594</v>
      </c>
      <c r="E4181" s="85" t="s">
        <v>8385</v>
      </c>
      <c r="F4181" s="85" t="s">
        <v>3</v>
      </c>
      <c r="G4181" s="85">
        <v>1739630</v>
      </c>
      <c r="H4181" s="89"/>
      <c r="I4181" s="270" t="s">
        <v>10074</v>
      </c>
      <c r="J4181" s="89"/>
      <c r="K4181" s="89"/>
      <c r="L4181" s="89"/>
      <c r="M4181" s="89"/>
      <c r="N4181" s="271">
        <v>0</v>
      </c>
      <c r="O4181" s="271">
        <v>538</v>
      </c>
      <c r="P4181" s="89" t="s">
        <v>670</v>
      </c>
    </row>
    <row r="4182" spans="1:16" ht="38.25">
      <c r="A4182" s="268" t="s">
        <v>565</v>
      </c>
      <c r="B4182" s="89"/>
      <c r="C4182" s="269" t="s">
        <v>615</v>
      </c>
      <c r="D4182" s="84">
        <v>43594</v>
      </c>
      <c r="E4182" s="85" t="s">
        <v>8386</v>
      </c>
      <c r="F4182" s="85" t="s">
        <v>3</v>
      </c>
      <c r="G4182" s="85">
        <v>1739608</v>
      </c>
      <c r="H4182" s="89"/>
      <c r="I4182" s="270" t="s">
        <v>10075</v>
      </c>
      <c r="J4182" s="89"/>
      <c r="K4182" s="89"/>
      <c r="L4182" s="89"/>
      <c r="M4182" s="89"/>
      <c r="N4182" s="271">
        <v>0</v>
      </c>
      <c r="O4182" s="271">
        <v>457.07</v>
      </c>
      <c r="P4182" s="89" t="s">
        <v>670</v>
      </c>
    </row>
    <row r="4183" spans="1:16" ht="38.25">
      <c r="A4183" s="268" t="s">
        <v>565</v>
      </c>
      <c r="B4183" s="89"/>
      <c r="C4183" s="269" t="s">
        <v>615</v>
      </c>
      <c r="D4183" s="84">
        <v>43594</v>
      </c>
      <c r="E4183" s="85" t="s">
        <v>8387</v>
      </c>
      <c r="F4183" s="85" t="s">
        <v>3</v>
      </c>
      <c r="G4183" s="85">
        <v>1739568</v>
      </c>
      <c r="H4183" s="89"/>
      <c r="I4183" s="270" t="s">
        <v>10076</v>
      </c>
      <c r="J4183" s="89"/>
      <c r="K4183" s="89"/>
      <c r="L4183" s="89"/>
      <c r="M4183" s="89"/>
      <c r="N4183" s="271">
        <v>0</v>
      </c>
      <c r="O4183" s="271">
        <v>10000</v>
      </c>
      <c r="P4183" s="89" t="s">
        <v>670</v>
      </c>
    </row>
    <row r="4184" spans="1:16" ht="51">
      <c r="A4184" s="268" t="s">
        <v>565</v>
      </c>
      <c r="B4184" s="89"/>
      <c r="C4184" s="269" t="s">
        <v>615</v>
      </c>
      <c r="D4184" s="84">
        <v>43594</v>
      </c>
      <c r="E4184" s="85" t="s">
        <v>8388</v>
      </c>
      <c r="F4184" s="85" t="s">
        <v>3</v>
      </c>
      <c r="G4184" s="85">
        <v>1739559</v>
      </c>
      <c r="H4184" s="89"/>
      <c r="I4184" s="270" t="s">
        <v>10077</v>
      </c>
      <c r="J4184" s="89"/>
      <c r="K4184" s="89"/>
      <c r="L4184" s="89"/>
      <c r="M4184" s="89"/>
      <c r="N4184" s="271">
        <v>0</v>
      </c>
      <c r="O4184" s="271">
        <v>23</v>
      </c>
      <c r="P4184" s="89" t="s">
        <v>670</v>
      </c>
    </row>
    <row r="4185" spans="1:16" ht="38.25">
      <c r="A4185" s="268" t="s">
        <v>565</v>
      </c>
      <c r="B4185" s="89"/>
      <c r="C4185" s="269" t="s">
        <v>615</v>
      </c>
      <c r="D4185" s="84">
        <v>43594</v>
      </c>
      <c r="E4185" s="85" t="s">
        <v>8389</v>
      </c>
      <c r="F4185" s="85" t="s">
        <v>3</v>
      </c>
      <c r="G4185" s="85">
        <v>1739544</v>
      </c>
      <c r="H4185" s="89"/>
      <c r="I4185" s="270" t="s">
        <v>10078</v>
      </c>
      <c r="J4185" s="89"/>
      <c r="K4185" s="89"/>
      <c r="L4185" s="89"/>
      <c r="M4185" s="89"/>
      <c r="N4185" s="271">
        <v>0</v>
      </c>
      <c r="O4185" s="271">
        <v>443.79</v>
      </c>
      <c r="P4185" s="89" t="s">
        <v>670</v>
      </c>
    </row>
    <row r="4186" spans="1:16" ht="38.25">
      <c r="A4186" s="268">
        <v>526</v>
      </c>
      <c r="B4186" s="89"/>
      <c r="C4186" s="269" t="s">
        <v>610</v>
      </c>
      <c r="D4186" s="84">
        <v>43594</v>
      </c>
      <c r="E4186" s="85" t="s">
        <v>8390</v>
      </c>
      <c r="F4186" s="85" t="s">
        <v>3</v>
      </c>
      <c r="G4186" s="85">
        <v>1739539</v>
      </c>
      <c r="H4186" s="89"/>
      <c r="I4186" s="270" t="s">
        <v>10079</v>
      </c>
      <c r="J4186" s="89"/>
      <c r="K4186" s="89"/>
      <c r="L4186" s="89"/>
      <c r="M4186" s="89"/>
      <c r="N4186" s="271">
        <v>0</v>
      </c>
      <c r="O4186" s="271">
        <v>100</v>
      </c>
      <c r="P4186" s="89" t="s">
        <v>670</v>
      </c>
    </row>
    <row r="4187" spans="1:16" ht="38.25">
      <c r="A4187" s="268" t="s">
        <v>565</v>
      </c>
      <c r="B4187" s="89"/>
      <c r="C4187" s="269" t="s">
        <v>615</v>
      </c>
      <c r="D4187" s="84">
        <v>43594</v>
      </c>
      <c r="E4187" s="85" t="s">
        <v>8391</v>
      </c>
      <c r="F4187" s="85" t="s">
        <v>3</v>
      </c>
      <c r="G4187" s="85">
        <v>1739536</v>
      </c>
      <c r="H4187" s="89"/>
      <c r="I4187" s="270" t="s">
        <v>10080</v>
      </c>
      <c r="J4187" s="89"/>
      <c r="K4187" s="89"/>
      <c r="L4187" s="89"/>
      <c r="M4187" s="89"/>
      <c r="N4187" s="271">
        <v>0</v>
      </c>
      <c r="O4187" s="271">
        <v>655.56000000000006</v>
      </c>
      <c r="P4187" s="89" t="s">
        <v>670</v>
      </c>
    </row>
    <row r="4188" spans="1:16" ht="51">
      <c r="A4188" s="268">
        <v>163</v>
      </c>
      <c r="B4188" s="89"/>
      <c r="C4188" s="269" t="s">
        <v>88</v>
      </c>
      <c r="D4188" s="84">
        <v>43594</v>
      </c>
      <c r="E4188" s="85" t="s">
        <v>8392</v>
      </c>
      <c r="F4188" s="85" t="s">
        <v>3</v>
      </c>
      <c r="G4188" s="85">
        <v>1739511</v>
      </c>
      <c r="H4188" s="89"/>
      <c r="I4188" s="270" t="s">
        <v>10081</v>
      </c>
      <c r="J4188" s="89"/>
      <c r="K4188" s="89"/>
      <c r="L4188" s="89"/>
      <c r="M4188" s="89"/>
      <c r="N4188" s="271">
        <v>0</v>
      </c>
      <c r="O4188" s="271">
        <v>4700</v>
      </c>
      <c r="P4188" s="89" t="s">
        <v>670</v>
      </c>
    </row>
    <row r="4189" spans="1:16" ht="51">
      <c r="A4189" s="268" t="s">
        <v>565</v>
      </c>
      <c r="B4189" s="89"/>
      <c r="C4189" s="269" t="s">
        <v>615</v>
      </c>
      <c r="D4189" s="84">
        <v>43594</v>
      </c>
      <c r="E4189" s="85" t="s">
        <v>8393</v>
      </c>
      <c r="F4189" s="85" t="s">
        <v>3</v>
      </c>
      <c r="G4189" s="85">
        <v>1739510</v>
      </c>
      <c r="H4189" s="89"/>
      <c r="I4189" s="270" t="s">
        <v>10082</v>
      </c>
      <c r="J4189" s="89"/>
      <c r="K4189" s="89"/>
      <c r="L4189" s="89"/>
      <c r="M4189" s="89"/>
      <c r="N4189" s="271">
        <v>0</v>
      </c>
      <c r="O4189" s="271">
        <v>716.30000000000007</v>
      </c>
      <c r="P4189" s="89" t="s">
        <v>670</v>
      </c>
    </row>
    <row r="4190" spans="1:16" ht="38.25">
      <c r="A4190" s="268" t="s">
        <v>565</v>
      </c>
      <c r="B4190" s="89"/>
      <c r="C4190" s="269" t="s">
        <v>615</v>
      </c>
      <c r="D4190" s="84">
        <v>43594</v>
      </c>
      <c r="E4190" s="85" t="s">
        <v>8394</v>
      </c>
      <c r="F4190" s="85" t="s">
        <v>3</v>
      </c>
      <c r="G4190" s="85">
        <v>1739504</v>
      </c>
      <c r="H4190" s="89"/>
      <c r="I4190" s="270" t="s">
        <v>10083</v>
      </c>
      <c r="J4190" s="89"/>
      <c r="K4190" s="89"/>
      <c r="L4190" s="89"/>
      <c r="M4190" s="89"/>
      <c r="N4190" s="271">
        <v>0</v>
      </c>
      <c r="O4190" s="271">
        <v>233.42000000000002</v>
      </c>
      <c r="P4190" s="89" t="s">
        <v>670</v>
      </c>
    </row>
    <row r="4191" spans="1:16" ht="38.25">
      <c r="A4191" s="268" t="s">
        <v>565</v>
      </c>
      <c r="B4191" s="89"/>
      <c r="C4191" s="269" t="s">
        <v>615</v>
      </c>
      <c r="D4191" s="84">
        <v>43594</v>
      </c>
      <c r="E4191" s="85" t="s">
        <v>8395</v>
      </c>
      <c r="F4191" s="85" t="s">
        <v>3</v>
      </c>
      <c r="G4191" s="85">
        <v>1739503</v>
      </c>
      <c r="H4191" s="89"/>
      <c r="I4191" s="270" t="s">
        <v>10084</v>
      </c>
      <c r="J4191" s="89"/>
      <c r="K4191" s="89"/>
      <c r="L4191" s="89"/>
      <c r="M4191" s="89"/>
      <c r="N4191" s="271">
        <v>0</v>
      </c>
      <c r="O4191" s="271">
        <v>700.26</v>
      </c>
      <c r="P4191" s="89" t="s">
        <v>670</v>
      </c>
    </row>
    <row r="4192" spans="1:16" ht="51">
      <c r="A4192" s="268" t="s">
        <v>565</v>
      </c>
      <c r="B4192" s="89"/>
      <c r="C4192" s="269" t="s">
        <v>615</v>
      </c>
      <c r="D4192" s="84">
        <v>43594</v>
      </c>
      <c r="E4192" s="85" t="s">
        <v>8396</v>
      </c>
      <c r="F4192" s="85" t="s">
        <v>3</v>
      </c>
      <c r="G4192" s="85">
        <v>1739501</v>
      </c>
      <c r="H4192" s="89"/>
      <c r="I4192" s="270" t="s">
        <v>10085</v>
      </c>
      <c r="J4192" s="89"/>
      <c r="K4192" s="89"/>
      <c r="L4192" s="89"/>
      <c r="M4192" s="89"/>
      <c r="N4192" s="271">
        <v>0</v>
      </c>
      <c r="O4192" s="271">
        <v>1167.1000000000001</v>
      </c>
      <c r="P4192" s="89" t="s">
        <v>670</v>
      </c>
    </row>
    <row r="4193" spans="1:16" ht="38.25">
      <c r="A4193" s="268" t="s">
        <v>565</v>
      </c>
      <c r="B4193" s="89"/>
      <c r="C4193" s="269" t="s">
        <v>615</v>
      </c>
      <c r="D4193" s="84">
        <v>43594</v>
      </c>
      <c r="E4193" s="85" t="s">
        <v>8397</v>
      </c>
      <c r="F4193" s="85" t="s">
        <v>3</v>
      </c>
      <c r="G4193" s="85">
        <v>1739500</v>
      </c>
      <c r="H4193" s="89"/>
      <c r="I4193" s="270" t="s">
        <v>10086</v>
      </c>
      <c r="J4193" s="89"/>
      <c r="K4193" s="89"/>
      <c r="L4193" s="89"/>
      <c r="M4193" s="89"/>
      <c r="N4193" s="271">
        <v>0</v>
      </c>
      <c r="O4193" s="271">
        <v>408.49</v>
      </c>
      <c r="P4193" s="89" t="s">
        <v>670</v>
      </c>
    </row>
    <row r="4194" spans="1:16" ht="51">
      <c r="A4194" s="268">
        <v>234</v>
      </c>
      <c r="B4194" s="89"/>
      <c r="C4194" s="269" t="s">
        <v>644</v>
      </c>
      <c r="D4194" s="84">
        <v>43594</v>
      </c>
      <c r="E4194" s="85" t="s">
        <v>8398</v>
      </c>
      <c r="F4194" s="85" t="s">
        <v>3</v>
      </c>
      <c r="G4194" s="85">
        <v>1739418</v>
      </c>
      <c r="H4194" s="89"/>
      <c r="I4194" s="270" t="s">
        <v>10087</v>
      </c>
      <c r="J4194" s="89"/>
      <c r="K4194" s="89"/>
      <c r="L4194" s="89"/>
      <c r="M4194" s="89"/>
      <c r="N4194" s="271">
        <v>0</v>
      </c>
      <c r="O4194" s="271">
        <v>861</v>
      </c>
      <c r="P4194" s="89" t="s">
        <v>670</v>
      </c>
    </row>
    <row r="4195" spans="1:16" ht="51">
      <c r="A4195" s="268">
        <v>291</v>
      </c>
      <c r="B4195" s="89"/>
      <c r="C4195" s="269" t="s">
        <v>129</v>
      </c>
      <c r="D4195" s="84">
        <v>43594</v>
      </c>
      <c r="E4195" s="85" t="s">
        <v>8399</v>
      </c>
      <c r="F4195" s="85" t="s">
        <v>3</v>
      </c>
      <c r="G4195" s="85">
        <v>1739404</v>
      </c>
      <c r="H4195" s="89"/>
      <c r="I4195" s="270" t="s">
        <v>10088</v>
      </c>
      <c r="J4195" s="89"/>
      <c r="K4195" s="89"/>
      <c r="L4195" s="89"/>
      <c r="M4195" s="89"/>
      <c r="N4195" s="271">
        <v>0</v>
      </c>
      <c r="O4195" s="271">
        <v>62201.200000000004</v>
      </c>
      <c r="P4195" s="89" t="s">
        <v>670</v>
      </c>
    </row>
    <row r="4196" spans="1:16" ht="63.75">
      <c r="A4196" s="268">
        <v>253</v>
      </c>
      <c r="B4196" s="89"/>
      <c r="C4196" s="269" t="s">
        <v>114</v>
      </c>
      <c r="D4196" s="84">
        <v>43594</v>
      </c>
      <c r="E4196" s="85" t="s">
        <v>8400</v>
      </c>
      <c r="F4196" s="85" t="s">
        <v>3</v>
      </c>
      <c r="G4196" s="85">
        <v>1739380</v>
      </c>
      <c r="H4196" s="89"/>
      <c r="I4196" s="270" t="s">
        <v>10089</v>
      </c>
      <c r="J4196" s="89"/>
      <c r="K4196" s="89"/>
      <c r="L4196" s="89"/>
      <c r="M4196" s="89"/>
      <c r="N4196" s="271">
        <v>0</v>
      </c>
      <c r="O4196" s="271">
        <v>247116.97</v>
      </c>
      <c r="P4196" s="89" t="s">
        <v>670</v>
      </c>
    </row>
    <row r="4197" spans="1:16" ht="63.75">
      <c r="A4197" s="268">
        <v>253</v>
      </c>
      <c r="B4197" s="89"/>
      <c r="C4197" s="269" t="s">
        <v>114</v>
      </c>
      <c r="D4197" s="84">
        <v>43594</v>
      </c>
      <c r="E4197" s="85" t="s">
        <v>8401</v>
      </c>
      <c r="F4197" s="85" t="s">
        <v>3</v>
      </c>
      <c r="G4197" s="85">
        <v>1739375</v>
      </c>
      <c r="H4197" s="89"/>
      <c r="I4197" s="270" t="s">
        <v>10090</v>
      </c>
      <c r="J4197" s="89"/>
      <c r="K4197" s="89"/>
      <c r="L4197" s="89"/>
      <c r="M4197" s="89"/>
      <c r="N4197" s="271">
        <v>0</v>
      </c>
      <c r="O4197" s="271">
        <v>7846.75</v>
      </c>
      <c r="P4197" s="89" t="s">
        <v>670</v>
      </c>
    </row>
    <row r="4198" spans="1:16" ht="51">
      <c r="A4198" s="268">
        <v>283</v>
      </c>
      <c r="B4198" s="89"/>
      <c r="C4198" s="269" t="s">
        <v>125</v>
      </c>
      <c r="D4198" s="84">
        <v>43594</v>
      </c>
      <c r="E4198" s="85" t="s">
        <v>8402</v>
      </c>
      <c r="F4198" s="85" t="s">
        <v>3</v>
      </c>
      <c r="G4198" s="85">
        <v>1739372</v>
      </c>
      <c r="H4198" s="89"/>
      <c r="I4198" s="270" t="s">
        <v>10091</v>
      </c>
      <c r="J4198" s="89"/>
      <c r="K4198" s="89"/>
      <c r="L4198" s="89"/>
      <c r="M4198" s="89"/>
      <c r="N4198" s="271">
        <v>0</v>
      </c>
      <c r="O4198" s="271">
        <v>50320.68</v>
      </c>
      <c r="P4198" s="89" t="s">
        <v>670</v>
      </c>
    </row>
    <row r="4199" spans="1:16" ht="51">
      <c r="A4199" s="268">
        <v>283</v>
      </c>
      <c r="B4199" s="89"/>
      <c r="C4199" s="269" t="s">
        <v>125</v>
      </c>
      <c r="D4199" s="84">
        <v>43594</v>
      </c>
      <c r="E4199" s="85" t="s">
        <v>8403</v>
      </c>
      <c r="F4199" s="85" t="s">
        <v>3</v>
      </c>
      <c r="G4199" s="85">
        <v>1739370</v>
      </c>
      <c r="H4199" s="89"/>
      <c r="I4199" s="270" t="s">
        <v>10092</v>
      </c>
      <c r="J4199" s="89"/>
      <c r="K4199" s="89"/>
      <c r="L4199" s="89"/>
      <c r="M4199" s="89"/>
      <c r="N4199" s="271">
        <v>0</v>
      </c>
      <c r="O4199" s="271">
        <v>2242.6</v>
      </c>
      <c r="P4199" s="89" t="s">
        <v>670</v>
      </c>
    </row>
    <row r="4200" spans="1:16" ht="63.75">
      <c r="A4200" s="268" t="s">
        <v>565</v>
      </c>
      <c r="B4200" s="89"/>
      <c r="C4200" s="269" t="s">
        <v>615</v>
      </c>
      <c r="D4200" s="84">
        <v>43594</v>
      </c>
      <c r="E4200" s="85" t="s">
        <v>8404</v>
      </c>
      <c r="F4200" s="85" t="s">
        <v>3</v>
      </c>
      <c r="G4200" s="85">
        <v>1739366</v>
      </c>
      <c r="H4200" s="89"/>
      <c r="I4200" s="270" t="s">
        <v>10093</v>
      </c>
      <c r="J4200" s="89"/>
      <c r="K4200" s="89"/>
      <c r="L4200" s="89"/>
      <c r="M4200" s="89"/>
      <c r="N4200" s="271">
        <v>0</v>
      </c>
      <c r="O4200" s="271">
        <v>278.2</v>
      </c>
      <c r="P4200" s="89" t="s">
        <v>670</v>
      </c>
    </row>
    <row r="4201" spans="1:16" ht="63.75">
      <c r="A4201" s="268">
        <v>10</v>
      </c>
      <c r="B4201" s="89"/>
      <c r="C4201" s="269" t="s">
        <v>41</v>
      </c>
      <c r="D4201" s="84">
        <v>43594</v>
      </c>
      <c r="E4201" s="85" t="s">
        <v>8405</v>
      </c>
      <c r="F4201" s="85" t="s">
        <v>3</v>
      </c>
      <c r="G4201" s="85">
        <v>1739364</v>
      </c>
      <c r="H4201" s="89"/>
      <c r="I4201" s="270" t="s">
        <v>10094</v>
      </c>
      <c r="J4201" s="89"/>
      <c r="K4201" s="89"/>
      <c r="L4201" s="89"/>
      <c r="M4201" s="89"/>
      <c r="N4201" s="271">
        <v>0</v>
      </c>
      <c r="O4201" s="271">
        <v>10686</v>
      </c>
      <c r="P4201" s="89" t="s">
        <v>670</v>
      </c>
    </row>
    <row r="4202" spans="1:16" ht="51">
      <c r="A4202" s="268">
        <v>15</v>
      </c>
      <c r="B4202" s="89"/>
      <c r="C4202" s="269" t="s">
        <v>42</v>
      </c>
      <c r="D4202" s="84">
        <v>43594</v>
      </c>
      <c r="E4202" s="85" t="s">
        <v>8406</v>
      </c>
      <c r="F4202" s="85" t="s">
        <v>3</v>
      </c>
      <c r="G4202" s="85">
        <v>1739355</v>
      </c>
      <c r="H4202" s="89"/>
      <c r="I4202" s="270" t="s">
        <v>10095</v>
      </c>
      <c r="J4202" s="89"/>
      <c r="K4202" s="89"/>
      <c r="L4202" s="89"/>
      <c r="M4202" s="89"/>
      <c r="N4202" s="271">
        <v>0</v>
      </c>
      <c r="O4202" s="271">
        <v>31366.66</v>
      </c>
      <c r="P4202" s="89" t="s">
        <v>670</v>
      </c>
    </row>
    <row r="4203" spans="1:16" ht="51">
      <c r="A4203" s="268">
        <v>15</v>
      </c>
      <c r="B4203" s="89"/>
      <c r="C4203" s="269" t="s">
        <v>42</v>
      </c>
      <c r="D4203" s="84">
        <v>43594</v>
      </c>
      <c r="E4203" s="85" t="s">
        <v>8407</v>
      </c>
      <c r="F4203" s="85" t="s">
        <v>3</v>
      </c>
      <c r="G4203" s="85">
        <v>1739348</v>
      </c>
      <c r="H4203" s="89"/>
      <c r="I4203" s="270" t="s">
        <v>10096</v>
      </c>
      <c r="J4203" s="89"/>
      <c r="K4203" s="89"/>
      <c r="L4203" s="89"/>
      <c r="M4203" s="89"/>
      <c r="N4203" s="271">
        <v>0</v>
      </c>
      <c r="O4203" s="271">
        <v>916346.63</v>
      </c>
      <c r="P4203" s="89" t="s">
        <v>670</v>
      </c>
    </row>
    <row r="4204" spans="1:16" ht="51">
      <c r="A4204" s="268">
        <v>15</v>
      </c>
      <c r="B4204" s="89"/>
      <c r="C4204" s="269" t="s">
        <v>42</v>
      </c>
      <c r="D4204" s="84">
        <v>43594</v>
      </c>
      <c r="E4204" s="85" t="s">
        <v>8408</v>
      </c>
      <c r="F4204" s="85" t="s">
        <v>3</v>
      </c>
      <c r="G4204" s="85">
        <v>1739343</v>
      </c>
      <c r="H4204" s="89"/>
      <c r="I4204" s="270" t="s">
        <v>10097</v>
      </c>
      <c r="J4204" s="89"/>
      <c r="K4204" s="89"/>
      <c r="L4204" s="89"/>
      <c r="M4204" s="89"/>
      <c r="N4204" s="271">
        <v>0</v>
      </c>
      <c r="O4204" s="271">
        <v>1422.1000000000001</v>
      </c>
      <c r="P4204" s="89" t="s">
        <v>670</v>
      </c>
    </row>
    <row r="4205" spans="1:16" ht="63.75">
      <c r="A4205" s="268">
        <v>129</v>
      </c>
      <c r="B4205" s="89"/>
      <c r="C4205" s="269" t="s">
        <v>66</v>
      </c>
      <c r="D4205" s="84">
        <v>43594</v>
      </c>
      <c r="E4205" s="85" t="s">
        <v>8409</v>
      </c>
      <c r="F4205" s="85" t="s">
        <v>3</v>
      </c>
      <c r="G4205" s="85">
        <v>1739294</v>
      </c>
      <c r="H4205" s="89"/>
      <c r="I4205" s="270" t="s">
        <v>10098</v>
      </c>
      <c r="J4205" s="89"/>
      <c r="K4205" s="89"/>
      <c r="L4205" s="89"/>
      <c r="M4205" s="89"/>
      <c r="N4205" s="271">
        <v>0</v>
      </c>
      <c r="O4205" s="271">
        <v>166596.94</v>
      </c>
      <c r="P4205" s="89" t="s">
        <v>670</v>
      </c>
    </row>
    <row r="4206" spans="1:16" ht="51">
      <c r="A4206" s="268">
        <v>376</v>
      </c>
      <c r="B4206" s="89"/>
      <c r="C4206" s="269" t="s">
        <v>638</v>
      </c>
      <c r="D4206" s="84">
        <v>43594</v>
      </c>
      <c r="E4206" s="85" t="s">
        <v>8410</v>
      </c>
      <c r="F4206" s="85" t="s">
        <v>3</v>
      </c>
      <c r="G4206" s="85">
        <v>1739292</v>
      </c>
      <c r="H4206" s="89"/>
      <c r="I4206" s="270" t="s">
        <v>10099</v>
      </c>
      <c r="J4206" s="89"/>
      <c r="K4206" s="89"/>
      <c r="L4206" s="89"/>
      <c r="M4206" s="89"/>
      <c r="N4206" s="271">
        <v>0</v>
      </c>
      <c r="O4206" s="271">
        <v>8735.4</v>
      </c>
      <c r="P4206" s="89" t="s">
        <v>670</v>
      </c>
    </row>
    <row r="4207" spans="1:16" ht="51">
      <c r="A4207" s="268">
        <v>130</v>
      </c>
      <c r="B4207" s="89"/>
      <c r="C4207" s="269" t="s">
        <v>67</v>
      </c>
      <c r="D4207" s="84">
        <v>43594</v>
      </c>
      <c r="E4207" s="85" t="s">
        <v>8411</v>
      </c>
      <c r="F4207" s="85" t="s">
        <v>3</v>
      </c>
      <c r="G4207" s="85">
        <v>1739291</v>
      </c>
      <c r="H4207" s="89"/>
      <c r="I4207" s="270" t="s">
        <v>10100</v>
      </c>
      <c r="J4207" s="89"/>
      <c r="K4207" s="89"/>
      <c r="L4207" s="89"/>
      <c r="M4207" s="89"/>
      <c r="N4207" s="271">
        <v>0</v>
      </c>
      <c r="O4207" s="271">
        <v>139369</v>
      </c>
      <c r="P4207" s="89" t="s">
        <v>741</v>
      </c>
    </row>
    <row r="4208" spans="1:16" ht="38.25">
      <c r="A4208" s="268" t="s">
        <v>565</v>
      </c>
      <c r="B4208" s="89"/>
      <c r="C4208" s="269" t="s">
        <v>615</v>
      </c>
      <c r="D4208" s="84">
        <v>43594</v>
      </c>
      <c r="E4208" s="85" t="s">
        <v>8412</v>
      </c>
      <c r="F4208" s="85" t="s">
        <v>3</v>
      </c>
      <c r="G4208" s="85">
        <v>1739471</v>
      </c>
      <c r="H4208" s="89"/>
      <c r="I4208" s="270" t="s">
        <v>10101</v>
      </c>
      <c r="J4208" s="89"/>
      <c r="K4208" s="89"/>
      <c r="L4208" s="89"/>
      <c r="M4208" s="89"/>
      <c r="N4208" s="271">
        <v>0</v>
      </c>
      <c r="O4208" s="271">
        <v>1786.3400000000001</v>
      </c>
      <c r="P4208" s="89" t="s">
        <v>670</v>
      </c>
    </row>
    <row r="4209" spans="1:16" ht="38.25">
      <c r="A4209" s="268">
        <v>15</v>
      </c>
      <c r="B4209" s="89"/>
      <c r="C4209" s="269" t="s">
        <v>42</v>
      </c>
      <c r="D4209" s="84">
        <v>43594</v>
      </c>
      <c r="E4209" s="85" t="s">
        <v>8413</v>
      </c>
      <c r="F4209" s="85" t="s">
        <v>3</v>
      </c>
      <c r="G4209" s="85">
        <v>1739470</v>
      </c>
      <c r="H4209" s="89"/>
      <c r="I4209" s="270" t="s">
        <v>10102</v>
      </c>
      <c r="J4209" s="89"/>
      <c r="K4209" s="89"/>
      <c r="L4209" s="89"/>
      <c r="M4209" s="89"/>
      <c r="N4209" s="271">
        <v>0</v>
      </c>
      <c r="O4209" s="271">
        <v>1612.54</v>
      </c>
      <c r="P4209" s="89" t="s">
        <v>670</v>
      </c>
    </row>
    <row r="4210" spans="1:16" ht="51">
      <c r="A4210" s="268">
        <v>48</v>
      </c>
      <c r="B4210" s="89"/>
      <c r="C4210" s="269" t="s">
        <v>50</v>
      </c>
      <c r="D4210" s="84">
        <v>43594</v>
      </c>
      <c r="E4210" s="85" t="s">
        <v>8414</v>
      </c>
      <c r="F4210" s="85" t="s">
        <v>3</v>
      </c>
      <c r="G4210" s="85">
        <v>1739441</v>
      </c>
      <c r="H4210" s="89"/>
      <c r="I4210" s="270" t="s">
        <v>10103</v>
      </c>
      <c r="J4210" s="89"/>
      <c r="K4210" s="89"/>
      <c r="L4210" s="89"/>
      <c r="M4210" s="89"/>
      <c r="N4210" s="271">
        <v>0</v>
      </c>
      <c r="O4210" s="271">
        <v>111.3</v>
      </c>
      <c r="P4210" s="89" t="s">
        <v>670</v>
      </c>
    </row>
    <row r="4211" spans="1:16" ht="51">
      <c r="A4211" s="268">
        <v>20</v>
      </c>
      <c r="B4211" s="89"/>
      <c r="C4211" s="269" t="s">
        <v>44</v>
      </c>
      <c r="D4211" s="84">
        <v>43594</v>
      </c>
      <c r="E4211" s="85" t="s">
        <v>8415</v>
      </c>
      <c r="F4211" s="85" t="s">
        <v>3</v>
      </c>
      <c r="G4211" s="85">
        <v>1739438</v>
      </c>
      <c r="H4211" s="89"/>
      <c r="I4211" s="270" t="s">
        <v>10104</v>
      </c>
      <c r="J4211" s="89"/>
      <c r="K4211" s="89"/>
      <c r="L4211" s="89"/>
      <c r="M4211" s="89"/>
      <c r="N4211" s="271">
        <v>0</v>
      </c>
      <c r="O4211" s="271">
        <v>84</v>
      </c>
      <c r="P4211" s="89" t="s">
        <v>670</v>
      </c>
    </row>
    <row r="4212" spans="1:16" ht="51">
      <c r="A4212" s="268">
        <v>592</v>
      </c>
      <c r="B4212" s="89"/>
      <c r="C4212" s="269" t="s">
        <v>645</v>
      </c>
      <c r="D4212" s="84">
        <v>43594</v>
      </c>
      <c r="E4212" s="85" t="s">
        <v>8416</v>
      </c>
      <c r="F4212" s="85" t="s">
        <v>3</v>
      </c>
      <c r="G4212" s="85">
        <v>1739427</v>
      </c>
      <c r="H4212" s="89"/>
      <c r="I4212" s="270" t="s">
        <v>10105</v>
      </c>
      <c r="J4212" s="89"/>
      <c r="K4212" s="89"/>
      <c r="L4212" s="89"/>
      <c r="M4212" s="89"/>
      <c r="N4212" s="271">
        <v>0</v>
      </c>
      <c r="O4212" s="271">
        <v>1482</v>
      </c>
      <c r="P4212" s="89" t="s">
        <v>670</v>
      </c>
    </row>
    <row r="4213" spans="1:16" ht="38.25">
      <c r="A4213" s="268">
        <v>212</v>
      </c>
      <c r="B4213" s="89"/>
      <c r="C4213" s="269" t="s">
        <v>100</v>
      </c>
      <c r="D4213" s="84">
        <v>43594</v>
      </c>
      <c r="E4213" s="85" t="s">
        <v>8417</v>
      </c>
      <c r="F4213" s="85" t="s">
        <v>3</v>
      </c>
      <c r="G4213" s="85">
        <v>1739424</v>
      </c>
      <c r="H4213" s="89"/>
      <c r="I4213" s="270" t="s">
        <v>10106</v>
      </c>
      <c r="J4213" s="89"/>
      <c r="K4213" s="89"/>
      <c r="L4213" s="89"/>
      <c r="M4213" s="89"/>
      <c r="N4213" s="271">
        <v>0</v>
      </c>
      <c r="O4213" s="271">
        <v>60</v>
      </c>
      <c r="P4213" s="89" t="s">
        <v>670</v>
      </c>
    </row>
    <row r="4214" spans="1:16" ht="38.25">
      <c r="A4214" s="268">
        <v>526</v>
      </c>
      <c r="B4214" s="89"/>
      <c r="C4214" s="269" t="s">
        <v>610</v>
      </c>
      <c r="D4214" s="84">
        <v>43594</v>
      </c>
      <c r="E4214" s="85" t="s">
        <v>8418</v>
      </c>
      <c r="F4214" s="85" t="s">
        <v>3</v>
      </c>
      <c r="G4214" s="85">
        <v>1739422</v>
      </c>
      <c r="H4214" s="89"/>
      <c r="I4214" s="270" t="s">
        <v>10107</v>
      </c>
      <c r="J4214" s="89"/>
      <c r="K4214" s="89"/>
      <c r="L4214" s="89"/>
      <c r="M4214" s="89"/>
      <c r="N4214" s="271">
        <v>0</v>
      </c>
      <c r="O4214" s="271">
        <v>15</v>
      </c>
      <c r="P4214" s="89" t="s">
        <v>670</v>
      </c>
    </row>
    <row r="4215" spans="1:16" ht="51">
      <c r="A4215" s="268">
        <v>35</v>
      </c>
      <c r="B4215" s="89"/>
      <c r="C4215" s="269" t="s">
        <v>46</v>
      </c>
      <c r="D4215" s="84">
        <v>43594</v>
      </c>
      <c r="E4215" s="85" t="s">
        <v>8419</v>
      </c>
      <c r="F4215" s="85" t="s">
        <v>3</v>
      </c>
      <c r="G4215" s="85">
        <v>1739414</v>
      </c>
      <c r="H4215" s="89"/>
      <c r="I4215" s="270" t="s">
        <v>10108</v>
      </c>
      <c r="J4215" s="89"/>
      <c r="K4215" s="89"/>
      <c r="L4215" s="89"/>
      <c r="M4215" s="89"/>
      <c r="N4215" s="271">
        <v>0</v>
      </c>
      <c r="O4215" s="271">
        <v>400</v>
      </c>
      <c r="P4215" s="89" t="s">
        <v>670</v>
      </c>
    </row>
    <row r="4216" spans="1:16" ht="51">
      <c r="A4216" s="268">
        <v>680</v>
      </c>
      <c r="B4216" s="89"/>
      <c r="C4216" s="269" t="s">
        <v>191</v>
      </c>
      <c r="D4216" s="84">
        <v>43594</v>
      </c>
      <c r="E4216" s="85" t="s">
        <v>8420</v>
      </c>
      <c r="F4216" s="85" t="s">
        <v>3</v>
      </c>
      <c r="G4216" s="85">
        <v>1739425</v>
      </c>
      <c r="H4216" s="89"/>
      <c r="I4216" s="270" t="s">
        <v>10109</v>
      </c>
      <c r="J4216" s="89"/>
      <c r="K4216" s="89"/>
      <c r="L4216" s="89"/>
      <c r="M4216" s="89"/>
      <c r="N4216" s="271">
        <v>0</v>
      </c>
      <c r="O4216" s="271">
        <v>388.59000000000003</v>
      </c>
      <c r="P4216" s="89" t="s">
        <v>670</v>
      </c>
    </row>
    <row r="4217" spans="1:16" ht="38.25">
      <c r="A4217" s="268" t="s">
        <v>565</v>
      </c>
      <c r="B4217" s="89"/>
      <c r="C4217" s="269" t="s">
        <v>615</v>
      </c>
      <c r="D4217" s="84">
        <v>43594</v>
      </c>
      <c r="E4217" s="85" t="s">
        <v>8421</v>
      </c>
      <c r="F4217" s="85" t="s">
        <v>3</v>
      </c>
      <c r="G4217" s="85">
        <v>1739300</v>
      </c>
      <c r="H4217" s="89"/>
      <c r="I4217" s="270" t="s">
        <v>1416</v>
      </c>
      <c r="J4217" s="89"/>
      <c r="K4217" s="89"/>
      <c r="L4217" s="89"/>
      <c r="M4217" s="89"/>
      <c r="N4217" s="271">
        <v>0</v>
      </c>
      <c r="O4217" s="271">
        <v>1669</v>
      </c>
      <c r="P4217" s="89" t="s">
        <v>670</v>
      </c>
    </row>
    <row r="4218" spans="1:16" ht="38.25">
      <c r="A4218" s="268">
        <v>526</v>
      </c>
      <c r="B4218" s="89"/>
      <c r="C4218" s="269" t="s">
        <v>610</v>
      </c>
      <c r="D4218" s="84">
        <v>43594</v>
      </c>
      <c r="E4218" s="85" t="s">
        <v>8422</v>
      </c>
      <c r="F4218" s="85" t="s">
        <v>3</v>
      </c>
      <c r="G4218" s="85">
        <v>1739326</v>
      </c>
      <c r="H4218" s="89"/>
      <c r="I4218" s="270" t="s">
        <v>10110</v>
      </c>
      <c r="J4218" s="89"/>
      <c r="K4218" s="89"/>
      <c r="L4218" s="89"/>
      <c r="M4218" s="89"/>
      <c r="N4218" s="271">
        <v>0</v>
      </c>
      <c r="O4218" s="271">
        <v>115</v>
      </c>
      <c r="P4218" s="89" t="s">
        <v>670</v>
      </c>
    </row>
    <row r="4219" spans="1:16" ht="38.25">
      <c r="A4219" s="268">
        <v>526</v>
      </c>
      <c r="B4219" s="89"/>
      <c r="C4219" s="269" t="s">
        <v>610</v>
      </c>
      <c r="D4219" s="84">
        <v>43594</v>
      </c>
      <c r="E4219" s="85" t="s">
        <v>8423</v>
      </c>
      <c r="F4219" s="85" t="s">
        <v>3</v>
      </c>
      <c r="G4219" s="85">
        <v>1739327</v>
      </c>
      <c r="H4219" s="89"/>
      <c r="I4219" s="270" t="s">
        <v>10111</v>
      </c>
      <c r="J4219" s="89"/>
      <c r="K4219" s="89"/>
      <c r="L4219" s="89"/>
      <c r="M4219" s="89"/>
      <c r="N4219" s="271">
        <v>0</v>
      </c>
      <c r="O4219" s="271">
        <v>31</v>
      </c>
      <c r="P4219" s="89" t="s">
        <v>670</v>
      </c>
    </row>
    <row r="4220" spans="1:16" ht="38.25">
      <c r="A4220" s="268">
        <v>526</v>
      </c>
      <c r="B4220" s="89"/>
      <c r="C4220" s="269" t="s">
        <v>610</v>
      </c>
      <c r="D4220" s="84">
        <v>43594</v>
      </c>
      <c r="E4220" s="85" t="s">
        <v>8424</v>
      </c>
      <c r="F4220" s="85" t="s">
        <v>3</v>
      </c>
      <c r="G4220" s="85">
        <v>1739329</v>
      </c>
      <c r="H4220" s="89"/>
      <c r="I4220" s="270" t="s">
        <v>10112</v>
      </c>
      <c r="J4220" s="89"/>
      <c r="K4220" s="89"/>
      <c r="L4220" s="89"/>
      <c r="M4220" s="89"/>
      <c r="N4220" s="271">
        <v>0</v>
      </c>
      <c r="O4220" s="271">
        <v>70</v>
      </c>
      <c r="P4220" s="89" t="s">
        <v>670</v>
      </c>
    </row>
    <row r="4221" spans="1:16" ht="38.25">
      <c r="A4221" s="268">
        <v>35</v>
      </c>
      <c r="B4221" s="89"/>
      <c r="C4221" s="269" t="s">
        <v>46</v>
      </c>
      <c r="D4221" s="84">
        <v>43594</v>
      </c>
      <c r="E4221" s="85" t="s">
        <v>8425</v>
      </c>
      <c r="F4221" s="85" t="s">
        <v>3</v>
      </c>
      <c r="G4221" s="85">
        <v>1739365</v>
      </c>
      <c r="H4221" s="89"/>
      <c r="I4221" s="270" t="s">
        <v>10113</v>
      </c>
      <c r="J4221" s="89"/>
      <c r="K4221" s="89"/>
      <c r="L4221" s="89"/>
      <c r="M4221" s="89"/>
      <c r="N4221" s="271">
        <v>0</v>
      </c>
      <c r="O4221" s="271">
        <v>1203.3900000000001</v>
      </c>
      <c r="P4221" s="89" t="s">
        <v>670</v>
      </c>
    </row>
    <row r="4222" spans="1:16" ht="38.25">
      <c r="A4222" s="268" t="s">
        <v>565</v>
      </c>
      <c r="B4222" s="89"/>
      <c r="C4222" s="269" t="s">
        <v>615</v>
      </c>
      <c r="D4222" s="84">
        <v>43594</v>
      </c>
      <c r="E4222" s="85" t="s">
        <v>8426</v>
      </c>
      <c r="F4222" s="85" t="s">
        <v>3</v>
      </c>
      <c r="G4222" s="85">
        <v>1739374</v>
      </c>
      <c r="H4222" s="89"/>
      <c r="I4222" s="270" t="s">
        <v>737</v>
      </c>
      <c r="J4222" s="89"/>
      <c r="K4222" s="89"/>
      <c r="L4222" s="89"/>
      <c r="M4222" s="89"/>
      <c r="N4222" s="271">
        <v>0</v>
      </c>
      <c r="O4222" s="271">
        <v>150</v>
      </c>
      <c r="P4222" s="89" t="s">
        <v>670</v>
      </c>
    </row>
    <row r="4223" spans="1:16" ht="51">
      <c r="A4223" s="268">
        <v>35</v>
      </c>
      <c r="B4223" s="89"/>
      <c r="C4223" s="269" t="s">
        <v>46</v>
      </c>
      <c r="D4223" s="84">
        <v>43594</v>
      </c>
      <c r="E4223" s="85" t="s">
        <v>8427</v>
      </c>
      <c r="F4223" s="85" t="s">
        <v>3</v>
      </c>
      <c r="G4223" s="85">
        <v>1739388</v>
      </c>
      <c r="H4223" s="89"/>
      <c r="I4223" s="270" t="s">
        <v>10114</v>
      </c>
      <c r="J4223" s="89"/>
      <c r="K4223" s="89"/>
      <c r="L4223" s="89"/>
      <c r="M4223" s="89"/>
      <c r="N4223" s="271">
        <v>0</v>
      </c>
      <c r="O4223" s="271">
        <v>400</v>
      </c>
      <c r="P4223" s="89" t="s">
        <v>670</v>
      </c>
    </row>
    <row r="4224" spans="1:16" ht="51">
      <c r="A4224" s="268">
        <v>902</v>
      </c>
      <c r="B4224" s="89"/>
      <c r="C4224" s="269" t="s">
        <v>203</v>
      </c>
      <c r="D4224" s="84">
        <v>43594</v>
      </c>
      <c r="E4224" s="85" t="s">
        <v>8428</v>
      </c>
      <c r="F4224" s="85" t="s">
        <v>3</v>
      </c>
      <c r="G4224" s="85">
        <v>1739407</v>
      </c>
      <c r="H4224" s="89"/>
      <c r="I4224" s="270" t="s">
        <v>10115</v>
      </c>
      <c r="J4224" s="89"/>
      <c r="K4224" s="89"/>
      <c r="L4224" s="89"/>
      <c r="M4224" s="89"/>
      <c r="N4224" s="271">
        <v>0</v>
      </c>
      <c r="O4224" s="271">
        <v>347.67</v>
      </c>
      <c r="P4224" s="89" t="s">
        <v>741</v>
      </c>
    </row>
    <row r="4225" spans="1:16" ht="51" hidden="1">
      <c r="A4225" s="268" t="s">
        <v>556</v>
      </c>
      <c r="B4225" s="89"/>
      <c r="C4225" s="269" t="s">
        <v>616</v>
      </c>
      <c r="D4225" s="84">
        <v>43594</v>
      </c>
      <c r="E4225" s="85" t="s">
        <v>8429</v>
      </c>
      <c r="F4225" s="85" t="s">
        <v>11</v>
      </c>
      <c r="G4225" s="85">
        <v>953538</v>
      </c>
      <c r="H4225" s="89"/>
      <c r="I4225" s="270" t="s">
        <v>10116</v>
      </c>
      <c r="J4225" s="89"/>
      <c r="K4225" s="89"/>
      <c r="L4225" s="89"/>
      <c r="M4225" s="89"/>
      <c r="N4225" s="271">
        <v>50</v>
      </c>
      <c r="O4225" s="271">
        <v>0</v>
      </c>
      <c r="P4225" s="89" t="s">
        <v>670</v>
      </c>
    </row>
    <row r="4226" spans="1:16" ht="102" hidden="1">
      <c r="A4226" s="268" t="s">
        <v>559</v>
      </c>
      <c r="B4226" s="89"/>
      <c r="C4226" s="269" t="s">
        <v>760</v>
      </c>
      <c r="D4226" s="84">
        <v>43594</v>
      </c>
      <c r="E4226" s="85" t="s">
        <v>8430</v>
      </c>
      <c r="F4226" s="85" t="s">
        <v>628</v>
      </c>
      <c r="G4226" s="85">
        <v>388609</v>
      </c>
      <c r="H4226" s="89"/>
      <c r="I4226" s="270" t="s">
        <v>10117</v>
      </c>
      <c r="J4226" s="89"/>
      <c r="K4226" s="89"/>
      <c r="L4226" s="89"/>
      <c r="M4226" s="89"/>
      <c r="N4226" s="271">
        <v>0</v>
      </c>
      <c r="O4226" s="271">
        <v>250</v>
      </c>
      <c r="P4226" s="89" t="s">
        <v>670</v>
      </c>
    </row>
    <row r="4227" spans="1:16" ht="102" hidden="1">
      <c r="A4227" s="268" t="s">
        <v>559</v>
      </c>
      <c r="B4227" s="89"/>
      <c r="C4227" s="269" t="s">
        <v>760</v>
      </c>
      <c r="D4227" s="84">
        <v>43594</v>
      </c>
      <c r="E4227" s="85" t="s">
        <v>8430</v>
      </c>
      <c r="F4227" s="85" t="s">
        <v>628</v>
      </c>
      <c r="G4227" s="85">
        <v>388554</v>
      </c>
      <c r="H4227" s="89"/>
      <c r="I4227" s="270" t="s">
        <v>10118</v>
      </c>
      <c r="J4227" s="89"/>
      <c r="K4227" s="89"/>
      <c r="L4227" s="89"/>
      <c r="M4227" s="89"/>
      <c r="N4227" s="271">
        <v>0</v>
      </c>
      <c r="O4227" s="271">
        <v>1000</v>
      </c>
      <c r="P4227" s="89" t="s">
        <v>670</v>
      </c>
    </row>
    <row r="4228" spans="1:16" ht="102" hidden="1">
      <c r="A4228" s="268" t="s">
        <v>559</v>
      </c>
      <c r="B4228" s="89"/>
      <c r="C4228" s="269" t="s">
        <v>760</v>
      </c>
      <c r="D4228" s="84">
        <v>43594</v>
      </c>
      <c r="E4228" s="85" t="s">
        <v>8430</v>
      </c>
      <c r="F4228" s="85" t="s">
        <v>628</v>
      </c>
      <c r="G4228" s="85">
        <v>388622</v>
      </c>
      <c r="H4228" s="89"/>
      <c r="I4228" s="270" t="s">
        <v>10119</v>
      </c>
      <c r="J4228" s="89"/>
      <c r="K4228" s="89"/>
      <c r="L4228" s="89"/>
      <c r="M4228" s="89"/>
      <c r="N4228" s="271">
        <v>0</v>
      </c>
      <c r="O4228" s="271">
        <v>7500</v>
      </c>
      <c r="P4228" s="89" t="s">
        <v>670</v>
      </c>
    </row>
    <row r="4229" spans="1:16" ht="102" hidden="1">
      <c r="A4229" s="268" t="s">
        <v>559</v>
      </c>
      <c r="B4229" s="89"/>
      <c r="C4229" s="269" t="s">
        <v>760</v>
      </c>
      <c r="D4229" s="84">
        <v>43594</v>
      </c>
      <c r="E4229" s="85" t="s">
        <v>8430</v>
      </c>
      <c r="F4229" s="85" t="s">
        <v>628</v>
      </c>
      <c r="G4229" s="85">
        <v>388595</v>
      </c>
      <c r="H4229" s="89"/>
      <c r="I4229" s="270" t="s">
        <v>10120</v>
      </c>
      <c r="J4229" s="89"/>
      <c r="K4229" s="89"/>
      <c r="L4229" s="89"/>
      <c r="M4229" s="89"/>
      <c r="N4229" s="271">
        <v>0</v>
      </c>
      <c r="O4229" s="271">
        <v>2000</v>
      </c>
      <c r="P4229" s="89" t="s">
        <v>670</v>
      </c>
    </row>
    <row r="4230" spans="1:16" ht="102" hidden="1">
      <c r="A4230" s="268" t="s">
        <v>559</v>
      </c>
      <c r="B4230" s="89"/>
      <c r="C4230" s="269" t="s">
        <v>760</v>
      </c>
      <c r="D4230" s="84">
        <v>43594</v>
      </c>
      <c r="E4230" s="85" t="s">
        <v>8430</v>
      </c>
      <c r="F4230" s="85" t="s">
        <v>628</v>
      </c>
      <c r="G4230" s="85">
        <v>388619</v>
      </c>
      <c r="H4230" s="89"/>
      <c r="I4230" s="270" t="s">
        <v>10121</v>
      </c>
      <c r="J4230" s="89"/>
      <c r="K4230" s="89"/>
      <c r="L4230" s="89"/>
      <c r="M4230" s="89"/>
      <c r="N4230" s="271">
        <v>0</v>
      </c>
      <c r="O4230" s="271">
        <v>2000</v>
      </c>
      <c r="P4230" s="89" t="s">
        <v>670</v>
      </c>
    </row>
    <row r="4231" spans="1:16" ht="102" hidden="1">
      <c r="A4231" s="268" t="s">
        <v>559</v>
      </c>
      <c r="B4231" s="89"/>
      <c r="C4231" s="269" t="s">
        <v>760</v>
      </c>
      <c r="D4231" s="84">
        <v>43594</v>
      </c>
      <c r="E4231" s="85" t="s">
        <v>8430</v>
      </c>
      <c r="F4231" s="85" t="s">
        <v>628</v>
      </c>
      <c r="G4231" s="85">
        <v>388599</v>
      </c>
      <c r="H4231" s="89"/>
      <c r="I4231" s="270" t="s">
        <v>10122</v>
      </c>
      <c r="J4231" s="89"/>
      <c r="K4231" s="89"/>
      <c r="L4231" s="89"/>
      <c r="M4231" s="89"/>
      <c r="N4231" s="271">
        <v>0</v>
      </c>
      <c r="O4231" s="271">
        <v>22250</v>
      </c>
      <c r="P4231" s="89" t="s">
        <v>670</v>
      </c>
    </row>
    <row r="4232" spans="1:16" ht="102" hidden="1">
      <c r="A4232" s="268" t="s">
        <v>559</v>
      </c>
      <c r="B4232" s="89"/>
      <c r="C4232" s="269" t="s">
        <v>760</v>
      </c>
      <c r="D4232" s="84">
        <v>43594</v>
      </c>
      <c r="E4232" s="85" t="s">
        <v>8430</v>
      </c>
      <c r="F4232" s="85" t="s">
        <v>628</v>
      </c>
      <c r="G4232" s="85">
        <v>390105</v>
      </c>
      <c r="H4232" s="89"/>
      <c r="I4232" s="270" t="s">
        <v>10123</v>
      </c>
      <c r="J4232" s="89"/>
      <c r="K4232" s="89"/>
      <c r="L4232" s="89"/>
      <c r="M4232" s="89"/>
      <c r="N4232" s="271">
        <v>0</v>
      </c>
      <c r="O4232" s="271">
        <v>150</v>
      </c>
      <c r="P4232" s="89" t="s">
        <v>670</v>
      </c>
    </row>
    <row r="4233" spans="1:16" ht="102" hidden="1">
      <c r="A4233" s="268" t="s">
        <v>559</v>
      </c>
      <c r="B4233" s="89"/>
      <c r="C4233" s="269" t="s">
        <v>760</v>
      </c>
      <c r="D4233" s="84">
        <v>43594</v>
      </c>
      <c r="E4233" s="85" t="s">
        <v>8430</v>
      </c>
      <c r="F4233" s="85" t="s">
        <v>628</v>
      </c>
      <c r="G4233" s="85">
        <v>388604</v>
      </c>
      <c r="H4233" s="89"/>
      <c r="I4233" s="270" t="s">
        <v>10124</v>
      </c>
      <c r="J4233" s="89"/>
      <c r="K4233" s="89"/>
      <c r="L4233" s="89"/>
      <c r="M4233" s="89"/>
      <c r="N4233" s="271">
        <v>0</v>
      </c>
      <c r="O4233" s="271">
        <v>37.5</v>
      </c>
      <c r="P4233" s="89" t="s">
        <v>670</v>
      </c>
    </row>
    <row r="4234" spans="1:16" ht="102" hidden="1">
      <c r="A4234" s="268" t="s">
        <v>559</v>
      </c>
      <c r="B4234" s="89"/>
      <c r="C4234" s="269" t="s">
        <v>760</v>
      </c>
      <c r="D4234" s="84">
        <v>43594</v>
      </c>
      <c r="E4234" s="85" t="s">
        <v>8430</v>
      </c>
      <c r="F4234" s="85" t="s">
        <v>628</v>
      </c>
      <c r="G4234" s="85">
        <v>388631</v>
      </c>
      <c r="H4234" s="89"/>
      <c r="I4234" s="270" t="s">
        <v>10125</v>
      </c>
      <c r="J4234" s="89"/>
      <c r="K4234" s="89"/>
      <c r="L4234" s="89"/>
      <c r="M4234" s="89"/>
      <c r="N4234" s="271">
        <v>0</v>
      </c>
      <c r="O4234" s="271">
        <v>3000</v>
      </c>
      <c r="P4234" s="89" t="s">
        <v>670</v>
      </c>
    </row>
    <row r="4235" spans="1:16" ht="102" hidden="1">
      <c r="A4235" s="268" t="s">
        <v>559</v>
      </c>
      <c r="B4235" s="89"/>
      <c r="C4235" s="269" t="s">
        <v>760</v>
      </c>
      <c r="D4235" s="84">
        <v>43594</v>
      </c>
      <c r="E4235" s="85" t="s">
        <v>8430</v>
      </c>
      <c r="F4235" s="85" t="s">
        <v>628</v>
      </c>
      <c r="G4235" s="85">
        <v>388617</v>
      </c>
      <c r="H4235" s="89"/>
      <c r="I4235" s="270" t="s">
        <v>10126</v>
      </c>
      <c r="J4235" s="89"/>
      <c r="K4235" s="89"/>
      <c r="L4235" s="89"/>
      <c r="M4235" s="89"/>
      <c r="N4235" s="271">
        <v>0</v>
      </c>
      <c r="O4235" s="271">
        <v>100</v>
      </c>
      <c r="P4235" s="89" t="s">
        <v>670</v>
      </c>
    </row>
    <row r="4236" spans="1:16" ht="102" hidden="1">
      <c r="A4236" s="268" t="s">
        <v>559</v>
      </c>
      <c r="B4236" s="89"/>
      <c r="C4236" s="269" t="s">
        <v>760</v>
      </c>
      <c r="D4236" s="84">
        <v>43594</v>
      </c>
      <c r="E4236" s="85" t="s">
        <v>8430</v>
      </c>
      <c r="F4236" s="85" t="s">
        <v>628</v>
      </c>
      <c r="G4236" s="85">
        <v>390005</v>
      </c>
      <c r="H4236" s="89"/>
      <c r="I4236" s="270" t="s">
        <v>10127</v>
      </c>
      <c r="J4236" s="89"/>
      <c r="K4236" s="89"/>
      <c r="L4236" s="89"/>
      <c r="M4236" s="89"/>
      <c r="N4236" s="271">
        <v>0</v>
      </c>
      <c r="O4236" s="271">
        <v>1000</v>
      </c>
      <c r="P4236" s="89" t="s">
        <v>670</v>
      </c>
    </row>
    <row r="4237" spans="1:16" ht="102" hidden="1">
      <c r="A4237" s="268" t="s">
        <v>559</v>
      </c>
      <c r="B4237" s="89"/>
      <c r="C4237" s="269" t="s">
        <v>760</v>
      </c>
      <c r="D4237" s="84">
        <v>43594</v>
      </c>
      <c r="E4237" s="85" t="s">
        <v>8430</v>
      </c>
      <c r="F4237" s="85" t="s">
        <v>628</v>
      </c>
      <c r="G4237" s="85">
        <v>388591</v>
      </c>
      <c r="H4237" s="89"/>
      <c r="I4237" s="270" t="s">
        <v>10128</v>
      </c>
      <c r="J4237" s="89"/>
      <c r="K4237" s="89"/>
      <c r="L4237" s="89"/>
      <c r="M4237" s="89"/>
      <c r="N4237" s="271">
        <v>0</v>
      </c>
      <c r="O4237" s="271">
        <v>2000</v>
      </c>
      <c r="P4237" s="89" t="s">
        <v>670</v>
      </c>
    </row>
    <row r="4238" spans="1:16" ht="102" hidden="1">
      <c r="A4238" s="268" t="s">
        <v>559</v>
      </c>
      <c r="B4238" s="89"/>
      <c r="C4238" s="269" t="s">
        <v>760</v>
      </c>
      <c r="D4238" s="84">
        <v>43594</v>
      </c>
      <c r="E4238" s="85" t="s">
        <v>8430</v>
      </c>
      <c r="F4238" s="85" t="s">
        <v>628</v>
      </c>
      <c r="G4238" s="85">
        <v>388623</v>
      </c>
      <c r="H4238" s="89"/>
      <c r="I4238" s="270" t="s">
        <v>10129</v>
      </c>
      <c r="J4238" s="89"/>
      <c r="K4238" s="89"/>
      <c r="L4238" s="89"/>
      <c r="M4238" s="89"/>
      <c r="N4238" s="271">
        <v>0</v>
      </c>
      <c r="O4238" s="271">
        <v>50</v>
      </c>
      <c r="P4238" s="89" t="s">
        <v>670</v>
      </c>
    </row>
    <row r="4239" spans="1:16" ht="102" hidden="1">
      <c r="A4239" s="268" t="s">
        <v>559</v>
      </c>
      <c r="B4239" s="89"/>
      <c r="C4239" s="269" t="s">
        <v>760</v>
      </c>
      <c r="D4239" s="84">
        <v>43594</v>
      </c>
      <c r="E4239" s="85" t="s">
        <v>8430</v>
      </c>
      <c r="F4239" s="85" t="s">
        <v>628</v>
      </c>
      <c r="G4239" s="85">
        <v>388589</v>
      </c>
      <c r="H4239" s="89"/>
      <c r="I4239" s="270" t="s">
        <v>10130</v>
      </c>
      <c r="J4239" s="89"/>
      <c r="K4239" s="89"/>
      <c r="L4239" s="89"/>
      <c r="M4239" s="89"/>
      <c r="N4239" s="271">
        <v>0</v>
      </c>
      <c r="O4239" s="271">
        <v>24300</v>
      </c>
      <c r="P4239" s="89" t="s">
        <v>670</v>
      </c>
    </row>
    <row r="4240" spans="1:16" ht="102" hidden="1">
      <c r="A4240" s="268" t="s">
        <v>559</v>
      </c>
      <c r="B4240" s="89"/>
      <c r="C4240" s="269" t="s">
        <v>760</v>
      </c>
      <c r="D4240" s="84">
        <v>43594</v>
      </c>
      <c r="E4240" s="85" t="s">
        <v>8430</v>
      </c>
      <c r="F4240" s="85" t="s">
        <v>628</v>
      </c>
      <c r="G4240" s="85">
        <v>388626</v>
      </c>
      <c r="H4240" s="89"/>
      <c r="I4240" s="270" t="s">
        <v>10131</v>
      </c>
      <c r="J4240" s="89"/>
      <c r="K4240" s="89"/>
      <c r="L4240" s="89"/>
      <c r="M4240" s="89"/>
      <c r="N4240" s="271">
        <v>0</v>
      </c>
      <c r="O4240" s="271">
        <v>3525</v>
      </c>
      <c r="P4240" s="89" t="s">
        <v>670</v>
      </c>
    </row>
    <row r="4241" spans="1:16" ht="102" hidden="1">
      <c r="A4241" s="268" t="s">
        <v>559</v>
      </c>
      <c r="B4241" s="89"/>
      <c r="C4241" s="269" t="s">
        <v>760</v>
      </c>
      <c r="D4241" s="84">
        <v>43594</v>
      </c>
      <c r="E4241" s="85" t="s">
        <v>8430</v>
      </c>
      <c r="F4241" s="85" t="s">
        <v>628</v>
      </c>
      <c r="G4241" s="85">
        <v>388583</v>
      </c>
      <c r="H4241" s="89"/>
      <c r="I4241" s="270" t="s">
        <v>10132</v>
      </c>
      <c r="J4241" s="89"/>
      <c r="K4241" s="89"/>
      <c r="L4241" s="89"/>
      <c r="M4241" s="89"/>
      <c r="N4241" s="271">
        <v>0</v>
      </c>
      <c r="O4241" s="271">
        <v>21600</v>
      </c>
      <c r="P4241" s="89" t="s">
        <v>670</v>
      </c>
    </row>
    <row r="4242" spans="1:16" ht="102" hidden="1">
      <c r="A4242" s="268" t="s">
        <v>559</v>
      </c>
      <c r="B4242" s="89"/>
      <c r="C4242" s="269" t="s">
        <v>760</v>
      </c>
      <c r="D4242" s="84">
        <v>43594</v>
      </c>
      <c r="E4242" s="85" t="s">
        <v>8430</v>
      </c>
      <c r="F4242" s="85" t="s">
        <v>628</v>
      </c>
      <c r="G4242" s="85">
        <v>390106</v>
      </c>
      <c r="H4242" s="89"/>
      <c r="I4242" s="270" t="s">
        <v>10133</v>
      </c>
      <c r="J4242" s="89"/>
      <c r="K4242" s="89"/>
      <c r="L4242" s="89"/>
      <c r="M4242" s="89"/>
      <c r="N4242" s="271">
        <v>0</v>
      </c>
      <c r="O4242" s="271">
        <v>3250</v>
      </c>
      <c r="P4242" s="89" t="s">
        <v>670</v>
      </c>
    </row>
    <row r="4243" spans="1:16" ht="102" hidden="1">
      <c r="A4243" s="268" t="s">
        <v>559</v>
      </c>
      <c r="B4243" s="89"/>
      <c r="C4243" s="269" t="s">
        <v>760</v>
      </c>
      <c r="D4243" s="84">
        <v>43594</v>
      </c>
      <c r="E4243" s="85" t="s">
        <v>8430</v>
      </c>
      <c r="F4243" s="85" t="s">
        <v>628</v>
      </c>
      <c r="G4243" s="85">
        <v>388593</v>
      </c>
      <c r="H4243" s="89"/>
      <c r="I4243" s="270" t="s">
        <v>10134</v>
      </c>
      <c r="J4243" s="89"/>
      <c r="K4243" s="89"/>
      <c r="L4243" s="89"/>
      <c r="M4243" s="89"/>
      <c r="N4243" s="271">
        <v>0</v>
      </c>
      <c r="O4243" s="271">
        <v>750</v>
      </c>
      <c r="P4243" s="89" t="s">
        <v>670</v>
      </c>
    </row>
    <row r="4244" spans="1:16" ht="102" hidden="1">
      <c r="A4244" s="268" t="s">
        <v>559</v>
      </c>
      <c r="B4244" s="89"/>
      <c r="C4244" s="269" t="s">
        <v>760</v>
      </c>
      <c r="D4244" s="84">
        <v>43594</v>
      </c>
      <c r="E4244" s="85" t="s">
        <v>8430</v>
      </c>
      <c r="F4244" s="85" t="s">
        <v>628</v>
      </c>
      <c r="G4244" s="85">
        <v>388572</v>
      </c>
      <c r="H4244" s="89"/>
      <c r="I4244" s="270" t="s">
        <v>10135</v>
      </c>
      <c r="J4244" s="89"/>
      <c r="K4244" s="89"/>
      <c r="L4244" s="89"/>
      <c r="M4244" s="89"/>
      <c r="N4244" s="271">
        <v>0</v>
      </c>
      <c r="O4244" s="271">
        <v>750</v>
      </c>
      <c r="P4244" s="89" t="s">
        <v>670</v>
      </c>
    </row>
    <row r="4245" spans="1:16" ht="102" hidden="1">
      <c r="A4245" s="268" t="s">
        <v>559</v>
      </c>
      <c r="B4245" s="89"/>
      <c r="C4245" s="269" t="s">
        <v>760</v>
      </c>
      <c r="D4245" s="84">
        <v>43594</v>
      </c>
      <c r="E4245" s="85" t="s">
        <v>8430</v>
      </c>
      <c r="F4245" s="85" t="s">
        <v>628</v>
      </c>
      <c r="G4245" s="85">
        <v>390108</v>
      </c>
      <c r="H4245" s="89"/>
      <c r="I4245" s="270" t="s">
        <v>10136</v>
      </c>
      <c r="J4245" s="89"/>
      <c r="K4245" s="89"/>
      <c r="L4245" s="89"/>
      <c r="M4245" s="89"/>
      <c r="N4245" s="271">
        <v>0</v>
      </c>
      <c r="O4245" s="271">
        <v>500</v>
      </c>
      <c r="P4245" s="89" t="s">
        <v>670</v>
      </c>
    </row>
    <row r="4246" spans="1:16" ht="102" hidden="1">
      <c r="A4246" s="268" t="s">
        <v>559</v>
      </c>
      <c r="B4246" s="89"/>
      <c r="C4246" s="269" t="s">
        <v>760</v>
      </c>
      <c r="D4246" s="84">
        <v>43594</v>
      </c>
      <c r="E4246" s="85" t="s">
        <v>8430</v>
      </c>
      <c r="F4246" s="85" t="s">
        <v>628</v>
      </c>
      <c r="G4246" s="85">
        <v>388580</v>
      </c>
      <c r="H4246" s="89"/>
      <c r="I4246" s="270" t="s">
        <v>10137</v>
      </c>
      <c r="J4246" s="89"/>
      <c r="K4246" s="89"/>
      <c r="L4246" s="89"/>
      <c r="M4246" s="89"/>
      <c r="N4246" s="271">
        <v>0</v>
      </c>
      <c r="O4246" s="271">
        <v>2600</v>
      </c>
      <c r="P4246" s="89" t="s">
        <v>670</v>
      </c>
    </row>
    <row r="4247" spans="1:16" ht="102" hidden="1">
      <c r="A4247" s="268" t="s">
        <v>559</v>
      </c>
      <c r="B4247" s="89"/>
      <c r="C4247" s="269" t="s">
        <v>760</v>
      </c>
      <c r="D4247" s="84">
        <v>43594</v>
      </c>
      <c r="E4247" s="85" t="s">
        <v>8430</v>
      </c>
      <c r="F4247" s="85" t="s">
        <v>628</v>
      </c>
      <c r="G4247" s="85">
        <v>390109</v>
      </c>
      <c r="H4247" s="89"/>
      <c r="I4247" s="270" t="s">
        <v>10138</v>
      </c>
      <c r="J4247" s="89"/>
      <c r="K4247" s="89"/>
      <c r="L4247" s="89"/>
      <c r="M4247" s="89"/>
      <c r="N4247" s="271">
        <v>0</v>
      </c>
      <c r="O4247" s="271">
        <v>4500</v>
      </c>
      <c r="P4247" s="89" t="s">
        <v>670</v>
      </c>
    </row>
    <row r="4248" spans="1:16" ht="102" hidden="1">
      <c r="A4248" s="268" t="s">
        <v>559</v>
      </c>
      <c r="B4248" s="89"/>
      <c r="C4248" s="269" t="s">
        <v>760</v>
      </c>
      <c r="D4248" s="84">
        <v>43594</v>
      </c>
      <c r="E4248" s="85" t="s">
        <v>8430</v>
      </c>
      <c r="F4248" s="85" t="s">
        <v>628</v>
      </c>
      <c r="G4248" s="85">
        <v>388632</v>
      </c>
      <c r="H4248" s="89"/>
      <c r="I4248" s="270" t="s">
        <v>10139</v>
      </c>
      <c r="J4248" s="89"/>
      <c r="K4248" s="89"/>
      <c r="L4248" s="89"/>
      <c r="M4248" s="89"/>
      <c r="N4248" s="271">
        <v>0</v>
      </c>
      <c r="O4248" s="271">
        <v>1550</v>
      </c>
      <c r="P4248" s="89" t="s">
        <v>670</v>
      </c>
    </row>
    <row r="4249" spans="1:16" ht="102" hidden="1">
      <c r="A4249" s="268" t="s">
        <v>559</v>
      </c>
      <c r="B4249" s="89"/>
      <c r="C4249" s="269" t="s">
        <v>760</v>
      </c>
      <c r="D4249" s="84">
        <v>43594</v>
      </c>
      <c r="E4249" s="85" t="s">
        <v>8430</v>
      </c>
      <c r="F4249" s="85" t="s">
        <v>628</v>
      </c>
      <c r="G4249" s="85">
        <v>388586</v>
      </c>
      <c r="H4249" s="89"/>
      <c r="I4249" s="270" t="s">
        <v>10140</v>
      </c>
      <c r="J4249" s="89"/>
      <c r="K4249" s="89"/>
      <c r="L4249" s="89"/>
      <c r="M4249" s="89"/>
      <c r="N4249" s="271">
        <v>0</v>
      </c>
      <c r="O4249" s="271">
        <v>650</v>
      </c>
      <c r="P4249" s="89" t="s">
        <v>670</v>
      </c>
    </row>
    <row r="4250" spans="1:16" ht="102" hidden="1">
      <c r="A4250" s="268" t="s">
        <v>559</v>
      </c>
      <c r="B4250" s="89"/>
      <c r="C4250" s="269" t="s">
        <v>760</v>
      </c>
      <c r="D4250" s="84">
        <v>43594</v>
      </c>
      <c r="E4250" s="85" t="s">
        <v>8430</v>
      </c>
      <c r="F4250" s="85" t="s">
        <v>628</v>
      </c>
      <c r="G4250" s="85">
        <v>388637</v>
      </c>
      <c r="H4250" s="89"/>
      <c r="I4250" s="270" t="s">
        <v>10141</v>
      </c>
      <c r="J4250" s="89"/>
      <c r="K4250" s="89"/>
      <c r="L4250" s="89"/>
      <c r="M4250" s="89"/>
      <c r="N4250" s="271">
        <v>0</v>
      </c>
      <c r="O4250" s="271">
        <v>750</v>
      </c>
      <c r="P4250" s="89" t="s">
        <v>670</v>
      </c>
    </row>
    <row r="4251" spans="1:16" ht="102" hidden="1">
      <c r="A4251" s="268" t="s">
        <v>559</v>
      </c>
      <c r="B4251" s="89"/>
      <c r="C4251" s="269" t="s">
        <v>760</v>
      </c>
      <c r="D4251" s="84">
        <v>43594</v>
      </c>
      <c r="E4251" s="85" t="s">
        <v>8430</v>
      </c>
      <c r="F4251" s="85" t="s">
        <v>628</v>
      </c>
      <c r="G4251" s="85">
        <v>388575</v>
      </c>
      <c r="H4251" s="89"/>
      <c r="I4251" s="270" t="s">
        <v>10142</v>
      </c>
      <c r="J4251" s="89"/>
      <c r="K4251" s="89"/>
      <c r="L4251" s="89"/>
      <c r="M4251" s="89"/>
      <c r="N4251" s="271">
        <v>0</v>
      </c>
      <c r="O4251" s="271">
        <v>18480</v>
      </c>
      <c r="P4251" s="89" t="s">
        <v>670</v>
      </c>
    </row>
    <row r="4252" spans="1:16" ht="102" hidden="1">
      <c r="A4252" s="268" t="s">
        <v>559</v>
      </c>
      <c r="B4252" s="89"/>
      <c r="C4252" s="269" t="s">
        <v>760</v>
      </c>
      <c r="D4252" s="84">
        <v>43594</v>
      </c>
      <c r="E4252" s="85" t="s">
        <v>8430</v>
      </c>
      <c r="F4252" s="85" t="s">
        <v>628</v>
      </c>
      <c r="G4252" s="85">
        <v>390114</v>
      </c>
      <c r="H4252" s="89"/>
      <c r="I4252" s="270" t="s">
        <v>10143</v>
      </c>
      <c r="J4252" s="89"/>
      <c r="K4252" s="89"/>
      <c r="L4252" s="89"/>
      <c r="M4252" s="89"/>
      <c r="N4252" s="271">
        <v>0</v>
      </c>
      <c r="O4252" s="271">
        <v>1000</v>
      </c>
      <c r="P4252" s="89" t="s">
        <v>670</v>
      </c>
    </row>
    <row r="4253" spans="1:16" ht="102" hidden="1">
      <c r="A4253" s="268" t="s">
        <v>559</v>
      </c>
      <c r="B4253" s="89"/>
      <c r="C4253" s="269" t="s">
        <v>760</v>
      </c>
      <c r="D4253" s="84">
        <v>43594</v>
      </c>
      <c r="E4253" s="85" t="s">
        <v>8430</v>
      </c>
      <c r="F4253" s="85" t="s">
        <v>628</v>
      </c>
      <c r="G4253" s="85">
        <v>388566</v>
      </c>
      <c r="H4253" s="89"/>
      <c r="I4253" s="270" t="s">
        <v>10144</v>
      </c>
      <c r="J4253" s="89"/>
      <c r="K4253" s="89"/>
      <c r="L4253" s="89"/>
      <c r="M4253" s="89"/>
      <c r="N4253" s="271">
        <v>0</v>
      </c>
      <c r="O4253" s="271">
        <v>1500</v>
      </c>
      <c r="P4253" s="89" t="s">
        <v>670</v>
      </c>
    </row>
    <row r="4254" spans="1:16" ht="102" hidden="1">
      <c r="A4254" s="268" t="s">
        <v>559</v>
      </c>
      <c r="B4254" s="89"/>
      <c r="C4254" s="269" t="s">
        <v>760</v>
      </c>
      <c r="D4254" s="84">
        <v>43594</v>
      </c>
      <c r="E4254" s="85" t="s">
        <v>8430</v>
      </c>
      <c r="F4254" s="85" t="s">
        <v>628</v>
      </c>
      <c r="G4254" s="85">
        <v>390120</v>
      </c>
      <c r="H4254" s="89"/>
      <c r="I4254" s="270" t="s">
        <v>10145</v>
      </c>
      <c r="J4254" s="89"/>
      <c r="K4254" s="89"/>
      <c r="L4254" s="89"/>
      <c r="M4254" s="89"/>
      <c r="N4254" s="271">
        <v>0</v>
      </c>
      <c r="O4254" s="271">
        <v>1700</v>
      </c>
      <c r="P4254" s="89" t="s">
        <v>670</v>
      </c>
    </row>
    <row r="4255" spans="1:16" ht="102" hidden="1">
      <c r="A4255" s="268" t="s">
        <v>559</v>
      </c>
      <c r="B4255" s="89"/>
      <c r="C4255" s="269" t="s">
        <v>760</v>
      </c>
      <c r="D4255" s="84">
        <v>43594</v>
      </c>
      <c r="E4255" s="85" t="s">
        <v>8430</v>
      </c>
      <c r="F4255" s="85" t="s">
        <v>628</v>
      </c>
      <c r="G4255" s="85">
        <v>388561</v>
      </c>
      <c r="H4255" s="89"/>
      <c r="I4255" s="270" t="s">
        <v>10146</v>
      </c>
      <c r="J4255" s="89"/>
      <c r="K4255" s="89"/>
      <c r="L4255" s="89"/>
      <c r="M4255" s="89"/>
      <c r="N4255" s="271">
        <v>0</v>
      </c>
      <c r="O4255" s="271">
        <v>2500</v>
      </c>
      <c r="P4255" s="89" t="s">
        <v>670</v>
      </c>
    </row>
    <row r="4256" spans="1:16" ht="102" hidden="1">
      <c r="A4256" s="268" t="s">
        <v>559</v>
      </c>
      <c r="B4256" s="89"/>
      <c r="C4256" s="269" t="s">
        <v>760</v>
      </c>
      <c r="D4256" s="84">
        <v>43594</v>
      </c>
      <c r="E4256" s="85" t="s">
        <v>8430</v>
      </c>
      <c r="F4256" s="85" t="s">
        <v>628</v>
      </c>
      <c r="G4256" s="85">
        <v>390115</v>
      </c>
      <c r="H4256" s="89"/>
      <c r="I4256" s="270" t="s">
        <v>10147</v>
      </c>
      <c r="J4256" s="89"/>
      <c r="K4256" s="89"/>
      <c r="L4256" s="89"/>
      <c r="M4256" s="89"/>
      <c r="N4256" s="271">
        <v>0</v>
      </c>
      <c r="O4256" s="271">
        <v>12750</v>
      </c>
      <c r="P4256" s="89" t="s">
        <v>670</v>
      </c>
    </row>
    <row r="4257" spans="1:16" ht="102" hidden="1">
      <c r="A4257" s="268" t="s">
        <v>559</v>
      </c>
      <c r="B4257" s="89"/>
      <c r="C4257" s="269" t="s">
        <v>760</v>
      </c>
      <c r="D4257" s="84">
        <v>43594</v>
      </c>
      <c r="E4257" s="85" t="s">
        <v>8430</v>
      </c>
      <c r="F4257" s="85" t="s">
        <v>628</v>
      </c>
      <c r="G4257" s="85">
        <v>388570</v>
      </c>
      <c r="H4257" s="89"/>
      <c r="I4257" s="270" t="s">
        <v>10148</v>
      </c>
      <c r="J4257" s="89"/>
      <c r="K4257" s="89"/>
      <c r="L4257" s="89"/>
      <c r="M4257" s="89"/>
      <c r="N4257" s="271">
        <v>0</v>
      </c>
      <c r="O4257" s="271">
        <v>6300</v>
      </c>
      <c r="P4257" s="89" t="s">
        <v>670</v>
      </c>
    </row>
    <row r="4258" spans="1:16" ht="102" hidden="1">
      <c r="A4258" s="268" t="s">
        <v>559</v>
      </c>
      <c r="B4258" s="89"/>
      <c r="C4258" s="269" t="s">
        <v>760</v>
      </c>
      <c r="D4258" s="84">
        <v>43594</v>
      </c>
      <c r="E4258" s="85" t="s">
        <v>8430</v>
      </c>
      <c r="F4258" s="85" t="s">
        <v>628</v>
      </c>
      <c r="G4258" s="85">
        <v>390118</v>
      </c>
      <c r="H4258" s="89"/>
      <c r="I4258" s="270" t="s">
        <v>10149</v>
      </c>
      <c r="J4258" s="89"/>
      <c r="K4258" s="89"/>
      <c r="L4258" s="89"/>
      <c r="M4258" s="89"/>
      <c r="N4258" s="271">
        <v>0</v>
      </c>
      <c r="O4258" s="271">
        <v>600</v>
      </c>
      <c r="P4258" s="89" t="s">
        <v>670</v>
      </c>
    </row>
    <row r="4259" spans="1:16" ht="102" hidden="1">
      <c r="A4259" s="268" t="s">
        <v>559</v>
      </c>
      <c r="B4259" s="89"/>
      <c r="C4259" s="269" t="s">
        <v>760</v>
      </c>
      <c r="D4259" s="84">
        <v>43594</v>
      </c>
      <c r="E4259" s="85" t="s">
        <v>8430</v>
      </c>
      <c r="F4259" s="85" t="s">
        <v>628</v>
      </c>
      <c r="G4259" s="85">
        <v>388557</v>
      </c>
      <c r="H4259" s="89"/>
      <c r="I4259" s="270" t="s">
        <v>10150</v>
      </c>
      <c r="J4259" s="89"/>
      <c r="K4259" s="89"/>
      <c r="L4259" s="89"/>
      <c r="M4259" s="89"/>
      <c r="N4259" s="271">
        <v>0</v>
      </c>
      <c r="O4259" s="271">
        <v>1000</v>
      </c>
      <c r="P4259" s="89" t="s">
        <v>670</v>
      </c>
    </row>
    <row r="4260" spans="1:16" ht="102" hidden="1">
      <c r="A4260" s="268" t="s">
        <v>559</v>
      </c>
      <c r="B4260" s="89"/>
      <c r="C4260" s="269" t="s">
        <v>760</v>
      </c>
      <c r="D4260" s="84">
        <v>43594</v>
      </c>
      <c r="E4260" s="85" t="s">
        <v>8430</v>
      </c>
      <c r="F4260" s="85" t="s">
        <v>628</v>
      </c>
      <c r="G4260" s="85">
        <v>390112</v>
      </c>
      <c r="H4260" s="89"/>
      <c r="I4260" s="270" t="s">
        <v>10151</v>
      </c>
      <c r="J4260" s="89"/>
      <c r="K4260" s="89"/>
      <c r="L4260" s="89"/>
      <c r="M4260" s="89"/>
      <c r="N4260" s="271">
        <v>0</v>
      </c>
      <c r="O4260" s="271">
        <v>15112.5</v>
      </c>
      <c r="P4260" s="89" t="s">
        <v>670</v>
      </c>
    </row>
    <row r="4261" spans="1:16" ht="102" hidden="1">
      <c r="A4261" s="268" t="s">
        <v>559</v>
      </c>
      <c r="B4261" s="89"/>
      <c r="C4261" s="269" t="s">
        <v>760</v>
      </c>
      <c r="D4261" s="84">
        <v>43594</v>
      </c>
      <c r="E4261" s="85" t="s">
        <v>8430</v>
      </c>
      <c r="F4261" s="85" t="s">
        <v>628</v>
      </c>
      <c r="G4261" s="85">
        <v>388555</v>
      </c>
      <c r="H4261" s="89"/>
      <c r="I4261" s="270" t="s">
        <v>10152</v>
      </c>
      <c r="J4261" s="89"/>
      <c r="K4261" s="89"/>
      <c r="L4261" s="89"/>
      <c r="M4261" s="89"/>
      <c r="N4261" s="271">
        <v>0</v>
      </c>
      <c r="O4261" s="271">
        <v>20250</v>
      </c>
      <c r="P4261" s="89" t="s">
        <v>670</v>
      </c>
    </row>
    <row r="4262" spans="1:16" ht="102" hidden="1">
      <c r="A4262" s="268" t="s">
        <v>559</v>
      </c>
      <c r="B4262" s="89"/>
      <c r="C4262" s="269" t="s">
        <v>760</v>
      </c>
      <c r="D4262" s="84">
        <v>43594</v>
      </c>
      <c r="E4262" s="85" t="s">
        <v>8430</v>
      </c>
      <c r="F4262" s="85" t="s">
        <v>628</v>
      </c>
      <c r="G4262" s="85">
        <v>390125</v>
      </c>
      <c r="H4262" s="89"/>
      <c r="I4262" s="270" t="s">
        <v>10153</v>
      </c>
      <c r="J4262" s="89"/>
      <c r="K4262" s="89"/>
      <c r="L4262" s="89"/>
      <c r="M4262" s="89"/>
      <c r="N4262" s="271">
        <v>0</v>
      </c>
      <c r="O4262" s="271">
        <v>106</v>
      </c>
      <c r="P4262" s="89" t="s">
        <v>670</v>
      </c>
    </row>
    <row r="4263" spans="1:16" ht="102" hidden="1">
      <c r="A4263" s="268" t="s">
        <v>559</v>
      </c>
      <c r="B4263" s="89"/>
      <c r="C4263" s="269" t="s">
        <v>760</v>
      </c>
      <c r="D4263" s="84">
        <v>43594</v>
      </c>
      <c r="E4263" s="85" t="s">
        <v>8430</v>
      </c>
      <c r="F4263" s="85" t="s">
        <v>628</v>
      </c>
      <c r="G4263" s="85">
        <v>388608</v>
      </c>
      <c r="H4263" s="89"/>
      <c r="I4263" s="270" t="s">
        <v>10154</v>
      </c>
      <c r="J4263" s="89"/>
      <c r="K4263" s="89"/>
      <c r="L4263" s="89"/>
      <c r="M4263" s="89"/>
      <c r="N4263" s="271">
        <v>0</v>
      </c>
      <c r="O4263" s="271">
        <v>3000</v>
      </c>
      <c r="P4263" s="89" t="s">
        <v>670</v>
      </c>
    </row>
    <row r="4264" spans="1:16" ht="102" hidden="1">
      <c r="A4264" s="268" t="s">
        <v>559</v>
      </c>
      <c r="B4264" s="89"/>
      <c r="C4264" s="269" t="s">
        <v>760</v>
      </c>
      <c r="D4264" s="84">
        <v>43594</v>
      </c>
      <c r="E4264" s="85" t="s">
        <v>8430</v>
      </c>
      <c r="F4264" s="85" t="s">
        <v>628</v>
      </c>
      <c r="G4264" s="85">
        <v>390124</v>
      </c>
      <c r="H4264" s="89"/>
      <c r="I4264" s="270" t="s">
        <v>10155</v>
      </c>
      <c r="J4264" s="89"/>
      <c r="K4264" s="89"/>
      <c r="L4264" s="89"/>
      <c r="M4264" s="89"/>
      <c r="N4264" s="271">
        <v>0</v>
      </c>
      <c r="O4264" s="271">
        <v>9250</v>
      </c>
      <c r="P4264" s="89" t="s">
        <v>670</v>
      </c>
    </row>
    <row r="4265" spans="1:16" ht="102" hidden="1">
      <c r="A4265" s="268" t="s">
        <v>559</v>
      </c>
      <c r="B4265" s="89"/>
      <c r="C4265" s="269" t="s">
        <v>760</v>
      </c>
      <c r="D4265" s="84">
        <v>43594</v>
      </c>
      <c r="E4265" s="85" t="s">
        <v>8430</v>
      </c>
      <c r="F4265" s="85" t="s">
        <v>628</v>
      </c>
      <c r="G4265" s="85">
        <v>388616</v>
      </c>
      <c r="H4265" s="89"/>
      <c r="I4265" s="270" t="s">
        <v>10156</v>
      </c>
      <c r="J4265" s="89"/>
      <c r="K4265" s="89"/>
      <c r="L4265" s="89"/>
      <c r="M4265" s="89"/>
      <c r="N4265" s="271">
        <v>0</v>
      </c>
      <c r="O4265" s="271">
        <v>750</v>
      </c>
      <c r="P4265" s="89" t="s">
        <v>670</v>
      </c>
    </row>
    <row r="4266" spans="1:16" ht="102" hidden="1">
      <c r="A4266" s="268" t="s">
        <v>559</v>
      </c>
      <c r="B4266" s="89"/>
      <c r="C4266" s="269" t="s">
        <v>760</v>
      </c>
      <c r="D4266" s="84">
        <v>43594</v>
      </c>
      <c r="E4266" s="85" t="s">
        <v>8430</v>
      </c>
      <c r="F4266" s="85" t="s">
        <v>628</v>
      </c>
      <c r="G4266" s="85">
        <v>390122</v>
      </c>
      <c r="H4266" s="89"/>
      <c r="I4266" s="270" t="s">
        <v>10157</v>
      </c>
      <c r="J4266" s="89"/>
      <c r="K4266" s="89"/>
      <c r="L4266" s="89"/>
      <c r="M4266" s="89"/>
      <c r="N4266" s="271">
        <v>0</v>
      </c>
      <c r="O4266" s="271">
        <v>1750</v>
      </c>
      <c r="P4266" s="89" t="s">
        <v>670</v>
      </c>
    </row>
    <row r="4267" spans="1:16" ht="102" hidden="1">
      <c r="A4267" s="268" t="s">
        <v>559</v>
      </c>
      <c r="B4267" s="89"/>
      <c r="C4267" s="269" t="s">
        <v>760</v>
      </c>
      <c r="D4267" s="84">
        <v>43594</v>
      </c>
      <c r="E4267" s="85" t="s">
        <v>8430</v>
      </c>
      <c r="F4267" s="85" t="s">
        <v>628</v>
      </c>
      <c r="G4267" s="85">
        <v>388614</v>
      </c>
      <c r="H4267" s="89"/>
      <c r="I4267" s="270" t="s">
        <v>10158</v>
      </c>
      <c r="J4267" s="89"/>
      <c r="K4267" s="89"/>
      <c r="L4267" s="89"/>
      <c r="M4267" s="89"/>
      <c r="N4267" s="271">
        <v>0</v>
      </c>
      <c r="O4267" s="271">
        <v>11700</v>
      </c>
      <c r="P4267" s="89" t="s">
        <v>670</v>
      </c>
    </row>
    <row r="4268" spans="1:16" ht="102" hidden="1">
      <c r="A4268" s="268" t="s">
        <v>559</v>
      </c>
      <c r="B4268" s="89"/>
      <c r="C4268" s="269" t="s">
        <v>760</v>
      </c>
      <c r="D4268" s="84">
        <v>43594</v>
      </c>
      <c r="E4268" s="85" t="s">
        <v>8430</v>
      </c>
      <c r="F4268" s="85" t="s">
        <v>628</v>
      </c>
      <c r="G4268" s="85">
        <v>356406</v>
      </c>
      <c r="H4268" s="89"/>
      <c r="I4268" s="270" t="s">
        <v>10159</v>
      </c>
      <c r="J4268" s="89"/>
      <c r="K4268" s="89"/>
      <c r="L4268" s="89"/>
      <c r="M4268" s="89"/>
      <c r="N4268" s="271">
        <v>0</v>
      </c>
      <c r="O4268" s="271">
        <v>2962.5</v>
      </c>
      <c r="P4268" s="89" t="s">
        <v>670</v>
      </c>
    </row>
    <row r="4269" spans="1:16" ht="102" hidden="1">
      <c r="A4269" s="268" t="s">
        <v>559</v>
      </c>
      <c r="B4269" s="89"/>
      <c r="C4269" s="269" t="s">
        <v>760</v>
      </c>
      <c r="D4269" s="84">
        <v>43594</v>
      </c>
      <c r="E4269" s="85" t="s">
        <v>8430</v>
      </c>
      <c r="F4269" s="85" t="s">
        <v>628</v>
      </c>
      <c r="G4269" s="85">
        <v>388603</v>
      </c>
      <c r="H4269" s="89"/>
      <c r="I4269" s="270" t="s">
        <v>10160</v>
      </c>
      <c r="J4269" s="89"/>
      <c r="K4269" s="89"/>
      <c r="L4269" s="89"/>
      <c r="M4269" s="89"/>
      <c r="N4269" s="271">
        <v>0</v>
      </c>
      <c r="O4269" s="271">
        <v>1000</v>
      </c>
      <c r="P4269" s="89" t="s">
        <v>670</v>
      </c>
    </row>
    <row r="4270" spans="1:16" ht="102" hidden="1">
      <c r="A4270" s="268" t="s">
        <v>559</v>
      </c>
      <c r="B4270" s="89"/>
      <c r="C4270" s="269" t="s">
        <v>760</v>
      </c>
      <c r="D4270" s="84">
        <v>43594</v>
      </c>
      <c r="E4270" s="85" t="s">
        <v>8430</v>
      </c>
      <c r="F4270" s="85" t="s">
        <v>628</v>
      </c>
      <c r="G4270" s="85">
        <v>388313</v>
      </c>
      <c r="H4270" s="89"/>
      <c r="I4270" s="270" t="s">
        <v>10161</v>
      </c>
      <c r="J4270" s="89"/>
      <c r="K4270" s="89"/>
      <c r="L4270" s="89"/>
      <c r="M4270" s="89"/>
      <c r="N4270" s="271">
        <v>0</v>
      </c>
      <c r="O4270" s="271">
        <v>2500</v>
      </c>
      <c r="P4270" s="89" t="s">
        <v>670</v>
      </c>
    </row>
    <row r="4271" spans="1:16" ht="102" hidden="1">
      <c r="A4271" s="268" t="s">
        <v>559</v>
      </c>
      <c r="B4271" s="89"/>
      <c r="C4271" s="269" t="s">
        <v>760</v>
      </c>
      <c r="D4271" s="84">
        <v>43594</v>
      </c>
      <c r="E4271" s="85" t="s">
        <v>8430</v>
      </c>
      <c r="F4271" s="85" t="s">
        <v>628</v>
      </c>
      <c r="G4271" s="85">
        <v>388612</v>
      </c>
      <c r="H4271" s="89"/>
      <c r="I4271" s="270" t="s">
        <v>10162</v>
      </c>
      <c r="J4271" s="89"/>
      <c r="K4271" s="89"/>
      <c r="L4271" s="89"/>
      <c r="M4271" s="89"/>
      <c r="N4271" s="271">
        <v>0</v>
      </c>
      <c r="O4271" s="271">
        <v>700</v>
      </c>
      <c r="P4271" s="89" t="s">
        <v>670</v>
      </c>
    </row>
    <row r="4272" spans="1:16" ht="102" hidden="1">
      <c r="A4272" s="268" t="s">
        <v>559</v>
      </c>
      <c r="B4272" s="89"/>
      <c r="C4272" s="269" t="s">
        <v>760</v>
      </c>
      <c r="D4272" s="84">
        <v>43594</v>
      </c>
      <c r="E4272" s="85" t="s">
        <v>8430</v>
      </c>
      <c r="F4272" s="85" t="s">
        <v>628</v>
      </c>
      <c r="G4272" s="85">
        <v>388315</v>
      </c>
      <c r="H4272" s="89"/>
      <c r="I4272" s="270" t="s">
        <v>10163</v>
      </c>
      <c r="J4272" s="89"/>
      <c r="K4272" s="89"/>
      <c r="L4272" s="89"/>
      <c r="M4272" s="89"/>
      <c r="N4272" s="271">
        <v>0</v>
      </c>
      <c r="O4272" s="271">
        <v>100</v>
      </c>
      <c r="P4272" s="89" t="s">
        <v>670</v>
      </c>
    </row>
    <row r="4273" spans="1:16" ht="102" hidden="1">
      <c r="A4273" s="268" t="s">
        <v>559</v>
      </c>
      <c r="B4273" s="89"/>
      <c r="C4273" s="269" t="s">
        <v>760</v>
      </c>
      <c r="D4273" s="84">
        <v>43594</v>
      </c>
      <c r="E4273" s="85" t="s">
        <v>8430</v>
      </c>
      <c r="F4273" s="85" t="s">
        <v>628</v>
      </c>
      <c r="G4273" s="85">
        <v>388597</v>
      </c>
      <c r="H4273" s="89"/>
      <c r="I4273" s="270" t="s">
        <v>10164</v>
      </c>
      <c r="J4273" s="89"/>
      <c r="K4273" s="89"/>
      <c r="L4273" s="89"/>
      <c r="M4273" s="89"/>
      <c r="N4273" s="271">
        <v>0</v>
      </c>
      <c r="O4273" s="271">
        <v>12151</v>
      </c>
      <c r="P4273" s="89" t="s">
        <v>670</v>
      </c>
    </row>
    <row r="4274" spans="1:16" ht="102" hidden="1">
      <c r="A4274" s="268" t="s">
        <v>559</v>
      </c>
      <c r="B4274" s="89"/>
      <c r="C4274" s="269" t="s">
        <v>760</v>
      </c>
      <c r="D4274" s="84">
        <v>43594</v>
      </c>
      <c r="E4274" s="85" t="s">
        <v>8430</v>
      </c>
      <c r="F4274" s="85" t="s">
        <v>628</v>
      </c>
      <c r="G4274" s="85">
        <v>388325</v>
      </c>
      <c r="H4274" s="89"/>
      <c r="I4274" s="270" t="s">
        <v>10165</v>
      </c>
      <c r="J4274" s="89"/>
      <c r="K4274" s="89"/>
      <c r="L4274" s="89"/>
      <c r="M4274" s="89"/>
      <c r="N4274" s="271">
        <v>0</v>
      </c>
      <c r="O4274" s="271">
        <v>39000</v>
      </c>
      <c r="P4274" s="89" t="s">
        <v>670</v>
      </c>
    </row>
    <row r="4275" spans="1:16" ht="102" hidden="1">
      <c r="A4275" s="268" t="s">
        <v>559</v>
      </c>
      <c r="B4275" s="89"/>
      <c r="C4275" s="269" t="s">
        <v>760</v>
      </c>
      <c r="D4275" s="84">
        <v>43594</v>
      </c>
      <c r="E4275" s="85" t="s">
        <v>8430</v>
      </c>
      <c r="F4275" s="85" t="s">
        <v>628</v>
      </c>
      <c r="G4275" s="85">
        <v>388628</v>
      </c>
      <c r="H4275" s="89"/>
      <c r="I4275" s="270" t="s">
        <v>10166</v>
      </c>
      <c r="J4275" s="89"/>
      <c r="K4275" s="89"/>
      <c r="L4275" s="89"/>
      <c r="M4275" s="89"/>
      <c r="N4275" s="271">
        <v>0</v>
      </c>
      <c r="O4275" s="271">
        <v>1725</v>
      </c>
      <c r="P4275" s="89" t="s">
        <v>670</v>
      </c>
    </row>
    <row r="4276" spans="1:16" ht="102" hidden="1">
      <c r="A4276" s="268" t="s">
        <v>559</v>
      </c>
      <c r="B4276" s="89"/>
      <c r="C4276" s="269" t="s">
        <v>760</v>
      </c>
      <c r="D4276" s="84">
        <v>43594</v>
      </c>
      <c r="E4276" s="85" t="s">
        <v>8430</v>
      </c>
      <c r="F4276" s="85" t="s">
        <v>628</v>
      </c>
      <c r="G4276" s="85">
        <v>388550</v>
      </c>
      <c r="H4276" s="89"/>
      <c r="I4276" s="270" t="s">
        <v>10167</v>
      </c>
      <c r="J4276" s="89"/>
      <c r="K4276" s="89"/>
      <c r="L4276" s="89"/>
      <c r="M4276" s="89"/>
      <c r="N4276" s="271">
        <v>0</v>
      </c>
      <c r="O4276" s="271">
        <v>14232</v>
      </c>
      <c r="P4276" s="89" t="s">
        <v>670</v>
      </c>
    </row>
    <row r="4277" spans="1:16" ht="102" hidden="1">
      <c r="A4277" s="268" t="s">
        <v>559</v>
      </c>
      <c r="B4277" s="89"/>
      <c r="C4277" s="269" t="s">
        <v>760</v>
      </c>
      <c r="D4277" s="84">
        <v>43594</v>
      </c>
      <c r="E4277" s="85" t="s">
        <v>8430</v>
      </c>
      <c r="F4277" s="85" t="s">
        <v>628</v>
      </c>
      <c r="G4277" s="85">
        <v>388600</v>
      </c>
      <c r="H4277" s="89"/>
      <c r="I4277" s="270" t="s">
        <v>10168</v>
      </c>
      <c r="J4277" s="89"/>
      <c r="K4277" s="89"/>
      <c r="L4277" s="89"/>
      <c r="M4277" s="89"/>
      <c r="N4277" s="271">
        <v>0</v>
      </c>
      <c r="O4277" s="271">
        <v>500</v>
      </c>
      <c r="P4277" s="89" t="s">
        <v>670</v>
      </c>
    </row>
    <row r="4278" spans="1:16" ht="102" hidden="1">
      <c r="A4278" s="268" t="s">
        <v>559</v>
      </c>
      <c r="B4278" s="89"/>
      <c r="C4278" s="269" t="s">
        <v>760</v>
      </c>
      <c r="D4278" s="84">
        <v>43594</v>
      </c>
      <c r="E4278" s="85" t="s">
        <v>8430</v>
      </c>
      <c r="F4278" s="85" t="s">
        <v>628</v>
      </c>
      <c r="G4278" s="85">
        <v>388553</v>
      </c>
      <c r="H4278" s="89"/>
      <c r="I4278" s="270" t="s">
        <v>10169</v>
      </c>
      <c r="J4278" s="89"/>
      <c r="K4278" s="89"/>
      <c r="L4278" s="89"/>
      <c r="M4278" s="89"/>
      <c r="N4278" s="271">
        <v>0</v>
      </c>
      <c r="O4278" s="271">
        <v>22250</v>
      </c>
      <c r="P4278" s="89" t="s">
        <v>670</v>
      </c>
    </row>
    <row r="4279" spans="1:16" ht="102" hidden="1">
      <c r="A4279" s="268" t="s">
        <v>559</v>
      </c>
      <c r="B4279" s="89"/>
      <c r="C4279" s="269" t="s">
        <v>760</v>
      </c>
      <c r="D4279" s="84">
        <v>43594</v>
      </c>
      <c r="E4279" s="85" t="s">
        <v>8430</v>
      </c>
      <c r="F4279" s="85" t="s">
        <v>628</v>
      </c>
      <c r="G4279" s="85">
        <v>388620</v>
      </c>
      <c r="H4279" s="89"/>
      <c r="I4279" s="270" t="s">
        <v>10170</v>
      </c>
      <c r="J4279" s="89"/>
      <c r="K4279" s="89"/>
      <c r="L4279" s="89"/>
      <c r="M4279" s="89"/>
      <c r="N4279" s="271">
        <v>0</v>
      </c>
      <c r="O4279" s="271">
        <v>450</v>
      </c>
      <c r="P4279" s="89" t="s">
        <v>670</v>
      </c>
    </row>
    <row r="4280" spans="1:16" ht="102" hidden="1">
      <c r="A4280" s="268" t="s">
        <v>559</v>
      </c>
      <c r="B4280" s="89"/>
      <c r="C4280" s="269" t="s">
        <v>760</v>
      </c>
      <c r="D4280" s="84">
        <v>43594</v>
      </c>
      <c r="E4280" s="85" t="s">
        <v>8430</v>
      </c>
      <c r="F4280" s="85" t="s">
        <v>628</v>
      </c>
      <c r="G4280" s="85">
        <v>388552</v>
      </c>
      <c r="H4280" s="89"/>
      <c r="I4280" s="270" t="s">
        <v>10171</v>
      </c>
      <c r="J4280" s="89"/>
      <c r="K4280" s="89"/>
      <c r="L4280" s="89"/>
      <c r="M4280" s="89"/>
      <c r="N4280" s="271">
        <v>0</v>
      </c>
      <c r="O4280" s="271">
        <v>37750</v>
      </c>
      <c r="P4280" s="89" t="s">
        <v>670</v>
      </c>
    </row>
    <row r="4281" spans="1:16" ht="102" hidden="1">
      <c r="A4281" s="268" t="s">
        <v>559</v>
      </c>
      <c r="B4281" s="89"/>
      <c r="C4281" s="269" t="s">
        <v>760</v>
      </c>
      <c r="D4281" s="84">
        <v>43594</v>
      </c>
      <c r="E4281" s="85" t="s">
        <v>8430</v>
      </c>
      <c r="F4281" s="85" t="s">
        <v>628</v>
      </c>
      <c r="G4281" s="85">
        <v>388578</v>
      </c>
      <c r="H4281" s="89"/>
      <c r="I4281" s="270" t="s">
        <v>10172</v>
      </c>
      <c r="J4281" s="89"/>
      <c r="K4281" s="89"/>
      <c r="L4281" s="89"/>
      <c r="M4281" s="89"/>
      <c r="N4281" s="271">
        <v>0</v>
      </c>
      <c r="O4281" s="271">
        <v>9450</v>
      </c>
      <c r="P4281" s="89" t="s">
        <v>670</v>
      </c>
    </row>
    <row r="4282" spans="1:16" ht="102" hidden="1">
      <c r="A4282" s="268" t="s">
        <v>559</v>
      </c>
      <c r="B4282" s="89"/>
      <c r="C4282" s="269" t="s">
        <v>760</v>
      </c>
      <c r="D4282" s="84">
        <v>43594</v>
      </c>
      <c r="E4282" s="85" t="s">
        <v>8430</v>
      </c>
      <c r="F4282" s="85" t="s">
        <v>628</v>
      </c>
      <c r="G4282" s="85">
        <v>388636</v>
      </c>
      <c r="H4282" s="89"/>
      <c r="I4282" s="270" t="s">
        <v>10173</v>
      </c>
      <c r="J4282" s="89"/>
      <c r="K4282" s="89"/>
      <c r="L4282" s="89"/>
      <c r="M4282" s="89"/>
      <c r="N4282" s="271">
        <v>0</v>
      </c>
      <c r="O4282" s="271">
        <v>1500</v>
      </c>
      <c r="P4282" s="89" t="s">
        <v>670</v>
      </c>
    </row>
    <row r="4283" spans="1:16" ht="63.75" hidden="1">
      <c r="A4283" s="268">
        <v>10</v>
      </c>
      <c r="B4283" s="89"/>
      <c r="C4283" s="269" t="s">
        <v>41</v>
      </c>
      <c r="D4283" s="84">
        <v>43594</v>
      </c>
      <c r="E4283" s="85" t="s">
        <v>8431</v>
      </c>
      <c r="F4283" s="85" t="s">
        <v>6</v>
      </c>
      <c r="G4283" s="85">
        <v>1034854</v>
      </c>
      <c r="H4283" s="89"/>
      <c r="I4283" s="270" t="s">
        <v>10174</v>
      </c>
      <c r="J4283" s="89"/>
      <c r="K4283" s="89"/>
      <c r="L4283" s="89"/>
      <c r="M4283" s="89"/>
      <c r="N4283" s="271">
        <v>0</v>
      </c>
      <c r="O4283" s="271">
        <v>11215.62</v>
      </c>
      <c r="P4283" s="89" t="s">
        <v>670</v>
      </c>
    </row>
    <row r="4284" spans="1:16" ht="51" hidden="1">
      <c r="A4284" s="268">
        <v>10</v>
      </c>
      <c r="B4284" s="89"/>
      <c r="C4284" s="269" t="s">
        <v>41</v>
      </c>
      <c r="D4284" s="84">
        <v>43594</v>
      </c>
      <c r="E4284" s="85" t="s">
        <v>8432</v>
      </c>
      <c r="F4284" s="85" t="s">
        <v>6</v>
      </c>
      <c r="G4284" s="85">
        <v>1034856</v>
      </c>
      <c r="H4284" s="89"/>
      <c r="I4284" s="270" t="s">
        <v>10175</v>
      </c>
      <c r="J4284" s="89"/>
      <c r="K4284" s="89"/>
      <c r="L4284" s="89"/>
      <c r="M4284" s="89"/>
      <c r="N4284" s="271">
        <v>0</v>
      </c>
      <c r="O4284" s="271">
        <v>14687.19</v>
      </c>
      <c r="P4284" s="89" t="s">
        <v>670</v>
      </c>
    </row>
    <row r="4285" spans="1:16" ht="63.75" hidden="1">
      <c r="A4285" s="268">
        <v>10</v>
      </c>
      <c r="B4285" s="89"/>
      <c r="C4285" s="269" t="s">
        <v>41</v>
      </c>
      <c r="D4285" s="84">
        <v>43594</v>
      </c>
      <c r="E4285" s="85" t="s">
        <v>8433</v>
      </c>
      <c r="F4285" s="85" t="s">
        <v>6</v>
      </c>
      <c r="G4285" s="85">
        <v>1034993</v>
      </c>
      <c r="H4285" s="89"/>
      <c r="I4285" s="270" t="s">
        <v>10176</v>
      </c>
      <c r="J4285" s="89"/>
      <c r="K4285" s="89"/>
      <c r="L4285" s="89"/>
      <c r="M4285" s="89"/>
      <c r="N4285" s="271">
        <v>0</v>
      </c>
      <c r="O4285" s="271">
        <v>50163.68</v>
      </c>
      <c r="P4285" s="89" t="s">
        <v>670</v>
      </c>
    </row>
    <row r="4286" spans="1:16" ht="63.75" hidden="1">
      <c r="A4286" s="268">
        <v>10</v>
      </c>
      <c r="B4286" s="89"/>
      <c r="C4286" s="269" t="s">
        <v>41</v>
      </c>
      <c r="D4286" s="84">
        <v>43594</v>
      </c>
      <c r="E4286" s="85" t="s">
        <v>8434</v>
      </c>
      <c r="F4286" s="85" t="s">
        <v>6</v>
      </c>
      <c r="G4286" s="85">
        <v>1035003</v>
      </c>
      <c r="H4286" s="89"/>
      <c r="I4286" s="270" t="s">
        <v>10177</v>
      </c>
      <c r="J4286" s="89"/>
      <c r="K4286" s="89"/>
      <c r="L4286" s="89"/>
      <c r="M4286" s="89"/>
      <c r="N4286" s="271">
        <v>0</v>
      </c>
      <c r="O4286" s="271">
        <v>15555.05</v>
      </c>
      <c r="P4286" s="89" t="s">
        <v>670</v>
      </c>
    </row>
    <row r="4287" spans="1:16" ht="63.75" hidden="1">
      <c r="A4287" s="268">
        <v>10</v>
      </c>
      <c r="B4287" s="89"/>
      <c r="C4287" s="269" t="s">
        <v>41</v>
      </c>
      <c r="D4287" s="84">
        <v>43594</v>
      </c>
      <c r="E4287" s="85" t="s">
        <v>8435</v>
      </c>
      <c r="F4287" s="85" t="s">
        <v>6</v>
      </c>
      <c r="G4287" s="85">
        <v>1035005</v>
      </c>
      <c r="H4287" s="89"/>
      <c r="I4287" s="270" t="s">
        <v>10178</v>
      </c>
      <c r="J4287" s="89"/>
      <c r="K4287" s="89"/>
      <c r="L4287" s="89"/>
      <c r="M4287" s="89"/>
      <c r="N4287" s="271">
        <v>0</v>
      </c>
      <c r="O4287" s="271">
        <v>8373.93</v>
      </c>
      <c r="P4287" s="89" t="s">
        <v>670</v>
      </c>
    </row>
    <row r="4288" spans="1:16" ht="51" hidden="1">
      <c r="A4288" s="268">
        <v>342</v>
      </c>
      <c r="B4288" s="89"/>
      <c r="C4288" s="269" t="s">
        <v>148</v>
      </c>
      <c r="D4288" s="84">
        <v>43594</v>
      </c>
      <c r="E4288" s="85" t="s">
        <v>8436</v>
      </c>
      <c r="F4288" s="85" t="s">
        <v>6</v>
      </c>
      <c r="G4288" s="85">
        <v>1116487</v>
      </c>
      <c r="H4288" s="89"/>
      <c r="I4288" s="270" t="s">
        <v>10179</v>
      </c>
      <c r="J4288" s="89"/>
      <c r="K4288" s="89"/>
      <c r="L4288" s="89"/>
      <c r="M4288" s="89"/>
      <c r="N4288" s="271">
        <v>0</v>
      </c>
      <c r="O4288" s="271">
        <v>1415841.59</v>
      </c>
      <c r="P4288" s="89" t="s">
        <v>670</v>
      </c>
    </row>
    <row r="4289" spans="1:16" ht="76.5" hidden="1">
      <c r="A4289" s="268" t="s">
        <v>557</v>
      </c>
      <c r="B4289" s="89"/>
      <c r="C4289" s="269" t="s">
        <v>781</v>
      </c>
      <c r="D4289" s="84">
        <v>43594</v>
      </c>
      <c r="E4289" s="85" t="s">
        <v>8437</v>
      </c>
      <c r="F4289" s="85" t="s">
        <v>6</v>
      </c>
      <c r="G4289" s="85">
        <v>1116532</v>
      </c>
      <c r="H4289" s="89"/>
      <c r="I4289" s="270" t="s">
        <v>10180</v>
      </c>
      <c r="J4289" s="89"/>
      <c r="K4289" s="89"/>
      <c r="L4289" s="89"/>
      <c r="M4289" s="89"/>
      <c r="N4289" s="271">
        <v>0</v>
      </c>
      <c r="O4289" s="271">
        <v>180000</v>
      </c>
      <c r="P4289" s="89" t="s">
        <v>670</v>
      </c>
    </row>
    <row r="4290" spans="1:16" ht="76.5" hidden="1">
      <c r="A4290" s="268">
        <v>132</v>
      </c>
      <c r="B4290" s="89"/>
      <c r="C4290" s="269" t="s">
        <v>68</v>
      </c>
      <c r="D4290" s="84">
        <v>43594</v>
      </c>
      <c r="E4290" s="85" t="s">
        <v>8438</v>
      </c>
      <c r="F4290" s="85" t="s">
        <v>6</v>
      </c>
      <c r="G4290" s="85">
        <v>953566</v>
      </c>
      <c r="H4290" s="89"/>
      <c r="I4290" s="270" t="s">
        <v>10181</v>
      </c>
      <c r="J4290" s="89"/>
      <c r="K4290" s="89"/>
      <c r="L4290" s="89"/>
      <c r="M4290" s="89"/>
      <c r="N4290" s="271">
        <v>0</v>
      </c>
      <c r="O4290" s="271">
        <v>88383459.049999997</v>
      </c>
      <c r="P4290" s="89" t="s">
        <v>670</v>
      </c>
    </row>
    <row r="4291" spans="1:16" ht="89.25" hidden="1">
      <c r="A4291" s="268">
        <v>599</v>
      </c>
      <c r="B4291" s="89"/>
      <c r="C4291" s="269" t="s">
        <v>1370</v>
      </c>
      <c r="D4291" s="84">
        <v>43594</v>
      </c>
      <c r="E4291" s="85" t="s">
        <v>8439</v>
      </c>
      <c r="F4291" s="85" t="s">
        <v>6</v>
      </c>
      <c r="G4291" s="85">
        <v>953573</v>
      </c>
      <c r="H4291" s="89"/>
      <c r="I4291" s="270" t="s">
        <v>10182</v>
      </c>
      <c r="J4291" s="89"/>
      <c r="K4291" s="89"/>
      <c r="L4291" s="89"/>
      <c r="M4291" s="89"/>
      <c r="N4291" s="271">
        <v>0</v>
      </c>
      <c r="O4291" s="271">
        <v>1820000</v>
      </c>
      <c r="P4291" s="89" t="s">
        <v>670</v>
      </c>
    </row>
    <row r="4292" spans="1:16" ht="63.75" hidden="1">
      <c r="A4292" s="268">
        <v>513</v>
      </c>
      <c r="B4292" s="89"/>
      <c r="C4292" s="269" t="s">
        <v>171</v>
      </c>
      <c r="D4292" s="84">
        <v>43594</v>
      </c>
      <c r="E4292" s="85" t="s">
        <v>8440</v>
      </c>
      <c r="F4292" s="85" t="s">
        <v>11</v>
      </c>
      <c r="G4292" s="85">
        <v>953519</v>
      </c>
      <c r="H4292" s="89"/>
      <c r="I4292" s="270" t="s">
        <v>10183</v>
      </c>
      <c r="J4292" s="89"/>
      <c r="K4292" s="89"/>
      <c r="L4292" s="89"/>
      <c r="M4292" s="89"/>
      <c r="N4292" s="271">
        <v>22259.759999999998</v>
      </c>
      <c r="O4292" s="271">
        <v>0</v>
      </c>
      <c r="P4292" s="89" t="s">
        <v>670</v>
      </c>
    </row>
    <row r="4293" spans="1:16" ht="51" hidden="1">
      <c r="A4293" s="268">
        <v>119</v>
      </c>
      <c r="B4293" s="89"/>
      <c r="C4293" s="269" t="s">
        <v>63</v>
      </c>
      <c r="D4293" s="84">
        <v>43594</v>
      </c>
      <c r="E4293" s="85" t="s">
        <v>8441</v>
      </c>
      <c r="F4293" s="85" t="s">
        <v>11</v>
      </c>
      <c r="G4293" s="85">
        <v>953564</v>
      </c>
      <c r="H4293" s="89"/>
      <c r="I4293" s="270" t="s">
        <v>10184</v>
      </c>
      <c r="J4293" s="89"/>
      <c r="K4293" s="89"/>
      <c r="L4293" s="89"/>
      <c r="M4293" s="89"/>
      <c r="N4293" s="271">
        <v>50</v>
      </c>
      <c r="O4293" s="271">
        <v>0</v>
      </c>
      <c r="P4293" s="89" t="s">
        <v>670</v>
      </c>
    </row>
    <row r="4294" spans="1:16" ht="51" hidden="1">
      <c r="A4294" s="268">
        <v>119</v>
      </c>
      <c r="B4294" s="89"/>
      <c r="C4294" s="269" t="s">
        <v>63</v>
      </c>
      <c r="D4294" s="84">
        <v>43594</v>
      </c>
      <c r="E4294" s="85" t="s">
        <v>8442</v>
      </c>
      <c r="F4294" s="85" t="s">
        <v>11</v>
      </c>
      <c r="G4294" s="85">
        <v>953603</v>
      </c>
      <c r="H4294" s="89"/>
      <c r="I4294" s="270" t="s">
        <v>10185</v>
      </c>
      <c r="J4294" s="89"/>
      <c r="K4294" s="89"/>
      <c r="L4294" s="89"/>
      <c r="M4294" s="89"/>
      <c r="N4294" s="271">
        <v>50</v>
      </c>
      <c r="O4294" s="271">
        <v>0</v>
      </c>
      <c r="P4294" s="89" t="s">
        <v>670</v>
      </c>
    </row>
    <row r="4295" spans="1:16" ht="51" hidden="1">
      <c r="A4295" s="268">
        <v>119</v>
      </c>
      <c r="B4295" s="89"/>
      <c r="C4295" s="269" t="s">
        <v>63</v>
      </c>
      <c r="D4295" s="84">
        <v>43594</v>
      </c>
      <c r="E4295" s="85" t="s">
        <v>8443</v>
      </c>
      <c r="F4295" s="85" t="s">
        <v>11</v>
      </c>
      <c r="G4295" s="85">
        <v>953607</v>
      </c>
      <c r="H4295" s="89"/>
      <c r="I4295" s="270" t="s">
        <v>10186</v>
      </c>
      <c r="J4295" s="89"/>
      <c r="K4295" s="89"/>
      <c r="L4295" s="89"/>
      <c r="M4295" s="89"/>
      <c r="N4295" s="271">
        <v>50</v>
      </c>
      <c r="O4295" s="271">
        <v>0</v>
      </c>
      <c r="P4295" s="89" t="s">
        <v>670</v>
      </c>
    </row>
    <row r="4296" spans="1:16" ht="51" hidden="1">
      <c r="A4296" s="268">
        <v>513</v>
      </c>
      <c r="B4296" s="89"/>
      <c r="C4296" s="269" t="s">
        <v>171</v>
      </c>
      <c r="D4296" s="84">
        <v>43594</v>
      </c>
      <c r="E4296" s="85" t="s">
        <v>8444</v>
      </c>
      <c r="F4296" s="85" t="s">
        <v>11</v>
      </c>
      <c r="G4296" s="85">
        <v>953612</v>
      </c>
      <c r="H4296" s="89"/>
      <c r="I4296" s="270" t="s">
        <v>10187</v>
      </c>
      <c r="J4296" s="89"/>
      <c r="K4296" s="89"/>
      <c r="L4296" s="89"/>
      <c r="M4296" s="89"/>
      <c r="N4296" s="271">
        <v>50</v>
      </c>
      <c r="O4296" s="271">
        <v>0</v>
      </c>
      <c r="P4296" s="89" t="s">
        <v>670</v>
      </c>
    </row>
    <row r="4297" spans="1:16" ht="51" hidden="1">
      <c r="A4297" s="268">
        <v>119</v>
      </c>
      <c r="B4297" s="89"/>
      <c r="C4297" s="269" t="s">
        <v>63</v>
      </c>
      <c r="D4297" s="84">
        <v>43594</v>
      </c>
      <c r="E4297" s="85" t="s">
        <v>8445</v>
      </c>
      <c r="F4297" s="85" t="s">
        <v>11</v>
      </c>
      <c r="G4297" s="85">
        <v>953688</v>
      </c>
      <c r="H4297" s="89"/>
      <c r="I4297" s="270" t="s">
        <v>10188</v>
      </c>
      <c r="J4297" s="89"/>
      <c r="K4297" s="89"/>
      <c r="L4297" s="89"/>
      <c r="M4297" s="89"/>
      <c r="N4297" s="271">
        <v>50</v>
      </c>
      <c r="O4297" s="271">
        <v>0</v>
      </c>
      <c r="P4297" s="89" t="s">
        <v>670</v>
      </c>
    </row>
    <row r="4298" spans="1:16" ht="51" hidden="1">
      <c r="A4298" s="268">
        <v>119</v>
      </c>
      <c r="B4298" s="89"/>
      <c r="C4298" s="269" t="s">
        <v>63</v>
      </c>
      <c r="D4298" s="84">
        <v>43594</v>
      </c>
      <c r="E4298" s="85" t="s">
        <v>8446</v>
      </c>
      <c r="F4298" s="85" t="s">
        <v>11</v>
      </c>
      <c r="G4298" s="85">
        <v>953689</v>
      </c>
      <c r="H4298" s="89"/>
      <c r="I4298" s="270" t="s">
        <v>10189</v>
      </c>
      <c r="J4298" s="89"/>
      <c r="K4298" s="89"/>
      <c r="L4298" s="89"/>
      <c r="M4298" s="89"/>
      <c r="N4298" s="271">
        <v>50</v>
      </c>
      <c r="O4298" s="271">
        <v>0</v>
      </c>
      <c r="P4298" s="89" t="s">
        <v>670</v>
      </c>
    </row>
    <row r="4299" spans="1:16" ht="51" hidden="1">
      <c r="A4299" s="268">
        <v>513</v>
      </c>
      <c r="B4299" s="89"/>
      <c r="C4299" s="269" t="s">
        <v>171</v>
      </c>
      <c r="D4299" s="84">
        <v>43594</v>
      </c>
      <c r="E4299" s="85" t="s">
        <v>8447</v>
      </c>
      <c r="F4299" s="85" t="s">
        <v>11</v>
      </c>
      <c r="G4299" s="85">
        <v>953691</v>
      </c>
      <c r="H4299" s="89"/>
      <c r="I4299" s="270" t="s">
        <v>10190</v>
      </c>
      <c r="J4299" s="89"/>
      <c r="K4299" s="89"/>
      <c r="L4299" s="89"/>
      <c r="M4299" s="89"/>
      <c r="N4299" s="271">
        <v>50</v>
      </c>
      <c r="O4299" s="271">
        <v>0</v>
      </c>
      <c r="P4299" s="89" t="s">
        <v>670</v>
      </c>
    </row>
    <row r="4300" spans="1:16" ht="63.75" hidden="1">
      <c r="A4300" s="268">
        <v>513</v>
      </c>
      <c r="B4300" s="89"/>
      <c r="C4300" s="269" t="s">
        <v>171</v>
      </c>
      <c r="D4300" s="84">
        <v>43594</v>
      </c>
      <c r="E4300" s="85" t="s">
        <v>8448</v>
      </c>
      <c r="F4300" s="85" t="s">
        <v>15</v>
      </c>
      <c r="G4300" s="85">
        <v>1034851</v>
      </c>
      <c r="H4300" s="89"/>
      <c r="I4300" s="270" t="s">
        <v>10191</v>
      </c>
      <c r="J4300" s="89"/>
      <c r="K4300" s="89"/>
      <c r="L4300" s="89"/>
      <c r="M4300" s="89"/>
      <c r="N4300" s="271">
        <v>50</v>
      </c>
      <c r="O4300" s="271">
        <v>0</v>
      </c>
      <c r="P4300" s="89" t="s">
        <v>670</v>
      </c>
    </row>
    <row r="4301" spans="1:16" ht="51" hidden="1">
      <c r="A4301" s="268">
        <v>513</v>
      </c>
      <c r="B4301" s="89"/>
      <c r="C4301" s="269" t="s">
        <v>171</v>
      </c>
      <c r="D4301" s="84">
        <v>43594</v>
      </c>
      <c r="E4301" s="85" t="s">
        <v>8449</v>
      </c>
      <c r="F4301" s="85" t="s">
        <v>15</v>
      </c>
      <c r="G4301" s="85">
        <v>1034853</v>
      </c>
      <c r="H4301" s="89"/>
      <c r="I4301" s="270" t="s">
        <v>743</v>
      </c>
      <c r="J4301" s="89"/>
      <c r="K4301" s="89"/>
      <c r="L4301" s="89"/>
      <c r="M4301" s="89"/>
      <c r="N4301" s="271">
        <v>50</v>
      </c>
      <c r="O4301" s="271">
        <v>0</v>
      </c>
      <c r="P4301" s="89" t="s">
        <v>670</v>
      </c>
    </row>
    <row r="4302" spans="1:16" ht="51" hidden="1">
      <c r="A4302" s="268">
        <v>10</v>
      </c>
      <c r="B4302" s="89"/>
      <c r="C4302" s="269" t="s">
        <v>41</v>
      </c>
      <c r="D4302" s="84">
        <v>43594</v>
      </c>
      <c r="E4302" s="85" t="s">
        <v>8450</v>
      </c>
      <c r="F4302" s="85" t="s">
        <v>15</v>
      </c>
      <c r="G4302" s="85">
        <v>1034855</v>
      </c>
      <c r="H4302" s="89"/>
      <c r="I4302" s="270" t="s">
        <v>10192</v>
      </c>
      <c r="J4302" s="89"/>
      <c r="K4302" s="89"/>
      <c r="L4302" s="89"/>
      <c r="M4302" s="89"/>
      <c r="N4302" s="271">
        <v>50</v>
      </c>
      <c r="O4302" s="271">
        <v>0</v>
      </c>
      <c r="P4302" s="89" t="s">
        <v>670</v>
      </c>
    </row>
    <row r="4303" spans="1:16" ht="51" hidden="1">
      <c r="A4303" s="268">
        <v>10</v>
      </c>
      <c r="B4303" s="89"/>
      <c r="C4303" s="269" t="s">
        <v>41</v>
      </c>
      <c r="D4303" s="84">
        <v>43594</v>
      </c>
      <c r="E4303" s="85" t="s">
        <v>8451</v>
      </c>
      <c r="F4303" s="85" t="s">
        <v>15</v>
      </c>
      <c r="G4303" s="85">
        <v>1034857</v>
      </c>
      <c r="H4303" s="89"/>
      <c r="I4303" s="270" t="s">
        <v>10193</v>
      </c>
      <c r="J4303" s="89"/>
      <c r="K4303" s="89"/>
      <c r="L4303" s="89"/>
      <c r="M4303" s="89"/>
      <c r="N4303" s="271">
        <v>50</v>
      </c>
      <c r="O4303" s="271">
        <v>0</v>
      </c>
      <c r="P4303" s="89" t="s">
        <v>670</v>
      </c>
    </row>
    <row r="4304" spans="1:16" ht="51" hidden="1">
      <c r="A4304" s="268">
        <v>513</v>
      </c>
      <c r="B4304" s="89"/>
      <c r="C4304" s="269" t="s">
        <v>171</v>
      </c>
      <c r="D4304" s="84">
        <v>43594</v>
      </c>
      <c r="E4304" s="85" t="s">
        <v>8452</v>
      </c>
      <c r="F4304" s="85" t="s">
        <v>15</v>
      </c>
      <c r="G4304" s="85">
        <v>1034992</v>
      </c>
      <c r="H4304" s="89"/>
      <c r="I4304" s="270" t="s">
        <v>7317</v>
      </c>
      <c r="J4304" s="89"/>
      <c r="K4304" s="89"/>
      <c r="L4304" s="89"/>
      <c r="M4304" s="89"/>
      <c r="N4304" s="271">
        <v>50</v>
      </c>
      <c r="O4304" s="271">
        <v>0</v>
      </c>
      <c r="P4304" s="89" t="s">
        <v>670</v>
      </c>
    </row>
    <row r="4305" spans="1:16" ht="63.75" hidden="1">
      <c r="A4305" s="268">
        <v>10</v>
      </c>
      <c r="B4305" s="89"/>
      <c r="C4305" s="269" t="s">
        <v>41</v>
      </c>
      <c r="D4305" s="84">
        <v>43594</v>
      </c>
      <c r="E4305" s="85" t="s">
        <v>8453</v>
      </c>
      <c r="F4305" s="85" t="s">
        <v>15</v>
      </c>
      <c r="G4305" s="85">
        <v>1034994</v>
      </c>
      <c r="H4305" s="89"/>
      <c r="I4305" s="270" t="s">
        <v>10194</v>
      </c>
      <c r="J4305" s="89"/>
      <c r="K4305" s="89"/>
      <c r="L4305" s="89"/>
      <c r="M4305" s="89"/>
      <c r="N4305" s="271">
        <v>50</v>
      </c>
      <c r="O4305" s="271">
        <v>0</v>
      </c>
      <c r="P4305" s="89" t="s">
        <v>670</v>
      </c>
    </row>
    <row r="4306" spans="1:16" ht="63.75" hidden="1">
      <c r="A4306" s="268">
        <v>513</v>
      </c>
      <c r="B4306" s="89"/>
      <c r="C4306" s="269" t="s">
        <v>171</v>
      </c>
      <c r="D4306" s="84">
        <v>43594</v>
      </c>
      <c r="E4306" s="85" t="s">
        <v>8454</v>
      </c>
      <c r="F4306" s="85" t="s">
        <v>15</v>
      </c>
      <c r="G4306" s="85">
        <v>1035002</v>
      </c>
      <c r="H4306" s="89"/>
      <c r="I4306" s="270" t="s">
        <v>10195</v>
      </c>
      <c r="J4306" s="89"/>
      <c r="K4306" s="89"/>
      <c r="L4306" s="89"/>
      <c r="M4306" s="89"/>
      <c r="N4306" s="271">
        <v>50</v>
      </c>
      <c r="O4306" s="271">
        <v>0</v>
      </c>
      <c r="P4306" s="89" t="s">
        <v>670</v>
      </c>
    </row>
    <row r="4307" spans="1:16" ht="63.75" hidden="1">
      <c r="A4307" s="268">
        <v>10</v>
      </c>
      <c r="B4307" s="89"/>
      <c r="C4307" s="269" t="s">
        <v>41</v>
      </c>
      <c r="D4307" s="84">
        <v>43594</v>
      </c>
      <c r="E4307" s="85" t="s">
        <v>8455</v>
      </c>
      <c r="F4307" s="85" t="s">
        <v>15</v>
      </c>
      <c r="G4307" s="85">
        <v>1035004</v>
      </c>
      <c r="H4307" s="89"/>
      <c r="I4307" s="270" t="s">
        <v>10196</v>
      </c>
      <c r="J4307" s="89"/>
      <c r="K4307" s="89"/>
      <c r="L4307" s="89"/>
      <c r="M4307" s="89"/>
      <c r="N4307" s="271">
        <v>50</v>
      </c>
      <c r="O4307" s="271">
        <v>0</v>
      </c>
      <c r="P4307" s="89" t="s">
        <v>670</v>
      </c>
    </row>
    <row r="4308" spans="1:16" ht="63.75" hidden="1">
      <c r="A4308" s="268">
        <v>10</v>
      </c>
      <c r="B4308" s="89"/>
      <c r="C4308" s="269" t="s">
        <v>41</v>
      </c>
      <c r="D4308" s="84">
        <v>43594</v>
      </c>
      <c r="E4308" s="85" t="s">
        <v>8456</v>
      </c>
      <c r="F4308" s="85" t="s">
        <v>15</v>
      </c>
      <c r="G4308" s="85">
        <v>1035006</v>
      </c>
      <c r="H4308" s="89"/>
      <c r="I4308" s="270" t="s">
        <v>10197</v>
      </c>
      <c r="J4308" s="89"/>
      <c r="K4308" s="89"/>
      <c r="L4308" s="89"/>
      <c r="M4308" s="89"/>
      <c r="N4308" s="271">
        <v>50</v>
      </c>
      <c r="O4308" s="271">
        <v>0</v>
      </c>
      <c r="P4308" s="89" t="s">
        <v>670</v>
      </c>
    </row>
    <row r="4309" spans="1:16" ht="89.25" hidden="1">
      <c r="A4309" s="268">
        <v>20</v>
      </c>
      <c r="B4309" s="89"/>
      <c r="C4309" s="269" t="s">
        <v>44</v>
      </c>
      <c r="D4309" s="84">
        <v>43594</v>
      </c>
      <c r="E4309" s="85" t="s">
        <v>8457</v>
      </c>
      <c r="F4309" s="85" t="s">
        <v>11</v>
      </c>
      <c r="G4309" s="85">
        <v>953545</v>
      </c>
      <c r="H4309" s="89"/>
      <c r="I4309" s="270" t="s">
        <v>10198</v>
      </c>
      <c r="J4309" s="89"/>
      <c r="K4309" s="89"/>
      <c r="L4309" s="89"/>
      <c r="M4309" s="89"/>
      <c r="N4309" s="271">
        <v>741.28</v>
      </c>
      <c r="O4309" s="271">
        <v>0</v>
      </c>
      <c r="P4309" s="89" t="s">
        <v>670</v>
      </c>
    </row>
    <row r="4310" spans="1:16" ht="89.25" hidden="1">
      <c r="A4310" s="268">
        <v>20</v>
      </c>
      <c r="B4310" s="89"/>
      <c r="C4310" s="269" t="s">
        <v>44</v>
      </c>
      <c r="D4310" s="84">
        <v>43594</v>
      </c>
      <c r="E4310" s="85" t="s">
        <v>8458</v>
      </c>
      <c r="F4310" s="85" t="s">
        <v>11</v>
      </c>
      <c r="G4310" s="85">
        <v>953576</v>
      </c>
      <c r="H4310" s="89"/>
      <c r="I4310" s="270" t="s">
        <v>10199</v>
      </c>
      <c r="J4310" s="89"/>
      <c r="K4310" s="89"/>
      <c r="L4310" s="89"/>
      <c r="M4310" s="89"/>
      <c r="N4310" s="271">
        <v>2164.73</v>
      </c>
      <c r="O4310" s="271">
        <v>0</v>
      </c>
      <c r="P4310" s="89" t="s">
        <v>670</v>
      </c>
    </row>
    <row r="4311" spans="1:16" ht="89.25" hidden="1">
      <c r="A4311" s="268">
        <v>376</v>
      </c>
      <c r="B4311" s="89"/>
      <c r="C4311" s="269" t="s">
        <v>638</v>
      </c>
      <c r="D4311" s="84">
        <v>43594</v>
      </c>
      <c r="E4311" s="85" t="s">
        <v>8459</v>
      </c>
      <c r="F4311" s="85" t="s">
        <v>11</v>
      </c>
      <c r="G4311" s="85">
        <v>953578</v>
      </c>
      <c r="H4311" s="89"/>
      <c r="I4311" s="270" t="s">
        <v>10200</v>
      </c>
      <c r="J4311" s="89"/>
      <c r="K4311" s="89"/>
      <c r="L4311" s="89"/>
      <c r="M4311" s="89"/>
      <c r="N4311" s="271">
        <v>5986.64</v>
      </c>
      <c r="O4311" s="271">
        <v>0</v>
      </c>
      <c r="P4311" s="89" t="s">
        <v>670</v>
      </c>
    </row>
    <row r="4312" spans="1:16" ht="89.25" hidden="1">
      <c r="A4312" s="268">
        <v>376</v>
      </c>
      <c r="B4312" s="89"/>
      <c r="C4312" s="269" t="s">
        <v>638</v>
      </c>
      <c r="D4312" s="84">
        <v>43594</v>
      </c>
      <c r="E4312" s="85" t="s">
        <v>8460</v>
      </c>
      <c r="F4312" s="85" t="s">
        <v>11</v>
      </c>
      <c r="G4312" s="85">
        <v>953579</v>
      </c>
      <c r="H4312" s="89"/>
      <c r="I4312" s="270" t="s">
        <v>10201</v>
      </c>
      <c r="J4312" s="89"/>
      <c r="K4312" s="89"/>
      <c r="L4312" s="89"/>
      <c r="M4312" s="89"/>
      <c r="N4312" s="271">
        <v>8502</v>
      </c>
      <c r="O4312" s="271">
        <v>0</v>
      </c>
      <c r="P4312" s="89" t="s">
        <v>670</v>
      </c>
    </row>
    <row r="4313" spans="1:16" ht="89.25" hidden="1">
      <c r="A4313" s="268">
        <v>376</v>
      </c>
      <c r="B4313" s="89"/>
      <c r="C4313" s="269" t="s">
        <v>638</v>
      </c>
      <c r="D4313" s="84">
        <v>43594</v>
      </c>
      <c r="E4313" s="85" t="s">
        <v>8461</v>
      </c>
      <c r="F4313" s="85" t="s">
        <v>11</v>
      </c>
      <c r="G4313" s="85">
        <v>953580</v>
      </c>
      <c r="H4313" s="89"/>
      <c r="I4313" s="270" t="s">
        <v>10202</v>
      </c>
      <c r="J4313" s="89"/>
      <c r="K4313" s="89"/>
      <c r="L4313" s="89"/>
      <c r="M4313" s="89"/>
      <c r="N4313" s="271">
        <v>8093.69</v>
      </c>
      <c r="O4313" s="271">
        <v>0</v>
      </c>
      <c r="P4313" s="89" t="s">
        <v>670</v>
      </c>
    </row>
    <row r="4314" spans="1:16" ht="89.25" hidden="1">
      <c r="A4314" s="268">
        <v>376</v>
      </c>
      <c r="B4314" s="89"/>
      <c r="C4314" s="269" t="s">
        <v>638</v>
      </c>
      <c r="D4314" s="84">
        <v>43594</v>
      </c>
      <c r="E4314" s="85" t="s">
        <v>8462</v>
      </c>
      <c r="F4314" s="85" t="s">
        <v>11</v>
      </c>
      <c r="G4314" s="85">
        <v>953581</v>
      </c>
      <c r="H4314" s="89"/>
      <c r="I4314" s="270" t="s">
        <v>10203</v>
      </c>
      <c r="J4314" s="89"/>
      <c r="K4314" s="89"/>
      <c r="L4314" s="89"/>
      <c r="M4314" s="89"/>
      <c r="N4314" s="271">
        <v>11098.99</v>
      </c>
      <c r="O4314" s="271">
        <v>0</v>
      </c>
      <c r="P4314" s="89" t="s">
        <v>670</v>
      </c>
    </row>
    <row r="4315" spans="1:16" ht="89.25" hidden="1">
      <c r="A4315" s="268">
        <v>513</v>
      </c>
      <c r="B4315" s="89"/>
      <c r="C4315" s="269" t="s">
        <v>171</v>
      </c>
      <c r="D4315" s="84">
        <v>43594</v>
      </c>
      <c r="E4315" s="85" t="s">
        <v>8463</v>
      </c>
      <c r="F4315" s="85" t="s">
        <v>13</v>
      </c>
      <c r="G4315" s="85">
        <v>953697</v>
      </c>
      <c r="H4315" s="89"/>
      <c r="I4315" s="270" t="s">
        <v>10204</v>
      </c>
      <c r="J4315" s="89"/>
      <c r="K4315" s="89"/>
      <c r="L4315" s="89"/>
      <c r="M4315" s="89"/>
      <c r="N4315" s="271">
        <v>136573.16</v>
      </c>
      <c r="O4315" s="271">
        <v>0</v>
      </c>
      <c r="P4315" s="89" t="s">
        <v>670</v>
      </c>
    </row>
    <row r="4316" spans="1:16" ht="102" hidden="1">
      <c r="A4316" s="268">
        <v>513</v>
      </c>
      <c r="B4316" s="89"/>
      <c r="C4316" s="269" t="s">
        <v>171</v>
      </c>
      <c r="D4316" s="84">
        <v>43594</v>
      </c>
      <c r="E4316" s="85" t="s">
        <v>8464</v>
      </c>
      <c r="F4316" s="85" t="s">
        <v>11</v>
      </c>
      <c r="G4316" s="85">
        <v>953702</v>
      </c>
      <c r="H4316" s="89"/>
      <c r="I4316" s="270" t="s">
        <v>10205</v>
      </c>
      <c r="J4316" s="89"/>
      <c r="K4316" s="89"/>
      <c r="L4316" s="89"/>
      <c r="M4316" s="89"/>
      <c r="N4316" s="271">
        <v>144.26</v>
      </c>
      <c r="O4316" s="271">
        <v>0</v>
      </c>
      <c r="P4316" s="89" t="s">
        <v>670</v>
      </c>
    </row>
    <row r="4317" spans="1:16" ht="51">
      <c r="A4317" s="268">
        <v>223</v>
      </c>
      <c r="B4317" s="89"/>
      <c r="C4317" s="269" t="s">
        <v>104</v>
      </c>
      <c r="D4317" s="84">
        <v>43595</v>
      </c>
      <c r="E4317" s="85" t="s">
        <v>8465</v>
      </c>
      <c r="F4317" s="85" t="s">
        <v>3</v>
      </c>
      <c r="G4317" s="85">
        <v>1740065</v>
      </c>
      <c r="H4317" s="89"/>
      <c r="I4317" s="270" t="s">
        <v>10206</v>
      </c>
      <c r="J4317" s="89"/>
      <c r="K4317" s="89"/>
      <c r="L4317" s="89"/>
      <c r="M4317" s="89"/>
      <c r="N4317" s="271">
        <v>0</v>
      </c>
      <c r="O4317" s="271">
        <v>500</v>
      </c>
      <c r="P4317" s="89" t="s">
        <v>670</v>
      </c>
    </row>
    <row r="4318" spans="1:16" ht="51">
      <c r="A4318" s="268">
        <v>526</v>
      </c>
      <c r="B4318" s="89"/>
      <c r="C4318" s="269" t="s">
        <v>610</v>
      </c>
      <c r="D4318" s="84">
        <v>43595</v>
      </c>
      <c r="E4318" s="85" t="s">
        <v>8466</v>
      </c>
      <c r="F4318" s="85" t="s">
        <v>3</v>
      </c>
      <c r="G4318" s="85">
        <v>1740050</v>
      </c>
      <c r="H4318" s="89"/>
      <c r="I4318" s="270" t="s">
        <v>10207</v>
      </c>
      <c r="J4318" s="89"/>
      <c r="K4318" s="89"/>
      <c r="L4318" s="89"/>
      <c r="M4318" s="89"/>
      <c r="N4318" s="271">
        <v>0</v>
      </c>
      <c r="O4318" s="271">
        <v>80.89</v>
      </c>
      <c r="P4318" s="89" t="s">
        <v>670</v>
      </c>
    </row>
    <row r="4319" spans="1:16" ht="51">
      <c r="A4319" s="268">
        <v>526</v>
      </c>
      <c r="B4319" s="89"/>
      <c r="C4319" s="269" t="s">
        <v>610</v>
      </c>
      <c r="D4319" s="84">
        <v>43595</v>
      </c>
      <c r="E4319" s="85" t="s">
        <v>8467</v>
      </c>
      <c r="F4319" s="85" t="s">
        <v>3</v>
      </c>
      <c r="G4319" s="85">
        <v>1740038</v>
      </c>
      <c r="H4319" s="89"/>
      <c r="I4319" s="270" t="s">
        <v>10208</v>
      </c>
      <c r="J4319" s="89"/>
      <c r="K4319" s="89"/>
      <c r="L4319" s="89"/>
      <c r="M4319" s="89"/>
      <c r="N4319" s="271">
        <v>0</v>
      </c>
      <c r="O4319" s="271">
        <v>105</v>
      </c>
      <c r="P4319" s="89" t="s">
        <v>670</v>
      </c>
    </row>
    <row r="4320" spans="1:16" ht="51">
      <c r="A4320" s="268">
        <v>526</v>
      </c>
      <c r="B4320" s="89"/>
      <c r="C4320" s="269" t="s">
        <v>610</v>
      </c>
      <c r="D4320" s="84">
        <v>43595</v>
      </c>
      <c r="E4320" s="85" t="s">
        <v>8468</v>
      </c>
      <c r="F4320" s="85" t="s">
        <v>3</v>
      </c>
      <c r="G4320" s="85">
        <v>1740028</v>
      </c>
      <c r="H4320" s="89"/>
      <c r="I4320" s="270" t="s">
        <v>10209</v>
      </c>
      <c r="J4320" s="89"/>
      <c r="K4320" s="89"/>
      <c r="L4320" s="89"/>
      <c r="M4320" s="89"/>
      <c r="N4320" s="271">
        <v>0</v>
      </c>
      <c r="O4320" s="271">
        <v>79.760000000000005</v>
      </c>
      <c r="P4320" s="89" t="s">
        <v>670</v>
      </c>
    </row>
    <row r="4321" spans="1:16" ht="38.25">
      <c r="A4321" s="268">
        <v>586</v>
      </c>
      <c r="B4321" s="89"/>
      <c r="C4321" s="269" t="s">
        <v>184</v>
      </c>
      <c r="D4321" s="84">
        <v>43595</v>
      </c>
      <c r="E4321" s="85" t="s">
        <v>8469</v>
      </c>
      <c r="F4321" s="85" t="s">
        <v>3</v>
      </c>
      <c r="G4321" s="85">
        <v>1740026</v>
      </c>
      <c r="H4321" s="89"/>
      <c r="I4321" s="270" t="s">
        <v>10210</v>
      </c>
      <c r="J4321" s="89"/>
      <c r="K4321" s="89"/>
      <c r="L4321" s="89"/>
      <c r="M4321" s="89"/>
      <c r="N4321" s="271">
        <v>0</v>
      </c>
      <c r="O4321" s="271">
        <v>10.52</v>
      </c>
      <c r="P4321" s="89" t="s">
        <v>670</v>
      </c>
    </row>
    <row r="4322" spans="1:16" ht="38.25">
      <c r="A4322" s="268">
        <v>586</v>
      </c>
      <c r="B4322" s="89"/>
      <c r="C4322" s="269" t="s">
        <v>184</v>
      </c>
      <c r="D4322" s="84">
        <v>43595</v>
      </c>
      <c r="E4322" s="85" t="s">
        <v>8470</v>
      </c>
      <c r="F4322" s="85" t="s">
        <v>3</v>
      </c>
      <c r="G4322" s="85">
        <v>1740025</v>
      </c>
      <c r="H4322" s="89"/>
      <c r="I4322" s="270" t="s">
        <v>10211</v>
      </c>
      <c r="J4322" s="89"/>
      <c r="K4322" s="89"/>
      <c r="L4322" s="89"/>
      <c r="M4322" s="89"/>
      <c r="N4322" s="271">
        <v>0</v>
      </c>
      <c r="O4322" s="271">
        <v>476.94</v>
      </c>
      <c r="P4322" s="89" t="s">
        <v>670</v>
      </c>
    </row>
    <row r="4323" spans="1:16" ht="51">
      <c r="A4323" s="268">
        <v>212</v>
      </c>
      <c r="B4323" s="89"/>
      <c r="C4323" s="269" t="s">
        <v>100</v>
      </c>
      <c r="D4323" s="84">
        <v>43595</v>
      </c>
      <c r="E4323" s="85" t="s">
        <v>8471</v>
      </c>
      <c r="F4323" s="85" t="s">
        <v>3</v>
      </c>
      <c r="G4323" s="85">
        <v>1740024</v>
      </c>
      <c r="H4323" s="89"/>
      <c r="I4323" s="270" t="s">
        <v>10212</v>
      </c>
      <c r="J4323" s="89"/>
      <c r="K4323" s="89"/>
      <c r="L4323" s="89"/>
      <c r="M4323" s="89"/>
      <c r="N4323" s="271">
        <v>0</v>
      </c>
      <c r="O4323" s="271">
        <v>722</v>
      </c>
      <c r="P4323" s="89" t="s">
        <v>670</v>
      </c>
    </row>
    <row r="4324" spans="1:16" ht="51">
      <c r="A4324" s="268">
        <v>132</v>
      </c>
      <c r="B4324" s="89"/>
      <c r="C4324" s="269" t="s">
        <v>68</v>
      </c>
      <c r="D4324" s="84">
        <v>43595</v>
      </c>
      <c r="E4324" s="85" t="s">
        <v>8472</v>
      </c>
      <c r="F4324" s="85" t="s">
        <v>3</v>
      </c>
      <c r="G4324" s="85">
        <v>1740007</v>
      </c>
      <c r="H4324" s="89"/>
      <c r="I4324" s="270" t="s">
        <v>10213</v>
      </c>
      <c r="J4324" s="89"/>
      <c r="K4324" s="89"/>
      <c r="L4324" s="89"/>
      <c r="M4324" s="89"/>
      <c r="N4324" s="271">
        <v>0</v>
      </c>
      <c r="O4324" s="271">
        <v>25</v>
      </c>
      <c r="P4324" s="89" t="s">
        <v>670</v>
      </c>
    </row>
    <row r="4325" spans="1:16" ht="51">
      <c r="A4325" s="268">
        <v>16</v>
      </c>
      <c r="B4325" s="89"/>
      <c r="C4325" s="269" t="s">
        <v>43</v>
      </c>
      <c r="D4325" s="84">
        <v>43595</v>
      </c>
      <c r="E4325" s="85" t="s">
        <v>8473</v>
      </c>
      <c r="F4325" s="85" t="s">
        <v>3</v>
      </c>
      <c r="G4325" s="85">
        <v>1740005</v>
      </c>
      <c r="H4325" s="89"/>
      <c r="I4325" s="270" t="s">
        <v>10214</v>
      </c>
      <c r="J4325" s="89"/>
      <c r="K4325" s="89"/>
      <c r="L4325" s="89"/>
      <c r="M4325" s="89"/>
      <c r="N4325" s="271">
        <v>0</v>
      </c>
      <c r="O4325" s="271">
        <v>1400</v>
      </c>
      <c r="P4325" s="89" t="s">
        <v>670</v>
      </c>
    </row>
    <row r="4326" spans="1:16" ht="63.75">
      <c r="A4326" s="268" t="s">
        <v>565</v>
      </c>
      <c r="B4326" s="89"/>
      <c r="C4326" s="269" t="s">
        <v>615</v>
      </c>
      <c r="D4326" s="84">
        <v>43595</v>
      </c>
      <c r="E4326" s="85" t="s">
        <v>8474</v>
      </c>
      <c r="F4326" s="85" t="s">
        <v>3</v>
      </c>
      <c r="G4326" s="85">
        <v>1739985</v>
      </c>
      <c r="H4326" s="89"/>
      <c r="I4326" s="270" t="s">
        <v>10215</v>
      </c>
      <c r="J4326" s="89"/>
      <c r="K4326" s="89"/>
      <c r="L4326" s="89"/>
      <c r="M4326" s="89"/>
      <c r="N4326" s="271">
        <v>0</v>
      </c>
      <c r="O4326" s="271">
        <v>25429.62</v>
      </c>
      <c r="P4326" s="89" t="s">
        <v>670</v>
      </c>
    </row>
    <row r="4327" spans="1:16" ht="51">
      <c r="A4327" s="268" t="s">
        <v>565</v>
      </c>
      <c r="B4327" s="89"/>
      <c r="C4327" s="269" t="s">
        <v>615</v>
      </c>
      <c r="D4327" s="84">
        <v>43595</v>
      </c>
      <c r="E4327" s="85" t="s">
        <v>8475</v>
      </c>
      <c r="F4327" s="85" t="s">
        <v>3</v>
      </c>
      <c r="G4327" s="85">
        <v>1740189</v>
      </c>
      <c r="H4327" s="89"/>
      <c r="I4327" s="270" t="s">
        <v>10216</v>
      </c>
      <c r="J4327" s="89"/>
      <c r="K4327" s="89"/>
      <c r="L4327" s="89"/>
      <c r="M4327" s="89"/>
      <c r="N4327" s="271">
        <v>0</v>
      </c>
      <c r="O4327" s="271">
        <v>1490.46</v>
      </c>
      <c r="P4327" s="89" t="s">
        <v>670</v>
      </c>
    </row>
    <row r="4328" spans="1:16" ht="38.25">
      <c r="A4328" s="268" t="s">
        <v>565</v>
      </c>
      <c r="B4328" s="89"/>
      <c r="C4328" s="269" t="s">
        <v>615</v>
      </c>
      <c r="D4328" s="84">
        <v>43595</v>
      </c>
      <c r="E4328" s="85" t="s">
        <v>8476</v>
      </c>
      <c r="F4328" s="85" t="s">
        <v>3</v>
      </c>
      <c r="G4328" s="85">
        <v>1740136</v>
      </c>
      <c r="H4328" s="89"/>
      <c r="I4328" s="270" t="s">
        <v>10217</v>
      </c>
      <c r="J4328" s="89"/>
      <c r="K4328" s="89"/>
      <c r="L4328" s="89"/>
      <c r="M4328" s="89"/>
      <c r="N4328" s="271">
        <v>0</v>
      </c>
      <c r="O4328" s="271">
        <v>732.48</v>
      </c>
      <c r="P4328" s="89" t="s">
        <v>670</v>
      </c>
    </row>
    <row r="4329" spans="1:16" ht="51">
      <c r="A4329" s="268">
        <v>291</v>
      </c>
      <c r="B4329" s="89"/>
      <c r="C4329" s="269" t="s">
        <v>129</v>
      </c>
      <c r="D4329" s="84">
        <v>43595</v>
      </c>
      <c r="E4329" s="85" t="s">
        <v>8477</v>
      </c>
      <c r="F4329" s="85" t="s">
        <v>3</v>
      </c>
      <c r="G4329" s="85">
        <v>1740126</v>
      </c>
      <c r="H4329" s="89"/>
      <c r="I4329" s="270" t="s">
        <v>10218</v>
      </c>
      <c r="J4329" s="89"/>
      <c r="K4329" s="89"/>
      <c r="L4329" s="89"/>
      <c r="M4329" s="89"/>
      <c r="N4329" s="271">
        <v>0</v>
      </c>
      <c r="O4329" s="271">
        <v>70</v>
      </c>
      <c r="P4329" s="89" t="s">
        <v>670</v>
      </c>
    </row>
    <row r="4330" spans="1:16" ht="38.25">
      <c r="A4330" s="268">
        <v>526</v>
      </c>
      <c r="B4330" s="89"/>
      <c r="C4330" s="269" t="s">
        <v>610</v>
      </c>
      <c r="D4330" s="84">
        <v>43595</v>
      </c>
      <c r="E4330" s="85" t="s">
        <v>8478</v>
      </c>
      <c r="F4330" s="85" t="s">
        <v>3</v>
      </c>
      <c r="G4330" s="85">
        <v>1740125</v>
      </c>
      <c r="H4330" s="89"/>
      <c r="I4330" s="270" t="s">
        <v>10219</v>
      </c>
      <c r="J4330" s="89"/>
      <c r="K4330" s="89"/>
      <c r="L4330" s="89"/>
      <c r="M4330" s="89"/>
      <c r="N4330" s="271">
        <v>0</v>
      </c>
      <c r="O4330" s="271">
        <v>70</v>
      </c>
      <c r="P4330" s="89" t="s">
        <v>670</v>
      </c>
    </row>
    <row r="4331" spans="1:16" ht="51">
      <c r="A4331" s="268">
        <v>526</v>
      </c>
      <c r="B4331" s="89"/>
      <c r="C4331" s="269" t="s">
        <v>610</v>
      </c>
      <c r="D4331" s="84">
        <v>43595</v>
      </c>
      <c r="E4331" s="85" t="s">
        <v>8479</v>
      </c>
      <c r="F4331" s="85" t="s">
        <v>3</v>
      </c>
      <c r="G4331" s="85">
        <v>1740095</v>
      </c>
      <c r="H4331" s="89"/>
      <c r="I4331" s="270" t="s">
        <v>10220</v>
      </c>
      <c r="J4331" s="89"/>
      <c r="K4331" s="89"/>
      <c r="L4331" s="89"/>
      <c r="M4331" s="89"/>
      <c r="N4331" s="271">
        <v>0</v>
      </c>
      <c r="O4331" s="271">
        <v>80</v>
      </c>
      <c r="P4331" s="89" t="s">
        <v>670</v>
      </c>
    </row>
    <row r="4332" spans="1:16" ht="38.25">
      <c r="A4332" s="268" t="s">
        <v>565</v>
      </c>
      <c r="B4332" s="89"/>
      <c r="C4332" s="269" t="s">
        <v>615</v>
      </c>
      <c r="D4332" s="84">
        <v>43595</v>
      </c>
      <c r="E4332" s="85" t="s">
        <v>8480</v>
      </c>
      <c r="F4332" s="85" t="s">
        <v>3</v>
      </c>
      <c r="G4332" s="85">
        <v>1740094</v>
      </c>
      <c r="H4332" s="89"/>
      <c r="I4332" s="270" t="s">
        <v>2177</v>
      </c>
      <c r="J4332" s="89"/>
      <c r="K4332" s="89"/>
      <c r="L4332" s="89"/>
      <c r="M4332" s="89"/>
      <c r="N4332" s="271">
        <v>0</v>
      </c>
      <c r="O4332" s="271">
        <v>1310</v>
      </c>
      <c r="P4332" s="89" t="s">
        <v>670</v>
      </c>
    </row>
    <row r="4333" spans="1:16" ht="38.25">
      <c r="A4333" s="268">
        <v>526</v>
      </c>
      <c r="B4333" s="89"/>
      <c r="C4333" s="269" t="s">
        <v>610</v>
      </c>
      <c r="D4333" s="84">
        <v>43595</v>
      </c>
      <c r="E4333" s="85" t="s">
        <v>8481</v>
      </c>
      <c r="F4333" s="85" t="s">
        <v>3</v>
      </c>
      <c r="G4333" s="85">
        <v>1740093</v>
      </c>
      <c r="H4333" s="89"/>
      <c r="I4333" s="270" t="s">
        <v>10221</v>
      </c>
      <c r="J4333" s="89"/>
      <c r="K4333" s="89"/>
      <c r="L4333" s="89"/>
      <c r="M4333" s="89"/>
      <c r="N4333" s="271">
        <v>0</v>
      </c>
      <c r="O4333" s="271">
        <v>90</v>
      </c>
      <c r="P4333" s="89" t="s">
        <v>670</v>
      </c>
    </row>
    <row r="4334" spans="1:16" ht="51">
      <c r="A4334" s="268">
        <v>41</v>
      </c>
      <c r="B4334" s="89"/>
      <c r="C4334" s="269" t="s">
        <v>47</v>
      </c>
      <c r="D4334" s="84">
        <v>43595</v>
      </c>
      <c r="E4334" s="85" t="s">
        <v>8482</v>
      </c>
      <c r="F4334" s="85" t="s">
        <v>3</v>
      </c>
      <c r="G4334" s="85">
        <v>1740089</v>
      </c>
      <c r="H4334" s="89"/>
      <c r="I4334" s="270" t="s">
        <v>10222</v>
      </c>
      <c r="J4334" s="89"/>
      <c r="K4334" s="89"/>
      <c r="L4334" s="89"/>
      <c r="M4334" s="89"/>
      <c r="N4334" s="271">
        <v>0</v>
      </c>
      <c r="O4334" s="271">
        <v>20</v>
      </c>
      <c r="P4334" s="89" t="s">
        <v>670</v>
      </c>
    </row>
    <row r="4335" spans="1:16" ht="63.75">
      <c r="A4335" s="268">
        <v>310</v>
      </c>
      <c r="B4335" s="89"/>
      <c r="C4335" s="269" t="s">
        <v>141</v>
      </c>
      <c r="D4335" s="84">
        <v>43595</v>
      </c>
      <c r="E4335" s="85" t="s">
        <v>8483</v>
      </c>
      <c r="F4335" s="85" t="s">
        <v>3</v>
      </c>
      <c r="G4335" s="85">
        <v>1739981</v>
      </c>
      <c r="H4335" s="89"/>
      <c r="I4335" s="270" t="s">
        <v>10223</v>
      </c>
      <c r="J4335" s="89"/>
      <c r="K4335" s="89"/>
      <c r="L4335" s="89"/>
      <c r="M4335" s="89"/>
      <c r="N4335" s="271">
        <v>0</v>
      </c>
      <c r="O4335" s="271">
        <v>1228561.53</v>
      </c>
      <c r="P4335" s="89" t="s">
        <v>670</v>
      </c>
    </row>
    <row r="4336" spans="1:16" ht="63.75">
      <c r="A4336" s="268">
        <v>310</v>
      </c>
      <c r="B4336" s="89"/>
      <c r="C4336" s="269" t="s">
        <v>141</v>
      </c>
      <c r="D4336" s="84">
        <v>43595</v>
      </c>
      <c r="E4336" s="85" t="s">
        <v>8484</v>
      </c>
      <c r="F4336" s="85" t="s">
        <v>3</v>
      </c>
      <c r="G4336" s="85">
        <v>1739980</v>
      </c>
      <c r="H4336" s="89"/>
      <c r="I4336" s="270" t="s">
        <v>10224</v>
      </c>
      <c r="J4336" s="89"/>
      <c r="K4336" s="89"/>
      <c r="L4336" s="89"/>
      <c r="M4336" s="89"/>
      <c r="N4336" s="271">
        <v>0</v>
      </c>
      <c r="O4336" s="271">
        <v>1200000</v>
      </c>
      <c r="P4336" s="89" t="s">
        <v>670</v>
      </c>
    </row>
    <row r="4337" spans="1:16" ht="63.75">
      <c r="A4337" s="268">
        <v>310</v>
      </c>
      <c r="B4337" s="89"/>
      <c r="C4337" s="269" t="s">
        <v>141</v>
      </c>
      <c r="D4337" s="84">
        <v>43595</v>
      </c>
      <c r="E4337" s="85" t="s">
        <v>8485</v>
      </c>
      <c r="F4337" s="85" t="s">
        <v>3</v>
      </c>
      <c r="G4337" s="85">
        <v>1739979</v>
      </c>
      <c r="H4337" s="89"/>
      <c r="I4337" s="270" t="s">
        <v>10225</v>
      </c>
      <c r="J4337" s="89"/>
      <c r="K4337" s="89"/>
      <c r="L4337" s="89"/>
      <c r="M4337" s="89"/>
      <c r="N4337" s="271">
        <v>0</v>
      </c>
      <c r="O4337" s="271">
        <v>1000000</v>
      </c>
      <c r="P4337" s="89" t="s">
        <v>670</v>
      </c>
    </row>
    <row r="4338" spans="1:16" ht="51">
      <c r="A4338" s="268">
        <v>15</v>
      </c>
      <c r="B4338" s="89"/>
      <c r="C4338" s="269" t="s">
        <v>42</v>
      </c>
      <c r="D4338" s="84">
        <v>43595</v>
      </c>
      <c r="E4338" s="85" t="s">
        <v>8486</v>
      </c>
      <c r="F4338" s="85" t="s">
        <v>3</v>
      </c>
      <c r="G4338" s="85">
        <v>1739943</v>
      </c>
      <c r="H4338" s="89"/>
      <c r="I4338" s="270" t="s">
        <v>10226</v>
      </c>
      <c r="J4338" s="89"/>
      <c r="K4338" s="89"/>
      <c r="L4338" s="89"/>
      <c r="M4338" s="89"/>
      <c r="N4338" s="271">
        <v>0</v>
      </c>
      <c r="O4338" s="271">
        <v>2870</v>
      </c>
      <c r="P4338" s="89" t="s">
        <v>670</v>
      </c>
    </row>
    <row r="4339" spans="1:16" ht="51">
      <c r="A4339" s="268">
        <v>15</v>
      </c>
      <c r="B4339" s="89"/>
      <c r="C4339" s="269" t="s">
        <v>42</v>
      </c>
      <c r="D4339" s="84">
        <v>43595</v>
      </c>
      <c r="E4339" s="85" t="s">
        <v>8487</v>
      </c>
      <c r="F4339" s="85" t="s">
        <v>3</v>
      </c>
      <c r="G4339" s="85">
        <v>1739941</v>
      </c>
      <c r="H4339" s="89"/>
      <c r="I4339" s="270" t="s">
        <v>10227</v>
      </c>
      <c r="J4339" s="89"/>
      <c r="K4339" s="89"/>
      <c r="L4339" s="89"/>
      <c r="M4339" s="89"/>
      <c r="N4339" s="271">
        <v>0</v>
      </c>
      <c r="O4339" s="271">
        <v>5626.95</v>
      </c>
      <c r="P4339" s="89" t="s">
        <v>670</v>
      </c>
    </row>
    <row r="4340" spans="1:16" ht="51">
      <c r="A4340" s="268">
        <v>15</v>
      </c>
      <c r="B4340" s="89"/>
      <c r="C4340" s="269" t="s">
        <v>42</v>
      </c>
      <c r="D4340" s="84">
        <v>43595</v>
      </c>
      <c r="E4340" s="85" t="s">
        <v>8488</v>
      </c>
      <c r="F4340" s="85" t="s">
        <v>3</v>
      </c>
      <c r="G4340" s="85">
        <v>1739937</v>
      </c>
      <c r="H4340" s="89"/>
      <c r="I4340" s="270" t="s">
        <v>10228</v>
      </c>
      <c r="J4340" s="89"/>
      <c r="K4340" s="89"/>
      <c r="L4340" s="89"/>
      <c r="M4340" s="89"/>
      <c r="N4340" s="271">
        <v>0</v>
      </c>
      <c r="O4340" s="271">
        <v>8480</v>
      </c>
      <c r="P4340" s="89" t="s">
        <v>670</v>
      </c>
    </row>
    <row r="4341" spans="1:16" ht="51">
      <c r="A4341" s="268">
        <v>592</v>
      </c>
      <c r="B4341" s="89"/>
      <c r="C4341" s="269" t="s">
        <v>645</v>
      </c>
      <c r="D4341" s="84">
        <v>43595</v>
      </c>
      <c r="E4341" s="85" t="s">
        <v>8489</v>
      </c>
      <c r="F4341" s="85" t="s">
        <v>3</v>
      </c>
      <c r="G4341" s="85">
        <v>1739885</v>
      </c>
      <c r="H4341" s="89"/>
      <c r="I4341" s="270" t="s">
        <v>10229</v>
      </c>
      <c r="J4341" s="89"/>
      <c r="K4341" s="89"/>
      <c r="L4341" s="89"/>
      <c r="M4341" s="89"/>
      <c r="N4341" s="271">
        <v>0</v>
      </c>
      <c r="O4341" s="271">
        <v>50191</v>
      </c>
      <c r="P4341" s="89" t="s">
        <v>670</v>
      </c>
    </row>
    <row r="4342" spans="1:16" ht="51">
      <c r="A4342" s="268">
        <v>342</v>
      </c>
      <c r="B4342" s="89"/>
      <c r="C4342" s="269" t="s">
        <v>148</v>
      </c>
      <c r="D4342" s="84">
        <v>43595</v>
      </c>
      <c r="E4342" s="85" t="s">
        <v>8490</v>
      </c>
      <c r="F4342" s="85" t="s">
        <v>3</v>
      </c>
      <c r="G4342" s="85">
        <v>1739884</v>
      </c>
      <c r="H4342" s="89"/>
      <c r="I4342" s="270" t="s">
        <v>10230</v>
      </c>
      <c r="J4342" s="89"/>
      <c r="K4342" s="89"/>
      <c r="L4342" s="89"/>
      <c r="M4342" s="89"/>
      <c r="N4342" s="271">
        <v>0</v>
      </c>
      <c r="O4342" s="271">
        <v>470</v>
      </c>
      <c r="P4342" s="89" t="s">
        <v>670</v>
      </c>
    </row>
    <row r="4343" spans="1:16" ht="51">
      <c r="A4343" s="268">
        <v>212</v>
      </c>
      <c r="B4343" s="89"/>
      <c r="C4343" s="269" t="s">
        <v>100</v>
      </c>
      <c r="D4343" s="84">
        <v>43595</v>
      </c>
      <c r="E4343" s="85" t="s">
        <v>8491</v>
      </c>
      <c r="F4343" s="85" t="s">
        <v>3</v>
      </c>
      <c r="G4343" s="85">
        <v>1739877</v>
      </c>
      <c r="H4343" s="89"/>
      <c r="I4343" s="270" t="s">
        <v>10231</v>
      </c>
      <c r="J4343" s="89"/>
      <c r="K4343" s="89"/>
      <c r="L4343" s="89"/>
      <c r="M4343" s="89"/>
      <c r="N4343" s="271">
        <v>0</v>
      </c>
      <c r="O4343" s="271">
        <v>149620</v>
      </c>
      <c r="P4343" s="89" t="s">
        <v>670</v>
      </c>
    </row>
    <row r="4344" spans="1:16" ht="51">
      <c r="A4344" s="268" t="s">
        <v>565</v>
      </c>
      <c r="B4344" s="89"/>
      <c r="C4344" s="269" t="s">
        <v>615</v>
      </c>
      <c r="D4344" s="84">
        <v>43595</v>
      </c>
      <c r="E4344" s="85" t="s">
        <v>8492</v>
      </c>
      <c r="F4344" s="85" t="s">
        <v>3</v>
      </c>
      <c r="G4344" s="85">
        <v>1739875</v>
      </c>
      <c r="H4344" s="89"/>
      <c r="I4344" s="270" t="s">
        <v>10232</v>
      </c>
      <c r="J4344" s="89"/>
      <c r="K4344" s="89"/>
      <c r="L4344" s="89"/>
      <c r="M4344" s="89"/>
      <c r="N4344" s="271">
        <v>0</v>
      </c>
      <c r="O4344" s="271">
        <v>2966.67</v>
      </c>
      <c r="P4344" s="89" t="s">
        <v>670</v>
      </c>
    </row>
    <row r="4345" spans="1:16" ht="63.75">
      <c r="A4345" s="268" t="s">
        <v>565</v>
      </c>
      <c r="B4345" s="89"/>
      <c r="C4345" s="269" t="s">
        <v>615</v>
      </c>
      <c r="D4345" s="84">
        <v>43595</v>
      </c>
      <c r="E4345" s="85" t="s">
        <v>8493</v>
      </c>
      <c r="F4345" s="85" t="s">
        <v>3</v>
      </c>
      <c r="G4345" s="85">
        <v>1739866</v>
      </c>
      <c r="H4345" s="89"/>
      <c r="I4345" s="270" t="s">
        <v>10233</v>
      </c>
      <c r="J4345" s="89"/>
      <c r="K4345" s="89"/>
      <c r="L4345" s="89"/>
      <c r="M4345" s="89"/>
      <c r="N4345" s="271">
        <v>0</v>
      </c>
      <c r="O4345" s="271">
        <v>4729</v>
      </c>
      <c r="P4345" s="89" t="s">
        <v>670</v>
      </c>
    </row>
    <row r="4346" spans="1:16" ht="63.75">
      <c r="A4346" s="268">
        <v>572</v>
      </c>
      <c r="B4346" s="89"/>
      <c r="C4346" s="269" t="s">
        <v>177</v>
      </c>
      <c r="D4346" s="84">
        <v>43595</v>
      </c>
      <c r="E4346" s="85" t="s">
        <v>8494</v>
      </c>
      <c r="F4346" s="85" t="s">
        <v>3</v>
      </c>
      <c r="G4346" s="85">
        <v>1739865</v>
      </c>
      <c r="H4346" s="89"/>
      <c r="I4346" s="270" t="s">
        <v>10234</v>
      </c>
      <c r="J4346" s="89"/>
      <c r="K4346" s="89"/>
      <c r="L4346" s="89"/>
      <c r="M4346" s="89"/>
      <c r="N4346" s="271">
        <v>0</v>
      </c>
      <c r="O4346" s="271">
        <v>9353</v>
      </c>
      <c r="P4346" s="89" t="s">
        <v>670</v>
      </c>
    </row>
    <row r="4347" spans="1:16" ht="51">
      <c r="A4347" s="268">
        <v>81</v>
      </c>
      <c r="B4347" s="89"/>
      <c r="C4347" s="269" t="s">
        <v>55</v>
      </c>
      <c r="D4347" s="84">
        <v>43595</v>
      </c>
      <c r="E4347" s="85" t="s">
        <v>8495</v>
      </c>
      <c r="F4347" s="85" t="s">
        <v>3</v>
      </c>
      <c r="G4347" s="85">
        <v>1739852</v>
      </c>
      <c r="H4347" s="89"/>
      <c r="I4347" s="270" t="s">
        <v>10235</v>
      </c>
      <c r="J4347" s="89"/>
      <c r="K4347" s="89"/>
      <c r="L4347" s="89"/>
      <c r="M4347" s="89"/>
      <c r="N4347" s="271">
        <v>0</v>
      </c>
      <c r="O4347" s="271">
        <v>6041.29</v>
      </c>
      <c r="P4347" s="89" t="s">
        <v>670</v>
      </c>
    </row>
    <row r="4348" spans="1:16" ht="38.25">
      <c r="A4348" s="268">
        <v>15</v>
      </c>
      <c r="B4348" s="89"/>
      <c r="C4348" s="269" t="s">
        <v>42</v>
      </c>
      <c r="D4348" s="84">
        <v>43595</v>
      </c>
      <c r="E4348" s="85" t="s">
        <v>8496</v>
      </c>
      <c r="F4348" s="85" t="s">
        <v>3</v>
      </c>
      <c r="G4348" s="85">
        <v>1739842</v>
      </c>
      <c r="H4348" s="89"/>
      <c r="I4348" s="270" t="s">
        <v>10236</v>
      </c>
      <c r="J4348" s="89"/>
      <c r="K4348" s="89"/>
      <c r="L4348" s="89"/>
      <c r="M4348" s="89"/>
      <c r="N4348" s="271">
        <v>0</v>
      </c>
      <c r="O4348" s="271">
        <v>254486.16</v>
      </c>
      <c r="P4348" s="89" t="s">
        <v>670</v>
      </c>
    </row>
    <row r="4349" spans="1:16" ht="51">
      <c r="A4349" s="268">
        <v>670</v>
      </c>
      <c r="B4349" s="89"/>
      <c r="C4349" s="269" t="s">
        <v>190</v>
      </c>
      <c r="D4349" s="84">
        <v>43595</v>
      </c>
      <c r="E4349" s="85" t="s">
        <v>8497</v>
      </c>
      <c r="F4349" s="85" t="s">
        <v>3</v>
      </c>
      <c r="G4349" s="85">
        <v>1739813</v>
      </c>
      <c r="H4349" s="89"/>
      <c r="I4349" s="270" t="s">
        <v>10237</v>
      </c>
      <c r="J4349" s="89"/>
      <c r="K4349" s="89"/>
      <c r="L4349" s="89"/>
      <c r="M4349" s="89"/>
      <c r="N4349" s="271">
        <v>0</v>
      </c>
      <c r="O4349" s="271">
        <v>44206.8</v>
      </c>
      <c r="P4349" s="89" t="s">
        <v>670</v>
      </c>
    </row>
    <row r="4350" spans="1:16" ht="51">
      <c r="A4350" s="268">
        <v>287</v>
      </c>
      <c r="B4350" s="89"/>
      <c r="C4350" s="269" t="s">
        <v>126</v>
      </c>
      <c r="D4350" s="84">
        <v>43595</v>
      </c>
      <c r="E4350" s="85" t="s">
        <v>8498</v>
      </c>
      <c r="F4350" s="85" t="s">
        <v>3</v>
      </c>
      <c r="G4350" s="85">
        <v>1739967</v>
      </c>
      <c r="H4350" s="89"/>
      <c r="I4350" s="270" t="s">
        <v>10238</v>
      </c>
      <c r="J4350" s="89"/>
      <c r="K4350" s="89"/>
      <c r="L4350" s="89"/>
      <c r="M4350" s="89"/>
      <c r="N4350" s="271">
        <v>0</v>
      </c>
      <c r="O4350" s="271">
        <v>1000</v>
      </c>
      <c r="P4350" s="89" t="s">
        <v>670</v>
      </c>
    </row>
    <row r="4351" spans="1:16" ht="51">
      <c r="A4351" s="268">
        <v>41</v>
      </c>
      <c r="B4351" s="89"/>
      <c r="C4351" s="269" t="s">
        <v>47</v>
      </c>
      <c r="D4351" s="84">
        <v>43595</v>
      </c>
      <c r="E4351" s="85" t="s">
        <v>8499</v>
      </c>
      <c r="F4351" s="85" t="s">
        <v>3</v>
      </c>
      <c r="G4351" s="85">
        <v>1739958</v>
      </c>
      <c r="H4351" s="89"/>
      <c r="I4351" s="270" t="s">
        <v>7924</v>
      </c>
      <c r="J4351" s="89"/>
      <c r="K4351" s="89"/>
      <c r="L4351" s="89"/>
      <c r="M4351" s="89"/>
      <c r="N4351" s="271">
        <v>0</v>
      </c>
      <c r="O4351" s="271">
        <v>1220</v>
      </c>
      <c r="P4351" s="89" t="s">
        <v>670</v>
      </c>
    </row>
    <row r="4352" spans="1:16" ht="38.25">
      <c r="A4352" s="268" t="s">
        <v>565</v>
      </c>
      <c r="B4352" s="89"/>
      <c r="C4352" s="269" t="s">
        <v>615</v>
      </c>
      <c r="D4352" s="84">
        <v>43595</v>
      </c>
      <c r="E4352" s="85" t="s">
        <v>8500</v>
      </c>
      <c r="F4352" s="85" t="s">
        <v>3</v>
      </c>
      <c r="G4352" s="85">
        <v>1739919</v>
      </c>
      <c r="H4352" s="89"/>
      <c r="I4352" s="270" t="s">
        <v>10239</v>
      </c>
      <c r="J4352" s="89"/>
      <c r="K4352" s="89"/>
      <c r="L4352" s="89"/>
      <c r="M4352" s="89"/>
      <c r="N4352" s="271">
        <v>0</v>
      </c>
      <c r="O4352" s="271">
        <v>5605.11</v>
      </c>
      <c r="P4352" s="89" t="s">
        <v>670</v>
      </c>
    </row>
    <row r="4353" spans="1:16" ht="38.25">
      <c r="A4353" s="268" t="s">
        <v>565</v>
      </c>
      <c r="B4353" s="89"/>
      <c r="C4353" s="269" t="s">
        <v>615</v>
      </c>
      <c r="D4353" s="84">
        <v>43595</v>
      </c>
      <c r="E4353" s="85" t="s">
        <v>8501</v>
      </c>
      <c r="F4353" s="85" t="s">
        <v>3</v>
      </c>
      <c r="G4353" s="85">
        <v>1739917</v>
      </c>
      <c r="H4353" s="89"/>
      <c r="I4353" s="270" t="s">
        <v>10240</v>
      </c>
      <c r="J4353" s="89"/>
      <c r="K4353" s="89"/>
      <c r="L4353" s="89"/>
      <c r="M4353" s="89"/>
      <c r="N4353" s="271">
        <v>0</v>
      </c>
      <c r="O4353" s="271">
        <v>55</v>
      </c>
      <c r="P4353" s="89" t="s">
        <v>670</v>
      </c>
    </row>
    <row r="4354" spans="1:16" ht="51">
      <c r="A4354" s="268" t="s">
        <v>565</v>
      </c>
      <c r="B4354" s="89"/>
      <c r="C4354" s="269" t="s">
        <v>615</v>
      </c>
      <c r="D4354" s="84">
        <v>43595</v>
      </c>
      <c r="E4354" s="85" t="s">
        <v>8502</v>
      </c>
      <c r="F4354" s="85" t="s">
        <v>3</v>
      </c>
      <c r="G4354" s="85">
        <v>1739915</v>
      </c>
      <c r="H4354" s="89"/>
      <c r="I4354" s="270" t="s">
        <v>5929</v>
      </c>
      <c r="J4354" s="89"/>
      <c r="K4354" s="89"/>
      <c r="L4354" s="89"/>
      <c r="M4354" s="89"/>
      <c r="N4354" s="271">
        <v>0</v>
      </c>
      <c r="O4354" s="271">
        <v>601.62</v>
      </c>
      <c r="P4354" s="89" t="s">
        <v>670</v>
      </c>
    </row>
    <row r="4355" spans="1:16" ht="38.25">
      <c r="A4355" s="268" t="s">
        <v>565</v>
      </c>
      <c r="B4355" s="89"/>
      <c r="C4355" s="269" t="s">
        <v>615</v>
      </c>
      <c r="D4355" s="84">
        <v>43595</v>
      </c>
      <c r="E4355" s="85" t="s">
        <v>8503</v>
      </c>
      <c r="F4355" s="85" t="s">
        <v>3</v>
      </c>
      <c r="G4355" s="85">
        <v>1739904</v>
      </c>
      <c r="H4355" s="89"/>
      <c r="I4355" s="270" t="s">
        <v>10241</v>
      </c>
      <c r="J4355" s="89"/>
      <c r="K4355" s="89"/>
      <c r="L4355" s="89"/>
      <c r="M4355" s="89"/>
      <c r="N4355" s="271">
        <v>0</v>
      </c>
      <c r="O4355" s="271">
        <v>34.369999999999997</v>
      </c>
      <c r="P4355" s="89" t="s">
        <v>670</v>
      </c>
    </row>
    <row r="4356" spans="1:16" ht="63.75">
      <c r="A4356" s="268">
        <v>20</v>
      </c>
      <c r="B4356" s="89"/>
      <c r="C4356" s="269" t="s">
        <v>44</v>
      </c>
      <c r="D4356" s="84">
        <v>43595</v>
      </c>
      <c r="E4356" s="85" t="s">
        <v>8504</v>
      </c>
      <c r="F4356" s="85" t="s">
        <v>3</v>
      </c>
      <c r="G4356" s="85">
        <v>1739870</v>
      </c>
      <c r="H4356" s="89"/>
      <c r="I4356" s="270" t="s">
        <v>10242</v>
      </c>
      <c r="J4356" s="89"/>
      <c r="K4356" s="89"/>
      <c r="L4356" s="89"/>
      <c r="M4356" s="89"/>
      <c r="N4356" s="271">
        <v>0</v>
      </c>
      <c r="O4356" s="271">
        <v>580.11</v>
      </c>
      <c r="P4356" s="89" t="s">
        <v>670</v>
      </c>
    </row>
    <row r="4357" spans="1:16" ht="63.75">
      <c r="A4357" s="268">
        <v>253</v>
      </c>
      <c r="B4357" s="89"/>
      <c r="C4357" s="269" t="s">
        <v>114</v>
      </c>
      <c r="D4357" s="84">
        <v>43595</v>
      </c>
      <c r="E4357" s="85" t="s">
        <v>8505</v>
      </c>
      <c r="F4357" s="85" t="s">
        <v>3</v>
      </c>
      <c r="G4357" s="85">
        <v>1739992</v>
      </c>
      <c r="H4357" s="89"/>
      <c r="I4357" s="270" t="s">
        <v>10243</v>
      </c>
      <c r="J4357" s="89"/>
      <c r="K4357" s="89"/>
      <c r="L4357" s="89"/>
      <c r="M4357" s="89"/>
      <c r="N4357" s="271">
        <v>0</v>
      </c>
      <c r="O4357" s="271">
        <v>1084443.1299999999</v>
      </c>
      <c r="P4357" s="89" t="s">
        <v>670</v>
      </c>
    </row>
    <row r="4358" spans="1:16" ht="63.75">
      <c r="A4358" s="268">
        <v>526</v>
      </c>
      <c r="B4358" s="89"/>
      <c r="C4358" s="269" t="s">
        <v>610</v>
      </c>
      <c r="D4358" s="84">
        <v>43595</v>
      </c>
      <c r="E4358" s="85" t="s">
        <v>8506</v>
      </c>
      <c r="F4358" s="85" t="s">
        <v>3</v>
      </c>
      <c r="G4358" s="85">
        <v>1739993</v>
      </c>
      <c r="H4358" s="89"/>
      <c r="I4358" s="270" t="s">
        <v>10244</v>
      </c>
      <c r="J4358" s="89"/>
      <c r="K4358" s="89"/>
      <c r="L4358" s="89"/>
      <c r="M4358" s="89"/>
      <c r="N4358" s="271">
        <v>0</v>
      </c>
      <c r="O4358" s="271">
        <v>460</v>
      </c>
      <c r="P4358" s="89" t="s">
        <v>741</v>
      </c>
    </row>
    <row r="4359" spans="1:16" ht="63.75">
      <c r="A4359" s="268">
        <v>526</v>
      </c>
      <c r="B4359" s="89"/>
      <c r="C4359" s="269" t="s">
        <v>610</v>
      </c>
      <c r="D4359" s="84">
        <v>43595</v>
      </c>
      <c r="E4359" s="85" t="s">
        <v>8507</v>
      </c>
      <c r="F4359" s="85" t="s">
        <v>3</v>
      </c>
      <c r="G4359" s="85">
        <v>1739996</v>
      </c>
      <c r="H4359" s="89"/>
      <c r="I4359" s="270" t="s">
        <v>10245</v>
      </c>
      <c r="J4359" s="89"/>
      <c r="K4359" s="89"/>
      <c r="L4359" s="89"/>
      <c r="M4359" s="89"/>
      <c r="N4359" s="271">
        <v>0</v>
      </c>
      <c r="O4359" s="271">
        <v>17246.09</v>
      </c>
      <c r="P4359" s="89" t="s">
        <v>670</v>
      </c>
    </row>
    <row r="4360" spans="1:16" ht="51">
      <c r="A4360" s="268">
        <v>378</v>
      </c>
      <c r="B4360" s="89"/>
      <c r="C4360" s="269" t="s">
        <v>639</v>
      </c>
      <c r="D4360" s="84">
        <v>43595</v>
      </c>
      <c r="E4360" s="85" t="s">
        <v>8508</v>
      </c>
      <c r="F4360" s="85" t="s">
        <v>3</v>
      </c>
      <c r="G4360" s="85">
        <v>1739786</v>
      </c>
      <c r="H4360" s="89"/>
      <c r="I4360" s="270" t="s">
        <v>10246</v>
      </c>
      <c r="J4360" s="89"/>
      <c r="K4360" s="89"/>
      <c r="L4360" s="89"/>
      <c r="M4360" s="89"/>
      <c r="N4360" s="271">
        <v>0</v>
      </c>
      <c r="O4360" s="271">
        <v>208.37</v>
      </c>
      <c r="P4360" s="89" t="s">
        <v>670</v>
      </c>
    </row>
    <row r="4361" spans="1:16" ht="51">
      <c r="A4361" s="268">
        <v>378</v>
      </c>
      <c r="B4361" s="89"/>
      <c r="C4361" s="269" t="s">
        <v>639</v>
      </c>
      <c r="D4361" s="84">
        <v>43595</v>
      </c>
      <c r="E4361" s="85" t="s">
        <v>8509</v>
      </c>
      <c r="F4361" s="85" t="s">
        <v>3</v>
      </c>
      <c r="G4361" s="85">
        <v>1739787</v>
      </c>
      <c r="H4361" s="89"/>
      <c r="I4361" s="270" t="s">
        <v>10247</v>
      </c>
      <c r="J4361" s="89"/>
      <c r="K4361" s="89"/>
      <c r="L4361" s="89"/>
      <c r="M4361" s="89"/>
      <c r="N4361" s="271">
        <v>0</v>
      </c>
      <c r="O4361" s="271">
        <v>36.43</v>
      </c>
      <c r="P4361" s="89" t="s">
        <v>670</v>
      </c>
    </row>
    <row r="4362" spans="1:16" ht="51">
      <c r="A4362" s="268" t="s">
        <v>565</v>
      </c>
      <c r="B4362" s="89"/>
      <c r="C4362" s="269" t="s">
        <v>615</v>
      </c>
      <c r="D4362" s="84">
        <v>43595</v>
      </c>
      <c r="E4362" s="85" t="s">
        <v>8510</v>
      </c>
      <c r="F4362" s="85" t="s">
        <v>3</v>
      </c>
      <c r="G4362" s="85">
        <v>1739822</v>
      </c>
      <c r="H4362" s="89"/>
      <c r="I4362" s="270" t="s">
        <v>7435</v>
      </c>
      <c r="J4362" s="89"/>
      <c r="K4362" s="89"/>
      <c r="L4362" s="89"/>
      <c r="M4362" s="89"/>
      <c r="N4362" s="271">
        <v>0</v>
      </c>
      <c r="O4362" s="271">
        <v>2195</v>
      </c>
      <c r="P4362" s="89" t="s">
        <v>670</v>
      </c>
    </row>
    <row r="4363" spans="1:16" ht="51">
      <c r="A4363" s="268" t="s">
        <v>565</v>
      </c>
      <c r="B4363" s="89"/>
      <c r="C4363" s="269" t="s">
        <v>615</v>
      </c>
      <c r="D4363" s="84">
        <v>43595</v>
      </c>
      <c r="E4363" s="85" t="s">
        <v>8511</v>
      </c>
      <c r="F4363" s="85" t="s">
        <v>3</v>
      </c>
      <c r="G4363" s="85">
        <v>1739837</v>
      </c>
      <c r="H4363" s="89"/>
      <c r="I4363" s="270" t="s">
        <v>10248</v>
      </c>
      <c r="J4363" s="89"/>
      <c r="K4363" s="89"/>
      <c r="L4363" s="89"/>
      <c r="M4363" s="89"/>
      <c r="N4363" s="271">
        <v>0</v>
      </c>
      <c r="O4363" s="271">
        <v>7380.2</v>
      </c>
      <c r="P4363" s="89" t="s">
        <v>670</v>
      </c>
    </row>
    <row r="4364" spans="1:16" ht="51">
      <c r="A4364" s="268" t="s">
        <v>565</v>
      </c>
      <c r="B4364" s="89"/>
      <c r="C4364" s="269" t="s">
        <v>615</v>
      </c>
      <c r="D4364" s="84">
        <v>43595</v>
      </c>
      <c r="E4364" s="85" t="s">
        <v>8512</v>
      </c>
      <c r="F4364" s="85" t="s">
        <v>3</v>
      </c>
      <c r="G4364" s="85">
        <v>1739839</v>
      </c>
      <c r="H4364" s="89"/>
      <c r="I4364" s="270" t="s">
        <v>10249</v>
      </c>
      <c r="J4364" s="89"/>
      <c r="K4364" s="89"/>
      <c r="L4364" s="89"/>
      <c r="M4364" s="89"/>
      <c r="N4364" s="271">
        <v>0</v>
      </c>
      <c r="O4364" s="271">
        <v>7380.2</v>
      </c>
      <c r="P4364" s="89" t="s">
        <v>670</v>
      </c>
    </row>
    <row r="4365" spans="1:16" ht="76.5" hidden="1">
      <c r="A4365" s="268" t="s">
        <v>556</v>
      </c>
      <c r="B4365" s="89"/>
      <c r="C4365" s="269" t="s">
        <v>616</v>
      </c>
      <c r="D4365" s="84">
        <v>43595</v>
      </c>
      <c r="E4365" s="85" t="s">
        <v>8513</v>
      </c>
      <c r="F4365" s="85" t="s">
        <v>671</v>
      </c>
      <c r="G4365" s="85">
        <v>397470</v>
      </c>
      <c r="H4365" s="89"/>
      <c r="I4365" s="270" t="s">
        <v>10250</v>
      </c>
      <c r="J4365" s="89"/>
      <c r="K4365" s="89"/>
      <c r="L4365" s="89"/>
      <c r="M4365" s="89"/>
      <c r="N4365" s="271">
        <v>0</v>
      </c>
      <c r="O4365" s="271">
        <v>65684.509999999995</v>
      </c>
      <c r="P4365" s="89" t="s">
        <v>670</v>
      </c>
    </row>
    <row r="4366" spans="1:16" ht="89.25" hidden="1">
      <c r="A4366" s="268" t="s">
        <v>556</v>
      </c>
      <c r="B4366" s="89"/>
      <c r="C4366" s="269" t="s">
        <v>616</v>
      </c>
      <c r="D4366" s="84">
        <v>43595</v>
      </c>
      <c r="E4366" s="85" t="s">
        <v>8514</v>
      </c>
      <c r="F4366" s="85" t="s">
        <v>6</v>
      </c>
      <c r="G4366" s="85">
        <v>953725</v>
      </c>
      <c r="H4366" s="89"/>
      <c r="I4366" s="270" t="s">
        <v>10251</v>
      </c>
      <c r="J4366" s="89"/>
      <c r="K4366" s="89"/>
      <c r="L4366" s="89"/>
      <c r="M4366" s="89"/>
      <c r="N4366" s="271">
        <v>0</v>
      </c>
      <c r="O4366" s="271">
        <v>11011.38</v>
      </c>
      <c r="P4366" s="89" t="s">
        <v>670</v>
      </c>
    </row>
    <row r="4367" spans="1:16" ht="76.5" hidden="1">
      <c r="A4367" s="268" t="s">
        <v>556</v>
      </c>
      <c r="B4367" s="89"/>
      <c r="C4367" s="269" t="s">
        <v>616</v>
      </c>
      <c r="D4367" s="84">
        <v>43595</v>
      </c>
      <c r="E4367" s="85" t="s">
        <v>8515</v>
      </c>
      <c r="F4367" s="85" t="s">
        <v>6</v>
      </c>
      <c r="G4367" s="85">
        <v>953725</v>
      </c>
      <c r="H4367" s="89"/>
      <c r="I4367" s="270" t="s">
        <v>10252</v>
      </c>
      <c r="J4367" s="89"/>
      <c r="K4367" s="89"/>
      <c r="L4367" s="89"/>
      <c r="M4367" s="89"/>
      <c r="N4367" s="271">
        <v>0</v>
      </c>
      <c r="O4367" s="271">
        <v>4879.71</v>
      </c>
      <c r="P4367" s="89" t="s">
        <v>670</v>
      </c>
    </row>
    <row r="4368" spans="1:16" ht="76.5" hidden="1">
      <c r="A4368" s="268" t="s">
        <v>556</v>
      </c>
      <c r="B4368" s="89"/>
      <c r="C4368" s="269" t="s">
        <v>616</v>
      </c>
      <c r="D4368" s="84">
        <v>43595</v>
      </c>
      <c r="E4368" s="85" t="s">
        <v>8516</v>
      </c>
      <c r="F4368" s="85" t="s">
        <v>6</v>
      </c>
      <c r="G4368" s="85">
        <v>953725</v>
      </c>
      <c r="H4368" s="89"/>
      <c r="I4368" s="270" t="s">
        <v>10253</v>
      </c>
      <c r="J4368" s="89"/>
      <c r="K4368" s="89"/>
      <c r="L4368" s="89"/>
      <c r="M4368" s="89"/>
      <c r="N4368" s="271">
        <v>0</v>
      </c>
      <c r="O4368" s="271">
        <v>3177.33</v>
      </c>
      <c r="P4368" s="89" t="s">
        <v>670</v>
      </c>
    </row>
    <row r="4369" spans="1:16" ht="102" hidden="1">
      <c r="A4369" s="268" t="s">
        <v>559</v>
      </c>
      <c r="B4369" s="89"/>
      <c r="C4369" s="269" t="s">
        <v>760</v>
      </c>
      <c r="D4369" s="84">
        <v>43595</v>
      </c>
      <c r="E4369" s="85" t="s">
        <v>8517</v>
      </c>
      <c r="F4369" s="85" t="s">
        <v>628</v>
      </c>
      <c r="G4369" s="85">
        <v>388568</v>
      </c>
      <c r="H4369" s="89"/>
      <c r="I4369" s="270" t="s">
        <v>10254</v>
      </c>
      <c r="J4369" s="89"/>
      <c r="K4369" s="89"/>
      <c r="L4369" s="89"/>
      <c r="M4369" s="89"/>
      <c r="N4369" s="271">
        <v>0</v>
      </c>
      <c r="O4369" s="271">
        <v>2625</v>
      </c>
      <c r="P4369" s="89" t="s">
        <v>670</v>
      </c>
    </row>
    <row r="4370" spans="1:16" ht="102" hidden="1">
      <c r="A4370" s="268" t="s">
        <v>559</v>
      </c>
      <c r="B4370" s="89"/>
      <c r="C4370" s="269" t="s">
        <v>760</v>
      </c>
      <c r="D4370" s="84">
        <v>43595</v>
      </c>
      <c r="E4370" s="85" t="s">
        <v>8517</v>
      </c>
      <c r="F4370" s="85" t="s">
        <v>628</v>
      </c>
      <c r="G4370" s="85">
        <v>388323</v>
      </c>
      <c r="H4370" s="89"/>
      <c r="I4370" s="270" t="s">
        <v>10255</v>
      </c>
      <c r="J4370" s="89"/>
      <c r="K4370" s="89"/>
      <c r="L4370" s="89"/>
      <c r="M4370" s="89"/>
      <c r="N4370" s="271">
        <v>0</v>
      </c>
      <c r="O4370" s="271">
        <v>750</v>
      </c>
      <c r="P4370" s="89" t="s">
        <v>670</v>
      </c>
    </row>
    <row r="4371" spans="1:16" ht="102" hidden="1">
      <c r="A4371" s="268" t="s">
        <v>559</v>
      </c>
      <c r="B4371" s="89"/>
      <c r="C4371" s="269" t="s">
        <v>760</v>
      </c>
      <c r="D4371" s="84">
        <v>43595</v>
      </c>
      <c r="E4371" s="85" t="s">
        <v>8517</v>
      </c>
      <c r="F4371" s="85" t="s">
        <v>628</v>
      </c>
      <c r="G4371" s="85">
        <v>388320</v>
      </c>
      <c r="H4371" s="89"/>
      <c r="I4371" s="270" t="s">
        <v>10256</v>
      </c>
      <c r="J4371" s="89"/>
      <c r="K4371" s="89"/>
      <c r="L4371" s="89"/>
      <c r="M4371" s="89"/>
      <c r="N4371" s="271">
        <v>0</v>
      </c>
      <c r="O4371" s="271">
        <v>4912.5</v>
      </c>
      <c r="P4371" s="89" t="s">
        <v>670</v>
      </c>
    </row>
    <row r="4372" spans="1:16" ht="102" hidden="1">
      <c r="A4372" s="268" t="s">
        <v>559</v>
      </c>
      <c r="B4372" s="89"/>
      <c r="C4372" s="269" t="s">
        <v>760</v>
      </c>
      <c r="D4372" s="84">
        <v>43595</v>
      </c>
      <c r="E4372" s="85" t="s">
        <v>8517</v>
      </c>
      <c r="F4372" s="85" t="s">
        <v>628</v>
      </c>
      <c r="G4372" s="85">
        <v>388560</v>
      </c>
      <c r="H4372" s="89"/>
      <c r="I4372" s="270" t="s">
        <v>10257</v>
      </c>
      <c r="J4372" s="89"/>
      <c r="K4372" s="89"/>
      <c r="L4372" s="89"/>
      <c r="M4372" s="89"/>
      <c r="N4372" s="271">
        <v>0</v>
      </c>
      <c r="O4372" s="271">
        <v>12250</v>
      </c>
      <c r="P4372" s="89" t="s">
        <v>670</v>
      </c>
    </row>
    <row r="4373" spans="1:16" ht="102" hidden="1">
      <c r="A4373" s="268" t="s">
        <v>559</v>
      </c>
      <c r="B4373" s="89"/>
      <c r="C4373" s="269" t="s">
        <v>760</v>
      </c>
      <c r="D4373" s="84">
        <v>43595</v>
      </c>
      <c r="E4373" s="85" t="s">
        <v>8517</v>
      </c>
      <c r="F4373" s="85" t="s">
        <v>628</v>
      </c>
      <c r="G4373" s="85">
        <v>388326</v>
      </c>
      <c r="H4373" s="89"/>
      <c r="I4373" s="270" t="s">
        <v>10258</v>
      </c>
      <c r="J4373" s="89"/>
      <c r="K4373" s="89"/>
      <c r="L4373" s="89"/>
      <c r="M4373" s="89"/>
      <c r="N4373" s="271">
        <v>0</v>
      </c>
      <c r="O4373" s="271">
        <v>263</v>
      </c>
      <c r="P4373" s="89" t="s">
        <v>670</v>
      </c>
    </row>
    <row r="4374" spans="1:16" ht="102" hidden="1">
      <c r="A4374" s="268" t="s">
        <v>559</v>
      </c>
      <c r="B4374" s="89"/>
      <c r="C4374" s="269" t="s">
        <v>760</v>
      </c>
      <c r="D4374" s="84">
        <v>43595</v>
      </c>
      <c r="E4374" s="85" t="s">
        <v>8517</v>
      </c>
      <c r="F4374" s="85" t="s">
        <v>628</v>
      </c>
      <c r="G4374" s="85">
        <v>388576</v>
      </c>
      <c r="H4374" s="89"/>
      <c r="I4374" s="270" t="s">
        <v>10259</v>
      </c>
      <c r="J4374" s="89"/>
      <c r="K4374" s="89"/>
      <c r="L4374" s="89"/>
      <c r="M4374" s="89"/>
      <c r="N4374" s="271">
        <v>0</v>
      </c>
      <c r="O4374" s="271">
        <v>250</v>
      </c>
      <c r="P4374" s="89" t="s">
        <v>670</v>
      </c>
    </row>
    <row r="4375" spans="1:16" ht="102" hidden="1">
      <c r="A4375" s="268" t="s">
        <v>559</v>
      </c>
      <c r="B4375" s="89"/>
      <c r="C4375" s="269" t="s">
        <v>760</v>
      </c>
      <c r="D4375" s="84">
        <v>43595</v>
      </c>
      <c r="E4375" s="85" t="s">
        <v>8517</v>
      </c>
      <c r="F4375" s="85" t="s">
        <v>628</v>
      </c>
      <c r="G4375" s="85">
        <v>388556</v>
      </c>
      <c r="H4375" s="89"/>
      <c r="I4375" s="270" t="s">
        <v>10260</v>
      </c>
      <c r="J4375" s="89"/>
      <c r="K4375" s="89"/>
      <c r="L4375" s="89"/>
      <c r="M4375" s="89"/>
      <c r="N4375" s="271">
        <v>0</v>
      </c>
      <c r="O4375" s="271">
        <v>3750</v>
      </c>
      <c r="P4375" s="89" t="s">
        <v>670</v>
      </c>
    </row>
    <row r="4376" spans="1:16" ht="102" hidden="1">
      <c r="A4376" s="268" t="s">
        <v>559</v>
      </c>
      <c r="B4376" s="89"/>
      <c r="C4376" s="269" t="s">
        <v>760</v>
      </c>
      <c r="D4376" s="84">
        <v>43595</v>
      </c>
      <c r="E4376" s="85" t="s">
        <v>8517</v>
      </c>
      <c r="F4376" s="85" t="s">
        <v>628</v>
      </c>
      <c r="G4376" s="85">
        <v>388571</v>
      </c>
      <c r="H4376" s="89"/>
      <c r="I4376" s="270" t="s">
        <v>10261</v>
      </c>
      <c r="J4376" s="89"/>
      <c r="K4376" s="89"/>
      <c r="L4376" s="89"/>
      <c r="M4376" s="89"/>
      <c r="N4376" s="271">
        <v>0</v>
      </c>
      <c r="O4376" s="271">
        <v>7000</v>
      </c>
      <c r="P4376" s="89" t="s">
        <v>670</v>
      </c>
    </row>
    <row r="4377" spans="1:16" ht="102" hidden="1">
      <c r="A4377" s="268" t="s">
        <v>559</v>
      </c>
      <c r="B4377" s="89"/>
      <c r="C4377" s="269" t="s">
        <v>760</v>
      </c>
      <c r="D4377" s="84">
        <v>43595</v>
      </c>
      <c r="E4377" s="85" t="s">
        <v>8517</v>
      </c>
      <c r="F4377" s="85" t="s">
        <v>628</v>
      </c>
      <c r="G4377" s="85">
        <v>388321</v>
      </c>
      <c r="H4377" s="89"/>
      <c r="I4377" s="270" t="s">
        <v>10262</v>
      </c>
      <c r="J4377" s="89"/>
      <c r="K4377" s="89"/>
      <c r="L4377" s="89"/>
      <c r="M4377" s="89"/>
      <c r="N4377" s="271">
        <v>0</v>
      </c>
      <c r="O4377" s="271">
        <v>750</v>
      </c>
      <c r="P4377" s="89" t="s">
        <v>670</v>
      </c>
    </row>
    <row r="4378" spans="1:16" ht="102" hidden="1">
      <c r="A4378" s="268" t="s">
        <v>559</v>
      </c>
      <c r="B4378" s="89"/>
      <c r="C4378" s="269" t="s">
        <v>760</v>
      </c>
      <c r="D4378" s="84">
        <v>43595</v>
      </c>
      <c r="E4378" s="85" t="s">
        <v>8517</v>
      </c>
      <c r="F4378" s="85" t="s">
        <v>628</v>
      </c>
      <c r="G4378" s="85">
        <v>388312</v>
      </c>
      <c r="H4378" s="89"/>
      <c r="I4378" s="270" t="s">
        <v>10263</v>
      </c>
      <c r="J4378" s="89"/>
      <c r="K4378" s="89"/>
      <c r="L4378" s="89"/>
      <c r="M4378" s="89"/>
      <c r="N4378" s="271">
        <v>0</v>
      </c>
      <c r="O4378" s="271">
        <v>1000</v>
      </c>
      <c r="P4378" s="89" t="s">
        <v>670</v>
      </c>
    </row>
    <row r="4379" spans="1:16" ht="102" hidden="1">
      <c r="A4379" s="268" t="s">
        <v>559</v>
      </c>
      <c r="B4379" s="89"/>
      <c r="C4379" s="269" t="s">
        <v>760</v>
      </c>
      <c r="D4379" s="84">
        <v>43595</v>
      </c>
      <c r="E4379" s="85" t="s">
        <v>8517</v>
      </c>
      <c r="F4379" s="85" t="s">
        <v>628</v>
      </c>
      <c r="G4379" s="85">
        <v>388314</v>
      </c>
      <c r="H4379" s="89"/>
      <c r="I4379" s="270" t="s">
        <v>10264</v>
      </c>
      <c r="J4379" s="89"/>
      <c r="K4379" s="89"/>
      <c r="L4379" s="89"/>
      <c r="M4379" s="89"/>
      <c r="N4379" s="271">
        <v>0</v>
      </c>
      <c r="O4379" s="271">
        <v>12750</v>
      </c>
      <c r="P4379" s="89" t="s">
        <v>670</v>
      </c>
    </row>
    <row r="4380" spans="1:16" ht="102" hidden="1">
      <c r="A4380" s="268" t="s">
        <v>559</v>
      </c>
      <c r="B4380" s="89"/>
      <c r="C4380" s="269" t="s">
        <v>760</v>
      </c>
      <c r="D4380" s="84">
        <v>43595</v>
      </c>
      <c r="E4380" s="85" t="s">
        <v>8517</v>
      </c>
      <c r="F4380" s="85" t="s">
        <v>628</v>
      </c>
      <c r="G4380" s="85">
        <v>388316</v>
      </c>
      <c r="H4380" s="89"/>
      <c r="I4380" s="270" t="s">
        <v>10265</v>
      </c>
      <c r="J4380" s="89"/>
      <c r="K4380" s="89"/>
      <c r="L4380" s="89"/>
      <c r="M4380" s="89"/>
      <c r="N4380" s="271">
        <v>0</v>
      </c>
      <c r="O4380" s="271">
        <v>250</v>
      </c>
      <c r="P4380" s="89" t="s">
        <v>670</v>
      </c>
    </row>
    <row r="4381" spans="1:16" ht="102" hidden="1">
      <c r="A4381" s="268" t="s">
        <v>559</v>
      </c>
      <c r="B4381" s="89"/>
      <c r="C4381" s="269" t="s">
        <v>760</v>
      </c>
      <c r="D4381" s="84">
        <v>43595</v>
      </c>
      <c r="E4381" s="85" t="s">
        <v>8517</v>
      </c>
      <c r="F4381" s="85" t="s">
        <v>628</v>
      </c>
      <c r="G4381" s="85">
        <v>388581</v>
      </c>
      <c r="H4381" s="89"/>
      <c r="I4381" s="270" t="s">
        <v>10266</v>
      </c>
      <c r="J4381" s="89"/>
      <c r="K4381" s="89"/>
      <c r="L4381" s="89"/>
      <c r="M4381" s="89"/>
      <c r="N4381" s="271">
        <v>0</v>
      </c>
      <c r="O4381" s="271">
        <v>750</v>
      </c>
      <c r="P4381" s="89" t="s">
        <v>670</v>
      </c>
    </row>
    <row r="4382" spans="1:16" ht="102" hidden="1">
      <c r="A4382" s="268" t="s">
        <v>559</v>
      </c>
      <c r="B4382" s="89"/>
      <c r="C4382" s="269" t="s">
        <v>760</v>
      </c>
      <c r="D4382" s="84">
        <v>43595</v>
      </c>
      <c r="E4382" s="85" t="s">
        <v>8517</v>
      </c>
      <c r="F4382" s="85" t="s">
        <v>628</v>
      </c>
      <c r="G4382" s="85">
        <v>388317</v>
      </c>
      <c r="H4382" s="89"/>
      <c r="I4382" s="270" t="s">
        <v>10267</v>
      </c>
      <c r="J4382" s="89"/>
      <c r="K4382" s="89"/>
      <c r="L4382" s="89"/>
      <c r="M4382" s="89"/>
      <c r="N4382" s="271">
        <v>0</v>
      </c>
      <c r="O4382" s="271">
        <v>23500</v>
      </c>
      <c r="P4382" s="89" t="s">
        <v>670</v>
      </c>
    </row>
    <row r="4383" spans="1:16" ht="89.25" hidden="1">
      <c r="A4383" s="268">
        <v>25</v>
      </c>
      <c r="B4383" s="89"/>
      <c r="C4383" s="269" t="s">
        <v>45</v>
      </c>
      <c r="D4383" s="84">
        <v>43595</v>
      </c>
      <c r="E4383" s="85" t="s">
        <v>8518</v>
      </c>
      <c r="F4383" s="85" t="s">
        <v>671</v>
      </c>
      <c r="G4383" s="85">
        <v>394209</v>
      </c>
      <c r="H4383" s="89"/>
      <c r="I4383" s="270" t="s">
        <v>10268</v>
      </c>
      <c r="J4383" s="89"/>
      <c r="K4383" s="89"/>
      <c r="L4383" s="89"/>
      <c r="M4383" s="89"/>
      <c r="N4383" s="271">
        <v>653603.86</v>
      </c>
      <c r="O4383" s="271">
        <v>0</v>
      </c>
      <c r="P4383" s="89" t="s">
        <v>670</v>
      </c>
    </row>
    <row r="4384" spans="1:16" ht="76.5" hidden="1">
      <c r="A4384" s="268">
        <v>25</v>
      </c>
      <c r="B4384" s="89"/>
      <c r="C4384" s="269" t="s">
        <v>45</v>
      </c>
      <c r="D4384" s="84">
        <v>43595</v>
      </c>
      <c r="E4384" s="85" t="s">
        <v>8518</v>
      </c>
      <c r="F4384" s="85" t="s">
        <v>671</v>
      </c>
      <c r="G4384" s="85">
        <v>394607</v>
      </c>
      <c r="H4384" s="89"/>
      <c r="I4384" s="270" t="s">
        <v>10269</v>
      </c>
      <c r="J4384" s="89"/>
      <c r="K4384" s="89"/>
      <c r="L4384" s="89"/>
      <c r="M4384" s="89"/>
      <c r="N4384" s="271">
        <v>704265.77</v>
      </c>
      <c r="O4384" s="271">
        <v>0</v>
      </c>
      <c r="P4384" s="89" t="s">
        <v>670</v>
      </c>
    </row>
    <row r="4385" spans="1:16" ht="76.5" hidden="1">
      <c r="A4385" s="268">
        <v>25</v>
      </c>
      <c r="B4385" s="89"/>
      <c r="C4385" s="269" t="s">
        <v>45</v>
      </c>
      <c r="D4385" s="84">
        <v>43595</v>
      </c>
      <c r="E4385" s="85" t="s">
        <v>8518</v>
      </c>
      <c r="F4385" s="85" t="s">
        <v>671</v>
      </c>
      <c r="G4385" s="85">
        <v>394608</v>
      </c>
      <c r="H4385" s="89"/>
      <c r="I4385" s="270" t="s">
        <v>10270</v>
      </c>
      <c r="J4385" s="89"/>
      <c r="K4385" s="89"/>
      <c r="L4385" s="89"/>
      <c r="M4385" s="89"/>
      <c r="N4385" s="271">
        <v>679657.53</v>
      </c>
      <c r="O4385" s="271">
        <v>0</v>
      </c>
      <c r="P4385" s="89" t="s">
        <v>670</v>
      </c>
    </row>
    <row r="4386" spans="1:16" ht="102" hidden="1">
      <c r="A4386" s="268" t="s">
        <v>559</v>
      </c>
      <c r="B4386" s="89"/>
      <c r="C4386" s="269" t="s">
        <v>760</v>
      </c>
      <c r="D4386" s="84">
        <v>43595</v>
      </c>
      <c r="E4386" s="85" t="s">
        <v>8519</v>
      </c>
      <c r="F4386" s="85" t="s">
        <v>628</v>
      </c>
      <c r="G4386" s="85">
        <v>390126</v>
      </c>
      <c r="H4386" s="89"/>
      <c r="I4386" s="270" t="s">
        <v>10271</v>
      </c>
      <c r="J4386" s="89"/>
      <c r="K4386" s="89"/>
      <c r="L4386" s="89"/>
      <c r="M4386" s="89"/>
      <c r="N4386" s="271">
        <v>0</v>
      </c>
      <c r="O4386" s="271">
        <v>40</v>
      </c>
      <c r="P4386" s="89" t="s">
        <v>670</v>
      </c>
    </row>
    <row r="4387" spans="1:16" ht="102" hidden="1">
      <c r="A4387" s="268" t="s">
        <v>559</v>
      </c>
      <c r="B4387" s="89"/>
      <c r="C4387" s="269" t="s">
        <v>760</v>
      </c>
      <c r="D4387" s="84">
        <v>43595</v>
      </c>
      <c r="E4387" s="85" t="s">
        <v>8519</v>
      </c>
      <c r="F4387" s="85" t="s">
        <v>628</v>
      </c>
      <c r="G4387" s="85">
        <v>388594</v>
      </c>
      <c r="H4387" s="89"/>
      <c r="I4387" s="270" t="s">
        <v>10272</v>
      </c>
      <c r="J4387" s="89"/>
      <c r="K4387" s="89"/>
      <c r="L4387" s="89"/>
      <c r="M4387" s="89"/>
      <c r="N4387" s="271">
        <v>0</v>
      </c>
      <c r="O4387" s="271">
        <v>70579.17</v>
      </c>
      <c r="P4387" s="89" t="s">
        <v>670</v>
      </c>
    </row>
    <row r="4388" spans="1:16" ht="102" hidden="1">
      <c r="A4388" s="268" t="s">
        <v>559</v>
      </c>
      <c r="B4388" s="89"/>
      <c r="C4388" s="269" t="s">
        <v>760</v>
      </c>
      <c r="D4388" s="84">
        <v>43595</v>
      </c>
      <c r="E4388" s="85" t="s">
        <v>8519</v>
      </c>
      <c r="F4388" s="85" t="s">
        <v>628</v>
      </c>
      <c r="G4388" s="85">
        <v>390121</v>
      </c>
      <c r="H4388" s="89"/>
      <c r="I4388" s="270" t="s">
        <v>10273</v>
      </c>
      <c r="J4388" s="89"/>
      <c r="K4388" s="89"/>
      <c r="L4388" s="89"/>
      <c r="M4388" s="89"/>
      <c r="N4388" s="271">
        <v>0</v>
      </c>
      <c r="O4388" s="271">
        <v>8812.5</v>
      </c>
      <c r="P4388" s="89" t="s">
        <v>670</v>
      </c>
    </row>
    <row r="4389" spans="1:16" ht="102" hidden="1">
      <c r="A4389" s="268" t="s">
        <v>559</v>
      </c>
      <c r="B4389" s="89"/>
      <c r="C4389" s="269" t="s">
        <v>760</v>
      </c>
      <c r="D4389" s="84">
        <v>43595</v>
      </c>
      <c r="E4389" s="85" t="s">
        <v>8519</v>
      </c>
      <c r="F4389" s="85" t="s">
        <v>628</v>
      </c>
      <c r="G4389" s="85">
        <v>388633</v>
      </c>
      <c r="H4389" s="89"/>
      <c r="I4389" s="270" t="s">
        <v>10274</v>
      </c>
      <c r="J4389" s="89"/>
      <c r="K4389" s="89"/>
      <c r="L4389" s="89"/>
      <c r="M4389" s="89"/>
      <c r="N4389" s="271">
        <v>0</v>
      </c>
      <c r="O4389" s="271">
        <v>26100</v>
      </c>
      <c r="P4389" s="89" t="s">
        <v>670</v>
      </c>
    </row>
    <row r="4390" spans="1:16" ht="102" hidden="1">
      <c r="A4390" s="268" t="s">
        <v>559</v>
      </c>
      <c r="B4390" s="89"/>
      <c r="C4390" s="269" t="s">
        <v>760</v>
      </c>
      <c r="D4390" s="84">
        <v>43595</v>
      </c>
      <c r="E4390" s="85" t="s">
        <v>8519</v>
      </c>
      <c r="F4390" s="85" t="s">
        <v>628</v>
      </c>
      <c r="G4390" s="85">
        <v>388611</v>
      </c>
      <c r="H4390" s="89"/>
      <c r="I4390" s="270" t="s">
        <v>10275</v>
      </c>
      <c r="J4390" s="89"/>
      <c r="K4390" s="89"/>
      <c r="L4390" s="89"/>
      <c r="M4390" s="89"/>
      <c r="N4390" s="271">
        <v>0</v>
      </c>
      <c r="O4390" s="271">
        <v>17495</v>
      </c>
      <c r="P4390" s="89" t="s">
        <v>670</v>
      </c>
    </row>
    <row r="4391" spans="1:16" ht="102" hidden="1">
      <c r="A4391" s="268" t="s">
        <v>559</v>
      </c>
      <c r="B4391" s="89"/>
      <c r="C4391" s="269" t="s">
        <v>760</v>
      </c>
      <c r="D4391" s="84">
        <v>43595</v>
      </c>
      <c r="E4391" s="85" t="s">
        <v>8519</v>
      </c>
      <c r="F4391" s="85" t="s">
        <v>628</v>
      </c>
      <c r="G4391" s="85">
        <v>390129</v>
      </c>
      <c r="H4391" s="89"/>
      <c r="I4391" s="270" t="s">
        <v>10276</v>
      </c>
      <c r="J4391" s="89"/>
      <c r="K4391" s="89"/>
      <c r="L4391" s="89"/>
      <c r="M4391" s="89"/>
      <c r="N4391" s="271">
        <v>0</v>
      </c>
      <c r="O4391" s="271">
        <v>40</v>
      </c>
      <c r="P4391" s="89" t="s">
        <v>670</v>
      </c>
    </row>
    <row r="4392" spans="1:16" ht="102" hidden="1">
      <c r="A4392" s="268" t="s">
        <v>559</v>
      </c>
      <c r="B4392" s="89"/>
      <c r="C4392" s="269" t="s">
        <v>760</v>
      </c>
      <c r="D4392" s="84">
        <v>43595</v>
      </c>
      <c r="E4392" s="85" t="s">
        <v>8519</v>
      </c>
      <c r="F4392" s="85" t="s">
        <v>628</v>
      </c>
      <c r="G4392" s="85">
        <v>388638</v>
      </c>
      <c r="H4392" s="89"/>
      <c r="I4392" s="270" t="s">
        <v>10277</v>
      </c>
      <c r="J4392" s="89"/>
      <c r="K4392" s="89"/>
      <c r="L4392" s="89"/>
      <c r="M4392" s="89"/>
      <c r="N4392" s="271">
        <v>0</v>
      </c>
      <c r="O4392" s="271">
        <v>10250</v>
      </c>
      <c r="P4392" s="89" t="s">
        <v>670</v>
      </c>
    </row>
    <row r="4393" spans="1:16" ht="102" hidden="1">
      <c r="A4393" s="268" t="s">
        <v>559</v>
      </c>
      <c r="B4393" s="89"/>
      <c r="C4393" s="269" t="s">
        <v>760</v>
      </c>
      <c r="D4393" s="84">
        <v>43595</v>
      </c>
      <c r="E4393" s="85" t="s">
        <v>8519</v>
      </c>
      <c r="F4393" s="85" t="s">
        <v>628</v>
      </c>
      <c r="G4393" s="85">
        <v>390107</v>
      </c>
      <c r="H4393" s="89"/>
      <c r="I4393" s="270" t="s">
        <v>10278</v>
      </c>
      <c r="J4393" s="89"/>
      <c r="K4393" s="89"/>
      <c r="L4393" s="89"/>
      <c r="M4393" s="89"/>
      <c r="N4393" s="271">
        <v>0</v>
      </c>
      <c r="O4393" s="271">
        <v>14850</v>
      </c>
      <c r="P4393" s="89" t="s">
        <v>670</v>
      </c>
    </row>
    <row r="4394" spans="1:16" ht="102" hidden="1">
      <c r="A4394" s="268" t="s">
        <v>559</v>
      </c>
      <c r="B4394" s="89"/>
      <c r="C4394" s="269" t="s">
        <v>760</v>
      </c>
      <c r="D4394" s="84">
        <v>43595</v>
      </c>
      <c r="E4394" s="85" t="s">
        <v>8519</v>
      </c>
      <c r="F4394" s="85" t="s">
        <v>628</v>
      </c>
      <c r="G4394" s="85">
        <v>390130</v>
      </c>
      <c r="H4394" s="89"/>
      <c r="I4394" s="270" t="s">
        <v>10279</v>
      </c>
      <c r="J4394" s="89"/>
      <c r="K4394" s="89"/>
      <c r="L4394" s="89"/>
      <c r="M4394" s="89"/>
      <c r="N4394" s="271">
        <v>0</v>
      </c>
      <c r="O4394" s="271">
        <v>13950</v>
      </c>
      <c r="P4394" s="89" t="s">
        <v>670</v>
      </c>
    </row>
    <row r="4395" spans="1:16" ht="102" hidden="1">
      <c r="A4395" s="268" t="s">
        <v>559</v>
      </c>
      <c r="B4395" s="89"/>
      <c r="C4395" s="269" t="s">
        <v>760</v>
      </c>
      <c r="D4395" s="84">
        <v>43595</v>
      </c>
      <c r="E4395" s="85" t="s">
        <v>8519</v>
      </c>
      <c r="F4395" s="85" t="s">
        <v>628</v>
      </c>
      <c r="G4395" s="85">
        <v>390110</v>
      </c>
      <c r="H4395" s="89"/>
      <c r="I4395" s="270" t="s">
        <v>10280</v>
      </c>
      <c r="J4395" s="89"/>
      <c r="K4395" s="89"/>
      <c r="L4395" s="89"/>
      <c r="M4395" s="89"/>
      <c r="N4395" s="271">
        <v>0</v>
      </c>
      <c r="O4395" s="271">
        <v>40250</v>
      </c>
      <c r="P4395" s="89" t="s">
        <v>670</v>
      </c>
    </row>
    <row r="4396" spans="1:16" ht="102" hidden="1">
      <c r="A4396" s="268" t="s">
        <v>559</v>
      </c>
      <c r="B4396" s="89"/>
      <c r="C4396" s="269" t="s">
        <v>760</v>
      </c>
      <c r="D4396" s="84">
        <v>43595</v>
      </c>
      <c r="E4396" s="85" t="s">
        <v>8519</v>
      </c>
      <c r="F4396" s="85" t="s">
        <v>628</v>
      </c>
      <c r="G4396" s="85">
        <v>390128</v>
      </c>
      <c r="H4396" s="89"/>
      <c r="I4396" s="270" t="s">
        <v>10281</v>
      </c>
      <c r="J4396" s="89"/>
      <c r="K4396" s="89"/>
      <c r="L4396" s="89"/>
      <c r="M4396" s="89"/>
      <c r="N4396" s="271">
        <v>0</v>
      </c>
      <c r="O4396" s="271">
        <v>3750</v>
      </c>
      <c r="P4396" s="89" t="s">
        <v>670</v>
      </c>
    </row>
    <row r="4397" spans="1:16" ht="102" hidden="1">
      <c r="A4397" s="268" t="s">
        <v>559</v>
      </c>
      <c r="B4397" s="89"/>
      <c r="C4397" s="269" t="s">
        <v>760</v>
      </c>
      <c r="D4397" s="84">
        <v>43595</v>
      </c>
      <c r="E4397" s="85" t="s">
        <v>8519</v>
      </c>
      <c r="F4397" s="85" t="s">
        <v>628</v>
      </c>
      <c r="G4397" s="85">
        <v>390113</v>
      </c>
      <c r="H4397" s="89"/>
      <c r="I4397" s="270" t="s">
        <v>10282</v>
      </c>
      <c r="J4397" s="89"/>
      <c r="K4397" s="89"/>
      <c r="L4397" s="89"/>
      <c r="M4397" s="89"/>
      <c r="N4397" s="271">
        <v>0</v>
      </c>
      <c r="O4397" s="271">
        <v>2150</v>
      </c>
      <c r="P4397" s="89" t="s">
        <v>670</v>
      </c>
    </row>
    <row r="4398" spans="1:16" ht="102" hidden="1">
      <c r="A4398" s="268" t="s">
        <v>559</v>
      </c>
      <c r="B4398" s="89"/>
      <c r="C4398" s="269" t="s">
        <v>760</v>
      </c>
      <c r="D4398" s="84">
        <v>43595</v>
      </c>
      <c r="E4398" s="85" t="s">
        <v>8519</v>
      </c>
      <c r="F4398" s="85" t="s">
        <v>628</v>
      </c>
      <c r="G4398" s="85">
        <v>390131</v>
      </c>
      <c r="H4398" s="89"/>
      <c r="I4398" s="270" t="s">
        <v>10283</v>
      </c>
      <c r="J4398" s="89"/>
      <c r="K4398" s="89"/>
      <c r="L4398" s="89"/>
      <c r="M4398" s="89"/>
      <c r="N4398" s="271">
        <v>0</v>
      </c>
      <c r="O4398" s="271">
        <v>40</v>
      </c>
      <c r="P4398" s="89" t="s">
        <v>670</v>
      </c>
    </row>
    <row r="4399" spans="1:16" ht="102" hidden="1">
      <c r="A4399" s="268" t="s">
        <v>559</v>
      </c>
      <c r="B4399" s="89"/>
      <c r="C4399" s="269" t="s">
        <v>760</v>
      </c>
      <c r="D4399" s="84">
        <v>43595</v>
      </c>
      <c r="E4399" s="85" t="s">
        <v>8519</v>
      </c>
      <c r="F4399" s="85" t="s">
        <v>628</v>
      </c>
      <c r="G4399" s="85">
        <v>390119</v>
      </c>
      <c r="H4399" s="89"/>
      <c r="I4399" s="270" t="s">
        <v>10284</v>
      </c>
      <c r="J4399" s="89"/>
      <c r="K4399" s="89"/>
      <c r="L4399" s="89"/>
      <c r="M4399" s="89"/>
      <c r="N4399" s="271">
        <v>0</v>
      </c>
      <c r="O4399" s="271">
        <v>3600</v>
      </c>
      <c r="P4399" s="89" t="s">
        <v>670</v>
      </c>
    </row>
    <row r="4400" spans="1:16" ht="102" hidden="1">
      <c r="A4400" s="268" t="s">
        <v>559</v>
      </c>
      <c r="B4400" s="89"/>
      <c r="C4400" s="269" t="s">
        <v>760</v>
      </c>
      <c r="D4400" s="84">
        <v>43595</v>
      </c>
      <c r="E4400" s="85" t="s">
        <v>8519</v>
      </c>
      <c r="F4400" s="85" t="s">
        <v>628</v>
      </c>
      <c r="G4400" s="85">
        <v>390135</v>
      </c>
      <c r="H4400" s="89"/>
      <c r="I4400" s="270" t="s">
        <v>10285</v>
      </c>
      <c r="J4400" s="89"/>
      <c r="K4400" s="89"/>
      <c r="L4400" s="89"/>
      <c r="M4400" s="89"/>
      <c r="N4400" s="271">
        <v>0</v>
      </c>
      <c r="O4400" s="271">
        <v>7763</v>
      </c>
      <c r="P4400" s="89" t="s">
        <v>670</v>
      </c>
    </row>
    <row r="4401" spans="1:16" ht="102" hidden="1">
      <c r="A4401" s="268" t="s">
        <v>559</v>
      </c>
      <c r="B4401" s="89"/>
      <c r="C4401" s="269" t="s">
        <v>760</v>
      </c>
      <c r="D4401" s="84">
        <v>43595</v>
      </c>
      <c r="E4401" s="85" t="s">
        <v>8519</v>
      </c>
      <c r="F4401" s="85" t="s">
        <v>628</v>
      </c>
      <c r="G4401" s="85">
        <v>388606</v>
      </c>
      <c r="H4401" s="89"/>
      <c r="I4401" s="270" t="s">
        <v>10286</v>
      </c>
      <c r="J4401" s="89"/>
      <c r="K4401" s="89"/>
      <c r="L4401" s="89"/>
      <c r="M4401" s="89"/>
      <c r="N4401" s="271">
        <v>0</v>
      </c>
      <c r="O4401" s="271">
        <v>22304</v>
      </c>
      <c r="P4401" s="89" t="s">
        <v>670</v>
      </c>
    </row>
    <row r="4402" spans="1:16" ht="102" hidden="1">
      <c r="A4402" s="268" t="s">
        <v>559</v>
      </c>
      <c r="B4402" s="89"/>
      <c r="C4402" s="269" t="s">
        <v>760</v>
      </c>
      <c r="D4402" s="84">
        <v>43595</v>
      </c>
      <c r="E4402" s="85" t="s">
        <v>8519</v>
      </c>
      <c r="F4402" s="85" t="s">
        <v>628</v>
      </c>
      <c r="G4402" s="85">
        <v>390134</v>
      </c>
      <c r="H4402" s="89"/>
      <c r="I4402" s="270" t="s">
        <v>10287</v>
      </c>
      <c r="J4402" s="89"/>
      <c r="K4402" s="89"/>
      <c r="L4402" s="89"/>
      <c r="M4402" s="89"/>
      <c r="N4402" s="271">
        <v>0</v>
      </c>
      <c r="O4402" s="271">
        <v>3000</v>
      </c>
      <c r="P4402" s="89" t="s">
        <v>670</v>
      </c>
    </row>
    <row r="4403" spans="1:16" ht="102" hidden="1">
      <c r="A4403" s="268" t="s">
        <v>559</v>
      </c>
      <c r="B4403" s="89"/>
      <c r="C4403" s="269" t="s">
        <v>760</v>
      </c>
      <c r="D4403" s="84">
        <v>43595</v>
      </c>
      <c r="E4403" s="85" t="s">
        <v>8519</v>
      </c>
      <c r="F4403" s="85" t="s">
        <v>628</v>
      </c>
      <c r="G4403" s="85">
        <v>390116</v>
      </c>
      <c r="H4403" s="89"/>
      <c r="I4403" s="270" t="s">
        <v>10288</v>
      </c>
      <c r="J4403" s="89"/>
      <c r="K4403" s="89"/>
      <c r="L4403" s="89"/>
      <c r="M4403" s="89"/>
      <c r="N4403" s="271">
        <v>0</v>
      </c>
      <c r="O4403" s="271">
        <v>64750</v>
      </c>
      <c r="P4403" s="89" t="s">
        <v>670</v>
      </c>
    </row>
    <row r="4404" spans="1:16" ht="102" hidden="1">
      <c r="A4404" s="268" t="s">
        <v>559</v>
      </c>
      <c r="B4404" s="89"/>
      <c r="C4404" s="269" t="s">
        <v>760</v>
      </c>
      <c r="D4404" s="84">
        <v>43595</v>
      </c>
      <c r="E4404" s="85" t="s">
        <v>8519</v>
      </c>
      <c r="F4404" s="85" t="s">
        <v>628</v>
      </c>
      <c r="G4404" s="85">
        <v>390132</v>
      </c>
      <c r="H4404" s="89"/>
      <c r="I4404" s="270" t="s">
        <v>10289</v>
      </c>
      <c r="J4404" s="89"/>
      <c r="K4404" s="89"/>
      <c r="L4404" s="89"/>
      <c r="M4404" s="89"/>
      <c r="N4404" s="271">
        <v>0</v>
      </c>
      <c r="O4404" s="271">
        <v>9000</v>
      </c>
      <c r="P4404" s="89" t="s">
        <v>670</v>
      </c>
    </row>
    <row r="4405" spans="1:16" ht="102" hidden="1">
      <c r="A4405" s="268" t="s">
        <v>559</v>
      </c>
      <c r="B4405" s="89"/>
      <c r="C4405" s="269" t="s">
        <v>760</v>
      </c>
      <c r="D4405" s="84">
        <v>43595</v>
      </c>
      <c r="E4405" s="85" t="s">
        <v>8519</v>
      </c>
      <c r="F4405" s="85" t="s">
        <v>628</v>
      </c>
      <c r="G4405" s="85">
        <v>388627</v>
      </c>
      <c r="H4405" s="89"/>
      <c r="I4405" s="270" t="s">
        <v>10290</v>
      </c>
      <c r="J4405" s="89"/>
      <c r="K4405" s="89"/>
      <c r="L4405" s="89"/>
      <c r="M4405" s="89"/>
      <c r="N4405" s="271">
        <v>0</v>
      </c>
      <c r="O4405" s="271">
        <v>46570</v>
      </c>
      <c r="P4405" s="89" t="s">
        <v>670</v>
      </c>
    </row>
    <row r="4406" spans="1:16" ht="102" hidden="1">
      <c r="A4406" s="268" t="s">
        <v>559</v>
      </c>
      <c r="B4406" s="89"/>
      <c r="C4406" s="269" t="s">
        <v>760</v>
      </c>
      <c r="D4406" s="84">
        <v>43595</v>
      </c>
      <c r="E4406" s="85" t="s">
        <v>8519</v>
      </c>
      <c r="F4406" s="85" t="s">
        <v>628</v>
      </c>
      <c r="G4406" s="85">
        <v>390133</v>
      </c>
      <c r="H4406" s="89"/>
      <c r="I4406" s="270" t="s">
        <v>10291</v>
      </c>
      <c r="J4406" s="89"/>
      <c r="K4406" s="89"/>
      <c r="L4406" s="89"/>
      <c r="M4406" s="89"/>
      <c r="N4406" s="271">
        <v>0</v>
      </c>
      <c r="O4406" s="271">
        <v>4000</v>
      </c>
      <c r="P4406" s="89" t="s">
        <v>670</v>
      </c>
    </row>
    <row r="4407" spans="1:16" ht="102" hidden="1">
      <c r="A4407" s="268" t="s">
        <v>559</v>
      </c>
      <c r="B4407" s="89"/>
      <c r="C4407" s="269" t="s">
        <v>760</v>
      </c>
      <c r="D4407" s="84">
        <v>43595</v>
      </c>
      <c r="E4407" s="85" t="s">
        <v>8519</v>
      </c>
      <c r="F4407" s="85" t="s">
        <v>628</v>
      </c>
      <c r="G4407" s="85">
        <v>388596</v>
      </c>
      <c r="H4407" s="89"/>
      <c r="I4407" s="270" t="s">
        <v>10292</v>
      </c>
      <c r="J4407" s="89"/>
      <c r="K4407" s="89"/>
      <c r="L4407" s="89"/>
      <c r="M4407" s="89"/>
      <c r="N4407" s="271">
        <v>0</v>
      </c>
      <c r="O4407" s="271">
        <v>54000</v>
      </c>
      <c r="P4407" s="89" t="s">
        <v>670</v>
      </c>
    </row>
    <row r="4408" spans="1:16" ht="102" hidden="1">
      <c r="A4408" s="268" t="s">
        <v>559</v>
      </c>
      <c r="B4408" s="89"/>
      <c r="C4408" s="269" t="s">
        <v>760</v>
      </c>
      <c r="D4408" s="84">
        <v>43595</v>
      </c>
      <c r="E4408" s="85" t="s">
        <v>8519</v>
      </c>
      <c r="F4408" s="85" t="s">
        <v>628</v>
      </c>
      <c r="G4408" s="85">
        <v>388579</v>
      </c>
      <c r="H4408" s="89"/>
      <c r="I4408" s="270" t="s">
        <v>10293</v>
      </c>
      <c r="J4408" s="89"/>
      <c r="K4408" s="89"/>
      <c r="L4408" s="89"/>
      <c r="M4408" s="89"/>
      <c r="N4408" s="271">
        <v>0</v>
      </c>
      <c r="O4408" s="271">
        <v>8871</v>
      </c>
      <c r="P4408" s="89" t="s">
        <v>670</v>
      </c>
    </row>
    <row r="4409" spans="1:16" ht="102" hidden="1">
      <c r="A4409" s="268" t="s">
        <v>559</v>
      </c>
      <c r="B4409" s="89"/>
      <c r="C4409" s="269" t="s">
        <v>760</v>
      </c>
      <c r="D4409" s="84">
        <v>43595</v>
      </c>
      <c r="E4409" s="85" t="s">
        <v>8519</v>
      </c>
      <c r="F4409" s="85" t="s">
        <v>628</v>
      </c>
      <c r="G4409" s="85">
        <v>388582</v>
      </c>
      <c r="H4409" s="89"/>
      <c r="I4409" s="270" t="s">
        <v>10294</v>
      </c>
      <c r="J4409" s="89"/>
      <c r="K4409" s="89"/>
      <c r="L4409" s="89"/>
      <c r="M4409" s="89"/>
      <c r="N4409" s="271">
        <v>0</v>
      </c>
      <c r="O4409" s="271">
        <v>250</v>
      </c>
      <c r="P4409" s="89" t="s">
        <v>670</v>
      </c>
    </row>
    <row r="4410" spans="1:16" ht="102" hidden="1">
      <c r="A4410" s="268" t="s">
        <v>559</v>
      </c>
      <c r="B4410" s="89"/>
      <c r="C4410" s="269" t="s">
        <v>760</v>
      </c>
      <c r="D4410" s="84">
        <v>43595</v>
      </c>
      <c r="E4410" s="85" t="s">
        <v>8519</v>
      </c>
      <c r="F4410" s="85" t="s">
        <v>628</v>
      </c>
      <c r="G4410" s="85">
        <v>388607</v>
      </c>
      <c r="H4410" s="89"/>
      <c r="I4410" s="270" t="s">
        <v>10295</v>
      </c>
      <c r="J4410" s="89"/>
      <c r="K4410" s="89"/>
      <c r="L4410" s="89"/>
      <c r="M4410" s="89"/>
      <c r="N4410" s="271">
        <v>0</v>
      </c>
      <c r="O4410" s="271">
        <v>37983.5</v>
      </c>
      <c r="P4410" s="89" t="s">
        <v>670</v>
      </c>
    </row>
    <row r="4411" spans="1:16" ht="102" hidden="1">
      <c r="A4411" s="268" t="s">
        <v>559</v>
      </c>
      <c r="B4411" s="89"/>
      <c r="C4411" s="269" t="s">
        <v>760</v>
      </c>
      <c r="D4411" s="84">
        <v>43595</v>
      </c>
      <c r="E4411" s="85" t="s">
        <v>8519</v>
      </c>
      <c r="F4411" s="85" t="s">
        <v>628</v>
      </c>
      <c r="G4411" s="85">
        <v>388319</v>
      </c>
      <c r="H4411" s="89"/>
      <c r="I4411" s="270" t="s">
        <v>10296</v>
      </c>
      <c r="J4411" s="89"/>
      <c r="K4411" s="89"/>
      <c r="L4411" s="89"/>
      <c r="M4411" s="89"/>
      <c r="N4411" s="271">
        <v>0</v>
      </c>
      <c r="O4411" s="271">
        <v>500</v>
      </c>
      <c r="P4411" s="89" t="s">
        <v>670</v>
      </c>
    </row>
    <row r="4412" spans="1:16" ht="102" hidden="1">
      <c r="A4412" s="268" t="s">
        <v>559</v>
      </c>
      <c r="B4412" s="89"/>
      <c r="C4412" s="269" t="s">
        <v>760</v>
      </c>
      <c r="D4412" s="84">
        <v>43595</v>
      </c>
      <c r="E4412" s="85" t="s">
        <v>8519</v>
      </c>
      <c r="F4412" s="85" t="s">
        <v>628</v>
      </c>
      <c r="G4412" s="85">
        <v>388624</v>
      </c>
      <c r="H4412" s="89"/>
      <c r="I4412" s="270" t="s">
        <v>10297</v>
      </c>
      <c r="J4412" s="89"/>
      <c r="K4412" s="89"/>
      <c r="L4412" s="89"/>
      <c r="M4412" s="89"/>
      <c r="N4412" s="271">
        <v>0</v>
      </c>
      <c r="O4412" s="271">
        <v>18150</v>
      </c>
      <c r="P4412" s="89" t="s">
        <v>670</v>
      </c>
    </row>
    <row r="4413" spans="1:16" ht="102" hidden="1">
      <c r="A4413" s="268" t="s">
        <v>559</v>
      </c>
      <c r="B4413" s="89"/>
      <c r="C4413" s="269" t="s">
        <v>760</v>
      </c>
      <c r="D4413" s="84">
        <v>43595</v>
      </c>
      <c r="E4413" s="85" t="s">
        <v>8519</v>
      </c>
      <c r="F4413" s="85" t="s">
        <v>628</v>
      </c>
      <c r="G4413" s="85">
        <v>388621</v>
      </c>
      <c r="H4413" s="89"/>
      <c r="I4413" s="270" t="s">
        <v>10298</v>
      </c>
      <c r="J4413" s="89"/>
      <c r="K4413" s="89"/>
      <c r="L4413" s="89"/>
      <c r="M4413" s="89"/>
      <c r="N4413" s="271">
        <v>0</v>
      </c>
      <c r="O4413" s="271">
        <v>950</v>
      </c>
      <c r="P4413" s="89" t="s">
        <v>670</v>
      </c>
    </row>
    <row r="4414" spans="1:16" ht="102" hidden="1">
      <c r="A4414" s="268" t="s">
        <v>559</v>
      </c>
      <c r="B4414" s="89"/>
      <c r="C4414" s="269" t="s">
        <v>760</v>
      </c>
      <c r="D4414" s="84">
        <v>43595</v>
      </c>
      <c r="E4414" s="85" t="s">
        <v>8519</v>
      </c>
      <c r="F4414" s="85" t="s">
        <v>628</v>
      </c>
      <c r="G4414" s="85">
        <v>388601</v>
      </c>
      <c r="H4414" s="89"/>
      <c r="I4414" s="270" t="s">
        <v>10299</v>
      </c>
      <c r="J4414" s="89"/>
      <c r="K4414" s="89"/>
      <c r="L4414" s="89"/>
      <c r="M4414" s="89"/>
      <c r="N4414" s="271">
        <v>0</v>
      </c>
      <c r="O4414" s="271">
        <v>89937</v>
      </c>
      <c r="P4414" s="89" t="s">
        <v>670</v>
      </c>
    </row>
    <row r="4415" spans="1:16" ht="102" hidden="1">
      <c r="A4415" s="268" t="s">
        <v>559</v>
      </c>
      <c r="B4415" s="89"/>
      <c r="C4415" s="269" t="s">
        <v>760</v>
      </c>
      <c r="D4415" s="84">
        <v>43595</v>
      </c>
      <c r="E4415" s="85" t="s">
        <v>8519</v>
      </c>
      <c r="F4415" s="85" t="s">
        <v>628</v>
      </c>
      <c r="G4415" s="85">
        <v>388629</v>
      </c>
      <c r="H4415" s="89"/>
      <c r="I4415" s="270" t="s">
        <v>10300</v>
      </c>
      <c r="J4415" s="89"/>
      <c r="K4415" s="89"/>
      <c r="L4415" s="89"/>
      <c r="M4415" s="89"/>
      <c r="N4415" s="271">
        <v>0</v>
      </c>
      <c r="O4415" s="271">
        <v>23</v>
      </c>
      <c r="P4415" s="89" t="s">
        <v>670</v>
      </c>
    </row>
    <row r="4416" spans="1:16" ht="102" hidden="1">
      <c r="A4416" s="268" t="s">
        <v>559</v>
      </c>
      <c r="B4416" s="89"/>
      <c r="C4416" s="269" t="s">
        <v>760</v>
      </c>
      <c r="D4416" s="84">
        <v>43595</v>
      </c>
      <c r="E4416" s="85" t="s">
        <v>8519</v>
      </c>
      <c r="F4416" s="85" t="s">
        <v>628</v>
      </c>
      <c r="G4416" s="85">
        <v>388630</v>
      </c>
      <c r="H4416" s="89"/>
      <c r="I4416" s="270" t="s">
        <v>10301</v>
      </c>
      <c r="J4416" s="89"/>
      <c r="K4416" s="89"/>
      <c r="L4416" s="89"/>
      <c r="M4416" s="89"/>
      <c r="N4416" s="271">
        <v>0</v>
      </c>
      <c r="O4416" s="271">
        <v>13950</v>
      </c>
      <c r="P4416" s="89" t="s">
        <v>670</v>
      </c>
    </row>
    <row r="4417" spans="1:16" ht="102" hidden="1">
      <c r="A4417" s="268" t="s">
        <v>559</v>
      </c>
      <c r="B4417" s="89"/>
      <c r="C4417" s="269" t="s">
        <v>760</v>
      </c>
      <c r="D4417" s="84">
        <v>43595</v>
      </c>
      <c r="E4417" s="85" t="s">
        <v>8519</v>
      </c>
      <c r="F4417" s="85" t="s">
        <v>628</v>
      </c>
      <c r="G4417" s="85">
        <v>388592</v>
      </c>
      <c r="H4417" s="89"/>
      <c r="I4417" s="270" t="s">
        <v>10302</v>
      </c>
      <c r="J4417" s="89"/>
      <c r="K4417" s="89"/>
      <c r="L4417" s="89"/>
      <c r="M4417" s="89"/>
      <c r="N4417" s="271">
        <v>0</v>
      </c>
      <c r="O4417" s="271">
        <v>3000</v>
      </c>
      <c r="P4417" s="89" t="s">
        <v>670</v>
      </c>
    </row>
    <row r="4418" spans="1:16" ht="102" hidden="1">
      <c r="A4418" s="268" t="s">
        <v>559</v>
      </c>
      <c r="B4418" s="89"/>
      <c r="C4418" s="269" t="s">
        <v>760</v>
      </c>
      <c r="D4418" s="84">
        <v>43595</v>
      </c>
      <c r="E4418" s="85" t="s">
        <v>8519</v>
      </c>
      <c r="F4418" s="85" t="s">
        <v>628</v>
      </c>
      <c r="G4418" s="85">
        <v>388635</v>
      </c>
      <c r="H4418" s="89"/>
      <c r="I4418" s="270" t="s">
        <v>10303</v>
      </c>
      <c r="J4418" s="89"/>
      <c r="K4418" s="89"/>
      <c r="L4418" s="89"/>
      <c r="M4418" s="89"/>
      <c r="N4418" s="271">
        <v>0</v>
      </c>
      <c r="O4418" s="271">
        <v>46077</v>
      </c>
      <c r="P4418" s="89" t="s">
        <v>670</v>
      </c>
    </row>
    <row r="4419" spans="1:16" ht="102" hidden="1">
      <c r="A4419" s="268" t="s">
        <v>559</v>
      </c>
      <c r="B4419" s="89"/>
      <c r="C4419" s="269" t="s">
        <v>760</v>
      </c>
      <c r="D4419" s="84">
        <v>43595</v>
      </c>
      <c r="E4419" s="85" t="s">
        <v>8519</v>
      </c>
      <c r="F4419" s="85" t="s">
        <v>628</v>
      </c>
      <c r="G4419" s="85">
        <v>388613</v>
      </c>
      <c r="H4419" s="89"/>
      <c r="I4419" s="270" t="s">
        <v>10304</v>
      </c>
      <c r="J4419" s="89"/>
      <c r="K4419" s="89"/>
      <c r="L4419" s="89"/>
      <c r="M4419" s="89"/>
      <c r="N4419" s="271">
        <v>0</v>
      </c>
      <c r="O4419" s="271">
        <v>7650</v>
      </c>
      <c r="P4419" s="89" t="s">
        <v>670</v>
      </c>
    </row>
    <row r="4420" spans="1:16" ht="102" hidden="1">
      <c r="A4420" s="268" t="s">
        <v>559</v>
      </c>
      <c r="B4420" s="89"/>
      <c r="C4420" s="269" t="s">
        <v>760</v>
      </c>
      <c r="D4420" s="84">
        <v>43595</v>
      </c>
      <c r="E4420" s="85" t="s">
        <v>8519</v>
      </c>
      <c r="F4420" s="85" t="s">
        <v>628</v>
      </c>
      <c r="G4420" s="85">
        <v>388639</v>
      </c>
      <c r="H4420" s="89"/>
      <c r="I4420" s="270" t="s">
        <v>10305</v>
      </c>
      <c r="J4420" s="89"/>
      <c r="K4420" s="89"/>
      <c r="L4420" s="89"/>
      <c r="M4420" s="89"/>
      <c r="N4420" s="271">
        <v>0</v>
      </c>
      <c r="O4420" s="271">
        <v>4005</v>
      </c>
      <c r="P4420" s="89" t="s">
        <v>670</v>
      </c>
    </row>
    <row r="4421" spans="1:16" ht="102" hidden="1">
      <c r="A4421" s="268" t="s">
        <v>559</v>
      </c>
      <c r="B4421" s="89"/>
      <c r="C4421" s="269" t="s">
        <v>760</v>
      </c>
      <c r="D4421" s="84">
        <v>43595</v>
      </c>
      <c r="E4421" s="85" t="s">
        <v>8519</v>
      </c>
      <c r="F4421" s="85" t="s">
        <v>628</v>
      </c>
      <c r="G4421" s="85">
        <v>388634</v>
      </c>
      <c r="H4421" s="89"/>
      <c r="I4421" s="270" t="s">
        <v>10306</v>
      </c>
      <c r="J4421" s="89"/>
      <c r="K4421" s="89"/>
      <c r="L4421" s="89"/>
      <c r="M4421" s="89"/>
      <c r="N4421" s="271">
        <v>0</v>
      </c>
      <c r="O4421" s="271">
        <v>1000</v>
      </c>
      <c r="P4421" s="89" t="s">
        <v>670</v>
      </c>
    </row>
    <row r="4422" spans="1:16" ht="102" hidden="1">
      <c r="A4422" s="268" t="s">
        <v>559</v>
      </c>
      <c r="B4422" s="89"/>
      <c r="C4422" s="269" t="s">
        <v>760</v>
      </c>
      <c r="D4422" s="84">
        <v>43595</v>
      </c>
      <c r="E4422" s="85" t="s">
        <v>8519</v>
      </c>
      <c r="F4422" s="85" t="s">
        <v>628</v>
      </c>
      <c r="G4422" s="85">
        <v>390104</v>
      </c>
      <c r="H4422" s="89"/>
      <c r="I4422" s="270" t="s">
        <v>10307</v>
      </c>
      <c r="J4422" s="89"/>
      <c r="K4422" s="89"/>
      <c r="L4422" s="89"/>
      <c r="M4422" s="89"/>
      <c r="N4422" s="271">
        <v>0</v>
      </c>
      <c r="O4422" s="271">
        <v>4495</v>
      </c>
      <c r="P4422" s="89" t="s">
        <v>670</v>
      </c>
    </row>
    <row r="4423" spans="1:16" ht="102" hidden="1">
      <c r="A4423" s="268" t="s">
        <v>559</v>
      </c>
      <c r="B4423" s="89"/>
      <c r="C4423" s="269" t="s">
        <v>760</v>
      </c>
      <c r="D4423" s="84">
        <v>43595</v>
      </c>
      <c r="E4423" s="85" t="s">
        <v>8519</v>
      </c>
      <c r="F4423" s="85" t="s">
        <v>628</v>
      </c>
      <c r="G4423" s="85">
        <v>388551</v>
      </c>
      <c r="H4423" s="89"/>
      <c r="I4423" s="270" t="s">
        <v>10308</v>
      </c>
      <c r="J4423" s="89"/>
      <c r="K4423" s="89"/>
      <c r="L4423" s="89"/>
      <c r="M4423" s="89"/>
      <c r="N4423" s="271">
        <v>0</v>
      </c>
      <c r="O4423" s="271">
        <v>5000</v>
      </c>
      <c r="P4423" s="89" t="s">
        <v>670</v>
      </c>
    </row>
    <row r="4424" spans="1:16" ht="102" hidden="1">
      <c r="A4424" s="268" t="s">
        <v>559</v>
      </c>
      <c r="B4424" s="89"/>
      <c r="C4424" s="269" t="s">
        <v>760</v>
      </c>
      <c r="D4424" s="84">
        <v>43595</v>
      </c>
      <c r="E4424" s="85" t="s">
        <v>8519</v>
      </c>
      <c r="F4424" s="85" t="s">
        <v>628</v>
      </c>
      <c r="G4424" s="85">
        <v>390111</v>
      </c>
      <c r="H4424" s="89"/>
      <c r="I4424" s="270" t="s">
        <v>10309</v>
      </c>
      <c r="J4424" s="89"/>
      <c r="K4424" s="89"/>
      <c r="L4424" s="89"/>
      <c r="M4424" s="89"/>
      <c r="N4424" s="271">
        <v>0</v>
      </c>
      <c r="O4424" s="271">
        <v>1300</v>
      </c>
      <c r="P4424" s="89" t="s">
        <v>670</v>
      </c>
    </row>
    <row r="4425" spans="1:16" ht="102" hidden="1">
      <c r="A4425" s="268" t="s">
        <v>559</v>
      </c>
      <c r="B4425" s="89"/>
      <c r="C4425" s="269" t="s">
        <v>760</v>
      </c>
      <c r="D4425" s="84">
        <v>43595</v>
      </c>
      <c r="E4425" s="85" t="s">
        <v>8519</v>
      </c>
      <c r="F4425" s="85" t="s">
        <v>628</v>
      </c>
      <c r="G4425" s="85">
        <v>388610</v>
      </c>
      <c r="H4425" s="89"/>
      <c r="I4425" s="270" t="s">
        <v>10310</v>
      </c>
      <c r="J4425" s="89"/>
      <c r="K4425" s="89"/>
      <c r="L4425" s="89"/>
      <c r="M4425" s="89"/>
      <c r="N4425" s="271">
        <v>0</v>
      </c>
      <c r="O4425" s="271">
        <v>2874</v>
      </c>
      <c r="P4425" s="89" t="s">
        <v>670</v>
      </c>
    </row>
    <row r="4426" spans="1:16" ht="102" hidden="1">
      <c r="A4426" s="268" t="s">
        <v>559</v>
      </c>
      <c r="B4426" s="89"/>
      <c r="C4426" s="269" t="s">
        <v>760</v>
      </c>
      <c r="D4426" s="84">
        <v>43595</v>
      </c>
      <c r="E4426" s="85" t="s">
        <v>8519</v>
      </c>
      <c r="F4426" s="85" t="s">
        <v>628</v>
      </c>
      <c r="G4426" s="85">
        <v>390117</v>
      </c>
      <c r="H4426" s="89"/>
      <c r="I4426" s="270" t="s">
        <v>10311</v>
      </c>
      <c r="J4426" s="89"/>
      <c r="K4426" s="89"/>
      <c r="L4426" s="89"/>
      <c r="M4426" s="89"/>
      <c r="N4426" s="271">
        <v>0</v>
      </c>
      <c r="O4426" s="271">
        <v>200</v>
      </c>
      <c r="P4426" s="89" t="s">
        <v>670</v>
      </c>
    </row>
    <row r="4427" spans="1:16" ht="102" hidden="1">
      <c r="A4427" s="268" t="s">
        <v>559</v>
      </c>
      <c r="B4427" s="89"/>
      <c r="C4427" s="269" t="s">
        <v>760</v>
      </c>
      <c r="D4427" s="84">
        <v>43595</v>
      </c>
      <c r="E4427" s="85" t="s">
        <v>8519</v>
      </c>
      <c r="F4427" s="85" t="s">
        <v>628</v>
      </c>
      <c r="G4427" s="85">
        <v>388327</v>
      </c>
      <c r="H4427" s="89"/>
      <c r="I4427" s="270" t="s">
        <v>10312</v>
      </c>
      <c r="J4427" s="89"/>
      <c r="K4427" s="89"/>
      <c r="L4427" s="89"/>
      <c r="M4427" s="89"/>
      <c r="N4427" s="271">
        <v>0</v>
      </c>
      <c r="O4427" s="271">
        <v>7000</v>
      </c>
      <c r="P4427" s="89" t="s">
        <v>670</v>
      </c>
    </row>
    <row r="4428" spans="1:16" ht="102" hidden="1">
      <c r="A4428" s="268" t="s">
        <v>559</v>
      </c>
      <c r="B4428" s="89"/>
      <c r="C4428" s="269" t="s">
        <v>760</v>
      </c>
      <c r="D4428" s="84">
        <v>43595</v>
      </c>
      <c r="E4428" s="85" t="s">
        <v>8519</v>
      </c>
      <c r="F4428" s="85" t="s">
        <v>628</v>
      </c>
      <c r="G4428" s="85">
        <v>390127</v>
      </c>
      <c r="H4428" s="89"/>
      <c r="I4428" s="270" t="s">
        <v>10313</v>
      </c>
      <c r="J4428" s="89"/>
      <c r="K4428" s="89"/>
      <c r="L4428" s="89"/>
      <c r="M4428" s="89"/>
      <c r="N4428" s="271">
        <v>0</v>
      </c>
      <c r="O4428" s="271">
        <v>11500</v>
      </c>
      <c r="P4428" s="89" t="s">
        <v>670</v>
      </c>
    </row>
    <row r="4429" spans="1:16" ht="102" hidden="1">
      <c r="A4429" s="268" t="s">
        <v>559</v>
      </c>
      <c r="B4429" s="89"/>
      <c r="C4429" s="269" t="s">
        <v>760</v>
      </c>
      <c r="D4429" s="84">
        <v>43595</v>
      </c>
      <c r="E4429" s="85" t="s">
        <v>8519</v>
      </c>
      <c r="F4429" s="85" t="s">
        <v>628</v>
      </c>
      <c r="G4429" s="85">
        <v>388322</v>
      </c>
      <c r="H4429" s="89"/>
      <c r="I4429" s="270" t="s">
        <v>10314</v>
      </c>
      <c r="J4429" s="89"/>
      <c r="K4429" s="89"/>
      <c r="L4429" s="89"/>
      <c r="M4429" s="89"/>
      <c r="N4429" s="271">
        <v>0</v>
      </c>
      <c r="O4429" s="271">
        <v>6000</v>
      </c>
      <c r="P4429" s="89" t="s">
        <v>670</v>
      </c>
    </row>
    <row r="4430" spans="1:16" ht="102" hidden="1">
      <c r="A4430" s="268" t="s">
        <v>559</v>
      </c>
      <c r="B4430" s="89"/>
      <c r="C4430" s="269" t="s">
        <v>760</v>
      </c>
      <c r="D4430" s="84">
        <v>43595</v>
      </c>
      <c r="E4430" s="85" t="s">
        <v>8519</v>
      </c>
      <c r="F4430" s="85" t="s">
        <v>628</v>
      </c>
      <c r="G4430" s="85">
        <v>390381</v>
      </c>
      <c r="H4430" s="89"/>
      <c r="I4430" s="270" t="s">
        <v>10315</v>
      </c>
      <c r="J4430" s="89"/>
      <c r="K4430" s="89"/>
      <c r="L4430" s="89"/>
      <c r="M4430" s="89"/>
      <c r="N4430" s="271">
        <v>0</v>
      </c>
      <c r="O4430" s="271">
        <v>13750</v>
      </c>
      <c r="P4430" s="89" t="s">
        <v>670</v>
      </c>
    </row>
    <row r="4431" spans="1:16" ht="102" hidden="1">
      <c r="A4431" s="268" t="s">
        <v>559</v>
      </c>
      <c r="B4431" s="89"/>
      <c r="C4431" s="269" t="s">
        <v>760</v>
      </c>
      <c r="D4431" s="84">
        <v>43595</v>
      </c>
      <c r="E4431" s="85" t="s">
        <v>8519</v>
      </c>
      <c r="F4431" s="85" t="s">
        <v>628</v>
      </c>
      <c r="G4431" s="85">
        <v>388573</v>
      </c>
      <c r="H4431" s="89"/>
      <c r="I4431" s="270" t="s">
        <v>10316</v>
      </c>
      <c r="J4431" s="89"/>
      <c r="K4431" s="89"/>
      <c r="L4431" s="89"/>
      <c r="M4431" s="89"/>
      <c r="N4431" s="271">
        <v>0</v>
      </c>
      <c r="O4431" s="271">
        <v>26790</v>
      </c>
      <c r="P4431" s="89" t="s">
        <v>670</v>
      </c>
    </row>
    <row r="4432" spans="1:16" ht="102" hidden="1">
      <c r="A4432" s="268" t="s">
        <v>559</v>
      </c>
      <c r="B4432" s="89"/>
      <c r="C4432" s="269" t="s">
        <v>760</v>
      </c>
      <c r="D4432" s="84">
        <v>43595</v>
      </c>
      <c r="E4432" s="85" t="s">
        <v>8519</v>
      </c>
      <c r="F4432" s="85" t="s">
        <v>628</v>
      </c>
      <c r="G4432" s="85">
        <v>390123</v>
      </c>
      <c r="H4432" s="89"/>
      <c r="I4432" s="270" t="s">
        <v>10317</v>
      </c>
      <c r="J4432" s="89"/>
      <c r="K4432" s="89"/>
      <c r="L4432" s="89"/>
      <c r="M4432" s="89"/>
      <c r="N4432" s="271">
        <v>0</v>
      </c>
      <c r="O4432" s="271">
        <v>16750</v>
      </c>
      <c r="P4432" s="89" t="s">
        <v>670</v>
      </c>
    </row>
    <row r="4433" spans="1:16" ht="102" hidden="1">
      <c r="A4433" s="268" t="s">
        <v>559</v>
      </c>
      <c r="B4433" s="89"/>
      <c r="C4433" s="269" t="s">
        <v>760</v>
      </c>
      <c r="D4433" s="84">
        <v>43595</v>
      </c>
      <c r="E4433" s="85" t="s">
        <v>8519</v>
      </c>
      <c r="F4433" s="85" t="s">
        <v>628</v>
      </c>
      <c r="G4433" s="85">
        <v>388625</v>
      </c>
      <c r="H4433" s="89"/>
      <c r="I4433" s="270" t="s">
        <v>10318</v>
      </c>
      <c r="J4433" s="89"/>
      <c r="K4433" s="89"/>
      <c r="L4433" s="89"/>
      <c r="M4433" s="89"/>
      <c r="N4433" s="271">
        <v>0</v>
      </c>
      <c r="O4433" s="271">
        <v>1000</v>
      </c>
      <c r="P4433" s="89" t="s">
        <v>670</v>
      </c>
    </row>
    <row r="4434" spans="1:16" ht="102" hidden="1">
      <c r="A4434" s="268" t="s">
        <v>559</v>
      </c>
      <c r="B4434" s="89"/>
      <c r="C4434" s="269" t="s">
        <v>760</v>
      </c>
      <c r="D4434" s="84">
        <v>43595</v>
      </c>
      <c r="E4434" s="85" t="s">
        <v>8519</v>
      </c>
      <c r="F4434" s="85" t="s">
        <v>628</v>
      </c>
      <c r="G4434" s="85">
        <v>390383</v>
      </c>
      <c r="H4434" s="89"/>
      <c r="I4434" s="270" t="s">
        <v>10319</v>
      </c>
      <c r="J4434" s="89"/>
      <c r="K4434" s="89"/>
      <c r="L4434" s="89"/>
      <c r="M4434" s="89"/>
      <c r="N4434" s="271">
        <v>0</v>
      </c>
      <c r="O4434" s="271">
        <v>8500</v>
      </c>
      <c r="P4434" s="89" t="s">
        <v>670</v>
      </c>
    </row>
    <row r="4435" spans="1:16" ht="102" hidden="1">
      <c r="A4435" s="268" t="s">
        <v>559</v>
      </c>
      <c r="B4435" s="89"/>
      <c r="C4435" s="269" t="s">
        <v>760</v>
      </c>
      <c r="D4435" s="84">
        <v>43595</v>
      </c>
      <c r="E4435" s="85" t="s">
        <v>8519</v>
      </c>
      <c r="F4435" s="85" t="s">
        <v>628</v>
      </c>
      <c r="G4435" s="85">
        <v>388563</v>
      </c>
      <c r="H4435" s="89"/>
      <c r="I4435" s="270" t="s">
        <v>10320</v>
      </c>
      <c r="J4435" s="89"/>
      <c r="K4435" s="89"/>
      <c r="L4435" s="89"/>
      <c r="M4435" s="89"/>
      <c r="N4435" s="271">
        <v>0</v>
      </c>
      <c r="O4435" s="271">
        <v>11250</v>
      </c>
      <c r="P4435" s="89" t="s">
        <v>670</v>
      </c>
    </row>
    <row r="4436" spans="1:16" ht="102" hidden="1">
      <c r="A4436" s="268" t="s">
        <v>559</v>
      </c>
      <c r="B4436" s="89"/>
      <c r="C4436" s="269" t="s">
        <v>760</v>
      </c>
      <c r="D4436" s="84">
        <v>43595</v>
      </c>
      <c r="E4436" s="85" t="s">
        <v>8519</v>
      </c>
      <c r="F4436" s="85" t="s">
        <v>628</v>
      </c>
      <c r="G4436" s="85">
        <v>390385</v>
      </c>
      <c r="H4436" s="89"/>
      <c r="I4436" s="270" t="s">
        <v>10321</v>
      </c>
      <c r="J4436" s="89"/>
      <c r="K4436" s="89"/>
      <c r="L4436" s="89"/>
      <c r="M4436" s="89"/>
      <c r="N4436" s="271">
        <v>0</v>
      </c>
      <c r="O4436" s="271">
        <v>2350</v>
      </c>
      <c r="P4436" s="89" t="s">
        <v>670</v>
      </c>
    </row>
    <row r="4437" spans="1:16" ht="102" hidden="1">
      <c r="A4437" s="268" t="s">
        <v>559</v>
      </c>
      <c r="B4437" s="89"/>
      <c r="C4437" s="269" t="s">
        <v>760</v>
      </c>
      <c r="D4437" s="84">
        <v>43595</v>
      </c>
      <c r="E4437" s="85" t="s">
        <v>8519</v>
      </c>
      <c r="F4437" s="85" t="s">
        <v>628</v>
      </c>
      <c r="G4437" s="85">
        <v>388605</v>
      </c>
      <c r="H4437" s="89"/>
      <c r="I4437" s="270" t="s">
        <v>10322</v>
      </c>
      <c r="J4437" s="89"/>
      <c r="K4437" s="89"/>
      <c r="L4437" s="89"/>
      <c r="M4437" s="89"/>
      <c r="N4437" s="271">
        <v>0</v>
      </c>
      <c r="O4437" s="271">
        <v>16000</v>
      </c>
      <c r="P4437" s="89" t="s">
        <v>670</v>
      </c>
    </row>
    <row r="4438" spans="1:16" ht="102" hidden="1">
      <c r="A4438" s="268" t="s">
        <v>559</v>
      </c>
      <c r="B4438" s="89"/>
      <c r="C4438" s="269" t="s">
        <v>760</v>
      </c>
      <c r="D4438" s="84">
        <v>43595</v>
      </c>
      <c r="E4438" s="85" t="s">
        <v>8519</v>
      </c>
      <c r="F4438" s="85" t="s">
        <v>628</v>
      </c>
      <c r="G4438" s="85">
        <v>390384</v>
      </c>
      <c r="H4438" s="89"/>
      <c r="I4438" s="270" t="s">
        <v>10323</v>
      </c>
      <c r="J4438" s="89"/>
      <c r="K4438" s="89"/>
      <c r="L4438" s="89"/>
      <c r="M4438" s="89"/>
      <c r="N4438" s="271">
        <v>0</v>
      </c>
      <c r="O4438" s="271">
        <v>500</v>
      </c>
      <c r="P4438" s="89" t="s">
        <v>670</v>
      </c>
    </row>
    <row r="4439" spans="1:16" ht="102" hidden="1">
      <c r="A4439" s="268" t="s">
        <v>559</v>
      </c>
      <c r="B4439" s="89"/>
      <c r="C4439" s="269" t="s">
        <v>760</v>
      </c>
      <c r="D4439" s="84">
        <v>43595</v>
      </c>
      <c r="E4439" s="85" t="s">
        <v>8519</v>
      </c>
      <c r="F4439" s="85" t="s">
        <v>628</v>
      </c>
      <c r="G4439" s="85">
        <v>388558</v>
      </c>
      <c r="H4439" s="89"/>
      <c r="I4439" s="270" t="s">
        <v>10324</v>
      </c>
      <c r="J4439" s="89"/>
      <c r="K4439" s="89"/>
      <c r="L4439" s="89"/>
      <c r="M4439" s="89"/>
      <c r="N4439" s="271">
        <v>0</v>
      </c>
      <c r="O4439" s="271">
        <v>1350</v>
      </c>
      <c r="P4439" s="89" t="s">
        <v>670</v>
      </c>
    </row>
    <row r="4440" spans="1:16" ht="102" hidden="1">
      <c r="A4440" s="268" t="s">
        <v>559</v>
      </c>
      <c r="B4440" s="89"/>
      <c r="C4440" s="269" t="s">
        <v>760</v>
      </c>
      <c r="D4440" s="84">
        <v>43595</v>
      </c>
      <c r="E4440" s="85" t="s">
        <v>8519</v>
      </c>
      <c r="F4440" s="85" t="s">
        <v>628</v>
      </c>
      <c r="G4440" s="85">
        <v>390386</v>
      </c>
      <c r="H4440" s="89"/>
      <c r="I4440" s="270" t="s">
        <v>10325</v>
      </c>
      <c r="J4440" s="89"/>
      <c r="K4440" s="89"/>
      <c r="L4440" s="89"/>
      <c r="M4440" s="89"/>
      <c r="N4440" s="271">
        <v>0</v>
      </c>
      <c r="O4440" s="271">
        <v>3600</v>
      </c>
      <c r="P4440" s="89" t="s">
        <v>670</v>
      </c>
    </row>
    <row r="4441" spans="1:16" ht="102" hidden="1">
      <c r="A4441" s="268" t="s">
        <v>559</v>
      </c>
      <c r="B4441" s="89"/>
      <c r="C4441" s="269" t="s">
        <v>760</v>
      </c>
      <c r="D4441" s="84">
        <v>43595</v>
      </c>
      <c r="E4441" s="85" t="s">
        <v>8519</v>
      </c>
      <c r="F4441" s="85" t="s">
        <v>628</v>
      </c>
      <c r="G4441" s="85">
        <v>388602</v>
      </c>
      <c r="H4441" s="89"/>
      <c r="I4441" s="270" t="s">
        <v>10326</v>
      </c>
      <c r="J4441" s="89"/>
      <c r="K4441" s="89"/>
      <c r="L4441" s="89"/>
      <c r="M4441" s="89"/>
      <c r="N4441" s="271">
        <v>0</v>
      </c>
      <c r="O4441" s="271">
        <v>1150</v>
      </c>
      <c r="P4441" s="89" t="s">
        <v>670</v>
      </c>
    </row>
    <row r="4442" spans="1:16" ht="102" hidden="1">
      <c r="A4442" s="268" t="s">
        <v>559</v>
      </c>
      <c r="B4442" s="89"/>
      <c r="C4442" s="269" t="s">
        <v>760</v>
      </c>
      <c r="D4442" s="84">
        <v>43595</v>
      </c>
      <c r="E4442" s="85" t="s">
        <v>8519</v>
      </c>
      <c r="F4442" s="85" t="s">
        <v>628</v>
      </c>
      <c r="G4442" s="85">
        <v>388324</v>
      </c>
      <c r="H4442" s="89"/>
      <c r="I4442" s="270" t="s">
        <v>10327</v>
      </c>
      <c r="J4442" s="89"/>
      <c r="K4442" s="89"/>
      <c r="L4442" s="89"/>
      <c r="M4442" s="89"/>
      <c r="N4442" s="271">
        <v>0</v>
      </c>
      <c r="O4442" s="271">
        <v>15000</v>
      </c>
      <c r="P4442" s="89" t="s">
        <v>670</v>
      </c>
    </row>
    <row r="4443" spans="1:16" ht="102" hidden="1">
      <c r="A4443" s="268" t="s">
        <v>559</v>
      </c>
      <c r="B4443" s="89"/>
      <c r="C4443" s="269" t="s">
        <v>760</v>
      </c>
      <c r="D4443" s="84">
        <v>43595</v>
      </c>
      <c r="E4443" s="85" t="s">
        <v>8519</v>
      </c>
      <c r="F4443" s="85" t="s">
        <v>628</v>
      </c>
      <c r="G4443" s="85">
        <v>388565</v>
      </c>
      <c r="H4443" s="89"/>
      <c r="I4443" s="270" t="s">
        <v>10328</v>
      </c>
      <c r="J4443" s="89"/>
      <c r="K4443" s="89"/>
      <c r="L4443" s="89"/>
      <c r="M4443" s="89"/>
      <c r="N4443" s="271">
        <v>0</v>
      </c>
      <c r="O4443" s="271">
        <v>13750</v>
      </c>
      <c r="P4443" s="89" t="s">
        <v>670</v>
      </c>
    </row>
    <row r="4444" spans="1:16" ht="102" hidden="1">
      <c r="A4444" s="268" t="s">
        <v>559</v>
      </c>
      <c r="B4444" s="89"/>
      <c r="C4444" s="269" t="s">
        <v>760</v>
      </c>
      <c r="D4444" s="84">
        <v>43595</v>
      </c>
      <c r="E4444" s="85" t="s">
        <v>8519</v>
      </c>
      <c r="F4444" s="85" t="s">
        <v>628</v>
      </c>
      <c r="G4444" s="85">
        <v>388548</v>
      </c>
      <c r="H4444" s="89"/>
      <c r="I4444" s="270" t="s">
        <v>10329</v>
      </c>
      <c r="J4444" s="89"/>
      <c r="K4444" s="89"/>
      <c r="L4444" s="89"/>
      <c r="M4444" s="89"/>
      <c r="N4444" s="271">
        <v>0</v>
      </c>
      <c r="O4444" s="271">
        <v>2980</v>
      </c>
      <c r="P4444" s="89" t="s">
        <v>670</v>
      </c>
    </row>
    <row r="4445" spans="1:16" ht="102" hidden="1">
      <c r="A4445" s="268" t="s">
        <v>559</v>
      </c>
      <c r="B4445" s="89"/>
      <c r="C4445" s="269" t="s">
        <v>760</v>
      </c>
      <c r="D4445" s="84">
        <v>43595</v>
      </c>
      <c r="E4445" s="85" t="s">
        <v>8519</v>
      </c>
      <c r="F4445" s="85" t="s">
        <v>628</v>
      </c>
      <c r="G4445" s="85">
        <v>388618</v>
      </c>
      <c r="H4445" s="89"/>
      <c r="I4445" s="270" t="s">
        <v>10330</v>
      </c>
      <c r="J4445" s="89"/>
      <c r="K4445" s="89"/>
      <c r="L4445" s="89"/>
      <c r="M4445" s="89"/>
      <c r="N4445" s="271">
        <v>0</v>
      </c>
      <c r="O4445" s="271">
        <v>480.21</v>
      </c>
      <c r="P4445" s="89" t="s">
        <v>670</v>
      </c>
    </row>
    <row r="4446" spans="1:16" ht="102" hidden="1">
      <c r="A4446" s="268" t="s">
        <v>559</v>
      </c>
      <c r="B4446" s="89"/>
      <c r="C4446" s="269" t="s">
        <v>760</v>
      </c>
      <c r="D4446" s="84">
        <v>43595</v>
      </c>
      <c r="E4446" s="85" t="s">
        <v>8519</v>
      </c>
      <c r="F4446" s="85" t="s">
        <v>628</v>
      </c>
      <c r="G4446" s="85">
        <v>388549</v>
      </c>
      <c r="H4446" s="89"/>
      <c r="I4446" s="270" t="s">
        <v>10331</v>
      </c>
      <c r="J4446" s="89"/>
      <c r="K4446" s="89"/>
      <c r="L4446" s="89"/>
      <c r="M4446" s="89"/>
      <c r="N4446" s="271">
        <v>0</v>
      </c>
      <c r="O4446" s="271">
        <v>3263</v>
      </c>
      <c r="P4446" s="89" t="s">
        <v>670</v>
      </c>
    </row>
    <row r="4447" spans="1:16" ht="102" hidden="1">
      <c r="A4447" s="268" t="s">
        <v>559</v>
      </c>
      <c r="B4447" s="89"/>
      <c r="C4447" s="269" t="s">
        <v>760</v>
      </c>
      <c r="D4447" s="84">
        <v>43595</v>
      </c>
      <c r="E4447" s="85" t="s">
        <v>8519</v>
      </c>
      <c r="F4447" s="85" t="s">
        <v>628</v>
      </c>
      <c r="G4447" s="85">
        <v>388585</v>
      </c>
      <c r="H4447" s="89"/>
      <c r="I4447" s="270" t="s">
        <v>10332</v>
      </c>
      <c r="J4447" s="89"/>
      <c r="K4447" s="89"/>
      <c r="L4447" s="89"/>
      <c r="M4447" s="89"/>
      <c r="N4447" s="271">
        <v>0</v>
      </c>
      <c r="O4447" s="271">
        <v>24000</v>
      </c>
      <c r="P4447" s="89" t="s">
        <v>670</v>
      </c>
    </row>
    <row r="4448" spans="1:16" ht="102" hidden="1">
      <c r="A4448" s="268" t="s">
        <v>559</v>
      </c>
      <c r="B4448" s="89"/>
      <c r="C4448" s="269" t="s">
        <v>760</v>
      </c>
      <c r="D4448" s="84">
        <v>43595</v>
      </c>
      <c r="E4448" s="85" t="s">
        <v>8519</v>
      </c>
      <c r="F4448" s="85" t="s">
        <v>628</v>
      </c>
      <c r="G4448" s="85">
        <v>388569</v>
      </c>
      <c r="H4448" s="89"/>
      <c r="I4448" s="270" t="s">
        <v>10333</v>
      </c>
      <c r="J4448" s="89"/>
      <c r="K4448" s="89"/>
      <c r="L4448" s="89"/>
      <c r="M4448" s="89"/>
      <c r="N4448" s="271">
        <v>0</v>
      </c>
      <c r="O4448" s="271">
        <v>6750</v>
      </c>
      <c r="P4448" s="89" t="s">
        <v>670</v>
      </c>
    </row>
    <row r="4449" spans="1:16" ht="102" hidden="1">
      <c r="A4449" s="268" t="s">
        <v>559</v>
      </c>
      <c r="B4449" s="89"/>
      <c r="C4449" s="269" t="s">
        <v>760</v>
      </c>
      <c r="D4449" s="84">
        <v>43595</v>
      </c>
      <c r="E4449" s="85" t="s">
        <v>8519</v>
      </c>
      <c r="F4449" s="85" t="s">
        <v>628</v>
      </c>
      <c r="G4449" s="85">
        <v>388615</v>
      </c>
      <c r="H4449" s="89"/>
      <c r="I4449" s="270" t="s">
        <v>10334</v>
      </c>
      <c r="J4449" s="89"/>
      <c r="K4449" s="89"/>
      <c r="L4449" s="89"/>
      <c r="M4449" s="89"/>
      <c r="N4449" s="271">
        <v>0</v>
      </c>
      <c r="O4449" s="271">
        <v>7250</v>
      </c>
      <c r="P4449" s="89" t="s">
        <v>670</v>
      </c>
    </row>
    <row r="4450" spans="1:16" ht="102" hidden="1">
      <c r="A4450" s="268" t="s">
        <v>559</v>
      </c>
      <c r="B4450" s="89"/>
      <c r="C4450" s="269" t="s">
        <v>760</v>
      </c>
      <c r="D4450" s="84">
        <v>43595</v>
      </c>
      <c r="E4450" s="85" t="s">
        <v>8519</v>
      </c>
      <c r="F4450" s="85" t="s">
        <v>628</v>
      </c>
      <c r="G4450" s="85">
        <v>388564</v>
      </c>
      <c r="H4450" s="89"/>
      <c r="I4450" s="270" t="s">
        <v>10335</v>
      </c>
      <c r="J4450" s="89"/>
      <c r="K4450" s="89"/>
      <c r="L4450" s="89"/>
      <c r="M4450" s="89"/>
      <c r="N4450" s="271">
        <v>0</v>
      </c>
      <c r="O4450" s="271">
        <v>100</v>
      </c>
      <c r="P4450" s="89" t="s">
        <v>670</v>
      </c>
    </row>
    <row r="4451" spans="1:16" ht="102" hidden="1">
      <c r="A4451" s="268" t="s">
        <v>559</v>
      </c>
      <c r="B4451" s="89"/>
      <c r="C4451" s="269" t="s">
        <v>760</v>
      </c>
      <c r="D4451" s="84">
        <v>43595</v>
      </c>
      <c r="E4451" s="85" t="s">
        <v>8519</v>
      </c>
      <c r="F4451" s="85" t="s">
        <v>628</v>
      </c>
      <c r="G4451" s="85">
        <v>388577</v>
      </c>
      <c r="H4451" s="89"/>
      <c r="I4451" s="270" t="s">
        <v>10336</v>
      </c>
      <c r="J4451" s="89"/>
      <c r="K4451" s="89"/>
      <c r="L4451" s="89"/>
      <c r="M4451" s="89"/>
      <c r="N4451" s="271">
        <v>0</v>
      </c>
      <c r="O4451" s="271">
        <v>3000</v>
      </c>
      <c r="P4451" s="89" t="s">
        <v>670</v>
      </c>
    </row>
    <row r="4452" spans="1:16" ht="102" hidden="1">
      <c r="A4452" s="268" t="s">
        <v>559</v>
      </c>
      <c r="B4452" s="89"/>
      <c r="C4452" s="269" t="s">
        <v>760</v>
      </c>
      <c r="D4452" s="84">
        <v>43595</v>
      </c>
      <c r="E4452" s="85" t="s">
        <v>8519</v>
      </c>
      <c r="F4452" s="85" t="s">
        <v>628</v>
      </c>
      <c r="G4452" s="85">
        <v>388562</v>
      </c>
      <c r="H4452" s="89"/>
      <c r="I4452" s="270" t="s">
        <v>10337</v>
      </c>
      <c r="J4452" s="89"/>
      <c r="K4452" s="89"/>
      <c r="L4452" s="89"/>
      <c r="M4452" s="89"/>
      <c r="N4452" s="271">
        <v>0</v>
      </c>
      <c r="O4452" s="271">
        <v>600</v>
      </c>
      <c r="P4452" s="89" t="s">
        <v>670</v>
      </c>
    </row>
    <row r="4453" spans="1:16" ht="102" hidden="1">
      <c r="A4453" s="268" t="s">
        <v>559</v>
      </c>
      <c r="B4453" s="89"/>
      <c r="C4453" s="269" t="s">
        <v>760</v>
      </c>
      <c r="D4453" s="84">
        <v>43595</v>
      </c>
      <c r="E4453" s="85" t="s">
        <v>8519</v>
      </c>
      <c r="F4453" s="85" t="s">
        <v>628</v>
      </c>
      <c r="G4453" s="85">
        <v>390103</v>
      </c>
      <c r="H4453" s="89"/>
      <c r="I4453" s="270" t="s">
        <v>10338</v>
      </c>
      <c r="J4453" s="89"/>
      <c r="K4453" s="89"/>
      <c r="L4453" s="89"/>
      <c r="M4453" s="89"/>
      <c r="N4453" s="271">
        <v>0</v>
      </c>
      <c r="O4453" s="271">
        <v>3000</v>
      </c>
      <c r="P4453" s="89" t="s">
        <v>670</v>
      </c>
    </row>
    <row r="4454" spans="1:16" ht="102" hidden="1">
      <c r="A4454" s="268" t="s">
        <v>559</v>
      </c>
      <c r="B4454" s="89"/>
      <c r="C4454" s="269" t="s">
        <v>760</v>
      </c>
      <c r="D4454" s="84">
        <v>43595</v>
      </c>
      <c r="E4454" s="85" t="s">
        <v>8519</v>
      </c>
      <c r="F4454" s="85" t="s">
        <v>628</v>
      </c>
      <c r="G4454" s="85">
        <v>388567</v>
      </c>
      <c r="H4454" s="89"/>
      <c r="I4454" s="270" t="s">
        <v>10280</v>
      </c>
      <c r="J4454" s="89"/>
      <c r="K4454" s="89"/>
      <c r="L4454" s="89"/>
      <c r="M4454" s="89"/>
      <c r="N4454" s="271">
        <v>0</v>
      </c>
      <c r="O4454" s="271">
        <v>750</v>
      </c>
      <c r="P4454" s="89" t="s">
        <v>670</v>
      </c>
    </row>
    <row r="4455" spans="1:16" ht="102" hidden="1">
      <c r="A4455" s="268" t="s">
        <v>559</v>
      </c>
      <c r="B4455" s="89"/>
      <c r="C4455" s="269" t="s">
        <v>760</v>
      </c>
      <c r="D4455" s="84">
        <v>43595</v>
      </c>
      <c r="E4455" s="85" t="s">
        <v>8519</v>
      </c>
      <c r="F4455" s="85" t="s">
        <v>628</v>
      </c>
      <c r="G4455" s="85">
        <v>388590</v>
      </c>
      <c r="H4455" s="89"/>
      <c r="I4455" s="270" t="s">
        <v>10339</v>
      </c>
      <c r="J4455" s="89"/>
      <c r="K4455" s="89"/>
      <c r="L4455" s="89"/>
      <c r="M4455" s="89"/>
      <c r="N4455" s="271">
        <v>0</v>
      </c>
      <c r="O4455" s="271">
        <v>900</v>
      </c>
      <c r="P4455" s="89" t="s">
        <v>670</v>
      </c>
    </row>
    <row r="4456" spans="1:16" ht="102" hidden="1">
      <c r="A4456" s="268" t="s">
        <v>559</v>
      </c>
      <c r="B4456" s="89"/>
      <c r="C4456" s="269" t="s">
        <v>760</v>
      </c>
      <c r="D4456" s="84">
        <v>43595</v>
      </c>
      <c r="E4456" s="85" t="s">
        <v>8519</v>
      </c>
      <c r="F4456" s="85" t="s">
        <v>628</v>
      </c>
      <c r="G4456" s="85">
        <v>388574</v>
      </c>
      <c r="H4456" s="89"/>
      <c r="I4456" s="270" t="s">
        <v>10340</v>
      </c>
      <c r="J4456" s="89"/>
      <c r="K4456" s="89"/>
      <c r="L4456" s="89"/>
      <c r="M4456" s="89"/>
      <c r="N4456" s="271">
        <v>0</v>
      </c>
      <c r="O4456" s="271">
        <v>1150</v>
      </c>
      <c r="P4456" s="89" t="s">
        <v>670</v>
      </c>
    </row>
    <row r="4457" spans="1:16" ht="102" hidden="1">
      <c r="A4457" s="268" t="s">
        <v>559</v>
      </c>
      <c r="B4457" s="89"/>
      <c r="C4457" s="269" t="s">
        <v>760</v>
      </c>
      <c r="D4457" s="84">
        <v>43595</v>
      </c>
      <c r="E4457" s="85" t="s">
        <v>8519</v>
      </c>
      <c r="F4457" s="85" t="s">
        <v>628</v>
      </c>
      <c r="G4457" s="85">
        <v>388598</v>
      </c>
      <c r="H4457" s="89"/>
      <c r="I4457" s="270" t="s">
        <v>10341</v>
      </c>
      <c r="J4457" s="89"/>
      <c r="K4457" s="89"/>
      <c r="L4457" s="89"/>
      <c r="M4457" s="89"/>
      <c r="N4457" s="271">
        <v>0</v>
      </c>
      <c r="O4457" s="271">
        <v>1500</v>
      </c>
      <c r="P4457" s="89" t="s">
        <v>670</v>
      </c>
    </row>
    <row r="4458" spans="1:16" ht="102" hidden="1">
      <c r="A4458" s="268" t="s">
        <v>559</v>
      </c>
      <c r="B4458" s="89"/>
      <c r="C4458" s="269" t="s">
        <v>760</v>
      </c>
      <c r="D4458" s="84">
        <v>43595</v>
      </c>
      <c r="E4458" s="85" t="s">
        <v>8519</v>
      </c>
      <c r="F4458" s="85" t="s">
        <v>628</v>
      </c>
      <c r="G4458" s="85">
        <v>388587</v>
      </c>
      <c r="H4458" s="89"/>
      <c r="I4458" s="270" t="s">
        <v>10342</v>
      </c>
      <c r="J4458" s="89"/>
      <c r="K4458" s="89"/>
      <c r="L4458" s="89"/>
      <c r="M4458" s="89"/>
      <c r="N4458" s="271">
        <v>0</v>
      </c>
      <c r="O4458" s="271">
        <v>1000</v>
      </c>
      <c r="P4458" s="89" t="s">
        <v>670</v>
      </c>
    </row>
    <row r="4459" spans="1:16" ht="102" hidden="1">
      <c r="A4459" s="268" t="s">
        <v>559</v>
      </c>
      <c r="B4459" s="89"/>
      <c r="C4459" s="269" t="s">
        <v>760</v>
      </c>
      <c r="D4459" s="84">
        <v>43595</v>
      </c>
      <c r="E4459" s="85" t="s">
        <v>8519</v>
      </c>
      <c r="F4459" s="85" t="s">
        <v>628</v>
      </c>
      <c r="G4459" s="85">
        <v>388318</v>
      </c>
      <c r="H4459" s="89"/>
      <c r="I4459" s="270" t="s">
        <v>10343</v>
      </c>
      <c r="J4459" s="89"/>
      <c r="K4459" s="89"/>
      <c r="L4459" s="89"/>
      <c r="M4459" s="89"/>
      <c r="N4459" s="271">
        <v>0</v>
      </c>
      <c r="O4459" s="271">
        <v>4250</v>
      </c>
      <c r="P4459" s="89" t="s">
        <v>670</v>
      </c>
    </row>
    <row r="4460" spans="1:16" ht="102" hidden="1">
      <c r="A4460" s="268" t="s">
        <v>559</v>
      </c>
      <c r="B4460" s="89"/>
      <c r="C4460" s="269" t="s">
        <v>760</v>
      </c>
      <c r="D4460" s="84">
        <v>43595</v>
      </c>
      <c r="E4460" s="85" t="s">
        <v>8519</v>
      </c>
      <c r="F4460" s="85" t="s">
        <v>628</v>
      </c>
      <c r="G4460" s="85">
        <v>388584</v>
      </c>
      <c r="H4460" s="89"/>
      <c r="I4460" s="270" t="s">
        <v>10344</v>
      </c>
      <c r="J4460" s="89"/>
      <c r="K4460" s="89"/>
      <c r="L4460" s="89"/>
      <c r="M4460" s="89"/>
      <c r="N4460" s="271">
        <v>0</v>
      </c>
      <c r="O4460" s="271">
        <v>2000</v>
      </c>
      <c r="P4460" s="89" t="s">
        <v>670</v>
      </c>
    </row>
    <row r="4461" spans="1:16" ht="102" hidden="1">
      <c r="A4461" s="268" t="s">
        <v>559</v>
      </c>
      <c r="B4461" s="89"/>
      <c r="C4461" s="269" t="s">
        <v>760</v>
      </c>
      <c r="D4461" s="84">
        <v>43595</v>
      </c>
      <c r="E4461" s="85" t="s">
        <v>8519</v>
      </c>
      <c r="F4461" s="85" t="s">
        <v>628</v>
      </c>
      <c r="G4461" s="85">
        <v>388588</v>
      </c>
      <c r="H4461" s="89"/>
      <c r="I4461" s="270" t="s">
        <v>10345</v>
      </c>
      <c r="J4461" s="89"/>
      <c r="K4461" s="89"/>
      <c r="L4461" s="89"/>
      <c r="M4461" s="89"/>
      <c r="N4461" s="271">
        <v>0</v>
      </c>
      <c r="O4461" s="271">
        <v>18000</v>
      </c>
      <c r="P4461" s="89" t="s">
        <v>670</v>
      </c>
    </row>
    <row r="4462" spans="1:16" ht="51" hidden="1">
      <c r="A4462" s="268">
        <v>225</v>
      </c>
      <c r="B4462" s="89"/>
      <c r="C4462" s="269" t="s">
        <v>106</v>
      </c>
      <c r="D4462" s="84">
        <v>43595</v>
      </c>
      <c r="E4462" s="85" t="s">
        <v>8520</v>
      </c>
      <c r="F4462" s="85" t="s">
        <v>6</v>
      </c>
      <c r="G4462" s="85">
        <v>1117035</v>
      </c>
      <c r="H4462" s="89"/>
      <c r="I4462" s="270" t="s">
        <v>10346</v>
      </c>
      <c r="J4462" s="89"/>
      <c r="K4462" s="89"/>
      <c r="L4462" s="89"/>
      <c r="M4462" s="89"/>
      <c r="N4462" s="271">
        <v>0</v>
      </c>
      <c r="O4462" s="271">
        <v>138200</v>
      </c>
      <c r="P4462" s="89" t="s">
        <v>670</v>
      </c>
    </row>
    <row r="4463" spans="1:16" ht="51" hidden="1">
      <c r="A4463" s="268" t="s">
        <v>556</v>
      </c>
      <c r="B4463" s="89"/>
      <c r="C4463" s="269" t="s">
        <v>616</v>
      </c>
      <c r="D4463" s="84">
        <v>43595</v>
      </c>
      <c r="E4463" s="85" t="s">
        <v>8521</v>
      </c>
      <c r="F4463" s="85" t="s">
        <v>6</v>
      </c>
      <c r="G4463" s="85">
        <v>1117042</v>
      </c>
      <c r="H4463" s="89"/>
      <c r="I4463" s="270" t="s">
        <v>10347</v>
      </c>
      <c r="J4463" s="89"/>
      <c r="K4463" s="89"/>
      <c r="L4463" s="89"/>
      <c r="M4463" s="89"/>
      <c r="N4463" s="271">
        <v>0</v>
      </c>
      <c r="O4463" s="271">
        <v>4930.93</v>
      </c>
      <c r="P4463" s="89" t="s">
        <v>670</v>
      </c>
    </row>
    <row r="4464" spans="1:16" ht="76.5" hidden="1">
      <c r="A4464" s="268" t="s">
        <v>557</v>
      </c>
      <c r="B4464" s="89"/>
      <c r="C4464" s="269" t="s">
        <v>781</v>
      </c>
      <c r="D4464" s="84">
        <v>43595</v>
      </c>
      <c r="E4464" s="85" t="s">
        <v>8522</v>
      </c>
      <c r="F4464" s="85" t="s">
        <v>6</v>
      </c>
      <c r="G4464" s="85">
        <v>1117094</v>
      </c>
      <c r="H4464" s="89"/>
      <c r="I4464" s="270" t="s">
        <v>10348</v>
      </c>
      <c r="J4464" s="89"/>
      <c r="K4464" s="89"/>
      <c r="L4464" s="89"/>
      <c r="M4464" s="89"/>
      <c r="N4464" s="271">
        <v>0</v>
      </c>
      <c r="O4464" s="271">
        <v>50000</v>
      </c>
      <c r="P4464" s="89" t="s">
        <v>670</v>
      </c>
    </row>
    <row r="4465" spans="1:16" ht="76.5" hidden="1">
      <c r="A4465" s="268" t="s">
        <v>563</v>
      </c>
      <c r="B4465" s="89"/>
      <c r="C4465" s="269" t="s">
        <v>614</v>
      </c>
      <c r="D4465" s="84">
        <v>43595</v>
      </c>
      <c r="E4465" s="85" t="s">
        <v>8523</v>
      </c>
      <c r="F4465" s="85" t="s">
        <v>6</v>
      </c>
      <c r="G4465" s="85">
        <v>1117109</v>
      </c>
      <c r="H4465" s="89"/>
      <c r="I4465" s="270" t="s">
        <v>10349</v>
      </c>
      <c r="J4465" s="89"/>
      <c r="K4465" s="89"/>
      <c r="L4465" s="89"/>
      <c r="M4465" s="89"/>
      <c r="N4465" s="271">
        <v>0</v>
      </c>
      <c r="O4465" s="271">
        <v>3067.1</v>
      </c>
      <c r="P4465" s="89" t="s">
        <v>670</v>
      </c>
    </row>
    <row r="4466" spans="1:16" ht="51" hidden="1">
      <c r="A4466" s="268" t="s">
        <v>556</v>
      </c>
      <c r="B4466" s="89"/>
      <c r="C4466" s="269" t="s">
        <v>616</v>
      </c>
      <c r="D4466" s="84">
        <v>43595</v>
      </c>
      <c r="E4466" s="85" t="s">
        <v>8524</v>
      </c>
      <c r="F4466" s="85" t="s">
        <v>6</v>
      </c>
      <c r="G4466" s="85">
        <v>1117110</v>
      </c>
      <c r="H4466" s="89"/>
      <c r="I4466" s="270" t="s">
        <v>10350</v>
      </c>
      <c r="J4466" s="89"/>
      <c r="K4466" s="89"/>
      <c r="L4466" s="89"/>
      <c r="M4466" s="89"/>
      <c r="N4466" s="271">
        <v>0</v>
      </c>
      <c r="O4466" s="271">
        <v>894.82</v>
      </c>
      <c r="P4466" s="89" t="s">
        <v>670</v>
      </c>
    </row>
    <row r="4467" spans="1:16" ht="89.25" hidden="1">
      <c r="A4467" s="268">
        <v>293</v>
      </c>
      <c r="B4467" s="89"/>
      <c r="C4467" s="269" t="s">
        <v>131</v>
      </c>
      <c r="D4467" s="84">
        <v>43595</v>
      </c>
      <c r="E4467" s="85" t="s">
        <v>8525</v>
      </c>
      <c r="F4467" s="85" t="s">
        <v>6</v>
      </c>
      <c r="G4467" s="85">
        <v>953831</v>
      </c>
      <c r="H4467" s="89"/>
      <c r="I4467" s="270" t="s">
        <v>10351</v>
      </c>
      <c r="J4467" s="89"/>
      <c r="K4467" s="89"/>
      <c r="L4467" s="89"/>
      <c r="M4467" s="89"/>
      <c r="N4467" s="271">
        <v>0</v>
      </c>
      <c r="O4467" s="271">
        <v>19752276</v>
      </c>
      <c r="P4467" s="89" t="s">
        <v>670</v>
      </c>
    </row>
    <row r="4468" spans="1:16" ht="51" hidden="1">
      <c r="A4468" s="268">
        <v>10</v>
      </c>
      <c r="B4468" s="89"/>
      <c r="C4468" s="269" t="s">
        <v>41</v>
      </c>
      <c r="D4468" s="84">
        <v>43595</v>
      </c>
      <c r="E4468" s="85" t="s">
        <v>8526</v>
      </c>
      <c r="F4468" s="85" t="s">
        <v>6</v>
      </c>
      <c r="G4468" s="85">
        <v>1035950</v>
      </c>
      <c r="H4468" s="89"/>
      <c r="I4468" s="270" t="s">
        <v>10352</v>
      </c>
      <c r="J4468" s="89"/>
      <c r="K4468" s="89"/>
      <c r="L4468" s="89"/>
      <c r="M4468" s="89"/>
      <c r="N4468" s="271">
        <v>0</v>
      </c>
      <c r="O4468" s="271">
        <v>16052.4</v>
      </c>
      <c r="P4468" s="89" t="s">
        <v>670</v>
      </c>
    </row>
    <row r="4469" spans="1:16" ht="76.5" hidden="1">
      <c r="A4469" s="268">
        <v>25</v>
      </c>
      <c r="B4469" s="89"/>
      <c r="C4469" s="269" t="s">
        <v>45</v>
      </c>
      <c r="D4469" s="84">
        <v>43595</v>
      </c>
      <c r="E4469" s="85" t="s">
        <v>8527</v>
      </c>
      <c r="F4469" s="85" t="s">
        <v>671</v>
      </c>
      <c r="G4469" s="85">
        <v>397989</v>
      </c>
      <c r="H4469" s="89"/>
      <c r="I4469" s="270" t="s">
        <v>10353</v>
      </c>
      <c r="J4469" s="89"/>
      <c r="K4469" s="89"/>
      <c r="L4469" s="89"/>
      <c r="M4469" s="89"/>
      <c r="N4469" s="271">
        <v>764843.36</v>
      </c>
      <c r="O4469" s="271">
        <v>0</v>
      </c>
      <c r="P4469" s="89" t="s">
        <v>670</v>
      </c>
    </row>
    <row r="4470" spans="1:16" ht="76.5" hidden="1">
      <c r="A4470" s="268">
        <v>25</v>
      </c>
      <c r="B4470" s="89"/>
      <c r="C4470" s="269" t="s">
        <v>45</v>
      </c>
      <c r="D4470" s="84">
        <v>43595</v>
      </c>
      <c r="E4470" s="85" t="s">
        <v>8527</v>
      </c>
      <c r="F4470" s="85" t="s">
        <v>671</v>
      </c>
      <c r="G4470" s="85">
        <v>397991</v>
      </c>
      <c r="H4470" s="89"/>
      <c r="I4470" s="270" t="s">
        <v>10354</v>
      </c>
      <c r="J4470" s="89"/>
      <c r="K4470" s="89"/>
      <c r="L4470" s="89"/>
      <c r="M4470" s="89"/>
      <c r="N4470" s="271">
        <v>485615.09</v>
      </c>
      <c r="O4470" s="271">
        <v>0</v>
      </c>
      <c r="P4470" s="89" t="s">
        <v>670</v>
      </c>
    </row>
    <row r="4471" spans="1:16" ht="76.5" hidden="1">
      <c r="A4471" s="268">
        <v>25</v>
      </c>
      <c r="B4471" s="89"/>
      <c r="C4471" s="269" t="s">
        <v>45</v>
      </c>
      <c r="D4471" s="84">
        <v>43595</v>
      </c>
      <c r="E4471" s="85" t="s">
        <v>8527</v>
      </c>
      <c r="F4471" s="85" t="s">
        <v>671</v>
      </c>
      <c r="G4471" s="85">
        <v>397992</v>
      </c>
      <c r="H4471" s="89"/>
      <c r="I4471" s="270" t="s">
        <v>10355</v>
      </c>
      <c r="J4471" s="89"/>
      <c r="K4471" s="89"/>
      <c r="L4471" s="89"/>
      <c r="M4471" s="89"/>
      <c r="N4471" s="271">
        <v>974250.35</v>
      </c>
      <c r="O4471" s="271">
        <v>0</v>
      </c>
      <c r="P4471" s="89" t="s">
        <v>670</v>
      </c>
    </row>
    <row r="4472" spans="1:16" ht="76.5" hidden="1">
      <c r="A4472" s="268">
        <v>25</v>
      </c>
      <c r="B4472" s="89"/>
      <c r="C4472" s="269" t="s">
        <v>45</v>
      </c>
      <c r="D4472" s="84">
        <v>43595</v>
      </c>
      <c r="E4472" s="85" t="s">
        <v>8527</v>
      </c>
      <c r="F4472" s="85" t="s">
        <v>671</v>
      </c>
      <c r="G4472" s="85">
        <v>397988</v>
      </c>
      <c r="H4472" s="89"/>
      <c r="I4472" s="270" t="s">
        <v>10356</v>
      </c>
      <c r="J4472" s="89"/>
      <c r="K4472" s="89"/>
      <c r="L4472" s="89"/>
      <c r="M4472" s="89"/>
      <c r="N4472" s="271">
        <v>1163869.08</v>
      </c>
      <c r="O4472" s="271">
        <v>0</v>
      </c>
      <c r="P4472" s="89" t="s">
        <v>670</v>
      </c>
    </row>
    <row r="4473" spans="1:16" ht="76.5" hidden="1">
      <c r="A4473" s="268">
        <v>25</v>
      </c>
      <c r="B4473" s="89"/>
      <c r="C4473" s="269" t="s">
        <v>45</v>
      </c>
      <c r="D4473" s="84">
        <v>43595</v>
      </c>
      <c r="E4473" s="85" t="s">
        <v>8527</v>
      </c>
      <c r="F4473" s="85" t="s">
        <v>671</v>
      </c>
      <c r="G4473" s="85">
        <v>397986</v>
      </c>
      <c r="H4473" s="89"/>
      <c r="I4473" s="270" t="s">
        <v>10357</v>
      </c>
      <c r="J4473" s="89"/>
      <c r="K4473" s="89"/>
      <c r="L4473" s="89"/>
      <c r="M4473" s="89"/>
      <c r="N4473" s="271">
        <v>201180.5</v>
      </c>
      <c r="O4473" s="271">
        <v>0</v>
      </c>
      <c r="P4473" s="89" t="s">
        <v>670</v>
      </c>
    </row>
    <row r="4474" spans="1:16" ht="76.5" hidden="1">
      <c r="A4474" s="268">
        <v>25</v>
      </c>
      <c r="B4474" s="89"/>
      <c r="C4474" s="269" t="s">
        <v>45</v>
      </c>
      <c r="D4474" s="84">
        <v>43595</v>
      </c>
      <c r="E4474" s="85" t="s">
        <v>8527</v>
      </c>
      <c r="F4474" s="85" t="s">
        <v>671</v>
      </c>
      <c r="G4474" s="85">
        <v>397985</v>
      </c>
      <c r="H4474" s="89"/>
      <c r="I4474" s="270" t="s">
        <v>10358</v>
      </c>
      <c r="J4474" s="89"/>
      <c r="K4474" s="89"/>
      <c r="L4474" s="89"/>
      <c r="M4474" s="89"/>
      <c r="N4474" s="271">
        <v>1238999.72</v>
      </c>
      <c r="O4474" s="271">
        <v>0</v>
      </c>
      <c r="P4474" s="89" t="s">
        <v>670</v>
      </c>
    </row>
    <row r="4475" spans="1:16" ht="76.5" hidden="1">
      <c r="A4475" s="268">
        <v>25</v>
      </c>
      <c r="B4475" s="89"/>
      <c r="C4475" s="269" t="s">
        <v>45</v>
      </c>
      <c r="D4475" s="84">
        <v>43595</v>
      </c>
      <c r="E4475" s="85" t="s">
        <v>8527</v>
      </c>
      <c r="F4475" s="85" t="s">
        <v>671</v>
      </c>
      <c r="G4475" s="85">
        <v>397993</v>
      </c>
      <c r="H4475" s="89"/>
      <c r="I4475" s="270" t="s">
        <v>10359</v>
      </c>
      <c r="J4475" s="89"/>
      <c r="K4475" s="89"/>
      <c r="L4475" s="89"/>
      <c r="M4475" s="89"/>
      <c r="N4475" s="271">
        <v>103652.91</v>
      </c>
      <c r="O4475" s="271">
        <v>0</v>
      </c>
      <c r="P4475" s="89" t="s">
        <v>670</v>
      </c>
    </row>
    <row r="4476" spans="1:16" ht="76.5" hidden="1">
      <c r="A4476" s="268">
        <v>25</v>
      </c>
      <c r="B4476" s="89"/>
      <c r="C4476" s="269" t="s">
        <v>45</v>
      </c>
      <c r="D4476" s="84">
        <v>43595</v>
      </c>
      <c r="E4476" s="85" t="s">
        <v>8527</v>
      </c>
      <c r="F4476" s="85" t="s">
        <v>671</v>
      </c>
      <c r="G4476" s="85">
        <v>397990</v>
      </c>
      <c r="H4476" s="89"/>
      <c r="I4476" s="270" t="s">
        <v>10360</v>
      </c>
      <c r="J4476" s="89"/>
      <c r="K4476" s="89"/>
      <c r="L4476" s="89"/>
      <c r="M4476" s="89"/>
      <c r="N4476" s="271">
        <v>838043.37</v>
      </c>
      <c r="O4476" s="271">
        <v>0</v>
      </c>
      <c r="P4476" s="89" t="s">
        <v>670</v>
      </c>
    </row>
    <row r="4477" spans="1:16" ht="51" hidden="1">
      <c r="A4477" s="268">
        <v>10</v>
      </c>
      <c r="B4477" s="89"/>
      <c r="C4477" s="269" t="s">
        <v>41</v>
      </c>
      <c r="D4477" s="84">
        <v>43595</v>
      </c>
      <c r="E4477" s="85" t="s">
        <v>8528</v>
      </c>
      <c r="F4477" s="85" t="s">
        <v>15</v>
      </c>
      <c r="G4477" s="85">
        <v>1035951</v>
      </c>
      <c r="H4477" s="89"/>
      <c r="I4477" s="270" t="s">
        <v>10361</v>
      </c>
      <c r="J4477" s="89"/>
      <c r="K4477" s="89"/>
      <c r="L4477" s="89"/>
      <c r="M4477" s="89"/>
      <c r="N4477" s="271">
        <v>50</v>
      </c>
      <c r="O4477" s="271">
        <v>0</v>
      </c>
      <c r="P4477" s="89" t="s">
        <v>670</v>
      </c>
    </row>
    <row r="4478" spans="1:16" ht="51" hidden="1">
      <c r="A4478" s="268">
        <v>513</v>
      </c>
      <c r="B4478" s="89"/>
      <c r="C4478" s="269" t="s">
        <v>171</v>
      </c>
      <c r="D4478" s="84">
        <v>43595</v>
      </c>
      <c r="E4478" s="85" t="s">
        <v>8529</v>
      </c>
      <c r="F4478" s="85" t="s">
        <v>15</v>
      </c>
      <c r="G4478" s="85">
        <v>1036077</v>
      </c>
      <c r="H4478" s="89"/>
      <c r="I4478" s="270" t="s">
        <v>10362</v>
      </c>
      <c r="J4478" s="89"/>
      <c r="K4478" s="89"/>
      <c r="L4478" s="89"/>
      <c r="M4478" s="89"/>
      <c r="N4478" s="271">
        <v>50</v>
      </c>
      <c r="O4478" s="271">
        <v>0</v>
      </c>
      <c r="P4478" s="89" t="s">
        <v>670</v>
      </c>
    </row>
    <row r="4479" spans="1:16" ht="63.75" hidden="1">
      <c r="A4479" s="268">
        <v>513</v>
      </c>
      <c r="B4479" s="89"/>
      <c r="C4479" s="269" t="s">
        <v>171</v>
      </c>
      <c r="D4479" s="84">
        <v>43595</v>
      </c>
      <c r="E4479" s="85" t="s">
        <v>8530</v>
      </c>
      <c r="F4479" s="85" t="s">
        <v>15</v>
      </c>
      <c r="G4479" s="85">
        <v>1036079</v>
      </c>
      <c r="H4479" s="89"/>
      <c r="I4479" s="270" t="s">
        <v>10363</v>
      </c>
      <c r="J4479" s="89"/>
      <c r="K4479" s="89"/>
      <c r="L4479" s="89"/>
      <c r="M4479" s="89"/>
      <c r="N4479" s="271">
        <v>50</v>
      </c>
      <c r="O4479" s="271">
        <v>0</v>
      </c>
      <c r="P4479" s="89" t="s">
        <v>670</v>
      </c>
    </row>
    <row r="4480" spans="1:16" ht="63.75" hidden="1">
      <c r="A4480" s="268">
        <v>513</v>
      </c>
      <c r="B4480" s="89"/>
      <c r="C4480" s="269" t="s">
        <v>171</v>
      </c>
      <c r="D4480" s="84">
        <v>43595</v>
      </c>
      <c r="E4480" s="85" t="s">
        <v>8531</v>
      </c>
      <c r="F4480" s="85" t="s">
        <v>15</v>
      </c>
      <c r="G4480" s="85">
        <v>1036081</v>
      </c>
      <c r="H4480" s="89"/>
      <c r="I4480" s="270" t="s">
        <v>10364</v>
      </c>
      <c r="J4480" s="89"/>
      <c r="K4480" s="89"/>
      <c r="L4480" s="89"/>
      <c r="M4480" s="89"/>
      <c r="N4480" s="271">
        <v>50</v>
      </c>
      <c r="O4480" s="271">
        <v>0</v>
      </c>
      <c r="P4480" s="89" t="s">
        <v>670</v>
      </c>
    </row>
    <row r="4481" spans="1:16" ht="51" hidden="1">
      <c r="A4481" s="268">
        <v>513</v>
      </c>
      <c r="B4481" s="89"/>
      <c r="C4481" s="269" t="s">
        <v>171</v>
      </c>
      <c r="D4481" s="84">
        <v>43595</v>
      </c>
      <c r="E4481" s="85" t="s">
        <v>8532</v>
      </c>
      <c r="F4481" s="85" t="s">
        <v>15</v>
      </c>
      <c r="G4481" s="85">
        <v>1036083</v>
      </c>
      <c r="H4481" s="89"/>
      <c r="I4481" s="270" t="s">
        <v>10365</v>
      </c>
      <c r="J4481" s="89"/>
      <c r="K4481" s="89"/>
      <c r="L4481" s="89"/>
      <c r="M4481" s="89"/>
      <c r="N4481" s="271">
        <v>50</v>
      </c>
      <c r="O4481" s="271">
        <v>0</v>
      </c>
      <c r="P4481" s="89" t="s">
        <v>670</v>
      </c>
    </row>
    <row r="4482" spans="1:16" ht="51" hidden="1">
      <c r="A4482" s="268">
        <v>513</v>
      </c>
      <c r="B4482" s="89"/>
      <c r="C4482" s="269" t="s">
        <v>171</v>
      </c>
      <c r="D4482" s="84">
        <v>43595</v>
      </c>
      <c r="E4482" s="85" t="s">
        <v>8533</v>
      </c>
      <c r="F4482" s="85" t="s">
        <v>15</v>
      </c>
      <c r="G4482" s="85">
        <v>1036085</v>
      </c>
      <c r="H4482" s="89"/>
      <c r="I4482" s="270" t="s">
        <v>10362</v>
      </c>
      <c r="J4482" s="89"/>
      <c r="K4482" s="89"/>
      <c r="L4482" s="89"/>
      <c r="M4482" s="89"/>
      <c r="N4482" s="271">
        <v>50</v>
      </c>
      <c r="O4482" s="271">
        <v>0</v>
      </c>
      <c r="P4482" s="89" t="s">
        <v>670</v>
      </c>
    </row>
    <row r="4483" spans="1:16" ht="63.75" hidden="1">
      <c r="A4483" s="268">
        <v>16</v>
      </c>
      <c r="B4483" s="89"/>
      <c r="C4483" s="269" t="s">
        <v>43</v>
      </c>
      <c r="D4483" s="84">
        <v>43595</v>
      </c>
      <c r="E4483" s="85" t="s">
        <v>8534</v>
      </c>
      <c r="F4483" s="85" t="s">
        <v>13</v>
      </c>
      <c r="G4483" s="85">
        <v>953772</v>
      </c>
      <c r="H4483" s="89"/>
      <c r="I4483" s="270" t="s">
        <v>10366</v>
      </c>
      <c r="J4483" s="89"/>
      <c r="K4483" s="89"/>
      <c r="L4483" s="89"/>
      <c r="M4483" s="89"/>
      <c r="N4483" s="271">
        <v>27.35</v>
      </c>
      <c r="O4483" s="271">
        <v>0</v>
      </c>
      <c r="P4483" s="89" t="s">
        <v>670</v>
      </c>
    </row>
    <row r="4484" spans="1:16" ht="76.5" hidden="1">
      <c r="A4484" s="268">
        <v>16</v>
      </c>
      <c r="B4484" s="89"/>
      <c r="C4484" s="269" t="s">
        <v>43</v>
      </c>
      <c r="D4484" s="84">
        <v>43595</v>
      </c>
      <c r="E4484" s="85" t="s">
        <v>8535</v>
      </c>
      <c r="F4484" s="85" t="s">
        <v>11</v>
      </c>
      <c r="G4484" s="85">
        <v>953772</v>
      </c>
      <c r="H4484" s="89"/>
      <c r="I4484" s="270" t="s">
        <v>10367</v>
      </c>
      <c r="J4484" s="89"/>
      <c r="K4484" s="89"/>
      <c r="L4484" s="89"/>
      <c r="M4484" s="89"/>
      <c r="N4484" s="271">
        <v>50</v>
      </c>
      <c r="O4484" s="271">
        <v>0</v>
      </c>
      <c r="P4484" s="89" t="s">
        <v>670</v>
      </c>
    </row>
    <row r="4485" spans="1:16" ht="51" hidden="1">
      <c r="A4485" s="268">
        <v>119</v>
      </c>
      <c r="B4485" s="89"/>
      <c r="C4485" s="269" t="s">
        <v>63</v>
      </c>
      <c r="D4485" s="84">
        <v>43595</v>
      </c>
      <c r="E4485" s="85" t="s">
        <v>8536</v>
      </c>
      <c r="F4485" s="85" t="s">
        <v>11</v>
      </c>
      <c r="G4485" s="85">
        <v>953815</v>
      </c>
      <c r="H4485" s="89"/>
      <c r="I4485" s="270" t="s">
        <v>10368</v>
      </c>
      <c r="J4485" s="89"/>
      <c r="K4485" s="89"/>
      <c r="L4485" s="89"/>
      <c r="M4485" s="89"/>
      <c r="N4485" s="271">
        <v>50</v>
      </c>
      <c r="O4485" s="271">
        <v>0</v>
      </c>
      <c r="P4485" s="89" t="s">
        <v>670</v>
      </c>
    </row>
    <row r="4486" spans="1:16" ht="89.25" hidden="1">
      <c r="A4486" s="268">
        <v>599</v>
      </c>
      <c r="B4486" s="89"/>
      <c r="C4486" s="269" t="s">
        <v>1370</v>
      </c>
      <c r="D4486" s="84">
        <v>43595</v>
      </c>
      <c r="E4486" s="85" t="s">
        <v>8537</v>
      </c>
      <c r="F4486" s="85" t="s">
        <v>13</v>
      </c>
      <c r="G4486" s="85">
        <v>953827</v>
      </c>
      <c r="H4486" s="89"/>
      <c r="I4486" s="270" t="s">
        <v>10369</v>
      </c>
      <c r="J4486" s="89"/>
      <c r="K4486" s="89"/>
      <c r="L4486" s="89"/>
      <c r="M4486" s="89"/>
      <c r="N4486" s="271">
        <v>158.55000000000001</v>
      </c>
      <c r="O4486" s="271">
        <v>0</v>
      </c>
      <c r="P4486" s="89" t="s">
        <v>670</v>
      </c>
    </row>
    <row r="4487" spans="1:16" ht="89.25" hidden="1">
      <c r="A4487" s="268">
        <v>599</v>
      </c>
      <c r="B4487" s="89"/>
      <c r="C4487" s="269" t="s">
        <v>1370</v>
      </c>
      <c r="D4487" s="84">
        <v>43595</v>
      </c>
      <c r="E4487" s="85" t="s">
        <v>8538</v>
      </c>
      <c r="F4487" s="85" t="s">
        <v>11</v>
      </c>
      <c r="G4487" s="85">
        <v>953827</v>
      </c>
      <c r="H4487" s="89"/>
      <c r="I4487" s="270" t="s">
        <v>10370</v>
      </c>
      <c r="J4487" s="89"/>
      <c r="K4487" s="89"/>
      <c r="L4487" s="89"/>
      <c r="M4487" s="89"/>
      <c r="N4487" s="271">
        <v>50</v>
      </c>
      <c r="O4487" s="271">
        <v>0</v>
      </c>
      <c r="P4487" s="89" t="s">
        <v>670</v>
      </c>
    </row>
    <row r="4488" spans="1:16" ht="89.25" hidden="1">
      <c r="A4488" s="268">
        <v>376</v>
      </c>
      <c r="B4488" s="89"/>
      <c r="C4488" s="269" t="s">
        <v>638</v>
      </c>
      <c r="D4488" s="84">
        <v>43595</v>
      </c>
      <c r="E4488" s="85" t="s">
        <v>8539</v>
      </c>
      <c r="F4488" s="85" t="s">
        <v>11</v>
      </c>
      <c r="G4488" s="85">
        <v>953833</v>
      </c>
      <c r="H4488" s="89"/>
      <c r="I4488" s="270" t="s">
        <v>10371</v>
      </c>
      <c r="J4488" s="89"/>
      <c r="K4488" s="89"/>
      <c r="L4488" s="89"/>
      <c r="M4488" s="89"/>
      <c r="N4488" s="271">
        <v>490</v>
      </c>
      <c r="O4488" s="271">
        <v>0</v>
      </c>
      <c r="P4488" s="89" t="s">
        <v>670</v>
      </c>
    </row>
    <row r="4489" spans="1:16" ht="51" hidden="1">
      <c r="A4489" s="268">
        <v>119</v>
      </c>
      <c r="B4489" s="89"/>
      <c r="C4489" s="269" t="s">
        <v>63</v>
      </c>
      <c r="D4489" s="84">
        <v>43595</v>
      </c>
      <c r="E4489" s="85" t="s">
        <v>8540</v>
      </c>
      <c r="F4489" s="85" t="s">
        <v>11</v>
      </c>
      <c r="G4489" s="85">
        <v>953837</v>
      </c>
      <c r="H4489" s="89"/>
      <c r="I4489" s="270" t="s">
        <v>10372</v>
      </c>
      <c r="J4489" s="89"/>
      <c r="K4489" s="89"/>
      <c r="L4489" s="89"/>
      <c r="M4489" s="89"/>
      <c r="N4489" s="271">
        <v>50</v>
      </c>
      <c r="O4489" s="271">
        <v>0</v>
      </c>
      <c r="P4489" s="89" t="s">
        <v>670</v>
      </c>
    </row>
    <row r="4490" spans="1:16" ht="51" hidden="1">
      <c r="A4490" s="268">
        <v>513</v>
      </c>
      <c r="B4490" s="89"/>
      <c r="C4490" s="269" t="s">
        <v>171</v>
      </c>
      <c r="D4490" s="84">
        <v>43595</v>
      </c>
      <c r="E4490" s="85" t="s">
        <v>8541</v>
      </c>
      <c r="F4490" s="85" t="s">
        <v>11</v>
      </c>
      <c r="G4490" s="85">
        <v>953840</v>
      </c>
      <c r="H4490" s="89"/>
      <c r="I4490" s="270" t="s">
        <v>10373</v>
      </c>
      <c r="J4490" s="89"/>
      <c r="K4490" s="89"/>
      <c r="L4490" s="89"/>
      <c r="M4490" s="89"/>
      <c r="N4490" s="271">
        <v>50</v>
      </c>
      <c r="O4490" s="271">
        <v>0</v>
      </c>
      <c r="P4490" s="89" t="s">
        <v>670</v>
      </c>
    </row>
    <row r="4491" spans="1:16" ht="89.25" hidden="1">
      <c r="A4491" s="268">
        <v>119</v>
      </c>
      <c r="B4491" s="89"/>
      <c r="C4491" s="269" t="s">
        <v>63</v>
      </c>
      <c r="D4491" s="84">
        <v>43595</v>
      </c>
      <c r="E4491" s="85" t="s">
        <v>8542</v>
      </c>
      <c r="F4491" s="85" t="s">
        <v>11</v>
      </c>
      <c r="G4491" s="85">
        <v>953843</v>
      </c>
      <c r="H4491" s="89"/>
      <c r="I4491" s="270" t="s">
        <v>10374</v>
      </c>
      <c r="J4491" s="89"/>
      <c r="K4491" s="89"/>
      <c r="L4491" s="89"/>
      <c r="M4491" s="89"/>
      <c r="N4491" s="271">
        <v>50</v>
      </c>
      <c r="O4491" s="271">
        <v>0</v>
      </c>
      <c r="P4491" s="89" t="s">
        <v>670</v>
      </c>
    </row>
    <row r="4492" spans="1:16" ht="51">
      <c r="A4492" s="268" t="s">
        <v>565</v>
      </c>
      <c r="B4492" s="89"/>
      <c r="C4492" s="269" t="s">
        <v>615</v>
      </c>
      <c r="D4492" s="84">
        <v>43598</v>
      </c>
      <c r="E4492" s="85" t="s">
        <v>8543</v>
      </c>
      <c r="F4492" s="85" t="s">
        <v>3</v>
      </c>
      <c r="G4492" s="85">
        <v>1740598</v>
      </c>
      <c r="H4492" s="89"/>
      <c r="I4492" s="270" t="s">
        <v>10375</v>
      </c>
      <c r="J4492" s="89"/>
      <c r="K4492" s="89"/>
      <c r="L4492" s="89"/>
      <c r="M4492" s="89"/>
      <c r="N4492" s="271">
        <v>0</v>
      </c>
      <c r="O4492" s="271">
        <v>25</v>
      </c>
      <c r="P4492" s="89" t="s">
        <v>670</v>
      </c>
    </row>
    <row r="4493" spans="1:16" ht="51">
      <c r="A4493" s="268">
        <v>526</v>
      </c>
      <c r="B4493" s="89"/>
      <c r="C4493" s="269" t="s">
        <v>610</v>
      </c>
      <c r="D4493" s="84">
        <v>43598</v>
      </c>
      <c r="E4493" s="85" t="s">
        <v>8544</v>
      </c>
      <c r="F4493" s="85" t="s">
        <v>3</v>
      </c>
      <c r="G4493" s="85">
        <v>1740594</v>
      </c>
      <c r="H4493" s="89"/>
      <c r="I4493" s="270" t="s">
        <v>10376</v>
      </c>
      <c r="J4493" s="89"/>
      <c r="K4493" s="89"/>
      <c r="L4493" s="89"/>
      <c r="M4493" s="89"/>
      <c r="N4493" s="271">
        <v>0</v>
      </c>
      <c r="O4493" s="271">
        <v>1089.74</v>
      </c>
      <c r="P4493" s="89" t="s">
        <v>670</v>
      </c>
    </row>
    <row r="4494" spans="1:16" ht="38.25">
      <c r="A4494" s="268">
        <v>526</v>
      </c>
      <c r="B4494" s="89"/>
      <c r="C4494" s="269" t="s">
        <v>610</v>
      </c>
      <c r="D4494" s="84">
        <v>43598</v>
      </c>
      <c r="E4494" s="85" t="s">
        <v>8545</v>
      </c>
      <c r="F4494" s="85" t="s">
        <v>3</v>
      </c>
      <c r="G4494" s="85">
        <v>1740567</v>
      </c>
      <c r="H4494" s="89"/>
      <c r="I4494" s="270" t="s">
        <v>5449</v>
      </c>
      <c r="J4494" s="89"/>
      <c r="K4494" s="89"/>
      <c r="L4494" s="89"/>
      <c r="M4494" s="89"/>
      <c r="N4494" s="271">
        <v>0</v>
      </c>
      <c r="O4494" s="271">
        <v>31</v>
      </c>
      <c r="P4494" s="89" t="s">
        <v>670</v>
      </c>
    </row>
    <row r="4495" spans="1:16" ht="51">
      <c r="A4495" s="268" t="s">
        <v>565</v>
      </c>
      <c r="B4495" s="89"/>
      <c r="C4495" s="269" t="s">
        <v>615</v>
      </c>
      <c r="D4495" s="84">
        <v>43598</v>
      </c>
      <c r="E4495" s="85" t="s">
        <v>8546</v>
      </c>
      <c r="F4495" s="85" t="s">
        <v>3</v>
      </c>
      <c r="G4495" s="85">
        <v>1740565</v>
      </c>
      <c r="H4495" s="89"/>
      <c r="I4495" s="270" t="s">
        <v>10377</v>
      </c>
      <c r="J4495" s="89"/>
      <c r="K4495" s="89"/>
      <c r="L4495" s="89"/>
      <c r="M4495" s="89"/>
      <c r="N4495" s="271">
        <v>0</v>
      </c>
      <c r="O4495" s="271">
        <v>4661</v>
      </c>
      <c r="P4495" s="89" t="s">
        <v>670</v>
      </c>
    </row>
    <row r="4496" spans="1:16" ht="51">
      <c r="A4496" s="268">
        <v>526</v>
      </c>
      <c r="B4496" s="89"/>
      <c r="C4496" s="269" t="s">
        <v>610</v>
      </c>
      <c r="D4496" s="84">
        <v>43598</v>
      </c>
      <c r="E4496" s="85" t="s">
        <v>8547</v>
      </c>
      <c r="F4496" s="85" t="s">
        <v>3</v>
      </c>
      <c r="G4496" s="85">
        <v>1740545</v>
      </c>
      <c r="H4496" s="89"/>
      <c r="I4496" s="270" t="s">
        <v>10378</v>
      </c>
      <c r="J4496" s="89"/>
      <c r="K4496" s="89"/>
      <c r="L4496" s="89"/>
      <c r="M4496" s="89"/>
      <c r="N4496" s="271">
        <v>0</v>
      </c>
      <c r="O4496" s="271">
        <v>6.25</v>
      </c>
      <c r="P4496" s="89" t="s">
        <v>670</v>
      </c>
    </row>
    <row r="4497" spans="1:16" ht="38.25">
      <c r="A4497" s="268">
        <v>283</v>
      </c>
      <c r="B4497" s="89"/>
      <c r="C4497" s="269" t="s">
        <v>125</v>
      </c>
      <c r="D4497" s="84">
        <v>43598</v>
      </c>
      <c r="E4497" s="85" t="s">
        <v>8548</v>
      </c>
      <c r="F4497" s="85" t="s">
        <v>3</v>
      </c>
      <c r="G4497" s="85">
        <v>1740491</v>
      </c>
      <c r="H4497" s="89"/>
      <c r="I4497" s="270" t="s">
        <v>10379</v>
      </c>
      <c r="J4497" s="89"/>
      <c r="K4497" s="89"/>
      <c r="L4497" s="89"/>
      <c r="M4497" s="89"/>
      <c r="N4497" s="271">
        <v>0</v>
      </c>
      <c r="O4497" s="271">
        <v>742</v>
      </c>
      <c r="P4497" s="89" t="s">
        <v>670</v>
      </c>
    </row>
    <row r="4498" spans="1:16" ht="51">
      <c r="A4498" s="268">
        <v>132</v>
      </c>
      <c r="B4498" s="89"/>
      <c r="C4498" s="269" t="s">
        <v>68</v>
      </c>
      <c r="D4498" s="84">
        <v>43598</v>
      </c>
      <c r="E4498" s="85" t="s">
        <v>8549</v>
      </c>
      <c r="F4498" s="85" t="s">
        <v>3</v>
      </c>
      <c r="G4498" s="85">
        <v>1740466</v>
      </c>
      <c r="H4498" s="89"/>
      <c r="I4498" s="270" t="s">
        <v>10380</v>
      </c>
      <c r="J4498" s="89"/>
      <c r="K4498" s="89"/>
      <c r="L4498" s="89"/>
      <c r="M4498" s="89"/>
      <c r="N4498" s="271">
        <v>0</v>
      </c>
      <c r="O4498" s="271">
        <v>8991.76</v>
      </c>
      <c r="P4498" s="89" t="s">
        <v>670</v>
      </c>
    </row>
    <row r="4499" spans="1:16" ht="38.25">
      <c r="A4499" s="268">
        <v>526</v>
      </c>
      <c r="B4499" s="89"/>
      <c r="C4499" s="269" t="s">
        <v>610</v>
      </c>
      <c r="D4499" s="84">
        <v>43598</v>
      </c>
      <c r="E4499" s="85" t="s">
        <v>8550</v>
      </c>
      <c r="F4499" s="85" t="s">
        <v>3</v>
      </c>
      <c r="G4499" s="85">
        <v>1740439</v>
      </c>
      <c r="H4499" s="89"/>
      <c r="I4499" s="270" t="s">
        <v>10381</v>
      </c>
      <c r="J4499" s="89"/>
      <c r="K4499" s="89"/>
      <c r="L4499" s="89"/>
      <c r="M4499" s="89"/>
      <c r="N4499" s="271">
        <v>0</v>
      </c>
      <c r="O4499" s="271">
        <v>51</v>
      </c>
      <c r="P4499" s="89" t="s">
        <v>670</v>
      </c>
    </row>
    <row r="4500" spans="1:16" ht="38.25">
      <c r="A4500" s="268">
        <v>206</v>
      </c>
      <c r="B4500" s="89"/>
      <c r="C4500" s="269" t="s">
        <v>97</v>
      </c>
      <c r="D4500" s="84">
        <v>43598</v>
      </c>
      <c r="E4500" s="85" t="s">
        <v>8551</v>
      </c>
      <c r="F4500" s="85" t="s">
        <v>3</v>
      </c>
      <c r="G4500" s="85">
        <v>1740709</v>
      </c>
      <c r="H4500" s="89"/>
      <c r="I4500" s="270" t="s">
        <v>10382</v>
      </c>
      <c r="J4500" s="89"/>
      <c r="K4500" s="89"/>
      <c r="L4500" s="89"/>
      <c r="M4500" s="89"/>
      <c r="N4500" s="271">
        <v>0</v>
      </c>
      <c r="O4500" s="271">
        <v>65</v>
      </c>
      <c r="P4500" s="89" t="s">
        <v>670</v>
      </c>
    </row>
    <row r="4501" spans="1:16" ht="51">
      <c r="A4501" s="268">
        <v>132</v>
      </c>
      <c r="B4501" s="89"/>
      <c r="C4501" s="269" t="s">
        <v>68</v>
      </c>
      <c r="D4501" s="84">
        <v>43598</v>
      </c>
      <c r="E4501" s="85" t="s">
        <v>8552</v>
      </c>
      <c r="F4501" s="85" t="s">
        <v>3</v>
      </c>
      <c r="G4501" s="85">
        <v>1740707</v>
      </c>
      <c r="H4501" s="89"/>
      <c r="I4501" s="270" t="s">
        <v>10383</v>
      </c>
      <c r="J4501" s="89"/>
      <c r="K4501" s="89"/>
      <c r="L4501" s="89"/>
      <c r="M4501" s="89"/>
      <c r="N4501" s="271">
        <v>0</v>
      </c>
      <c r="O4501" s="271">
        <v>300</v>
      </c>
      <c r="P4501" s="89" t="s">
        <v>670</v>
      </c>
    </row>
    <row r="4502" spans="1:16" ht="51">
      <c r="A4502" s="268">
        <v>132</v>
      </c>
      <c r="B4502" s="89"/>
      <c r="C4502" s="269" t="s">
        <v>68</v>
      </c>
      <c r="D4502" s="84">
        <v>43598</v>
      </c>
      <c r="E4502" s="85" t="s">
        <v>8553</v>
      </c>
      <c r="F4502" s="85" t="s">
        <v>3</v>
      </c>
      <c r="G4502" s="85">
        <v>1740704</v>
      </c>
      <c r="H4502" s="89"/>
      <c r="I4502" s="270" t="s">
        <v>10384</v>
      </c>
      <c r="J4502" s="89"/>
      <c r="K4502" s="89"/>
      <c r="L4502" s="89"/>
      <c r="M4502" s="89"/>
      <c r="N4502" s="271">
        <v>0</v>
      </c>
      <c r="O4502" s="271">
        <v>300</v>
      </c>
      <c r="P4502" s="89" t="s">
        <v>670</v>
      </c>
    </row>
    <row r="4503" spans="1:16" ht="38.25">
      <c r="A4503" s="268">
        <v>378</v>
      </c>
      <c r="B4503" s="89"/>
      <c r="C4503" s="269" t="s">
        <v>639</v>
      </c>
      <c r="D4503" s="84">
        <v>43598</v>
      </c>
      <c r="E4503" s="85" t="s">
        <v>8554</v>
      </c>
      <c r="F4503" s="85" t="s">
        <v>3</v>
      </c>
      <c r="G4503" s="85">
        <v>1740703</v>
      </c>
      <c r="H4503" s="89"/>
      <c r="I4503" s="270" t="s">
        <v>10385</v>
      </c>
      <c r="J4503" s="89"/>
      <c r="K4503" s="89"/>
      <c r="L4503" s="89"/>
      <c r="M4503" s="89"/>
      <c r="N4503" s="271">
        <v>0</v>
      </c>
      <c r="O4503" s="271">
        <v>10256.57</v>
      </c>
      <c r="P4503" s="89" t="s">
        <v>670</v>
      </c>
    </row>
    <row r="4504" spans="1:16" ht="51">
      <c r="A4504" s="268">
        <v>132</v>
      </c>
      <c r="B4504" s="89"/>
      <c r="C4504" s="269" t="s">
        <v>68</v>
      </c>
      <c r="D4504" s="84">
        <v>43598</v>
      </c>
      <c r="E4504" s="85" t="s">
        <v>8555</v>
      </c>
      <c r="F4504" s="85" t="s">
        <v>3</v>
      </c>
      <c r="G4504" s="85">
        <v>1740701</v>
      </c>
      <c r="H4504" s="89"/>
      <c r="I4504" s="270" t="s">
        <v>10386</v>
      </c>
      <c r="J4504" s="89"/>
      <c r="K4504" s="89"/>
      <c r="L4504" s="89"/>
      <c r="M4504" s="89"/>
      <c r="N4504" s="271">
        <v>0</v>
      </c>
      <c r="O4504" s="271">
        <v>150</v>
      </c>
      <c r="P4504" s="89" t="s">
        <v>670</v>
      </c>
    </row>
    <row r="4505" spans="1:16" ht="51">
      <c r="A4505" s="268">
        <v>378</v>
      </c>
      <c r="B4505" s="89"/>
      <c r="C4505" s="269" t="s">
        <v>639</v>
      </c>
      <c r="D4505" s="84">
        <v>43598</v>
      </c>
      <c r="E4505" s="85" t="s">
        <v>8556</v>
      </c>
      <c r="F4505" s="85" t="s">
        <v>3</v>
      </c>
      <c r="G4505" s="85">
        <v>1740700</v>
      </c>
      <c r="H4505" s="89"/>
      <c r="I4505" s="270" t="s">
        <v>10387</v>
      </c>
      <c r="J4505" s="89"/>
      <c r="K4505" s="89"/>
      <c r="L4505" s="89"/>
      <c r="M4505" s="89"/>
      <c r="N4505" s="271">
        <v>0</v>
      </c>
      <c r="O4505" s="271">
        <v>17.54</v>
      </c>
      <c r="P4505" s="89" t="s">
        <v>670</v>
      </c>
    </row>
    <row r="4506" spans="1:16" ht="51">
      <c r="A4506" s="268">
        <v>70</v>
      </c>
      <c r="B4506" s="89"/>
      <c r="C4506" s="269" t="s">
        <v>53</v>
      </c>
      <c r="D4506" s="84">
        <v>43598</v>
      </c>
      <c r="E4506" s="85" t="s">
        <v>8557</v>
      </c>
      <c r="F4506" s="85" t="s">
        <v>3</v>
      </c>
      <c r="G4506" s="85">
        <v>1740691</v>
      </c>
      <c r="H4506" s="89"/>
      <c r="I4506" s="270" t="s">
        <v>10388</v>
      </c>
      <c r="J4506" s="89"/>
      <c r="K4506" s="89"/>
      <c r="L4506" s="89"/>
      <c r="M4506" s="89"/>
      <c r="N4506" s="271">
        <v>0</v>
      </c>
      <c r="O4506" s="271">
        <v>8336</v>
      </c>
      <c r="P4506" s="89" t="s">
        <v>670</v>
      </c>
    </row>
    <row r="4507" spans="1:16" ht="63.75">
      <c r="A4507" s="268" t="s">
        <v>565</v>
      </c>
      <c r="B4507" s="89"/>
      <c r="C4507" s="269" t="s">
        <v>615</v>
      </c>
      <c r="D4507" s="84">
        <v>43598</v>
      </c>
      <c r="E4507" s="85" t="s">
        <v>8558</v>
      </c>
      <c r="F4507" s="85" t="s">
        <v>3</v>
      </c>
      <c r="G4507" s="85">
        <v>1740662</v>
      </c>
      <c r="H4507" s="89"/>
      <c r="I4507" s="270" t="s">
        <v>10389</v>
      </c>
      <c r="J4507" s="89"/>
      <c r="K4507" s="89"/>
      <c r="L4507" s="89"/>
      <c r="M4507" s="89"/>
      <c r="N4507" s="271">
        <v>0</v>
      </c>
      <c r="O4507" s="271">
        <v>1500</v>
      </c>
      <c r="P4507" s="89" t="s">
        <v>670</v>
      </c>
    </row>
    <row r="4508" spans="1:16" ht="51">
      <c r="A4508" s="268" t="s">
        <v>565</v>
      </c>
      <c r="B4508" s="89"/>
      <c r="C4508" s="269" t="s">
        <v>615</v>
      </c>
      <c r="D4508" s="84">
        <v>43598</v>
      </c>
      <c r="E4508" s="85" t="s">
        <v>8559</v>
      </c>
      <c r="F4508" s="85" t="s">
        <v>3</v>
      </c>
      <c r="G4508" s="85">
        <v>1740661</v>
      </c>
      <c r="H4508" s="89"/>
      <c r="I4508" s="270" t="s">
        <v>10390</v>
      </c>
      <c r="J4508" s="89"/>
      <c r="K4508" s="89"/>
      <c r="L4508" s="89"/>
      <c r="M4508" s="89"/>
      <c r="N4508" s="271">
        <v>0</v>
      </c>
      <c r="O4508" s="271">
        <v>50846.48</v>
      </c>
      <c r="P4508" s="89" t="s">
        <v>670</v>
      </c>
    </row>
    <row r="4509" spans="1:16" ht="38.25">
      <c r="A4509" s="268">
        <v>526</v>
      </c>
      <c r="B4509" s="89"/>
      <c r="C4509" s="269" t="s">
        <v>610</v>
      </c>
      <c r="D4509" s="84">
        <v>43598</v>
      </c>
      <c r="E4509" s="85" t="s">
        <v>8560</v>
      </c>
      <c r="F4509" s="85" t="s">
        <v>3</v>
      </c>
      <c r="G4509" s="85">
        <v>1740646</v>
      </c>
      <c r="H4509" s="89"/>
      <c r="I4509" s="270" t="s">
        <v>10391</v>
      </c>
      <c r="J4509" s="89"/>
      <c r="K4509" s="89"/>
      <c r="L4509" s="89"/>
      <c r="M4509" s="89"/>
      <c r="N4509" s="271">
        <v>0</v>
      </c>
      <c r="O4509" s="271">
        <v>70</v>
      </c>
      <c r="P4509" s="89" t="s">
        <v>670</v>
      </c>
    </row>
    <row r="4510" spans="1:16" ht="51">
      <c r="A4510" s="268" t="s">
        <v>565</v>
      </c>
      <c r="B4510" s="89"/>
      <c r="C4510" s="269" t="s">
        <v>615</v>
      </c>
      <c r="D4510" s="84">
        <v>43598</v>
      </c>
      <c r="E4510" s="85" t="s">
        <v>8561</v>
      </c>
      <c r="F4510" s="85" t="s">
        <v>3</v>
      </c>
      <c r="G4510" s="85">
        <v>1740625</v>
      </c>
      <c r="H4510" s="89"/>
      <c r="I4510" s="270" t="s">
        <v>9836</v>
      </c>
      <c r="J4510" s="89"/>
      <c r="K4510" s="89"/>
      <c r="L4510" s="89"/>
      <c r="M4510" s="89"/>
      <c r="N4510" s="271">
        <v>0</v>
      </c>
      <c r="O4510" s="271">
        <v>104</v>
      </c>
      <c r="P4510" s="89" t="s">
        <v>670</v>
      </c>
    </row>
    <row r="4511" spans="1:16" ht="38.25">
      <c r="A4511" s="268">
        <v>46</v>
      </c>
      <c r="B4511" s="89"/>
      <c r="C4511" s="269" t="s">
        <v>48</v>
      </c>
      <c r="D4511" s="84">
        <v>43598</v>
      </c>
      <c r="E4511" s="85" t="s">
        <v>8562</v>
      </c>
      <c r="F4511" s="85" t="s">
        <v>3</v>
      </c>
      <c r="G4511" s="85">
        <v>1740624</v>
      </c>
      <c r="H4511" s="89"/>
      <c r="I4511" s="270" t="s">
        <v>10392</v>
      </c>
      <c r="J4511" s="89"/>
      <c r="K4511" s="89"/>
      <c r="L4511" s="89"/>
      <c r="M4511" s="89"/>
      <c r="N4511" s="271">
        <v>0</v>
      </c>
      <c r="O4511" s="271">
        <v>1250</v>
      </c>
      <c r="P4511" s="89" t="s">
        <v>670</v>
      </c>
    </row>
    <row r="4512" spans="1:16" ht="38.25">
      <c r="A4512" s="268" t="s">
        <v>565</v>
      </c>
      <c r="B4512" s="89"/>
      <c r="C4512" s="269" t="s">
        <v>615</v>
      </c>
      <c r="D4512" s="84">
        <v>43598</v>
      </c>
      <c r="E4512" s="85" t="s">
        <v>8563</v>
      </c>
      <c r="F4512" s="85" t="s">
        <v>3</v>
      </c>
      <c r="G4512" s="85">
        <v>1740623</v>
      </c>
      <c r="H4512" s="89"/>
      <c r="I4512" s="270" t="s">
        <v>10393</v>
      </c>
      <c r="J4512" s="89"/>
      <c r="K4512" s="89"/>
      <c r="L4512" s="89"/>
      <c r="M4512" s="89"/>
      <c r="N4512" s="271">
        <v>0</v>
      </c>
      <c r="O4512" s="271">
        <v>1043.26</v>
      </c>
      <c r="P4512" s="89" t="s">
        <v>670</v>
      </c>
    </row>
    <row r="4513" spans="1:16" ht="51">
      <c r="A4513" s="268">
        <v>526</v>
      </c>
      <c r="B4513" s="89"/>
      <c r="C4513" s="269" t="s">
        <v>610</v>
      </c>
      <c r="D4513" s="84">
        <v>43598</v>
      </c>
      <c r="E4513" s="85" t="s">
        <v>8564</v>
      </c>
      <c r="F4513" s="85" t="s">
        <v>3</v>
      </c>
      <c r="G4513" s="85">
        <v>1740486</v>
      </c>
      <c r="H4513" s="89"/>
      <c r="I4513" s="270" t="s">
        <v>10394</v>
      </c>
      <c r="J4513" s="89"/>
      <c r="K4513" s="89"/>
      <c r="L4513" s="89"/>
      <c r="M4513" s="89"/>
      <c r="N4513" s="271">
        <v>0</v>
      </c>
      <c r="O4513" s="271">
        <v>413</v>
      </c>
      <c r="P4513" s="89" t="s">
        <v>741</v>
      </c>
    </row>
    <row r="4514" spans="1:16" ht="51">
      <c r="A4514" s="268" t="s">
        <v>565</v>
      </c>
      <c r="B4514" s="89"/>
      <c r="C4514" s="269" t="s">
        <v>615</v>
      </c>
      <c r="D4514" s="84">
        <v>43598</v>
      </c>
      <c r="E4514" s="85" t="s">
        <v>8565</v>
      </c>
      <c r="F4514" s="85" t="s">
        <v>3</v>
      </c>
      <c r="G4514" s="85">
        <v>1740463</v>
      </c>
      <c r="H4514" s="89"/>
      <c r="I4514" s="270" t="s">
        <v>10395</v>
      </c>
      <c r="J4514" s="89"/>
      <c r="K4514" s="89"/>
      <c r="L4514" s="89"/>
      <c r="M4514" s="89"/>
      <c r="N4514" s="271">
        <v>0</v>
      </c>
      <c r="O4514" s="271">
        <v>7212.1100000000006</v>
      </c>
      <c r="P4514" s="89" t="s">
        <v>670</v>
      </c>
    </row>
    <row r="4515" spans="1:16" ht="51">
      <c r="A4515" s="268" t="s">
        <v>565</v>
      </c>
      <c r="B4515" s="89"/>
      <c r="C4515" s="269" t="s">
        <v>615</v>
      </c>
      <c r="D4515" s="84">
        <v>43598</v>
      </c>
      <c r="E4515" s="85" t="s">
        <v>8566</v>
      </c>
      <c r="F4515" s="85" t="s">
        <v>3</v>
      </c>
      <c r="G4515" s="85">
        <v>1740457</v>
      </c>
      <c r="H4515" s="89"/>
      <c r="I4515" s="270" t="s">
        <v>10396</v>
      </c>
      <c r="J4515" s="89"/>
      <c r="K4515" s="89"/>
      <c r="L4515" s="89"/>
      <c r="M4515" s="89"/>
      <c r="N4515" s="271">
        <v>0</v>
      </c>
      <c r="O4515" s="271">
        <v>7212.1100000000006</v>
      </c>
      <c r="P4515" s="89" t="s">
        <v>670</v>
      </c>
    </row>
    <row r="4516" spans="1:16" ht="63.75">
      <c r="A4516" s="268">
        <v>47</v>
      </c>
      <c r="B4516" s="89"/>
      <c r="C4516" s="269" t="s">
        <v>49</v>
      </c>
      <c r="D4516" s="84">
        <v>43598</v>
      </c>
      <c r="E4516" s="85" t="s">
        <v>8567</v>
      </c>
      <c r="F4516" s="85" t="s">
        <v>3</v>
      </c>
      <c r="G4516" s="85">
        <v>1740416</v>
      </c>
      <c r="H4516" s="89"/>
      <c r="I4516" s="270" t="s">
        <v>10397</v>
      </c>
      <c r="J4516" s="89"/>
      <c r="K4516" s="89"/>
      <c r="L4516" s="89"/>
      <c r="M4516" s="89"/>
      <c r="N4516" s="271">
        <v>0</v>
      </c>
      <c r="O4516" s="271">
        <v>156737.30000000002</v>
      </c>
      <c r="P4516" s="89" t="s">
        <v>670</v>
      </c>
    </row>
    <row r="4517" spans="1:16" ht="63.75">
      <c r="A4517" s="268">
        <v>47</v>
      </c>
      <c r="B4517" s="89"/>
      <c r="C4517" s="269" t="s">
        <v>49</v>
      </c>
      <c r="D4517" s="84">
        <v>43598</v>
      </c>
      <c r="E4517" s="85" t="s">
        <v>8568</v>
      </c>
      <c r="F4517" s="85" t="s">
        <v>3</v>
      </c>
      <c r="G4517" s="85">
        <v>1740415</v>
      </c>
      <c r="H4517" s="89"/>
      <c r="I4517" s="270" t="s">
        <v>10398</v>
      </c>
      <c r="J4517" s="89"/>
      <c r="K4517" s="89"/>
      <c r="L4517" s="89"/>
      <c r="M4517" s="89"/>
      <c r="N4517" s="271">
        <v>0</v>
      </c>
      <c r="O4517" s="271">
        <v>691.56000000000006</v>
      </c>
      <c r="P4517" s="89" t="s">
        <v>670</v>
      </c>
    </row>
    <row r="4518" spans="1:16" ht="51">
      <c r="A4518" s="268">
        <v>52</v>
      </c>
      <c r="B4518" s="89"/>
      <c r="C4518" s="269" t="s">
        <v>51</v>
      </c>
      <c r="D4518" s="84">
        <v>43598</v>
      </c>
      <c r="E4518" s="85" t="s">
        <v>8569</v>
      </c>
      <c r="F4518" s="85" t="s">
        <v>3</v>
      </c>
      <c r="G4518" s="85">
        <v>1740414</v>
      </c>
      <c r="H4518" s="89"/>
      <c r="I4518" s="270" t="s">
        <v>10399</v>
      </c>
      <c r="J4518" s="89"/>
      <c r="K4518" s="89"/>
      <c r="L4518" s="89"/>
      <c r="M4518" s="89"/>
      <c r="N4518" s="271">
        <v>0</v>
      </c>
      <c r="O4518" s="271">
        <v>1714</v>
      </c>
      <c r="P4518" s="89" t="s">
        <v>670</v>
      </c>
    </row>
    <row r="4519" spans="1:16" ht="63.75">
      <c r="A4519" s="268">
        <v>47</v>
      </c>
      <c r="B4519" s="89"/>
      <c r="C4519" s="269" t="s">
        <v>49</v>
      </c>
      <c r="D4519" s="84">
        <v>43598</v>
      </c>
      <c r="E4519" s="85" t="s">
        <v>8570</v>
      </c>
      <c r="F4519" s="85" t="s">
        <v>3</v>
      </c>
      <c r="G4519" s="85">
        <v>1740413</v>
      </c>
      <c r="H4519" s="89"/>
      <c r="I4519" s="270" t="s">
        <v>10400</v>
      </c>
      <c r="J4519" s="89"/>
      <c r="K4519" s="89"/>
      <c r="L4519" s="89"/>
      <c r="M4519" s="89"/>
      <c r="N4519" s="271">
        <v>0</v>
      </c>
      <c r="O4519" s="271">
        <v>180683.48</v>
      </c>
      <c r="P4519" s="89" t="s">
        <v>670</v>
      </c>
    </row>
    <row r="4520" spans="1:16" ht="51">
      <c r="A4520" s="268" t="s">
        <v>556</v>
      </c>
      <c r="B4520" s="89"/>
      <c r="C4520" s="269" t="s">
        <v>616</v>
      </c>
      <c r="D4520" s="84">
        <v>43598</v>
      </c>
      <c r="E4520" s="85" t="s">
        <v>8571</v>
      </c>
      <c r="F4520" s="85" t="s">
        <v>3</v>
      </c>
      <c r="G4520" s="85">
        <v>1740411</v>
      </c>
      <c r="H4520" s="89"/>
      <c r="I4520" s="270" t="s">
        <v>10401</v>
      </c>
      <c r="J4520" s="89"/>
      <c r="K4520" s="89"/>
      <c r="L4520" s="89"/>
      <c r="M4520" s="89"/>
      <c r="N4520" s="271">
        <v>0</v>
      </c>
      <c r="O4520" s="271">
        <v>2067</v>
      </c>
      <c r="P4520" s="89" t="s">
        <v>670</v>
      </c>
    </row>
    <row r="4521" spans="1:16" ht="51">
      <c r="A4521" s="268">
        <v>47</v>
      </c>
      <c r="B4521" s="89"/>
      <c r="C4521" s="269" t="s">
        <v>49</v>
      </c>
      <c r="D4521" s="84">
        <v>43598</v>
      </c>
      <c r="E4521" s="85" t="s">
        <v>8572</v>
      </c>
      <c r="F4521" s="85" t="s">
        <v>3</v>
      </c>
      <c r="G4521" s="85">
        <v>1740410</v>
      </c>
      <c r="H4521" s="89"/>
      <c r="I4521" s="270" t="s">
        <v>10402</v>
      </c>
      <c r="J4521" s="89"/>
      <c r="K4521" s="89"/>
      <c r="L4521" s="89"/>
      <c r="M4521" s="89"/>
      <c r="N4521" s="271">
        <v>0</v>
      </c>
      <c r="O4521" s="271">
        <v>27986.7</v>
      </c>
      <c r="P4521" s="89" t="s">
        <v>670</v>
      </c>
    </row>
    <row r="4522" spans="1:16" ht="51">
      <c r="A4522" s="268">
        <v>47</v>
      </c>
      <c r="B4522" s="89"/>
      <c r="C4522" s="269" t="s">
        <v>49</v>
      </c>
      <c r="D4522" s="84">
        <v>43598</v>
      </c>
      <c r="E4522" s="85" t="s">
        <v>8573</v>
      </c>
      <c r="F4522" s="85" t="s">
        <v>3</v>
      </c>
      <c r="G4522" s="85">
        <v>1740406</v>
      </c>
      <c r="H4522" s="89"/>
      <c r="I4522" s="270" t="s">
        <v>10403</v>
      </c>
      <c r="J4522" s="89"/>
      <c r="K4522" s="89"/>
      <c r="L4522" s="89"/>
      <c r="M4522" s="89"/>
      <c r="N4522" s="271">
        <v>0</v>
      </c>
      <c r="O4522" s="271">
        <v>40370.78</v>
      </c>
      <c r="P4522" s="89" t="s">
        <v>670</v>
      </c>
    </row>
    <row r="4523" spans="1:16" ht="51">
      <c r="A4523" s="268">
        <v>47</v>
      </c>
      <c r="B4523" s="89"/>
      <c r="C4523" s="269" t="s">
        <v>49</v>
      </c>
      <c r="D4523" s="84">
        <v>43598</v>
      </c>
      <c r="E4523" s="85" t="s">
        <v>8574</v>
      </c>
      <c r="F4523" s="85" t="s">
        <v>3</v>
      </c>
      <c r="G4523" s="85">
        <v>1740403</v>
      </c>
      <c r="H4523" s="89"/>
      <c r="I4523" s="270" t="s">
        <v>10404</v>
      </c>
      <c r="J4523" s="89"/>
      <c r="K4523" s="89"/>
      <c r="L4523" s="89"/>
      <c r="M4523" s="89"/>
      <c r="N4523" s="271">
        <v>0</v>
      </c>
      <c r="O4523" s="271">
        <v>40665</v>
      </c>
      <c r="P4523" s="89" t="s">
        <v>670</v>
      </c>
    </row>
    <row r="4524" spans="1:16" ht="63.75">
      <c r="A4524" s="268">
        <v>47</v>
      </c>
      <c r="B4524" s="89"/>
      <c r="C4524" s="269" t="s">
        <v>49</v>
      </c>
      <c r="D4524" s="84">
        <v>43598</v>
      </c>
      <c r="E4524" s="85" t="s">
        <v>8575</v>
      </c>
      <c r="F4524" s="85" t="s">
        <v>3</v>
      </c>
      <c r="G4524" s="85">
        <v>1740401</v>
      </c>
      <c r="H4524" s="89"/>
      <c r="I4524" s="270" t="s">
        <v>10405</v>
      </c>
      <c r="J4524" s="89"/>
      <c r="K4524" s="89"/>
      <c r="L4524" s="89"/>
      <c r="M4524" s="89"/>
      <c r="N4524" s="271">
        <v>0</v>
      </c>
      <c r="O4524" s="271">
        <v>10290</v>
      </c>
      <c r="P4524" s="89" t="s">
        <v>670</v>
      </c>
    </row>
    <row r="4525" spans="1:16" ht="63.75">
      <c r="A4525" s="268">
        <v>47</v>
      </c>
      <c r="B4525" s="89"/>
      <c r="C4525" s="269" t="s">
        <v>49</v>
      </c>
      <c r="D4525" s="84">
        <v>43598</v>
      </c>
      <c r="E4525" s="85" t="s">
        <v>8576</v>
      </c>
      <c r="F4525" s="85" t="s">
        <v>3</v>
      </c>
      <c r="G4525" s="85">
        <v>1740398</v>
      </c>
      <c r="H4525" s="89"/>
      <c r="I4525" s="270" t="s">
        <v>10406</v>
      </c>
      <c r="J4525" s="89"/>
      <c r="K4525" s="89"/>
      <c r="L4525" s="89"/>
      <c r="M4525" s="89"/>
      <c r="N4525" s="271">
        <v>0</v>
      </c>
      <c r="O4525" s="271">
        <v>9384</v>
      </c>
      <c r="P4525" s="89" t="s">
        <v>670</v>
      </c>
    </row>
    <row r="4526" spans="1:16" ht="63.75">
      <c r="A4526" s="268">
        <v>382</v>
      </c>
      <c r="B4526" s="89"/>
      <c r="C4526" s="269" t="s">
        <v>1360</v>
      </c>
      <c r="D4526" s="84">
        <v>43598</v>
      </c>
      <c r="E4526" s="85" t="s">
        <v>8577</v>
      </c>
      <c r="F4526" s="85" t="s">
        <v>3</v>
      </c>
      <c r="G4526" s="85">
        <v>1740397</v>
      </c>
      <c r="H4526" s="89"/>
      <c r="I4526" s="270" t="s">
        <v>10407</v>
      </c>
      <c r="J4526" s="89"/>
      <c r="K4526" s="89"/>
      <c r="L4526" s="89"/>
      <c r="M4526" s="89"/>
      <c r="N4526" s="271">
        <v>0</v>
      </c>
      <c r="O4526" s="271">
        <v>10240.44</v>
      </c>
      <c r="P4526" s="89" t="s">
        <v>670</v>
      </c>
    </row>
    <row r="4527" spans="1:16" ht="38.25">
      <c r="A4527" s="268" t="s">
        <v>565</v>
      </c>
      <c r="B4527" s="89"/>
      <c r="C4527" s="269" t="s">
        <v>615</v>
      </c>
      <c r="D4527" s="84">
        <v>43598</v>
      </c>
      <c r="E4527" s="85" t="s">
        <v>8578</v>
      </c>
      <c r="F4527" s="85" t="s">
        <v>3</v>
      </c>
      <c r="G4527" s="85">
        <v>1740435</v>
      </c>
      <c r="H4527" s="89"/>
      <c r="I4527" s="270" t="s">
        <v>10408</v>
      </c>
      <c r="J4527" s="89"/>
      <c r="K4527" s="89"/>
      <c r="L4527" s="89"/>
      <c r="M4527" s="89"/>
      <c r="N4527" s="271">
        <v>0</v>
      </c>
      <c r="O4527" s="271">
        <v>145.56</v>
      </c>
      <c r="P4527" s="89" t="s">
        <v>670</v>
      </c>
    </row>
    <row r="4528" spans="1:16" ht="51">
      <c r="A4528" s="268">
        <v>16</v>
      </c>
      <c r="B4528" s="89"/>
      <c r="C4528" s="269" t="s">
        <v>43</v>
      </c>
      <c r="D4528" s="84">
        <v>43598</v>
      </c>
      <c r="E4528" s="85" t="s">
        <v>8579</v>
      </c>
      <c r="F4528" s="85" t="s">
        <v>3</v>
      </c>
      <c r="G4528" s="85">
        <v>1740432</v>
      </c>
      <c r="H4528" s="89"/>
      <c r="I4528" s="270" t="s">
        <v>10409</v>
      </c>
      <c r="J4528" s="89"/>
      <c r="K4528" s="89"/>
      <c r="L4528" s="89"/>
      <c r="M4528" s="89"/>
      <c r="N4528" s="271">
        <v>0</v>
      </c>
      <c r="O4528" s="271">
        <v>3482.94</v>
      </c>
      <c r="P4528" s="89" t="s">
        <v>670</v>
      </c>
    </row>
    <row r="4529" spans="1:16" ht="51">
      <c r="A4529" s="268">
        <v>378</v>
      </c>
      <c r="B4529" s="89"/>
      <c r="C4529" s="269" t="s">
        <v>639</v>
      </c>
      <c r="D4529" s="84">
        <v>43598</v>
      </c>
      <c r="E4529" s="85" t="s">
        <v>8580</v>
      </c>
      <c r="F4529" s="85" t="s">
        <v>3</v>
      </c>
      <c r="G4529" s="85">
        <v>1740419</v>
      </c>
      <c r="H4529" s="89"/>
      <c r="I4529" s="270" t="s">
        <v>10410</v>
      </c>
      <c r="J4529" s="89"/>
      <c r="K4529" s="89"/>
      <c r="L4529" s="89"/>
      <c r="M4529" s="89"/>
      <c r="N4529" s="271">
        <v>0</v>
      </c>
      <c r="O4529" s="271">
        <v>78</v>
      </c>
      <c r="P4529" s="89" t="s">
        <v>670</v>
      </c>
    </row>
    <row r="4530" spans="1:16" ht="51">
      <c r="A4530" s="268" t="s">
        <v>565</v>
      </c>
      <c r="B4530" s="89"/>
      <c r="C4530" s="269" t="s">
        <v>615</v>
      </c>
      <c r="D4530" s="84">
        <v>43598</v>
      </c>
      <c r="E4530" s="85" t="s">
        <v>8581</v>
      </c>
      <c r="F4530" s="85" t="s">
        <v>3</v>
      </c>
      <c r="G4530" s="85">
        <v>1740412</v>
      </c>
      <c r="H4530" s="89"/>
      <c r="I4530" s="270" t="s">
        <v>10411</v>
      </c>
      <c r="J4530" s="89"/>
      <c r="K4530" s="89"/>
      <c r="L4530" s="89"/>
      <c r="M4530" s="89"/>
      <c r="N4530" s="271">
        <v>0</v>
      </c>
      <c r="O4530" s="271">
        <v>362</v>
      </c>
      <c r="P4530" s="89" t="s">
        <v>670</v>
      </c>
    </row>
    <row r="4531" spans="1:16" ht="51">
      <c r="A4531" s="268" t="s">
        <v>565</v>
      </c>
      <c r="B4531" s="89"/>
      <c r="C4531" s="269" t="s">
        <v>615</v>
      </c>
      <c r="D4531" s="84">
        <v>43598</v>
      </c>
      <c r="E4531" s="85" t="s">
        <v>8582</v>
      </c>
      <c r="F4531" s="85" t="s">
        <v>3</v>
      </c>
      <c r="G4531" s="85">
        <v>1740393</v>
      </c>
      <c r="H4531" s="89"/>
      <c r="I4531" s="270" t="s">
        <v>10412</v>
      </c>
      <c r="J4531" s="89"/>
      <c r="K4531" s="89"/>
      <c r="L4531" s="89"/>
      <c r="M4531" s="89"/>
      <c r="N4531" s="271">
        <v>0</v>
      </c>
      <c r="O4531" s="271">
        <v>836.36</v>
      </c>
      <c r="P4531" s="89" t="s">
        <v>670</v>
      </c>
    </row>
    <row r="4532" spans="1:16" ht="51">
      <c r="A4532" s="268">
        <v>283</v>
      </c>
      <c r="B4532" s="89"/>
      <c r="C4532" s="269" t="s">
        <v>125</v>
      </c>
      <c r="D4532" s="84">
        <v>43598</v>
      </c>
      <c r="E4532" s="85" t="s">
        <v>8583</v>
      </c>
      <c r="F4532" s="85" t="s">
        <v>3</v>
      </c>
      <c r="G4532" s="85">
        <v>1740501</v>
      </c>
      <c r="H4532" s="89"/>
      <c r="I4532" s="270" t="s">
        <v>10413</v>
      </c>
      <c r="J4532" s="89"/>
      <c r="K4532" s="89"/>
      <c r="L4532" s="89"/>
      <c r="M4532" s="89"/>
      <c r="N4532" s="271">
        <v>0</v>
      </c>
      <c r="O4532" s="271">
        <v>6098.43</v>
      </c>
      <c r="P4532" s="89" t="s">
        <v>670</v>
      </c>
    </row>
    <row r="4533" spans="1:16" ht="51">
      <c r="A4533" s="268">
        <v>283</v>
      </c>
      <c r="B4533" s="89"/>
      <c r="C4533" s="269" t="s">
        <v>125</v>
      </c>
      <c r="D4533" s="84">
        <v>43598</v>
      </c>
      <c r="E4533" s="85" t="s">
        <v>8584</v>
      </c>
      <c r="F4533" s="85" t="s">
        <v>3</v>
      </c>
      <c r="G4533" s="85">
        <v>1740498</v>
      </c>
      <c r="H4533" s="89"/>
      <c r="I4533" s="270" t="s">
        <v>10414</v>
      </c>
      <c r="J4533" s="89"/>
      <c r="K4533" s="89"/>
      <c r="L4533" s="89"/>
      <c r="M4533" s="89"/>
      <c r="N4533" s="271">
        <v>0</v>
      </c>
      <c r="O4533" s="271">
        <v>460.58</v>
      </c>
      <c r="P4533" s="89" t="s">
        <v>670</v>
      </c>
    </row>
    <row r="4534" spans="1:16" ht="51">
      <c r="A4534" s="268">
        <v>283</v>
      </c>
      <c r="B4534" s="89"/>
      <c r="C4534" s="269" t="s">
        <v>125</v>
      </c>
      <c r="D4534" s="84">
        <v>43598</v>
      </c>
      <c r="E4534" s="85" t="s">
        <v>8585</v>
      </c>
      <c r="F4534" s="85" t="s">
        <v>3</v>
      </c>
      <c r="G4534" s="85">
        <v>1740494</v>
      </c>
      <c r="H4534" s="89"/>
      <c r="I4534" s="270" t="s">
        <v>10415</v>
      </c>
      <c r="J4534" s="89"/>
      <c r="K4534" s="89"/>
      <c r="L4534" s="89"/>
      <c r="M4534" s="89"/>
      <c r="N4534" s="271">
        <v>0</v>
      </c>
      <c r="O4534" s="271">
        <v>483.03000000000003</v>
      </c>
      <c r="P4534" s="89" t="s">
        <v>670</v>
      </c>
    </row>
    <row r="4535" spans="1:16" ht="51">
      <c r="A4535" s="268">
        <v>526</v>
      </c>
      <c r="B4535" s="89"/>
      <c r="C4535" s="269" t="s">
        <v>610</v>
      </c>
      <c r="D4535" s="84">
        <v>43598</v>
      </c>
      <c r="E4535" s="85" t="s">
        <v>8586</v>
      </c>
      <c r="F4535" s="85" t="s">
        <v>3</v>
      </c>
      <c r="G4535" s="85">
        <v>1740488</v>
      </c>
      <c r="H4535" s="89"/>
      <c r="I4535" s="270" t="s">
        <v>10416</v>
      </c>
      <c r="J4535" s="89"/>
      <c r="K4535" s="89"/>
      <c r="L4535" s="89"/>
      <c r="M4535" s="89"/>
      <c r="N4535" s="271">
        <v>0</v>
      </c>
      <c r="O4535" s="271">
        <v>942</v>
      </c>
      <c r="P4535" s="89" t="s">
        <v>670</v>
      </c>
    </row>
    <row r="4536" spans="1:16" ht="89.25" hidden="1">
      <c r="A4536" s="268">
        <v>25</v>
      </c>
      <c r="B4536" s="89"/>
      <c r="C4536" s="269" t="s">
        <v>45</v>
      </c>
      <c r="D4536" s="84">
        <v>43598</v>
      </c>
      <c r="E4536" s="85" t="s">
        <v>8587</v>
      </c>
      <c r="F4536" s="85" t="s">
        <v>671</v>
      </c>
      <c r="G4536" s="85">
        <v>399830</v>
      </c>
      <c r="H4536" s="89"/>
      <c r="I4536" s="270" t="s">
        <v>10417</v>
      </c>
      <c r="J4536" s="89"/>
      <c r="K4536" s="89"/>
      <c r="L4536" s="89"/>
      <c r="M4536" s="89"/>
      <c r="N4536" s="271">
        <v>622916.36</v>
      </c>
      <c r="O4536" s="271">
        <v>0</v>
      </c>
      <c r="P4536" s="89" t="s">
        <v>670</v>
      </c>
    </row>
    <row r="4537" spans="1:16" ht="89.25" hidden="1">
      <c r="A4537" s="268">
        <v>25</v>
      </c>
      <c r="B4537" s="89"/>
      <c r="C4537" s="269" t="s">
        <v>45</v>
      </c>
      <c r="D4537" s="84">
        <v>43598</v>
      </c>
      <c r="E4537" s="85" t="s">
        <v>8587</v>
      </c>
      <c r="F4537" s="85" t="s">
        <v>671</v>
      </c>
      <c r="G4537" s="85">
        <v>400759</v>
      </c>
      <c r="H4537" s="89"/>
      <c r="I4537" s="270" t="s">
        <v>10418</v>
      </c>
      <c r="J4537" s="89"/>
      <c r="K4537" s="89"/>
      <c r="L4537" s="89"/>
      <c r="M4537" s="89"/>
      <c r="N4537" s="271">
        <v>594074.03</v>
      </c>
      <c r="O4537" s="271">
        <v>0</v>
      </c>
      <c r="P4537" s="89" t="s">
        <v>670</v>
      </c>
    </row>
    <row r="4538" spans="1:16" ht="76.5" hidden="1">
      <c r="A4538" s="268">
        <v>25</v>
      </c>
      <c r="B4538" s="89"/>
      <c r="C4538" s="269" t="s">
        <v>45</v>
      </c>
      <c r="D4538" s="84">
        <v>43598</v>
      </c>
      <c r="E4538" s="85" t="s">
        <v>8587</v>
      </c>
      <c r="F4538" s="85" t="s">
        <v>671</v>
      </c>
      <c r="G4538" s="85">
        <v>399834</v>
      </c>
      <c r="H4538" s="89"/>
      <c r="I4538" s="270" t="s">
        <v>10419</v>
      </c>
      <c r="J4538" s="89"/>
      <c r="K4538" s="89"/>
      <c r="L4538" s="89"/>
      <c r="M4538" s="89"/>
      <c r="N4538" s="271">
        <v>1457738.07</v>
      </c>
      <c r="O4538" s="271">
        <v>0</v>
      </c>
      <c r="P4538" s="89" t="s">
        <v>670</v>
      </c>
    </row>
    <row r="4539" spans="1:16" ht="76.5" hidden="1">
      <c r="A4539" s="268">
        <v>25</v>
      </c>
      <c r="B4539" s="89"/>
      <c r="C4539" s="269" t="s">
        <v>45</v>
      </c>
      <c r="D4539" s="84">
        <v>43598</v>
      </c>
      <c r="E4539" s="85" t="s">
        <v>8587</v>
      </c>
      <c r="F4539" s="85" t="s">
        <v>671</v>
      </c>
      <c r="G4539" s="85">
        <v>400762</v>
      </c>
      <c r="H4539" s="89"/>
      <c r="I4539" s="270" t="s">
        <v>10420</v>
      </c>
      <c r="J4539" s="89"/>
      <c r="K4539" s="89"/>
      <c r="L4539" s="89"/>
      <c r="M4539" s="89"/>
      <c r="N4539" s="271">
        <v>32586.55</v>
      </c>
      <c r="O4539" s="271">
        <v>0</v>
      </c>
      <c r="P4539" s="89" t="s">
        <v>670</v>
      </c>
    </row>
    <row r="4540" spans="1:16" ht="76.5" hidden="1">
      <c r="A4540" s="268">
        <v>25</v>
      </c>
      <c r="B4540" s="89"/>
      <c r="C4540" s="269" t="s">
        <v>45</v>
      </c>
      <c r="D4540" s="84">
        <v>43598</v>
      </c>
      <c r="E4540" s="85" t="s">
        <v>8587</v>
      </c>
      <c r="F4540" s="85" t="s">
        <v>671</v>
      </c>
      <c r="G4540" s="85">
        <v>400760</v>
      </c>
      <c r="H4540" s="89"/>
      <c r="I4540" s="270" t="s">
        <v>10421</v>
      </c>
      <c r="J4540" s="89"/>
      <c r="K4540" s="89"/>
      <c r="L4540" s="89"/>
      <c r="M4540" s="89"/>
      <c r="N4540" s="271">
        <v>77360.539999999994</v>
      </c>
      <c r="O4540" s="271">
        <v>0</v>
      </c>
      <c r="P4540" s="89" t="s">
        <v>670</v>
      </c>
    </row>
    <row r="4541" spans="1:16" ht="76.5" hidden="1">
      <c r="A4541" s="268">
        <v>25</v>
      </c>
      <c r="B4541" s="89"/>
      <c r="C4541" s="269" t="s">
        <v>45</v>
      </c>
      <c r="D4541" s="84">
        <v>43598</v>
      </c>
      <c r="E4541" s="85" t="s">
        <v>8587</v>
      </c>
      <c r="F4541" s="85" t="s">
        <v>671</v>
      </c>
      <c r="G4541" s="85">
        <v>400763</v>
      </c>
      <c r="H4541" s="89"/>
      <c r="I4541" s="270" t="s">
        <v>10422</v>
      </c>
      <c r="J4541" s="89"/>
      <c r="K4541" s="89"/>
      <c r="L4541" s="89"/>
      <c r="M4541" s="89"/>
      <c r="N4541" s="271">
        <v>32586.55</v>
      </c>
      <c r="O4541" s="271">
        <v>0</v>
      </c>
      <c r="P4541" s="89" t="s">
        <v>670</v>
      </c>
    </row>
    <row r="4542" spans="1:16" ht="76.5" hidden="1">
      <c r="A4542" s="268">
        <v>25</v>
      </c>
      <c r="B4542" s="89"/>
      <c r="C4542" s="269" t="s">
        <v>45</v>
      </c>
      <c r="D4542" s="84">
        <v>43598</v>
      </c>
      <c r="E4542" s="85" t="s">
        <v>8587</v>
      </c>
      <c r="F4542" s="85" t="s">
        <v>671</v>
      </c>
      <c r="G4542" s="85">
        <v>400761</v>
      </c>
      <c r="H4542" s="89"/>
      <c r="I4542" s="270" t="s">
        <v>10423</v>
      </c>
      <c r="J4542" s="89"/>
      <c r="K4542" s="89"/>
      <c r="L4542" s="89"/>
      <c r="M4542" s="89"/>
      <c r="N4542" s="271">
        <v>77360.539999999994</v>
      </c>
      <c r="O4542" s="271">
        <v>0</v>
      </c>
      <c r="P4542" s="89" t="s">
        <v>670</v>
      </c>
    </row>
    <row r="4543" spans="1:16" ht="76.5" hidden="1">
      <c r="A4543" s="268">
        <v>25</v>
      </c>
      <c r="B4543" s="89"/>
      <c r="C4543" s="269" t="s">
        <v>45</v>
      </c>
      <c r="D4543" s="84">
        <v>43598</v>
      </c>
      <c r="E4543" s="85" t="s">
        <v>8587</v>
      </c>
      <c r="F4543" s="85" t="s">
        <v>671</v>
      </c>
      <c r="G4543" s="85">
        <v>399833</v>
      </c>
      <c r="H4543" s="89"/>
      <c r="I4543" s="270" t="s">
        <v>10424</v>
      </c>
      <c r="J4543" s="89"/>
      <c r="K4543" s="89"/>
      <c r="L4543" s="89"/>
      <c r="M4543" s="89"/>
      <c r="N4543" s="271">
        <v>2001089.84</v>
      </c>
      <c r="O4543" s="271">
        <v>0</v>
      </c>
      <c r="P4543" s="89" t="s">
        <v>670</v>
      </c>
    </row>
    <row r="4544" spans="1:16" ht="76.5" hidden="1">
      <c r="A4544" s="268">
        <v>25</v>
      </c>
      <c r="B4544" s="89"/>
      <c r="C4544" s="269" t="s">
        <v>45</v>
      </c>
      <c r="D4544" s="84">
        <v>43598</v>
      </c>
      <c r="E4544" s="85" t="s">
        <v>8587</v>
      </c>
      <c r="F4544" s="85" t="s">
        <v>671</v>
      </c>
      <c r="G4544" s="85">
        <v>399829</v>
      </c>
      <c r="H4544" s="89"/>
      <c r="I4544" s="270" t="s">
        <v>10425</v>
      </c>
      <c r="J4544" s="89"/>
      <c r="K4544" s="89"/>
      <c r="L4544" s="89"/>
      <c r="M4544" s="89"/>
      <c r="N4544" s="271">
        <v>231016.88</v>
      </c>
      <c r="O4544" s="271">
        <v>0</v>
      </c>
      <c r="P4544" s="89" t="s">
        <v>670</v>
      </c>
    </row>
    <row r="4545" spans="1:16" ht="89.25" hidden="1">
      <c r="A4545" s="268">
        <v>25</v>
      </c>
      <c r="B4545" s="89"/>
      <c r="C4545" s="269" t="s">
        <v>45</v>
      </c>
      <c r="D4545" s="84">
        <v>43598</v>
      </c>
      <c r="E4545" s="85" t="s">
        <v>8587</v>
      </c>
      <c r="F4545" s="85" t="s">
        <v>671</v>
      </c>
      <c r="G4545" s="85">
        <v>399831</v>
      </c>
      <c r="H4545" s="89"/>
      <c r="I4545" s="270" t="s">
        <v>10426</v>
      </c>
      <c r="J4545" s="89"/>
      <c r="K4545" s="89"/>
      <c r="L4545" s="89"/>
      <c r="M4545" s="89"/>
      <c r="N4545" s="271">
        <v>539417.59</v>
      </c>
      <c r="O4545" s="271">
        <v>0</v>
      </c>
      <c r="P4545" s="89" t="s">
        <v>670</v>
      </c>
    </row>
    <row r="4546" spans="1:16" ht="76.5" hidden="1">
      <c r="A4546" s="268">
        <v>25</v>
      </c>
      <c r="B4546" s="89"/>
      <c r="C4546" s="269" t="s">
        <v>45</v>
      </c>
      <c r="D4546" s="84">
        <v>43598</v>
      </c>
      <c r="E4546" s="85" t="s">
        <v>8587</v>
      </c>
      <c r="F4546" s="85" t="s">
        <v>671</v>
      </c>
      <c r="G4546" s="85">
        <v>399828</v>
      </c>
      <c r="H4546" s="89"/>
      <c r="I4546" s="270" t="s">
        <v>10427</v>
      </c>
      <c r="J4546" s="89"/>
      <c r="K4546" s="89"/>
      <c r="L4546" s="89"/>
      <c r="M4546" s="89"/>
      <c r="N4546" s="271">
        <v>1004476.57</v>
      </c>
      <c r="O4546" s="271">
        <v>0</v>
      </c>
      <c r="P4546" s="89" t="s">
        <v>670</v>
      </c>
    </row>
    <row r="4547" spans="1:16" ht="89.25" hidden="1">
      <c r="A4547" s="268">
        <v>25</v>
      </c>
      <c r="B4547" s="89"/>
      <c r="C4547" s="269" t="s">
        <v>45</v>
      </c>
      <c r="D4547" s="84">
        <v>43598</v>
      </c>
      <c r="E4547" s="85" t="s">
        <v>8587</v>
      </c>
      <c r="F4547" s="85" t="s">
        <v>671</v>
      </c>
      <c r="G4547" s="85">
        <v>400764</v>
      </c>
      <c r="H4547" s="89"/>
      <c r="I4547" s="270" t="s">
        <v>10428</v>
      </c>
      <c r="J4547" s="89"/>
      <c r="K4547" s="89"/>
      <c r="L4547" s="89"/>
      <c r="M4547" s="89"/>
      <c r="N4547" s="271">
        <v>190900.81</v>
      </c>
      <c r="O4547" s="271">
        <v>0</v>
      </c>
      <c r="P4547" s="89" t="s">
        <v>670</v>
      </c>
    </row>
    <row r="4548" spans="1:16" ht="76.5" hidden="1">
      <c r="A4548" s="268">
        <v>25</v>
      </c>
      <c r="B4548" s="89"/>
      <c r="C4548" s="269" t="s">
        <v>45</v>
      </c>
      <c r="D4548" s="84">
        <v>43598</v>
      </c>
      <c r="E4548" s="85" t="s">
        <v>8587</v>
      </c>
      <c r="F4548" s="85" t="s">
        <v>671</v>
      </c>
      <c r="G4548" s="85">
        <v>399832</v>
      </c>
      <c r="H4548" s="89"/>
      <c r="I4548" s="270" t="s">
        <v>10429</v>
      </c>
      <c r="J4548" s="89"/>
      <c r="K4548" s="89"/>
      <c r="L4548" s="89"/>
      <c r="M4548" s="89"/>
      <c r="N4548" s="271">
        <v>418925.59</v>
      </c>
      <c r="O4548" s="271">
        <v>0</v>
      </c>
      <c r="P4548" s="89" t="s">
        <v>670</v>
      </c>
    </row>
    <row r="4549" spans="1:16" ht="89.25" hidden="1">
      <c r="A4549" s="268">
        <v>25</v>
      </c>
      <c r="B4549" s="89"/>
      <c r="C4549" s="269" t="s">
        <v>45</v>
      </c>
      <c r="D4549" s="84">
        <v>43598</v>
      </c>
      <c r="E4549" s="85" t="s">
        <v>8588</v>
      </c>
      <c r="F4549" s="85" t="s">
        <v>671</v>
      </c>
      <c r="G4549" s="85">
        <v>399835</v>
      </c>
      <c r="H4549" s="89"/>
      <c r="I4549" s="270" t="s">
        <v>10430</v>
      </c>
      <c r="J4549" s="89"/>
      <c r="K4549" s="89"/>
      <c r="L4549" s="89"/>
      <c r="M4549" s="89"/>
      <c r="N4549" s="271">
        <v>494619.15</v>
      </c>
      <c r="O4549" s="271">
        <v>0</v>
      </c>
      <c r="P4549" s="89" t="s">
        <v>670</v>
      </c>
    </row>
    <row r="4550" spans="1:16" ht="76.5" hidden="1">
      <c r="A4550" s="268">
        <v>25</v>
      </c>
      <c r="B4550" s="89"/>
      <c r="C4550" s="269" t="s">
        <v>45</v>
      </c>
      <c r="D4550" s="84">
        <v>43598</v>
      </c>
      <c r="E4550" s="85" t="s">
        <v>8588</v>
      </c>
      <c r="F4550" s="85" t="s">
        <v>671</v>
      </c>
      <c r="G4550" s="85">
        <v>400765</v>
      </c>
      <c r="H4550" s="89"/>
      <c r="I4550" s="270" t="s">
        <v>10431</v>
      </c>
      <c r="J4550" s="89"/>
      <c r="K4550" s="89"/>
      <c r="L4550" s="89"/>
      <c r="M4550" s="89"/>
      <c r="N4550" s="271">
        <v>32586.55</v>
      </c>
      <c r="O4550" s="271">
        <v>0</v>
      </c>
      <c r="P4550" s="89" t="s">
        <v>670</v>
      </c>
    </row>
    <row r="4551" spans="1:16" ht="63.75" hidden="1">
      <c r="A4551" s="268">
        <v>10</v>
      </c>
      <c r="B4551" s="89"/>
      <c r="C4551" s="269" t="s">
        <v>41</v>
      </c>
      <c r="D4551" s="84">
        <v>43598</v>
      </c>
      <c r="E4551" s="85" t="s">
        <v>8589</v>
      </c>
      <c r="F4551" s="85" t="s">
        <v>6</v>
      </c>
      <c r="G4551" s="85">
        <v>1037413</v>
      </c>
      <c r="H4551" s="89"/>
      <c r="I4551" s="270" t="s">
        <v>10432</v>
      </c>
      <c r="J4551" s="89"/>
      <c r="K4551" s="89"/>
      <c r="L4551" s="89"/>
      <c r="M4551" s="89"/>
      <c r="N4551" s="271">
        <v>0</v>
      </c>
      <c r="O4551" s="271">
        <v>10530.1</v>
      </c>
      <c r="P4551" s="89" t="s">
        <v>670</v>
      </c>
    </row>
    <row r="4552" spans="1:16" ht="63.75" hidden="1">
      <c r="A4552" s="268">
        <v>10</v>
      </c>
      <c r="B4552" s="89"/>
      <c r="C4552" s="269" t="s">
        <v>41</v>
      </c>
      <c r="D4552" s="84">
        <v>43598</v>
      </c>
      <c r="E4552" s="85" t="s">
        <v>8590</v>
      </c>
      <c r="F4552" s="85" t="s">
        <v>6</v>
      </c>
      <c r="G4552" s="85">
        <v>1037415</v>
      </c>
      <c r="H4552" s="89"/>
      <c r="I4552" s="270" t="s">
        <v>10433</v>
      </c>
      <c r="J4552" s="89"/>
      <c r="K4552" s="89"/>
      <c r="L4552" s="89"/>
      <c r="M4552" s="89"/>
      <c r="N4552" s="271">
        <v>0</v>
      </c>
      <c r="O4552" s="271">
        <v>27807.42</v>
      </c>
      <c r="P4552" s="89" t="s">
        <v>670</v>
      </c>
    </row>
    <row r="4553" spans="1:16" ht="63.75" hidden="1">
      <c r="A4553" s="268">
        <v>10</v>
      </c>
      <c r="B4553" s="89"/>
      <c r="C4553" s="269" t="s">
        <v>41</v>
      </c>
      <c r="D4553" s="84">
        <v>43598</v>
      </c>
      <c r="E4553" s="85" t="s">
        <v>8591</v>
      </c>
      <c r="F4553" s="85" t="s">
        <v>6</v>
      </c>
      <c r="G4553" s="85">
        <v>1037419</v>
      </c>
      <c r="H4553" s="89"/>
      <c r="I4553" s="270" t="s">
        <v>10434</v>
      </c>
      <c r="J4553" s="89"/>
      <c r="K4553" s="89"/>
      <c r="L4553" s="89"/>
      <c r="M4553" s="89"/>
      <c r="N4553" s="271">
        <v>0</v>
      </c>
      <c r="O4553" s="271">
        <v>13154.74</v>
      </c>
      <c r="P4553" s="89" t="s">
        <v>670</v>
      </c>
    </row>
    <row r="4554" spans="1:16" ht="63.75" hidden="1">
      <c r="A4554" s="268">
        <v>10</v>
      </c>
      <c r="B4554" s="89"/>
      <c r="C4554" s="269" t="s">
        <v>41</v>
      </c>
      <c r="D4554" s="84">
        <v>43598</v>
      </c>
      <c r="E4554" s="85" t="s">
        <v>8592</v>
      </c>
      <c r="F4554" s="85" t="s">
        <v>6</v>
      </c>
      <c r="G4554" s="85">
        <v>1037548</v>
      </c>
      <c r="H4554" s="89"/>
      <c r="I4554" s="270" t="s">
        <v>10435</v>
      </c>
      <c r="J4554" s="89"/>
      <c r="K4554" s="89"/>
      <c r="L4554" s="89"/>
      <c r="M4554" s="89"/>
      <c r="N4554" s="271">
        <v>0</v>
      </c>
      <c r="O4554" s="271">
        <v>242363.8</v>
      </c>
      <c r="P4554" s="89" t="s">
        <v>670</v>
      </c>
    </row>
    <row r="4555" spans="1:16" ht="76.5" hidden="1">
      <c r="A4555" s="268" t="s">
        <v>557</v>
      </c>
      <c r="B4555" s="89"/>
      <c r="C4555" s="269" t="s">
        <v>781</v>
      </c>
      <c r="D4555" s="84">
        <v>43598</v>
      </c>
      <c r="E4555" s="85" t="s">
        <v>8593</v>
      </c>
      <c r="F4555" s="85" t="s">
        <v>6</v>
      </c>
      <c r="G4555" s="85">
        <v>1117754</v>
      </c>
      <c r="H4555" s="89"/>
      <c r="I4555" s="270" t="s">
        <v>10436</v>
      </c>
      <c r="J4555" s="89"/>
      <c r="K4555" s="89"/>
      <c r="L4555" s="89"/>
      <c r="M4555" s="89"/>
      <c r="N4555" s="271">
        <v>0</v>
      </c>
      <c r="O4555" s="271">
        <v>70000</v>
      </c>
      <c r="P4555" s="89" t="s">
        <v>670</v>
      </c>
    </row>
    <row r="4556" spans="1:16" ht="63.75" hidden="1">
      <c r="A4556" s="268">
        <v>10</v>
      </c>
      <c r="B4556" s="89"/>
      <c r="C4556" s="269" t="s">
        <v>41</v>
      </c>
      <c r="D4556" s="84">
        <v>43598</v>
      </c>
      <c r="E4556" s="85" t="s">
        <v>8594</v>
      </c>
      <c r="F4556" s="85" t="s">
        <v>15</v>
      </c>
      <c r="G4556" s="85">
        <v>1037414</v>
      </c>
      <c r="H4556" s="89"/>
      <c r="I4556" s="270" t="s">
        <v>10437</v>
      </c>
      <c r="J4556" s="89"/>
      <c r="K4556" s="89"/>
      <c r="L4556" s="89"/>
      <c r="M4556" s="89"/>
      <c r="N4556" s="271">
        <v>50</v>
      </c>
      <c r="O4556" s="271">
        <v>0</v>
      </c>
      <c r="P4556" s="89" t="s">
        <v>670</v>
      </c>
    </row>
    <row r="4557" spans="1:16" ht="63.75" hidden="1">
      <c r="A4557" s="268">
        <v>10</v>
      </c>
      <c r="B4557" s="89"/>
      <c r="C4557" s="269" t="s">
        <v>41</v>
      </c>
      <c r="D4557" s="84">
        <v>43598</v>
      </c>
      <c r="E4557" s="85" t="s">
        <v>8595</v>
      </c>
      <c r="F4557" s="85" t="s">
        <v>15</v>
      </c>
      <c r="G4557" s="85">
        <v>1037416</v>
      </c>
      <c r="H4557" s="89"/>
      <c r="I4557" s="270" t="s">
        <v>10438</v>
      </c>
      <c r="J4557" s="89"/>
      <c r="K4557" s="89"/>
      <c r="L4557" s="89"/>
      <c r="M4557" s="89"/>
      <c r="N4557" s="271">
        <v>50</v>
      </c>
      <c r="O4557" s="271">
        <v>0</v>
      </c>
      <c r="P4557" s="89" t="s">
        <v>670</v>
      </c>
    </row>
    <row r="4558" spans="1:16" ht="63.75" hidden="1">
      <c r="A4558" s="268">
        <v>10</v>
      </c>
      <c r="B4558" s="89"/>
      <c r="C4558" s="269" t="s">
        <v>41</v>
      </c>
      <c r="D4558" s="84">
        <v>43598</v>
      </c>
      <c r="E4558" s="85" t="s">
        <v>8596</v>
      </c>
      <c r="F4558" s="85" t="s">
        <v>15</v>
      </c>
      <c r="G4558" s="85">
        <v>1037420</v>
      </c>
      <c r="H4558" s="89"/>
      <c r="I4558" s="270" t="s">
        <v>10439</v>
      </c>
      <c r="J4558" s="89"/>
      <c r="K4558" s="89"/>
      <c r="L4558" s="89"/>
      <c r="M4558" s="89"/>
      <c r="N4558" s="271">
        <v>50</v>
      </c>
      <c r="O4558" s="271">
        <v>0</v>
      </c>
      <c r="P4558" s="89" t="s">
        <v>670</v>
      </c>
    </row>
    <row r="4559" spans="1:16" ht="63.75" hidden="1">
      <c r="A4559" s="268">
        <v>10</v>
      </c>
      <c r="B4559" s="89"/>
      <c r="C4559" s="269" t="s">
        <v>41</v>
      </c>
      <c r="D4559" s="84">
        <v>43598</v>
      </c>
      <c r="E4559" s="85" t="s">
        <v>8597</v>
      </c>
      <c r="F4559" s="85" t="s">
        <v>15</v>
      </c>
      <c r="G4559" s="85">
        <v>1037549</v>
      </c>
      <c r="H4559" s="89"/>
      <c r="I4559" s="270" t="s">
        <v>10440</v>
      </c>
      <c r="J4559" s="89"/>
      <c r="K4559" s="89"/>
      <c r="L4559" s="89"/>
      <c r="M4559" s="89"/>
      <c r="N4559" s="271">
        <v>50</v>
      </c>
      <c r="O4559" s="271">
        <v>0</v>
      </c>
      <c r="P4559" s="89" t="s">
        <v>670</v>
      </c>
    </row>
    <row r="4560" spans="1:16" ht="51" hidden="1">
      <c r="A4560" s="268">
        <v>513</v>
      </c>
      <c r="B4560" s="89"/>
      <c r="C4560" s="269" t="s">
        <v>171</v>
      </c>
      <c r="D4560" s="84">
        <v>43598</v>
      </c>
      <c r="E4560" s="85" t="s">
        <v>8598</v>
      </c>
      <c r="F4560" s="85" t="s">
        <v>15</v>
      </c>
      <c r="G4560" s="85">
        <v>1037552</v>
      </c>
      <c r="H4560" s="89"/>
      <c r="I4560" s="270" t="s">
        <v>10441</v>
      </c>
      <c r="J4560" s="89"/>
      <c r="K4560" s="89"/>
      <c r="L4560" s="89"/>
      <c r="M4560" s="89"/>
      <c r="N4560" s="271">
        <v>50</v>
      </c>
      <c r="O4560" s="271">
        <v>0</v>
      </c>
      <c r="P4560" s="89" t="s">
        <v>670</v>
      </c>
    </row>
    <row r="4561" spans="1:16" ht="51" hidden="1">
      <c r="A4561" s="268">
        <v>513</v>
      </c>
      <c r="B4561" s="89"/>
      <c r="C4561" s="269" t="s">
        <v>171</v>
      </c>
      <c r="D4561" s="84">
        <v>43598</v>
      </c>
      <c r="E4561" s="85" t="s">
        <v>8599</v>
      </c>
      <c r="F4561" s="85" t="s">
        <v>15</v>
      </c>
      <c r="G4561" s="85">
        <v>1037554</v>
      </c>
      <c r="H4561" s="89"/>
      <c r="I4561" s="270" t="s">
        <v>10442</v>
      </c>
      <c r="J4561" s="89"/>
      <c r="K4561" s="89"/>
      <c r="L4561" s="89"/>
      <c r="M4561" s="89"/>
      <c r="N4561" s="271">
        <v>50</v>
      </c>
      <c r="O4561" s="271">
        <v>0</v>
      </c>
      <c r="P4561" s="89" t="s">
        <v>670</v>
      </c>
    </row>
    <row r="4562" spans="1:16" ht="51" hidden="1">
      <c r="A4562" s="268">
        <v>513</v>
      </c>
      <c r="B4562" s="89"/>
      <c r="C4562" s="269" t="s">
        <v>171</v>
      </c>
      <c r="D4562" s="84">
        <v>43598</v>
      </c>
      <c r="E4562" s="85" t="s">
        <v>8600</v>
      </c>
      <c r="F4562" s="85" t="s">
        <v>15</v>
      </c>
      <c r="G4562" s="85">
        <v>1037556</v>
      </c>
      <c r="H4562" s="89"/>
      <c r="I4562" s="270" t="s">
        <v>10443</v>
      </c>
      <c r="J4562" s="89"/>
      <c r="K4562" s="89"/>
      <c r="L4562" s="89"/>
      <c r="M4562" s="89"/>
      <c r="N4562" s="271">
        <v>50</v>
      </c>
      <c r="O4562" s="271">
        <v>0</v>
      </c>
      <c r="P4562" s="89" t="s">
        <v>670</v>
      </c>
    </row>
    <row r="4563" spans="1:16" ht="51" hidden="1">
      <c r="A4563" s="268">
        <v>513</v>
      </c>
      <c r="B4563" s="89"/>
      <c r="C4563" s="269" t="s">
        <v>171</v>
      </c>
      <c r="D4563" s="84">
        <v>43598</v>
      </c>
      <c r="E4563" s="85" t="s">
        <v>8601</v>
      </c>
      <c r="F4563" s="85" t="s">
        <v>15</v>
      </c>
      <c r="G4563" s="85">
        <v>1037408</v>
      </c>
      <c r="H4563" s="89"/>
      <c r="I4563" s="270" t="s">
        <v>719</v>
      </c>
      <c r="J4563" s="89"/>
      <c r="K4563" s="89"/>
      <c r="L4563" s="89"/>
      <c r="M4563" s="89"/>
      <c r="N4563" s="271">
        <v>50</v>
      </c>
      <c r="O4563" s="271">
        <v>0</v>
      </c>
      <c r="P4563" s="89" t="s">
        <v>670</v>
      </c>
    </row>
    <row r="4564" spans="1:16" ht="63.75" hidden="1">
      <c r="A4564" s="268">
        <v>597</v>
      </c>
      <c r="B4564" s="89"/>
      <c r="C4564" s="269" t="s">
        <v>734</v>
      </c>
      <c r="D4564" s="84">
        <v>43598</v>
      </c>
      <c r="E4564" s="85" t="s">
        <v>8602</v>
      </c>
      <c r="F4564" s="85" t="s">
        <v>15</v>
      </c>
      <c r="G4564" s="85">
        <v>1037412</v>
      </c>
      <c r="H4564" s="89"/>
      <c r="I4564" s="270" t="s">
        <v>10444</v>
      </c>
      <c r="J4564" s="89"/>
      <c r="K4564" s="89"/>
      <c r="L4564" s="89"/>
      <c r="M4564" s="89"/>
      <c r="N4564" s="271">
        <v>50</v>
      </c>
      <c r="O4564" s="271">
        <v>0</v>
      </c>
      <c r="P4564" s="89" t="s">
        <v>670</v>
      </c>
    </row>
    <row r="4565" spans="1:16" ht="76.5" hidden="1">
      <c r="A4565" s="268" t="s">
        <v>557</v>
      </c>
      <c r="B4565" s="89"/>
      <c r="C4565" s="269" t="s">
        <v>781</v>
      </c>
      <c r="D4565" s="84">
        <v>43598</v>
      </c>
      <c r="E4565" s="85" t="s">
        <v>8603</v>
      </c>
      <c r="F4565" s="85" t="s">
        <v>6</v>
      </c>
      <c r="G4565" s="85">
        <v>953883</v>
      </c>
      <c r="H4565" s="89"/>
      <c r="I4565" s="270" t="s">
        <v>10445</v>
      </c>
      <c r="J4565" s="89"/>
      <c r="K4565" s="89"/>
      <c r="L4565" s="89"/>
      <c r="M4565" s="89"/>
      <c r="N4565" s="271">
        <v>0</v>
      </c>
      <c r="O4565" s="271">
        <v>1880820.96</v>
      </c>
      <c r="P4565" s="89" t="s">
        <v>670</v>
      </c>
    </row>
    <row r="4566" spans="1:16" ht="51" hidden="1">
      <c r="A4566" s="268">
        <v>119</v>
      </c>
      <c r="B4566" s="89"/>
      <c r="C4566" s="269" t="s">
        <v>63</v>
      </c>
      <c r="D4566" s="84">
        <v>43598</v>
      </c>
      <c r="E4566" s="85" t="s">
        <v>8604</v>
      </c>
      <c r="F4566" s="85" t="s">
        <v>11</v>
      </c>
      <c r="G4566" s="85">
        <v>953983</v>
      </c>
      <c r="H4566" s="89"/>
      <c r="I4566" s="270" t="s">
        <v>10446</v>
      </c>
      <c r="J4566" s="89"/>
      <c r="K4566" s="89"/>
      <c r="L4566" s="89"/>
      <c r="M4566" s="89"/>
      <c r="N4566" s="271">
        <v>50</v>
      </c>
      <c r="O4566" s="271">
        <v>0</v>
      </c>
      <c r="P4566" s="89" t="s">
        <v>670</v>
      </c>
    </row>
    <row r="4567" spans="1:16" ht="51" hidden="1">
      <c r="A4567" s="268">
        <v>119</v>
      </c>
      <c r="B4567" s="89"/>
      <c r="C4567" s="269" t="s">
        <v>63</v>
      </c>
      <c r="D4567" s="84">
        <v>43598</v>
      </c>
      <c r="E4567" s="85" t="s">
        <v>8605</v>
      </c>
      <c r="F4567" s="85" t="s">
        <v>11</v>
      </c>
      <c r="G4567" s="85">
        <v>953986</v>
      </c>
      <c r="H4567" s="89"/>
      <c r="I4567" s="270" t="s">
        <v>10447</v>
      </c>
      <c r="J4567" s="89"/>
      <c r="K4567" s="89"/>
      <c r="L4567" s="89"/>
      <c r="M4567" s="89"/>
      <c r="N4567" s="271">
        <v>50</v>
      </c>
      <c r="O4567" s="271">
        <v>0</v>
      </c>
      <c r="P4567" s="89" t="s">
        <v>670</v>
      </c>
    </row>
    <row r="4568" spans="1:16" ht="51" hidden="1">
      <c r="A4568" s="268">
        <v>117</v>
      </c>
      <c r="B4568" s="89"/>
      <c r="C4568" s="269" t="s">
        <v>62</v>
      </c>
      <c r="D4568" s="84">
        <v>43598</v>
      </c>
      <c r="E4568" s="85" t="s">
        <v>8606</v>
      </c>
      <c r="F4568" s="85" t="s">
        <v>11</v>
      </c>
      <c r="G4568" s="85">
        <v>953990</v>
      </c>
      <c r="H4568" s="89"/>
      <c r="I4568" s="270" t="s">
        <v>10448</v>
      </c>
      <c r="J4568" s="89"/>
      <c r="K4568" s="89"/>
      <c r="L4568" s="89"/>
      <c r="M4568" s="89"/>
      <c r="N4568" s="271">
        <v>50</v>
      </c>
      <c r="O4568" s="271">
        <v>0</v>
      </c>
      <c r="P4568" s="89" t="s">
        <v>670</v>
      </c>
    </row>
    <row r="4569" spans="1:16" ht="76.5" hidden="1">
      <c r="A4569" s="268">
        <v>573</v>
      </c>
      <c r="B4569" s="89"/>
      <c r="C4569" s="269" t="s">
        <v>178</v>
      </c>
      <c r="D4569" s="84">
        <v>43598</v>
      </c>
      <c r="E4569" s="85" t="s">
        <v>8607</v>
      </c>
      <c r="F4569" s="85" t="s">
        <v>11</v>
      </c>
      <c r="G4569" s="85">
        <v>954003</v>
      </c>
      <c r="H4569" s="89"/>
      <c r="I4569" s="270" t="s">
        <v>10449</v>
      </c>
      <c r="J4569" s="89"/>
      <c r="K4569" s="89"/>
      <c r="L4569" s="89"/>
      <c r="M4569" s="89"/>
      <c r="N4569" s="271">
        <v>50</v>
      </c>
      <c r="O4569" s="271">
        <v>0</v>
      </c>
      <c r="P4569" s="89" t="s">
        <v>670</v>
      </c>
    </row>
    <row r="4570" spans="1:16" ht="51" hidden="1">
      <c r="A4570" s="268">
        <v>513</v>
      </c>
      <c r="B4570" s="89"/>
      <c r="C4570" s="269" t="s">
        <v>171</v>
      </c>
      <c r="D4570" s="84">
        <v>43598</v>
      </c>
      <c r="E4570" s="85" t="s">
        <v>8608</v>
      </c>
      <c r="F4570" s="85" t="s">
        <v>15</v>
      </c>
      <c r="G4570" s="85">
        <v>1037558</v>
      </c>
      <c r="H4570" s="89"/>
      <c r="I4570" s="270" t="s">
        <v>10450</v>
      </c>
      <c r="J4570" s="89"/>
      <c r="K4570" s="89"/>
      <c r="L4570" s="89"/>
      <c r="M4570" s="89"/>
      <c r="N4570" s="271">
        <v>50</v>
      </c>
      <c r="O4570" s="271">
        <v>0</v>
      </c>
      <c r="P4570" s="89" t="s">
        <v>670</v>
      </c>
    </row>
    <row r="4571" spans="1:16" ht="51" hidden="1">
      <c r="A4571" s="268">
        <v>513</v>
      </c>
      <c r="B4571" s="89"/>
      <c r="C4571" s="269" t="s">
        <v>171</v>
      </c>
      <c r="D4571" s="84">
        <v>43598</v>
      </c>
      <c r="E4571" s="85" t="s">
        <v>8609</v>
      </c>
      <c r="F4571" s="85" t="s">
        <v>15</v>
      </c>
      <c r="G4571" s="85">
        <v>1037560</v>
      </c>
      <c r="H4571" s="89"/>
      <c r="I4571" s="270" t="s">
        <v>10451</v>
      </c>
      <c r="J4571" s="89"/>
      <c r="K4571" s="89"/>
      <c r="L4571" s="89"/>
      <c r="M4571" s="89"/>
      <c r="N4571" s="271">
        <v>50</v>
      </c>
      <c r="O4571" s="271">
        <v>0</v>
      </c>
      <c r="P4571" s="89" t="s">
        <v>670</v>
      </c>
    </row>
    <row r="4572" spans="1:16" ht="63.75" hidden="1">
      <c r="A4572" s="268">
        <v>597</v>
      </c>
      <c r="B4572" s="89"/>
      <c r="C4572" s="269" t="s">
        <v>734</v>
      </c>
      <c r="D4572" s="84">
        <v>43598</v>
      </c>
      <c r="E4572" s="85" t="s">
        <v>8610</v>
      </c>
      <c r="F4572" s="85" t="s">
        <v>15</v>
      </c>
      <c r="G4572" s="85">
        <v>1037569</v>
      </c>
      <c r="H4572" s="89"/>
      <c r="I4572" s="270" t="s">
        <v>10452</v>
      </c>
      <c r="J4572" s="89"/>
      <c r="K4572" s="89"/>
      <c r="L4572" s="89"/>
      <c r="M4572" s="89"/>
      <c r="N4572" s="271">
        <v>50</v>
      </c>
      <c r="O4572" s="271">
        <v>0</v>
      </c>
      <c r="P4572" s="89" t="s">
        <v>670</v>
      </c>
    </row>
    <row r="4573" spans="1:16" ht="63.75" hidden="1">
      <c r="A4573" s="268">
        <v>16</v>
      </c>
      <c r="B4573" s="89"/>
      <c r="C4573" s="269" t="s">
        <v>43</v>
      </c>
      <c r="D4573" s="84">
        <v>43598</v>
      </c>
      <c r="E4573" s="85" t="s">
        <v>8611</v>
      </c>
      <c r="F4573" s="85" t="s">
        <v>13</v>
      </c>
      <c r="G4573" s="85">
        <v>954063</v>
      </c>
      <c r="H4573" s="89"/>
      <c r="I4573" s="270" t="s">
        <v>10453</v>
      </c>
      <c r="J4573" s="89"/>
      <c r="K4573" s="89"/>
      <c r="L4573" s="89"/>
      <c r="M4573" s="89"/>
      <c r="N4573" s="271">
        <v>117.24</v>
      </c>
      <c r="O4573" s="271">
        <v>0</v>
      </c>
      <c r="P4573" s="89" t="s">
        <v>670</v>
      </c>
    </row>
    <row r="4574" spans="1:16" ht="63.75" hidden="1">
      <c r="A4574" s="268">
        <v>16</v>
      </c>
      <c r="B4574" s="89"/>
      <c r="C4574" s="269" t="s">
        <v>43</v>
      </c>
      <c r="D4574" s="84">
        <v>43598</v>
      </c>
      <c r="E4574" s="85" t="s">
        <v>8612</v>
      </c>
      <c r="F4574" s="85" t="s">
        <v>11</v>
      </c>
      <c r="G4574" s="85">
        <v>954063</v>
      </c>
      <c r="H4574" s="89"/>
      <c r="I4574" s="270" t="s">
        <v>10454</v>
      </c>
      <c r="J4574" s="89"/>
      <c r="K4574" s="89"/>
      <c r="L4574" s="89"/>
      <c r="M4574" s="89"/>
      <c r="N4574" s="271">
        <v>50</v>
      </c>
      <c r="O4574" s="271">
        <v>0</v>
      </c>
      <c r="P4574" s="89" t="s">
        <v>670</v>
      </c>
    </row>
    <row r="4575" spans="1:16" ht="76.5" hidden="1">
      <c r="A4575" s="268">
        <v>16</v>
      </c>
      <c r="B4575" s="89"/>
      <c r="C4575" s="269" t="s">
        <v>43</v>
      </c>
      <c r="D4575" s="84">
        <v>43598</v>
      </c>
      <c r="E4575" s="85" t="s">
        <v>8613</v>
      </c>
      <c r="F4575" s="85" t="s">
        <v>13</v>
      </c>
      <c r="G4575" s="85">
        <v>954080</v>
      </c>
      <c r="H4575" s="89"/>
      <c r="I4575" s="270" t="s">
        <v>10455</v>
      </c>
      <c r="J4575" s="89"/>
      <c r="K4575" s="89"/>
      <c r="L4575" s="89"/>
      <c r="M4575" s="89"/>
      <c r="N4575" s="271">
        <v>39.119999999999997</v>
      </c>
      <c r="O4575" s="271">
        <v>0</v>
      </c>
      <c r="P4575" s="89" t="s">
        <v>670</v>
      </c>
    </row>
    <row r="4576" spans="1:16" ht="63.75" hidden="1">
      <c r="A4576" s="268">
        <v>16</v>
      </c>
      <c r="B4576" s="89"/>
      <c r="C4576" s="269" t="s">
        <v>43</v>
      </c>
      <c r="D4576" s="84">
        <v>43598</v>
      </c>
      <c r="E4576" s="85" t="s">
        <v>8614</v>
      </c>
      <c r="F4576" s="85" t="s">
        <v>11</v>
      </c>
      <c r="G4576" s="85">
        <v>954080</v>
      </c>
      <c r="H4576" s="89"/>
      <c r="I4576" s="270" t="s">
        <v>10456</v>
      </c>
      <c r="J4576" s="89"/>
      <c r="K4576" s="89"/>
      <c r="L4576" s="89"/>
      <c r="M4576" s="89"/>
      <c r="N4576" s="271">
        <v>50</v>
      </c>
      <c r="O4576" s="271">
        <v>0</v>
      </c>
      <c r="P4576" s="89" t="s">
        <v>670</v>
      </c>
    </row>
    <row r="4577" spans="1:16" ht="63.75" hidden="1">
      <c r="A4577" s="268">
        <v>222</v>
      </c>
      <c r="B4577" s="89"/>
      <c r="C4577" s="269" t="s">
        <v>103</v>
      </c>
      <c r="D4577" s="84">
        <v>43598</v>
      </c>
      <c r="E4577" s="85" t="s">
        <v>8615</v>
      </c>
      <c r="F4577" s="85" t="s">
        <v>13</v>
      </c>
      <c r="G4577" s="85">
        <v>954088</v>
      </c>
      <c r="H4577" s="89"/>
      <c r="I4577" s="270" t="s">
        <v>10457</v>
      </c>
      <c r="J4577" s="89"/>
      <c r="K4577" s="89"/>
      <c r="L4577" s="89"/>
      <c r="M4577" s="89"/>
      <c r="N4577" s="271">
        <v>117.28</v>
      </c>
      <c r="O4577" s="271">
        <v>0</v>
      </c>
      <c r="P4577" s="89" t="s">
        <v>670</v>
      </c>
    </row>
    <row r="4578" spans="1:16" ht="63.75" hidden="1">
      <c r="A4578" s="268">
        <v>222</v>
      </c>
      <c r="B4578" s="89"/>
      <c r="C4578" s="269" t="s">
        <v>103</v>
      </c>
      <c r="D4578" s="84">
        <v>43598</v>
      </c>
      <c r="E4578" s="85" t="s">
        <v>8616</v>
      </c>
      <c r="F4578" s="85" t="s">
        <v>11</v>
      </c>
      <c r="G4578" s="85">
        <v>954088</v>
      </c>
      <c r="H4578" s="89"/>
      <c r="I4578" s="270" t="s">
        <v>10458</v>
      </c>
      <c r="J4578" s="89"/>
      <c r="K4578" s="89"/>
      <c r="L4578" s="89"/>
      <c r="M4578" s="89"/>
      <c r="N4578" s="271">
        <v>50</v>
      </c>
      <c r="O4578" s="271">
        <v>0</v>
      </c>
      <c r="P4578" s="89" t="s">
        <v>670</v>
      </c>
    </row>
    <row r="4579" spans="1:16" ht="76.5" hidden="1">
      <c r="A4579" s="268">
        <v>197</v>
      </c>
      <c r="B4579" s="89"/>
      <c r="C4579" s="269" t="s">
        <v>1353</v>
      </c>
      <c r="D4579" s="84">
        <v>43598</v>
      </c>
      <c r="E4579" s="85" t="s">
        <v>8617</v>
      </c>
      <c r="F4579" s="85" t="s">
        <v>13</v>
      </c>
      <c r="G4579" s="85">
        <v>954095</v>
      </c>
      <c r="H4579" s="89"/>
      <c r="I4579" s="270" t="s">
        <v>10459</v>
      </c>
      <c r="J4579" s="89"/>
      <c r="K4579" s="89"/>
      <c r="L4579" s="89"/>
      <c r="M4579" s="89"/>
      <c r="N4579" s="271">
        <v>97.72</v>
      </c>
      <c r="O4579" s="271">
        <v>0</v>
      </c>
      <c r="P4579" s="89" t="s">
        <v>670</v>
      </c>
    </row>
    <row r="4580" spans="1:16" ht="76.5" hidden="1">
      <c r="A4580" s="268">
        <v>197</v>
      </c>
      <c r="B4580" s="89"/>
      <c r="C4580" s="269" t="s">
        <v>1353</v>
      </c>
      <c r="D4580" s="84">
        <v>43598</v>
      </c>
      <c r="E4580" s="85" t="s">
        <v>8618</v>
      </c>
      <c r="F4580" s="85" t="s">
        <v>11</v>
      </c>
      <c r="G4580" s="85">
        <v>954095</v>
      </c>
      <c r="H4580" s="89"/>
      <c r="I4580" s="270" t="s">
        <v>10460</v>
      </c>
      <c r="J4580" s="89"/>
      <c r="K4580" s="89"/>
      <c r="L4580" s="89"/>
      <c r="M4580" s="89"/>
      <c r="N4580" s="271">
        <v>50</v>
      </c>
      <c r="O4580" s="271">
        <v>0</v>
      </c>
      <c r="P4580" s="89" t="s">
        <v>670</v>
      </c>
    </row>
    <row r="4581" spans="1:16" ht="63.75" hidden="1">
      <c r="A4581" s="268">
        <v>119</v>
      </c>
      <c r="B4581" s="89"/>
      <c r="C4581" s="269" t="s">
        <v>63</v>
      </c>
      <c r="D4581" s="84">
        <v>43598</v>
      </c>
      <c r="E4581" s="85" t="s">
        <v>8619</v>
      </c>
      <c r="F4581" s="85" t="s">
        <v>11</v>
      </c>
      <c r="G4581" s="85">
        <v>954106</v>
      </c>
      <c r="H4581" s="89"/>
      <c r="I4581" s="270" t="s">
        <v>10461</v>
      </c>
      <c r="J4581" s="89"/>
      <c r="K4581" s="89"/>
      <c r="L4581" s="89"/>
      <c r="M4581" s="89"/>
      <c r="N4581" s="271">
        <v>50</v>
      </c>
      <c r="O4581" s="271">
        <v>0</v>
      </c>
      <c r="P4581" s="89" t="s">
        <v>670</v>
      </c>
    </row>
    <row r="4582" spans="1:16" ht="51">
      <c r="A4582" s="268">
        <v>48</v>
      </c>
      <c r="B4582" s="89"/>
      <c r="C4582" s="269" t="s">
        <v>50</v>
      </c>
      <c r="D4582" s="84">
        <v>43599</v>
      </c>
      <c r="E4582" s="85" t="s">
        <v>8620</v>
      </c>
      <c r="F4582" s="85" t="s">
        <v>3</v>
      </c>
      <c r="G4582" s="85">
        <v>1741027</v>
      </c>
      <c r="H4582" s="89"/>
      <c r="I4582" s="270" t="s">
        <v>10462</v>
      </c>
      <c r="J4582" s="89"/>
      <c r="K4582" s="89"/>
      <c r="L4582" s="89"/>
      <c r="M4582" s="89"/>
      <c r="N4582" s="271">
        <v>0</v>
      </c>
      <c r="O4582" s="271">
        <v>550</v>
      </c>
      <c r="P4582" s="89" t="s">
        <v>670</v>
      </c>
    </row>
    <row r="4583" spans="1:16" ht="38.25">
      <c r="A4583" s="268">
        <v>291</v>
      </c>
      <c r="B4583" s="89"/>
      <c r="C4583" s="269" t="s">
        <v>129</v>
      </c>
      <c r="D4583" s="84">
        <v>43599</v>
      </c>
      <c r="E4583" s="85" t="s">
        <v>8621</v>
      </c>
      <c r="F4583" s="85" t="s">
        <v>3</v>
      </c>
      <c r="G4583" s="85">
        <v>1741031</v>
      </c>
      <c r="H4583" s="89"/>
      <c r="I4583" s="270" t="s">
        <v>10463</v>
      </c>
      <c r="J4583" s="89"/>
      <c r="K4583" s="89"/>
      <c r="L4583" s="89"/>
      <c r="M4583" s="89"/>
      <c r="N4583" s="271">
        <v>0</v>
      </c>
      <c r="O4583" s="271">
        <v>6</v>
      </c>
      <c r="P4583" s="89" t="s">
        <v>670</v>
      </c>
    </row>
    <row r="4584" spans="1:16" ht="38.25">
      <c r="A4584" s="268" t="s">
        <v>565</v>
      </c>
      <c r="B4584" s="89"/>
      <c r="C4584" s="269" t="s">
        <v>615</v>
      </c>
      <c r="D4584" s="84">
        <v>43599</v>
      </c>
      <c r="E4584" s="85" t="s">
        <v>8622</v>
      </c>
      <c r="F4584" s="85" t="s">
        <v>3</v>
      </c>
      <c r="G4584" s="85">
        <v>1741033</v>
      </c>
      <c r="H4584" s="89"/>
      <c r="I4584" s="270" t="s">
        <v>10464</v>
      </c>
      <c r="J4584" s="89"/>
      <c r="K4584" s="89"/>
      <c r="L4584" s="89"/>
      <c r="M4584" s="89"/>
      <c r="N4584" s="271">
        <v>0</v>
      </c>
      <c r="O4584" s="271">
        <v>0.79</v>
      </c>
      <c r="P4584" s="89" t="s">
        <v>670</v>
      </c>
    </row>
    <row r="4585" spans="1:16" ht="51">
      <c r="A4585" s="268">
        <v>46</v>
      </c>
      <c r="B4585" s="89"/>
      <c r="C4585" s="269" t="s">
        <v>48</v>
      </c>
      <c r="D4585" s="84">
        <v>43599</v>
      </c>
      <c r="E4585" s="85" t="s">
        <v>8623</v>
      </c>
      <c r="F4585" s="85" t="s">
        <v>3</v>
      </c>
      <c r="G4585" s="85">
        <v>1741036</v>
      </c>
      <c r="H4585" s="89"/>
      <c r="I4585" s="270" t="s">
        <v>10465</v>
      </c>
      <c r="J4585" s="89"/>
      <c r="K4585" s="89"/>
      <c r="L4585" s="89"/>
      <c r="M4585" s="89"/>
      <c r="N4585" s="271">
        <v>0</v>
      </c>
      <c r="O4585" s="271">
        <v>10</v>
      </c>
      <c r="P4585" s="89" t="s">
        <v>670</v>
      </c>
    </row>
    <row r="4586" spans="1:16" ht="51">
      <c r="A4586" s="268">
        <v>526</v>
      </c>
      <c r="B4586" s="89"/>
      <c r="C4586" s="269" t="s">
        <v>610</v>
      </c>
      <c r="D4586" s="84">
        <v>43599</v>
      </c>
      <c r="E4586" s="85" t="s">
        <v>8624</v>
      </c>
      <c r="F4586" s="85" t="s">
        <v>3</v>
      </c>
      <c r="G4586" s="85">
        <v>1741022</v>
      </c>
      <c r="H4586" s="89"/>
      <c r="I4586" s="270" t="s">
        <v>10466</v>
      </c>
      <c r="J4586" s="89"/>
      <c r="K4586" s="89"/>
      <c r="L4586" s="89"/>
      <c r="M4586" s="89"/>
      <c r="N4586" s="271">
        <v>0</v>
      </c>
      <c r="O4586" s="271">
        <v>64.930000000000007</v>
      </c>
      <c r="P4586" s="89" t="s">
        <v>670</v>
      </c>
    </row>
    <row r="4587" spans="1:16" ht="38.25">
      <c r="A4587" s="268" t="s">
        <v>565</v>
      </c>
      <c r="B4587" s="89"/>
      <c r="C4587" s="269" t="s">
        <v>615</v>
      </c>
      <c r="D4587" s="84">
        <v>43599</v>
      </c>
      <c r="E4587" s="85" t="s">
        <v>8625</v>
      </c>
      <c r="F4587" s="85" t="s">
        <v>3</v>
      </c>
      <c r="G4587" s="85">
        <v>1740996</v>
      </c>
      <c r="H4587" s="89"/>
      <c r="I4587" s="270" t="s">
        <v>10467</v>
      </c>
      <c r="J4587" s="89"/>
      <c r="K4587" s="89"/>
      <c r="L4587" s="89"/>
      <c r="M4587" s="89"/>
      <c r="N4587" s="271">
        <v>0</v>
      </c>
      <c r="O4587" s="271">
        <v>386</v>
      </c>
      <c r="P4587" s="89" t="s">
        <v>670</v>
      </c>
    </row>
    <row r="4588" spans="1:16" ht="51">
      <c r="A4588" s="268">
        <v>526</v>
      </c>
      <c r="B4588" s="89"/>
      <c r="C4588" s="269" t="s">
        <v>610</v>
      </c>
      <c r="D4588" s="84">
        <v>43599</v>
      </c>
      <c r="E4588" s="85" t="s">
        <v>8626</v>
      </c>
      <c r="F4588" s="85" t="s">
        <v>3</v>
      </c>
      <c r="G4588" s="85">
        <v>1740995</v>
      </c>
      <c r="H4588" s="89"/>
      <c r="I4588" s="270" t="s">
        <v>10468</v>
      </c>
      <c r="J4588" s="89"/>
      <c r="K4588" s="89"/>
      <c r="L4588" s="89"/>
      <c r="M4588" s="89"/>
      <c r="N4588" s="271">
        <v>0</v>
      </c>
      <c r="O4588" s="271">
        <v>70</v>
      </c>
      <c r="P4588" s="89" t="s">
        <v>670</v>
      </c>
    </row>
    <row r="4589" spans="1:16" ht="51">
      <c r="A4589" s="268">
        <v>132</v>
      </c>
      <c r="B4589" s="89"/>
      <c r="C4589" s="269" t="s">
        <v>68</v>
      </c>
      <c r="D4589" s="84">
        <v>43599</v>
      </c>
      <c r="E4589" s="85" t="s">
        <v>8627</v>
      </c>
      <c r="F4589" s="85" t="s">
        <v>3</v>
      </c>
      <c r="G4589" s="85">
        <v>1740990</v>
      </c>
      <c r="H4589" s="89"/>
      <c r="I4589" s="270" t="s">
        <v>10469</v>
      </c>
      <c r="J4589" s="89"/>
      <c r="K4589" s="89"/>
      <c r="L4589" s="89"/>
      <c r="M4589" s="89"/>
      <c r="N4589" s="271">
        <v>0</v>
      </c>
      <c r="O4589" s="271">
        <v>5293.87</v>
      </c>
      <c r="P4589" s="89" t="s">
        <v>670</v>
      </c>
    </row>
    <row r="4590" spans="1:16" ht="51">
      <c r="A4590" s="268">
        <v>41</v>
      </c>
      <c r="B4590" s="89"/>
      <c r="C4590" s="269" t="s">
        <v>47</v>
      </c>
      <c r="D4590" s="84">
        <v>43599</v>
      </c>
      <c r="E4590" s="85" t="s">
        <v>8628</v>
      </c>
      <c r="F4590" s="85" t="s">
        <v>3</v>
      </c>
      <c r="G4590" s="85">
        <v>1740989</v>
      </c>
      <c r="H4590" s="89"/>
      <c r="I4590" s="270" t="s">
        <v>10470</v>
      </c>
      <c r="J4590" s="89"/>
      <c r="K4590" s="89"/>
      <c r="L4590" s="89"/>
      <c r="M4590" s="89"/>
      <c r="N4590" s="271">
        <v>0</v>
      </c>
      <c r="O4590" s="271">
        <v>1527</v>
      </c>
      <c r="P4590" s="89" t="s">
        <v>670</v>
      </c>
    </row>
    <row r="4591" spans="1:16" ht="51">
      <c r="A4591" s="268" t="s">
        <v>565</v>
      </c>
      <c r="B4591" s="89"/>
      <c r="C4591" s="269" t="s">
        <v>615</v>
      </c>
      <c r="D4591" s="84">
        <v>43599</v>
      </c>
      <c r="E4591" s="85" t="s">
        <v>8629</v>
      </c>
      <c r="F4591" s="85" t="s">
        <v>3</v>
      </c>
      <c r="G4591" s="85">
        <v>1740972</v>
      </c>
      <c r="H4591" s="89"/>
      <c r="I4591" s="270" t="s">
        <v>10471</v>
      </c>
      <c r="J4591" s="89"/>
      <c r="K4591" s="89"/>
      <c r="L4591" s="89"/>
      <c r="M4591" s="89"/>
      <c r="N4591" s="271">
        <v>0</v>
      </c>
      <c r="O4591" s="271">
        <v>4000</v>
      </c>
      <c r="P4591" s="89" t="s">
        <v>670</v>
      </c>
    </row>
    <row r="4592" spans="1:16" ht="51">
      <c r="A4592" s="268" t="s">
        <v>565</v>
      </c>
      <c r="B4592" s="89"/>
      <c r="C4592" s="269" t="s">
        <v>615</v>
      </c>
      <c r="D4592" s="84">
        <v>43599</v>
      </c>
      <c r="E4592" s="85" t="s">
        <v>8630</v>
      </c>
      <c r="F4592" s="85" t="s">
        <v>3</v>
      </c>
      <c r="G4592" s="85">
        <v>1740963</v>
      </c>
      <c r="H4592" s="89"/>
      <c r="I4592" s="270" t="s">
        <v>10472</v>
      </c>
      <c r="J4592" s="89"/>
      <c r="K4592" s="89"/>
      <c r="L4592" s="89"/>
      <c r="M4592" s="89"/>
      <c r="N4592" s="271">
        <v>0</v>
      </c>
      <c r="O4592" s="271">
        <v>556.5</v>
      </c>
      <c r="P4592" s="89" t="s">
        <v>670</v>
      </c>
    </row>
    <row r="4593" spans="1:16" ht="51">
      <c r="A4593" s="268">
        <v>592</v>
      </c>
      <c r="B4593" s="89"/>
      <c r="C4593" s="269" t="s">
        <v>645</v>
      </c>
      <c r="D4593" s="84">
        <v>43599</v>
      </c>
      <c r="E4593" s="85" t="s">
        <v>8631</v>
      </c>
      <c r="F4593" s="85" t="s">
        <v>3</v>
      </c>
      <c r="G4593" s="85">
        <v>1741172</v>
      </c>
      <c r="H4593" s="89"/>
      <c r="I4593" s="270" t="s">
        <v>2306</v>
      </c>
      <c r="J4593" s="89"/>
      <c r="K4593" s="89"/>
      <c r="L4593" s="89"/>
      <c r="M4593" s="89"/>
      <c r="N4593" s="271">
        <v>0</v>
      </c>
      <c r="O4593" s="271">
        <v>413</v>
      </c>
      <c r="P4593" s="89" t="s">
        <v>670</v>
      </c>
    </row>
    <row r="4594" spans="1:16" ht="51">
      <c r="A4594" s="268">
        <v>592</v>
      </c>
      <c r="B4594" s="89"/>
      <c r="C4594" s="269" t="s">
        <v>645</v>
      </c>
      <c r="D4594" s="84">
        <v>43599</v>
      </c>
      <c r="E4594" s="85" t="s">
        <v>8632</v>
      </c>
      <c r="F4594" s="85" t="s">
        <v>3</v>
      </c>
      <c r="G4594" s="85">
        <v>1741171</v>
      </c>
      <c r="H4594" s="89"/>
      <c r="I4594" s="270" t="s">
        <v>7470</v>
      </c>
      <c r="J4594" s="89"/>
      <c r="K4594" s="89"/>
      <c r="L4594" s="89"/>
      <c r="M4594" s="89"/>
      <c r="N4594" s="271">
        <v>0</v>
      </c>
      <c r="O4594" s="271">
        <v>14084</v>
      </c>
      <c r="P4594" s="89" t="s">
        <v>670</v>
      </c>
    </row>
    <row r="4595" spans="1:16" ht="51">
      <c r="A4595" s="268">
        <v>592</v>
      </c>
      <c r="B4595" s="89"/>
      <c r="C4595" s="269" t="s">
        <v>645</v>
      </c>
      <c r="D4595" s="84">
        <v>43599</v>
      </c>
      <c r="E4595" s="85" t="s">
        <v>8633</v>
      </c>
      <c r="F4595" s="85" t="s">
        <v>3</v>
      </c>
      <c r="G4595" s="85">
        <v>1741169</v>
      </c>
      <c r="H4595" s="89"/>
      <c r="I4595" s="270" t="s">
        <v>10473</v>
      </c>
      <c r="J4595" s="89"/>
      <c r="K4595" s="89"/>
      <c r="L4595" s="89"/>
      <c r="M4595" s="89"/>
      <c r="N4595" s="271">
        <v>0</v>
      </c>
      <c r="O4595" s="271">
        <v>35918</v>
      </c>
      <c r="P4595" s="89" t="s">
        <v>670</v>
      </c>
    </row>
    <row r="4596" spans="1:16" ht="51">
      <c r="A4596" s="268">
        <v>378</v>
      </c>
      <c r="B4596" s="89"/>
      <c r="C4596" s="269" t="s">
        <v>639</v>
      </c>
      <c r="D4596" s="84">
        <v>43599</v>
      </c>
      <c r="E4596" s="85" t="s">
        <v>8634</v>
      </c>
      <c r="F4596" s="85" t="s">
        <v>3</v>
      </c>
      <c r="G4596" s="85">
        <v>1741166</v>
      </c>
      <c r="H4596" s="89"/>
      <c r="I4596" s="270" t="s">
        <v>10474</v>
      </c>
      <c r="J4596" s="89"/>
      <c r="K4596" s="89"/>
      <c r="L4596" s="89"/>
      <c r="M4596" s="89"/>
      <c r="N4596" s="271">
        <v>0</v>
      </c>
      <c r="O4596" s="271">
        <v>852.4</v>
      </c>
      <c r="P4596" s="89" t="s">
        <v>670</v>
      </c>
    </row>
    <row r="4597" spans="1:16" ht="51">
      <c r="A4597" s="268">
        <v>378</v>
      </c>
      <c r="B4597" s="89"/>
      <c r="C4597" s="269" t="s">
        <v>639</v>
      </c>
      <c r="D4597" s="84">
        <v>43599</v>
      </c>
      <c r="E4597" s="85" t="s">
        <v>8635</v>
      </c>
      <c r="F4597" s="85" t="s">
        <v>3</v>
      </c>
      <c r="G4597" s="85">
        <v>1741163</v>
      </c>
      <c r="H4597" s="89"/>
      <c r="I4597" s="270" t="s">
        <v>10475</v>
      </c>
      <c r="J4597" s="89"/>
      <c r="K4597" s="89"/>
      <c r="L4597" s="89"/>
      <c r="M4597" s="89"/>
      <c r="N4597" s="271">
        <v>0</v>
      </c>
      <c r="O4597" s="271">
        <v>3167.6</v>
      </c>
      <c r="P4597" s="89" t="s">
        <v>670</v>
      </c>
    </row>
    <row r="4598" spans="1:16" ht="63.75">
      <c r="A4598" s="268">
        <v>592</v>
      </c>
      <c r="B4598" s="89"/>
      <c r="C4598" s="269" t="s">
        <v>645</v>
      </c>
      <c r="D4598" s="84">
        <v>43599</v>
      </c>
      <c r="E4598" s="85" t="s">
        <v>8636</v>
      </c>
      <c r="F4598" s="85" t="s">
        <v>3</v>
      </c>
      <c r="G4598" s="85">
        <v>1741162</v>
      </c>
      <c r="H4598" s="89"/>
      <c r="I4598" s="270" t="s">
        <v>10476</v>
      </c>
      <c r="J4598" s="89"/>
      <c r="K4598" s="89"/>
      <c r="L4598" s="89"/>
      <c r="M4598" s="89"/>
      <c r="N4598" s="271">
        <v>0</v>
      </c>
      <c r="O4598" s="271">
        <v>86</v>
      </c>
      <c r="P4598" s="89" t="s">
        <v>670</v>
      </c>
    </row>
    <row r="4599" spans="1:16" ht="63.75">
      <c r="A4599" s="268">
        <v>592</v>
      </c>
      <c r="B4599" s="89"/>
      <c r="C4599" s="269" t="s">
        <v>645</v>
      </c>
      <c r="D4599" s="84">
        <v>43599</v>
      </c>
      <c r="E4599" s="85" t="s">
        <v>8637</v>
      </c>
      <c r="F4599" s="85" t="s">
        <v>3</v>
      </c>
      <c r="G4599" s="85">
        <v>1741159</v>
      </c>
      <c r="H4599" s="89"/>
      <c r="I4599" s="270" t="s">
        <v>10477</v>
      </c>
      <c r="J4599" s="89"/>
      <c r="K4599" s="89"/>
      <c r="L4599" s="89"/>
      <c r="M4599" s="89"/>
      <c r="N4599" s="271">
        <v>0</v>
      </c>
      <c r="O4599" s="271">
        <v>1803</v>
      </c>
      <c r="P4599" s="89" t="s">
        <v>670</v>
      </c>
    </row>
    <row r="4600" spans="1:16" ht="51">
      <c r="A4600" s="268">
        <v>234</v>
      </c>
      <c r="B4600" s="89"/>
      <c r="C4600" s="269" t="s">
        <v>644</v>
      </c>
      <c r="D4600" s="84">
        <v>43599</v>
      </c>
      <c r="E4600" s="85" t="s">
        <v>8638</v>
      </c>
      <c r="F4600" s="85" t="s">
        <v>3</v>
      </c>
      <c r="G4600" s="85">
        <v>1741139</v>
      </c>
      <c r="H4600" s="89"/>
      <c r="I4600" s="270" t="s">
        <v>10478</v>
      </c>
      <c r="J4600" s="89"/>
      <c r="K4600" s="89"/>
      <c r="L4600" s="89"/>
      <c r="M4600" s="89"/>
      <c r="N4600" s="271">
        <v>0</v>
      </c>
      <c r="O4600" s="271">
        <v>120</v>
      </c>
      <c r="P4600" s="89" t="s">
        <v>670</v>
      </c>
    </row>
    <row r="4601" spans="1:16" ht="51">
      <c r="A4601" s="268">
        <v>70</v>
      </c>
      <c r="B4601" s="89"/>
      <c r="C4601" s="269" t="s">
        <v>53</v>
      </c>
      <c r="D4601" s="84">
        <v>43599</v>
      </c>
      <c r="E4601" s="85" t="s">
        <v>8639</v>
      </c>
      <c r="F4601" s="85" t="s">
        <v>3</v>
      </c>
      <c r="G4601" s="85">
        <v>1741124</v>
      </c>
      <c r="H4601" s="89"/>
      <c r="I4601" s="270" t="s">
        <v>10479</v>
      </c>
      <c r="J4601" s="89"/>
      <c r="K4601" s="89"/>
      <c r="L4601" s="89"/>
      <c r="M4601" s="89"/>
      <c r="N4601" s="271">
        <v>0</v>
      </c>
      <c r="O4601" s="271">
        <v>185</v>
      </c>
      <c r="P4601" s="89" t="s">
        <v>670</v>
      </c>
    </row>
    <row r="4602" spans="1:16" ht="51">
      <c r="A4602" s="268">
        <v>155</v>
      </c>
      <c r="B4602" s="89"/>
      <c r="C4602" s="269" t="s">
        <v>85</v>
      </c>
      <c r="D4602" s="84">
        <v>43599</v>
      </c>
      <c r="E4602" s="85" t="s">
        <v>8640</v>
      </c>
      <c r="F4602" s="85" t="s">
        <v>3</v>
      </c>
      <c r="G4602" s="85">
        <v>1741080</v>
      </c>
      <c r="H4602" s="89"/>
      <c r="I4602" s="270" t="s">
        <v>10480</v>
      </c>
      <c r="J4602" s="89"/>
      <c r="K4602" s="89"/>
      <c r="L4602" s="89"/>
      <c r="M4602" s="89"/>
      <c r="N4602" s="271">
        <v>0</v>
      </c>
      <c r="O4602" s="271">
        <v>744</v>
      </c>
      <c r="P4602" s="89" t="s">
        <v>670</v>
      </c>
    </row>
    <row r="4603" spans="1:16" ht="38.25">
      <c r="A4603" s="268" t="s">
        <v>565</v>
      </c>
      <c r="B4603" s="89"/>
      <c r="C4603" s="269" t="s">
        <v>615</v>
      </c>
      <c r="D4603" s="84">
        <v>43599</v>
      </c>
      <c r="E4603" s="85" t="s">
        <v>8641</v>
      </c>
      <c r="F4603" s="85" t="s">
        <v>3</v>
      </c>
      <c r="G4603" s="85">
        <v>1741061</v>
      </c>
      <c r="H4603" s="89"/>
      <c r="I4603" s="270" t="s">
        <v>10481</v>
      </c>
      <c r="J4603" s="89"/>
      <c r="K4603" s="89"/>
      <c r="L4603" s="89"/>
      <c r="M4603" s="89"/>
      <c r="N4603" s="271">
        <v>0</v>
      </c>
      <c r="O4603" s="271">
        <v>10</v>
      </c>
      <c r="P4603" s="89" t="s">
        <v>670</v>
      </c>
    </row>
    <row r="4604" spans="1:16" ht="38.25">
      <c r="A4604" s="268" t="s">
        <v>565</v>
      </c>
      <c r="B4604" s="89"/>
      <c r="C4604" s="269" t="s">
        <v>615</v>
      </c>
      <c r="D4604" s="84">
        <v>43599</v>
      </c>
      <c r="E4604" s="85" t="s">
        <v>8642</v>
      </c>
      <c r="F4604" s="85" t="s">
        <v>3</v>
      </c>
      <c r="G4604" s="85">
        <v>1740924</v>
      </c>
      <c r="H4604" s="89"/>
      <c r="I4604" s="270" t="s">
        <v>10482</v>
      </c>
      <c r="J4604" s="89"/>
      <c r="K4604" s="89"/>
      <c r="L4604" s="89"/>
      <c r="M4604" s="89"/>
      <c r="N4604" s="271">
        <v>0</v>
      </c>
      <c r="O4604" s="271">
        <v>10355.94</v>
      </c>
      <c r="P4604" s="89" t="s">
        <v>670</v>
      </c>
    </row>
    <row r="4605" spans="1:16" ht="51">
      <c r="A4605" s="268" t="s">
        <v>565</v>
      </c>
      <c r="B4605" s="89"/>
      <c r="C4605" s="269" t="s">
        <v>615</v>
      </c>
      <c r="D4605" s="84">
        <v>43599</v>
      </c>
      <c r="E4605" s="85" t="s">
        <v>8643</v>
      </c>
      <c r="F4605" s="85" t="s">
        <v>3</v>
      </c>
      <c r="G4605" s="85">
        <v>1740922</v>
      </c>
      <c r="H4605" s="89"/>
      <c r="I4605" s="270" t="s">
        <v>10483</v>
      </c>
      <c r="J4605" s="89"/>
      <c r="K4605" s="89"/>
      <c r="L4605" s="89"/>
      <c r="M4605" s="89"/>
      <c r="N4605" s="271">
        <v>0</v>
      </c>
      <c r="O4605" s="271">
        <v>71.850000000000009</v>
      </c>
      <c r="P4605" s="89" t="s">
        <v>670</v>
      </c>
    </row>
    <row r="4606" spans="1:16" ht="51">
      <c r="A4606" s="268" t="s">
        <v>565</v>
      </c>
      <c r="B4606" s="89"/>
      <c r="C4606" s="269" t="s">
        <v>615</v>
      </c>
      <c r="D4606" s="84">
        <v>43599</v>
      </c>
      <c r="E4606" s="85" t="s">
        <v>8644</v>
      </c>
      <c r="F4606" s="85" t="s">
        <v>3</v>
      </c>
      <c r="G4606" s="85">
        <v>1740921</v>
      </c>
      <c r="H4606" s="89"/>
      <c r="I4606" s="270" t="s">
        <v>10484</v>
      </c>
      <c r="J4606" s="89"/>
      <c r="K4606" s="89"/>
      <c r="L4606" s="89"/>
      <c r="M4606" s="89"/>
      <c r="N4606" s="271">
        <v>0</v>
      </c>
      <c r="O4606" s="271">
        <v>139.1</v>
      </c>
      <c r="P4606" s="89" t="s">
        <v>670</v>
      </c>
    </row>
    <row r="4607" spans="1:16" ht="51">
      <c r="A4607" s="268" t="s">
        <v>565</v>
      </c>
      <c r="B4607" s="89"/>
      <c r="C4607" s="269" t="s">
        <v>615</v>
      </c>
      <c r="D4607" s="84">
        <v>43599</v>
      </c>
      <c r="E4607" s="85" t="s">
        <v>8645</v>
      </c>
      <c r="F4607" s="85" t="s">
        <v>3</v>
      </c>
      <c r="G4607" s="85">
        <v>1740918</v>
      </c>
      <c r="H4607" s="89"/>
      <c r="I4607" s="270" t="s">
        <v>10485</v>
      </c>
      <c r="J4607" s="89"/>
      <c r="K4607" s="89"/>
      <c r="L4607" s="89"/>
      <c r="M4607" s="89"/>
      <c r="N4607" s="271">
        <v>0</v>
      </c>
      <c r="O4607" s="271">
        <v>1923.22</v>
      </c>
      <c r="P4607" s="89" t="s">
        <v>670</v>
      </c>
    </row>
    <row r="4608" spans="1:16" ht="51">
      <c r="A4608" s="268">
        <v>16</v>
      </c>
      <c r="B4608" s="89"/>
      <c r="C4608" s="269" t="s">
        <v>43</v>
      </c>
      <c r="D4608" s="84">
        <v>43599</v>
      </c>
      <c r="E4608" s="85" t="s">
        <v>8646</v>
      </c>
      <c r="F4608" s="85" t="s">
        <v>3</v>
      </c>
      <c r="G4608" s="85">
        <v>1740916</v>
      </c>
      <c r="H4608" s="89"/>
      <c r="I4608" s="270" t="s">
        <v>10486</v>
      </c>
      <c r="J4608" s="89"/>
      <c r="K4608" s="89"/>
      <c r="L4608" s="89"/>
      <c r="M4608" s="89"/>
      <c r="N4608" s="271">
        <v>0</v>
      </c>
      <c r="O4608" s="271">
        <v>4000</v>
      </c>
      <c r="P4608" s="89" t="s">
        <v>670</v>
      </c>
    </row>
    <row r="4609" spans="1:16" ht="63.75">
      <c r="A4609" s="268">
        <v>310</v>
      </c>
      <c r="B4609" s="89"/>
      <c r="C4609" s="269" t="s">
        <v>141</v>
      </c>
      <c r="D4609" s="84">
        <v>43599</v>
      </c>
      <c r="E4609" s="85" t="s">
        <v>8647</v>
      </c>
      <c r="F4609" s="85" t="s">
        <v>3</v>
      </c>
      <c r="G4609" s="85">
        <v>1740914</v>
      </c>
      <c r="H4609" s="89"/>
      <c r="I4609" s="270" t="s">
        <v>10487</v>
      </c>
      <c r="J4609" s="89"/>
      <c r="K4609" s="89"/>
      <c r="L4609" s="89"/>
      <c r="M4609" s="89"/>
      <c r="N4609" s="271">
        <v>0</v>
      </c>
      <c r="O4609" s="271">
        <v>1323.9</v>
      </c>
      <c r="P4609" s="89" t="s">
        <v>670</v>
      </c>
    </row>
    <row r="4610" spans="1:16" ht="51">
      <c r="A4610" s="268">
        <v>86</v>
      </c>
      <c r="B4610" s="89"/>
      <c r="C4610" s="269" t="s">
        <v>56</v>
      </c>
      <c r="D4610" s="84">
        <v>43599</v>
      </c>
      <c r="E4610" s="85" t="s">
        <v>8648</v>
      </c>
      <c r="F4610" s="85" t="s">
        <v>3</v>
      </c>
      <c r="G4610" s="85">
        <v>1740882</v>
      </c>
      <c r="H4610" s="89"/>
      <c r="I4610" s="270" t="s">
        <v>10488</v>
      </c>
      <c r="J4610" s="89"/>
      <c r="K4610" s="89"/>
      <c r="L4610" s="89"/>
      <c r="M4610" s="89"/>
      <c r="N4610" s="271">
        <v>0</v>
      </c>
      <c r="O4610" s="271">
        <v>17304</v>
      </c>
      <c r="P4610" s="89" t="s">
        <v>670</v>
      </c>
    </row>
    <row r="4611" spans="1:16" ht="51">
      <c r="A4611" s="268">
        <v>25</v>
      </c>
      <c r="B4611" s="89"/>
      <c r="C4611" s="269" t="s">
        <v>45</v>
      </c>
      <c r="D4611" s="84">
        <v>43599</v>
      </c>
      <c r="E4611" s="85" t="s">
        <v>8649</v>
      </c>
      <c r="F4611" s="85" t="s">
        <v>3</v>
      </c>
      <c r="G4611" s="85">
        <v>1740872</v>
      </c>
      <c r="H4611" s="89"/>
      <c r="I4611" s="270" t="s">
        <v>10489</v>
      </c>
      <c r="J4611" s="89"/>
      <c r="K4611" s="89"/>
      <c r="L4611" s="89"/>
      <c r="M4611" s="89"/>
      <c r="N4611" s="271">
        <v>0</v>
      </c>
      <c r="O4611" s="271">
        <v>193.20000000000002</v>
      </c>
      <c r="P4611" s="89" t="s">
        <v>670</v>
      </c>
    </row>
    <row r="4612" spans="1:16" ht="63.75">
      <c r="A4612" s="268">
        <v>340</v>
      </c>
      <c r="B4612" s="89"/>
      <c r="C4612" s="269" t="s">
        <v>147</v>
      </c>
      <c r="D4612" s="84">
        <v>43599</v>
      </c>
      <c r="E4612" s="85" t="s">
        <v>8650</v>
      </c>
      <c r="F4612" s="85" t="s">
        <v>3</v>
      </c>
      <c r="G4612" s="85">
        <v>1740925</v>
      </c>
      <c r="H4612" s="89"/>
      <c r="I4612" s="270" t="s">
        <v>10490</v>
      </c>
      <c r="J4612" s="89"/>
      <c r="K4612" s="89"/>
      <c r="L4612" s="89"/>
      <c r="M4612" s="89"/>
      <c r="N4612" s="271">
        <v>0</v>
      </c>
      <c r="O4612" s="271">
        <v>275.40000000000003</v>
      </c>
      <c r="P4612" s="89" t="s">
        <v>670</v>
      </c>
    </row>
    <row r="4613" spans="1:16" ht="51">
      <c r="A4613" s="268">
        <v>132</v>
      </c>
      <c r="B4613" s="89"/>
      <c r="C4613" s="269" t="s">
        <v>68</v>
      </c>
      <c r="D4613" s="84">
        <v>43599</v>
      </c>
      <c r="E4613" s="85" t="s">
        <v>8651</v>
      </c>
      <c r="F4613" s="85" t="s">
        <v>3</v>
      </c>
      <c r="G4613" s="85">
        <v>1740923</v>
      </c>
      <c r="H4613" s="89"/>
      <c r="I4613" s="270" t="s">
        <v>10491</v>
      </c>
      <c r="J4613" s="89"/>
      <c r="K4613" s="89"/>
      <c r="L4613" s="89"/>
      <c r="M4613" s="89"/>
      <c r="N4613" s="271">
        <v>0</v>
      </c>
      <c r="O4613" s="271">
        <v>71</v>
      </c>
      <c r="P4613" s="89" t="s">
        <v>670</v>
      </c>
    </row>
    <row r="4614" spans="1:16" ht="63.75">
      <c r="A4614" s="268">
        <v>310</v>
      </c>
      <c r="B4614" s="89"/>
      <c r="C4614" s="269" t="s">
        <v>141</v>
      </c>
      <c r="D4614" s="84">
        <v>43599</v>
      </c>
      <c r="E4614" s="85" t="s">
        <v>8652</v>
      </c>
      <c r="F4614" s="85" t="s">
        <v>3</v>
      </c>
      <c r="G4614" s="85">
        <v>1740917</v>
      </c>
      <c r="H4614" s="89"/>
      <c r="I4614" s="270" t="s">
        <v>10492</v>
      </c>
      <c r="J4614" s="89"/>
      <c r="K4614" s="89"/>
      <c r="L4614" s="89"/>
      <c r="M4614" s="89"/>
      <c r="N4614" s="271">
        <v>0</v>
      </c>
      <c r="O4614" s="271">
        <v>5</v>
      </c>
      <c r="P4614" s="89" t="s">
        <v>670</v>
      </c>
    </row>
    <row r="4615" spans="1:16" ht="51">
      <c r="A4615" s="268">
        <v>190</v>
      </c>
      <c r="B4615" s="89"/>
      <c r="C4615" s="269" t="s">
        <v>92</v>
      </c>
      <c r="D4615" s="84">
        <v>43599</v>
      </c>
      <c r="E4615" s="85" t="s">
        <v>8653</v>
      </c>
      <c r="F4615" s="85" t="s">
        <v>3</v>
      </c>
      <c r="G4615" s="85">
        <v>1740868</v>
      </c>
      <c r="H4615" s="89"/>
      <c r="I4615" s="270" t="s">
        <v>10493</v>
      </c>
      <c r="J4615" s="89"/>
      <c r="K4615" s="89"/>
      <c r="L4615" s="89"/>
      <c r="M4615" s="89"/>
      <c r="N4615" s="271">
        <v>0</v>
      </c>
      <c r="O4615" s="271">
        <v>500</v>
      </c>
      <c r="P4615" s="89" t="s">
        <v>670</v>
      </c>
    </row>
    <row r="4616" spans="1:16" ht="51">
      <c r="A4616" s="268" t="s">
        <v>565</v>
      </c>
      <c r="B4616" s="89"/>
      <c r="C4616" s="269" t="s">
        <v>615</v>
      </c>
      <c r="D4616" s="84">
        <v>43599</v>
      </c>
      <c r="E4616" s="85" t="s">
        <v>8654</v>
      </c>
      <c r="F4616" s="85" t="s">
        <v>3</v>
      </c>
      <c r="G4616" s="85">
        <v>1740867</v>
      </c>
      <c r="H4616" s="89"/>
      <c r="I4616" s="270" t="s">
        <v>10494</v>
      </c>
      <c r="J4616" s="89"/>
      <c r="K4616" s="89"/>
      <c r="L4616" s="89"/>
      <c r="M4616" s="89"/>
      <c r="N4616" s="271">
        <v>0</v>
      </c>
      <c r="O4616" s="271">
        <v>414</v>
      </c>
      <c r="P4616" s="89" t="s">
        <v>670</v>
      </c>
    </row>
    <row r="4617" spans="1:16" ht="51">
      <c r="A4617" s="268" t="s">
        <v>565</v>
      </c>
      <c r="B4617" s="89"/>
      <c r="C4617" s="269" t="s">
        <v>615</v>
      </c>
      <c r="D4617" s="84">
        <v>43599</v>
      </c>
      <c r="E4617" s="85" t="s">
        <v>8655</v>
      </c>
      <c r="F4617" s="85" t="s">
        <v>3</v>
      </c>
      <c r="G4617" s="85">
        <v>1740856</v>
      </c>
      <c r="H4617" s="89"/>
      <c r="I4617" s="270" t="s">
        <v>10495</v>
      </c>
      <c r="J4617" s="89"/>
      <c r="K4617" s="89"/>
      <c r="L4617" s="89"/>
      <c r="M4617" s="89"/>
      <c r="N4617" s="271">
        <v>0</v>
      </c>
      <c r="O4617" s="271">
        <v>4800.9000000000005</v>
      </c>
      <c r="P4617" s="89" t="s">
        <v>670</v>
      </c>
    </row>
    <row r="4618" spans="1:16" ht="51">
      <c r="A4618" s="268">
        <v>206</v>
      </c>
      <c r="B4618" s="89"/>
      <c r="C4618" s="269" t="s">
        <v>97</v>
      </c>
      <c r="D4618" s="84">
        <v>43599</v>
      </c>
      <c r="E4618" s="85" t="s">
        <v>8656</v>
      </c>
      <c r="F4618" s="85" t="s">
        <v>3</v>
      </c>
      <c r="G4618" s="85">
        <v>1740931</v>
      </c>
      <c r="H4618" s="89"/>
      <c r="I4618" s="270" t="s">
        <v>10496</v>
      </c>
      <c r="J4618" s="89"/>
      <c r="K4618" s="89"/>
      <c r="L4618" s="89"/>
      <c r="M4618" s="89"/>
      <c r="N4618" s="271">
        <v>0</v>
      </c>
      <c r="O4618" s="271">
        <v>28</v>
      </c>
      <c r="P4618" s="89" t="s">
        <v>670</v>
      </c>
    </row>
    <row r="4619" spans="1:16" ht="51">
      <c r="A4619" s="268">
        <v>578</v>
      </c>
      <c r="B4619" s="89"/>
      <c r="C4619" s="269" t="s">
        <v>179</v>
      </c>
      <c r="D4619" s="84">
        <v>43599</v>
      </c>
      <c r="E4619" s="85" t="s">
        <v>8657</v>
      </c>
      <c r="F4619" s="85" t="s">
        <v>3</v>
      </c>
      <c r="G4619" s="85">
        <v>1740933</v>
      </c>
      <c r="H4619" s="89"/>
      <c r="I4619" s="270" t="s">
        <v>10497</v>
      </c>
      <c r="J4619" s="89"/>
      <c r="K4619" s="89"/>
      <c r="L4619" s="89"/>
      <c r="M4619" s="89"/>
      <c r="N4619" s="271">
        <v>0</v>
      </c>
      <c r="O4619" s="271">
        <v>1044</v>
      </c>
      <c r="P4619" s="89" t="s">
        <v>670</v>
      </c>
    </row>
    <row r="4620" spans="1:16" ht="63.75">
      <c r="A4620" s="268" t="s">
        <v>556</v>
      </c>
      <c r="B4620" s="89"/>
      <c r="C4620" s="269" t="s">
        <v>616</v>
      </c>
      <c r="D4620" s="84">
        <v>43599</v>
      </c>
      <c r="E4620" s="85" t="s">
        <v>8658</v>
      </c>
      <c r="F4620" s="85" t="s">
        <v>3</v>
      </c>
      <c r="G4620" s="85">
        <v>1740955</v>
      </c>
      <c r="H4620" s="89"/>
      <c r="I4620" s="270" t="s">
        <v>10498</v>
      </c>
      <c r="J4620" s="89"/>
      <c r="K4620" s="89"/>
      <c r="L4620" s="89"/>
      <c r="M4620" s="89"/>
      <c r="N4620" s="271">
        <v>0</v>
      </c>
      <c r="O4620" s="271">
        <v>105</v>
      </c>
      <c r="P4620" s="89" t="s">
        <v>670</v>
      </c>
    </row>
    <row r="4621" spans="1:16" ht="38.25">
      <c r="A4621" s="268">
        <v>70</v>
      </c>
      <c r="B4621" s="89"/>
      <c r="C4621" s="269" t="s">
        <v>53</v>
      </c>
      <c r="D4621" s="84">
        <v>43599</v>
      </c>
      <c r="E4621" s="85" t="s">
        <v>8659</v>
      </c>
      <c r="F4621" s="85" t="s">
        <v>3</v>
      </c>
      <c r="G4621" s="85">
        <v>1740847</v>
      </c>
      <c r="H4621" s="89"/>
      <c r="I4621" s="270" t="s">
        <v>10499</v>
      </c>
      <c r="J4621" s="89"/>
      <c r="K4621" s="89"/>
      <c r="L4621" s="89"/>
      <c r="M4621" s="89"/>
      <c r="N4621" s="271">
        <v>0</v>
      </c>
      <c r="O4621" s="271">
        <v>20</v>
      </c>
      <c r="P4621" s="89" t="s">
        <v>670</v>
      </c>
    </row>
    <row r="4622" spans="1:16" ht="38.25">
      <c r="A4622" s="268" t="s">
        <v>565</v>
      </c>
      <c r="B4622" s="89"/>
      <c r="C4622" s="269" t="s">
        <v>615</v>
      </c>
      <c r="D4622" s="84">
        <v>43599</v>
      </c>
      <c r="E4622" s="85" t="s">
        <v>8660</v>
      </c>
      <c r="F4622" s="85" t="s">
        <v>3</v>
      </c>
      <c r="G4622" s="85">
        <v>1740848</v>
      </c>
      <c r="H4622" s="89"/>
      <c r="I4622" s="270" t="s">
        <v>10500</v>
      </c>
      <c r="J4622" s="89"/>
      <c r="K4622" s="89"/>
      <c r="L4622" s="89"/>
      <c r="M4622" s="89"/>
      <c r="N4622" s="271">
        <v>0</v>
      </c>
      <c r="O4622" s="271">
        <v>1027.07</v>
      </c>
      <c r="P4622" s="89" t="s">
        <v>670</v>
      </c>
    </row>
    <row r="4623" spans="1:16" ht="38.25">
      <c r="A4623" s="268">
        <v>86</v>
      </c>
      <c r="B4623" s="89"/>
      <c r="C4623" s="269" t="s">
        <v>56</v>
      </c>
      <c r="D4623" s="84">
        <v>43599</v>
      </c>
      <c r="E4623" s="85" t="s">
        <v>8661</v>
      </c>
      <c r="F4623" s="85" t="s">
        <v>3</v>
      </c>
      <c r="G4623" s="85">
        <v>1740849</v>
      </c>
      <c r="H4623" s="89"/>
      <c r="I4623" s="270" t="s">
        <v>10501</v>
      </c>
      <c r="J4623" s="89"/>
      <c r="K4623" s="89"/>
      <c r="L4623" s="89"/>
      <c r="M4623" s="89"/>
      <c r="N4623" s="271">
        <v>0</v>
      </c>
      <c r="O4623" s="271">
        <v>5113</v>
      </c>
      <c r="P4623" s="89" t="s">
        <v>670</v>
      </c>
    </row>
    <row r="4624" spans="1:16" ht="76.5" hidden="1">
      <c r="A4624" s="268">
        <v>373</v>
      </c>
      <c r="B4624" s="89"/>
      <c r="C4624" s="269" t="s">
        <v>636</v>
      </c>
      <c r="D4624" s="84">
        <v>43599</v>
      </c>
      <c r="E4624" s="85" t="s">
        <v>8662</v>
      </c>
      <c r="F4624" s="85" t="s">
        <v>671</v>
      </c>
      <c r="G4624" s="85">
        <v>401727</v>
      </c>
      <c r="H4624" s="89"/>
      <c r="I4624" s="270" t="s">
        <v>10502</v>
      </c>
      <c r="J4624" s="89"/>
      <c r="K4624" s="89"/>
      <c r="L4624" s="89"/>
      <c r="M4624" s="89"/>
      <c r="N4624" s="271">
        <v>0</v>
      </c>
      <c r="O4624" s="271">
        <v>11696657.25</v>
      </c>
      <c r="P4624" s="89" t="s">
        <v>670</v>
      </c>
    </row>
    <row r="4625" spans="1:16" ht="102" hidden="1">
      <c r="A4625" s="268" t="s">
        <v>559</v>
      </c>
      <c r="B4625" s="89"/>
      <c r="C4625" s="269" t="s">
        <v>760</v>
      </c>
      <c r="D4625" s="84">
        <v>43599</v>
      </c>
      <c r="E4625" s="85" t="s">
        <v>8663</v>
      </c>
      <c r="F4625" s="85" t="s">
        <v>628</v>
      </c>
      <c r="G4625" s="85">
        <v>401372</v>
      </c>
      <c r="H4625" s="89"/>
      <c r="I4625" s="270" t="s">
        <v>10503</v>
      </c>
      <c r="J4625" s="89"/>
      <c r="K4625" s="89"/>
      <c r="L4625" s="89"/>
      <c r="M4625" s="89"/>
      <c r="N4625" s="271">
        <v>0</v>
      </c>
      <c r="O4625" s="271">
        <v>2500</v>
      </c>
      <c r="P4625" s="89" t="s">
        <v>670</v>
      </c>
    </row>
    <row r="4626" spans="1:16" ht="51" hidden="1">
      <c r="A4626" s="268">
        <v>41</v>
      </c>
      <c r="B4626" s="89"/>
      <c r="C4626" s="269" t="s">
        <v>47</v>
      </c>
      <c r="D4626" s="84">
        <v>43599</v>
      </c>
      <c r="E4626" s="85" t="s">
        <v>8664</v>
      </c>
      <c r="F4626" s="85" t="s">
        <v>6</v>
      </c>
      <c r="G4626" s="85">
        <v>1118044</v>
      </c>
      <c r="H4626" s="89"/>
      <c r="I4626" s="270" t="s">
        <v>10504</v>
      </c>
      <c r="J4626" s="89"/>
      <c r="K4626" s="89"/>
      <c r="L4626" s="89"/>
      <c r="M4626" s="89"/>
      <c r="N4626" s="271">
        <v>0</v>
      </c>
      <c r="O4626" s="271">
        <v>197708</v>
      </c>
      <c r="P4626" s="89" t="s">
        <v>670</v>
      </c>
    </row>
    <row r="4627" spans="1:16" ht="51" hidden="1">
      <c r="A4627" s="268">
        <v>41</v>
      </c>
      <c r="B4627" s="89"/>
      <c r="C4627" s="269" t="s">
        <v>47</v>
      </c>
      <c r="D4627" s="84">
        <v>43599</v>
      </c>
      <c r="E4627" s="85" t="s">
        <v>8665</v>
      </c>
      <c r="F4627" s="85" t="s">
        <v>6</v>
      </c>
      <c r="G4627" s="85">
        <v>1118045</v>
      </c>
      <c r="H4627" s="89"/>
      <c r="I4627" s="270" t="s">
        <v>10505</v>
      </c>
      <c r="J4627" s="89"/>
      <c r="K4627" s="89"/>
      <c r="L4627" s="89"/>
      <c r="M4627" s="89"/>
      <c r="N4627" s="271">
        <v>0</v>
      </c>
      <c r="O4627" s="271">
        <v>175000</v>
      </c>
      <c r="P4627" s="89" t="s">
        <v>670</v>
      </c>
    </row>
    <row r="4628" spans="1:16" ht="76.5" hidden="1">
      <c r="A4628" s="268">
        <v>25</v>
      </c>
      <c r="B4628" s="89"/>
      <c r="C4628" s="269" t="s">
        <v>45</v>
      </c>
      <c r="D4628" s="84">
        <v>43599</v>
      </c>
      <c r="E4628" s="85" t="s">
        <v>8666</v>
      </c>
      <c r="F4628" s="85" t="s">
        <v>671</v>
      </c>
      <c r="G4628" s="85">
        <v>404297</v>
      </c>
      <c r="H4628" s="89"/>
      <c r="I4628" s="270" t="s">
        <v>10506</v>
      </c>
      <c r="J4628" s="89"/>
      <c r="K4628" s="89"/>
      <c r="L4628" s="89"/>
      <c r="M4628" s="89"/>
      <c r="N4628" s="271">
        <v>289048.39</v>
      </c>
      <c r="O4628" s="271">
        <v>0</v>
      </c>
      <c r="P4628" s="89" t="s">
        <v>670</v>
      </c>
    </row>
    <row r="4629" spans="1:16" ht="89.25" hidden="1">
      <c r="A4629" s="268">
        <v>25</v>
      </c>
      <c r="B4629" s="89"/>
      <c r="C4629" s="269" t="s">
        <v>45</v>
      </c>
      <c r="D4629" s="84">
        <v>43599</v>
      </c>
      <c r="E4629" s="85" t="s">
        <v>8666</v>
      </c>
      <c r="F4629" s="85" t="s">
        <v>671</v>
      </c>
      <c r="G4629" s="85">
        <v>404395</v>
      </c>
      <c r="H4629" s="89"/>
      <c r="I4629" s="270" t="s">
        <v>10507</v>
      </c>
      <c r="J4629" s="89"/>
      <c r="K4629" s="89"/>
      <c r="L4629" s="89"/>
      <c r="M4629" s="89"/>
      <c r="N4629" s="271">
        <v>23606.6</v>
      </c>
      <c r="O4629" s="271">
        <v>0</v>
      </c>
      <c r="P4629" s="89" t="s">
        <v>670</v>
      </c>
    </row>
    <row r="4630" spans="1:16" ht="76.5" hidden="1">
      <c r="A4630" s="268">
        <v>25</v>
      </c>
      <c r="B4630" s="89"/>
      <c r="C4630" s="269" t="s">
        <v>45</v>
      </c>
      <c r="D4630" s="84">
        <v>43599</v>
      </c>
      <c r="E4630" s="85" t="s">
        <v>8666</v>
      </c>
      <c r="F4630" s="85" t="s">
        <v>671</v>
      </c>
      <c r="G4630" s="85">
        <v>404398</v>
      </c>
      <c r="H4630" s="89"/>
      <c r="I4630" s="270" t="s">
        <v>10508</v>
      </c>
      <c r="J4630" s="89"/>
      <c r="K4630" s="89"/>
      <c r="L4630" s="89"/>
      <c r="M4630" s="89"/>
      <c r="N4630" s="271">
        <v>212220.99</v>
      </c>
      <c r="O4630" s="271">
        <v>0</v>
      </c>
      <c r="P4630" s="89" t="s">
        <v>670</v>
      </c>
    </row>
    <row r="4631" spans="1:16" ht="89.25" hidden="1">
      <c r="A4631" s="268">
        <v>25</v>
      </c>
      <c r="B4631" s="89"/>
      <c r="C4631" s="269" t="s">
        <v>45</v>
      </c>
      <c r="D4631" s="84">
        <v>43599</v>
      </c>
      <c r="E4631" s="85" t="s">
        <v>8666</v>
      </c>
      <c r="F4631" s="85" t="s">
        <v>671</v>
      </c>
      <c r="G4631" s="85">
        <v>404399</v>
      </c>
      <c r="H4631" s="89"/>
      <c r="I4631" s="270" t="s">
        <v>10509</v>
      </c>
      <c r="J4631" s="89"/>
      <c r="K4631" s="89"/>
      <c r="L4631" s="89"/>
      <c r="M4631" s="89"/>
      <c r="N4631" s="271">
        <v>135260.99</v>
      </c>
      <c r="O4631" s="271">
        <v>0</v>
      </c>
      <c r="P4631" s="89" t="s">
        <v>670</v>
      </c>
    </row>
    <row r="4632" spans="1:16" ht="76.5" hidden="1">
      <c r="A4632" s="268">
        <v>25</v>
      </c>
      <c r="B4632" s="89"/>
      <c r="C4632" s="269" t="s">
        <v>45</v>
      </c>
      <c r="D4632" s="84">
        <v>43599</v>
      </c>
      <c r="E4632" s="85" t="s">
        <v>8666</v>
      </c>
      <c r="F4632" s="85" t="s">
        <v>671</v>
      </c>
      <c r="G4632" s="85">
        <v>404402</v>
      </c>
      <c r="H4632" s="89"/>
      <c r="I4632" s="270" t="s">
        <v>10510</v>
      </c>
      <c r="J4632" s="89"/>
      <c r="K4632" s="89"/>
      <c r="L4632" s="89"/>
      <c r="M4632" s="89"/>
      <c r="N4632" s="271">
        <v>192175.97</v>
      </c>
      <c r="O4632" s="271">
        <v>0</v>
      </c>
      <c r="P4632" s="89" t="s">
        <v>670</v>
      </c>
    </row>
    <row r="4633" spans="1:16" ht="76.5" hidden="1">
      <c r="A4633" s="268">
        <v>25</v>
      </c>
      <c r="B4633" s="89"/>
      <c r="C4633" s="269" t="s">
        <v>45</v>
      </c>
      <c r="D4633" s="84">
        <v>43599</v>
      </c>
      <c r="E4633" s="85" t="s">
        <v>8666</v>
      </c>
      <c r="F4633" s="85" t="s">
        <v>671</v>
      </c>
      <c r="G4633" s="85">
        <v>404699</v>
      </c>
      <c r="H4633" s="89"/>
      <c r="I4633" s="270" t="s">
        <v>10511</v>
      </c>
      <c r="J4633" s="89"/>
      <c r="K4633" s="89"/>
      <c r="L4633" s="89"/>
      <c r="M4633" s="89"/>
      <c r="N4633" s="271">
        <v>698171.21</v>
      </c>
      <c r="O4633" s="271">
        <v>0</v>
      </c>
      <c r="P4633" s="89" t="s">
        <v>670</v>
      </c>
    </row>
    <row r="4634" spans="1:16" ht="76.5" hidden="1">
      <c r="A4634" s="268">
        <v>25</v>
      </c>
      <c r="B4634" s="89"/>
      <c r="C4634" s="269" t="s">
        <v>45</v>
      </c>
      <c r="D4634" s="84">
        <v>43599</v>
      </c>
      <c r="E4634" s="85" t="s">
        <v>8666</v>
      </c>
      <c r="F4634" s="85" t="s">
        <v>671</v>
      </c>
      <c r="G4634" s="85">
        <v>404698</v>
      </c>
      <c r="H4634" s="89"/>
      <c r="I4634" s="270" t="s">
        <v>10512</v>
      </c>
      <c r="J4634" s="89"/>
      <c r="K4634" s="89"/>
      <c r="L4634" s="89"/>
      <c r="M4634" s="89"/>
      <c r="N4634" s="271">
        <v>574310.38</v>
      </c>
      <c r="O4634" s="271">
        <v>0</v>
      </c>
      <c r="P4634" s="89" t="s">
        <v>670</v>
      </c>
    </row>
    <row r="4635" spans="1:16" ht="63.75" hidden="1">
      <c r="A4635" s="268" t="s">
        <v>556</v>
      </c>
      <c r="B4635" s="89"/>
      <c r="C4635" s="269" t="s">
        <v>616</v>
      </c>
      <c r="D4635" s="84">
        <v>43599</v>
      </c>
      <c r="E4635" s="85" t="s">
        <v>8667</v>
      </c>
      <c r="F4635" s="85" t="s">
        <v>6</v>
      </c>
      <c r="G4635" s="85">
        <v>1118177</v>
      </c>
      <c r="H4635" s="89"/>
      <c r="I4635" s="270" t="s">
        <v>10513</v>
      </c>
      <c r="J4635" s="89"/>
      <c r="K4635" s="89"/>
      <c r="L4635" s="89"/>
      <c r="M4635" s="89"/>
      <c r="N4635" s="271">
        <v>0</v>
      </c>
      <c r="O4635" s="271">
        <v>7810414.0499999998</v>
      </c>
      <c r="P4635" s="89" t="s">
        <v>670</v>
      </c>
    </row>
    <row r="4636" spans="1:16" ht="76.5" hidden="1">
      <c r="A4636" s="268" t="s">
        <v>557</v>
      </c>
      <c r="B4636" s="89"/>
      <c r="C4636" s="269" t="s">
        <v>781</v>
      </c>
      <c r="D4636" s="84">
        <v>43599</v>
      </c>
      <c r="E4636" s="85" t="s">
        <v>8668</v>
      </c>
      <c r="F4636" s="85" t="s">
        <v>6</v>
      </c>
      <c r="G4636" s="85">
        <v>1118186</v>
      </c>
      <c r="H4636" s="89"/>
      <c r="I4636" s="270" t="s">
        <v>10514</v>
      </c>
      <c r="J4636" s="89"/>
      <c r="K4636" s="89"/>
      <c r="L4636" s="89"/>
      <c r="M4636" s="89"/>
      <c r="N4636" s="271">
        <v>0</v>
      </c>
      <c r="O4636" s="271">
        <v>150000</v>
      </c>
      <c r="P4636" s="89" t="s">
        <v>670</v>
      </c>
    </row>
    <row r="4637" spans="1:16" ht="63.75" hidden="1">
      <c r="A4637" s="268">
        <v>16</v>
      </c>
      <c r="B4637" s="89"/>
      <c r="C4637" s="269" t="s">
        <v>43</v>
      </c>
      <c r="D4637" s="84">
        <v>43599</v>
      </c>
      <c r="E4637" s="85" t="s">
        <v>8669</v>
      </c>
      <c r="F4637" s="85" t="s">
        <v>6</v>
      </c>
      <c r="G4637" s="85">
        <v>954141</v>
      </c>
      <c r="H4637" s="89"/>
      <c r="I4637" s="270" t="s">
        <v>10515</v>
      </c>
      <c r="J4637" s="89"/>
      <c r="K4637" s="89"/>
      <c r="L4637" s="89"/>
      <c r="M4637" s="89"/>
      <c r="N4637" s="271">
        <v>0</v>
      </c>
      <c r="O4637" s="271">
        <v>417507.63</v>
      </c>
      <c r="P4637" s="89" t="s">
        <v>670</v>
      </c>
    </row>
    <row r="4638" spans="1:16" ht="76.5" hidden="1">
      <c r="A4638" s="268">
        <v>86</v>
      </c>
      <c r="B4638" s="89"/>
      <c r="C4638" s="269" t="s">
        <v>56</v>
      </c>
      <c r="D4638" s="84">
        <v>43599</v>
      </c>
      <c r="E4638" s="85" t="s">
        <v>8670</v>
      </c>
      <c r="F4638" s="85" t="s">
        <v>6</v>
      </c>
      <c r="G4638" s="85">
        <v>954144</v>
      </c>
      <c r="H4638" s="89"/>
      <c r="I4638" s="270" t="s">
        <v>10516</v>
      </c>
      <c r="J4638" s="89"/>
      <c r="K4638" s="89"/>
      <c r="L4638" s="89"/>
      <c r="M4638" s="89"/>
      <c r="N4638" s="271">
        <v>0</v>
      </c>
      <c r="O4638" s="271">
        <v>114123.44</v>
      </c>
      <c r="P4638" s="89" t="s">
        <v>670</v>
      </c>
    </row>
    <row r="4639" spans="1:16" ht="63.75" hidden="1">
      <c r="A4639" s="268">
        <v>10</v>
      </c>
      <c r="B4639" s="89"/>
      <c r="C4639" s="269" t="s">
        <v>41</v>
      </c>
      <c r="D4639" s="84">
        <v>43599</v>
      </c>
      <c r="E4639" s="85" t="s">
        <v>8671</v>
      </c>
      <c r="F4639" s="85" t="s">
        <v>6</v>
      </c>
      <c r="G4639" s="85">
        <v>1038766</v>
      </c>
      <c r="H4639" s="89"/>
      <c r="I4639" s="270" t="s">
        <v>10517</v>
      </c>
      <c r="J4639" s="89"/>
      <c r="K4639" s="89"/>
      <c r="L4639" s="89"/>
      <c r="M4639" s="89"/>
      <c r="N4639" s="271">
        <v>0</v>
      </c>
      <c r="O4639" s="271">
        <v>6969.62</v>
      </c>
      <c r="P4639" s="89" t="s">
        <v>670</v>
      </c>
    </row>
    <row r="4640" spans="1:16" ht="76.5" hidden="1">
      <c r="A4640" s="268">
        <v>10</v>
      </c>
      <c r="B4640" s="89"/>
      <c r="C4640" s="269" t="s">
        <v>41</v>
      </c>
      <c r="D4640" s="84">
        <v>43599</v>
      </c>
      <c r="E4640" s="85" t="s">
        <v>8672</v>
      </c>
      <c r="F4640" s="85" t="s">
        <v>6</v>
      </c>
      <c r="G4640" s="85">
        <v>1038770</v>
      </c>
      <c r="H4640" s="89"/>
      <c r="I4640" s="270" t="s">
        <v>10518</v>
      </c>
      <c r="J4640" s="89"/>
      <c r="K4640" s="89"/>
      <c r="L4640" s="89"/>
      <c r="M4640" s="89"/>
      <c r="N4640" s="271">
        <v>0</v>
      </c>
      <c r="O4640" s="271">
        <v>9711.02</v>
      </c>
      <c r="P4640" s="89" t="s">
        <v>670</v>
      </c>
    </row>
    <row r="4641" spans="1:16" ht="76.5" hidden="1">
      <c r="A4641" s="268">
        <v>10</v>
      </c>
      <c r="B4641" s="89"/>
      <c r="C4641" s="269" t="s">
        <v>41</v>
      </c>
      <c r="D4641" s="84">
        <v>43599</v>
      </c>
      <c r="E4641" s="85" t="s">
        <v>8673</v>
      </c>
      <c r="F4641" s="85" t="s">
        <v>6</v>
      </c>
      <c r="G4641" s="85">
        <v>1038772</v>
      </c>
      <c r="H4641" s="89"/>
      <c r="I4641" s="270" t="s">
        <v>10519</v>
      </c>
      <c r="J4641" s="89"/>
      <c r="K4641" s="89"/>
      <c r="L4641" s="89"/>
      <c r="M4641" s="89"/>
      <c r="N4641" s="271">
        <v>0</v>
      </c>
      <c r="O4641" s="271">
        <v>7936.54</v>
      </c>
      <c r="P4641" s="89" t="s">
        <v>670</v>
      </c>
    </row>
    <row r="4642" spans="1:16" ht="51" hidden="1">
      <c r="A4642" s="268">
        <v>10</v>
      </c>
      <c r="B4642" s="89"/>
      <c r="C4642" s="269" t="s">
        <v>41</v>
      </c>
      <c r="D4642" s="84">
        <v>43599</v>
      </c>
      <c r="E4642" s="85" t="s">
        <v>8674</v>
      </c>
      <c r="F4642" s="85" t="s">
        <v>6</v>
      </c>
      <c r="G4642" s="85">
        <v>1038585</v>
      </c>
      <c r="H4642" s="89"/>
      <c r="I4642" s="270" t="s">
        <v>10520</v>
      </c>
      <c r="J4642" s="89"/>
      <c r="K4642" s="89"/>
      <c r="L4642" s="89"/>
      <c r="M4642" s="89"/>
      <c r="N4642" s="271">
        <v>0</v>
      </c>
      <c r="O4642" s="271">
        <v>15891.26</v>
      </c>
      <c r="P4642" s="89" t="s">
        <v>670</v>
      </c>
    </row>
    <row r="4643" spans="1:16" ht="51" hidden="1">
      <c r="A4643" s="268">
        <v>10</v>
      </c>
      <c r="B4643" s="89"/>
      <c r="C4643" s="269" t="s">
        <v>41</v>
      </c>
      <c r="D4643" s="84">
        <v>43599</v>
      </c>
      <c r="E4643" s="85" t="s">
        <v>8675</v>
      </c>
      <c r="F4643" s="85" t="s">
        <v>15</v>
      </c>
      <c r="G4643" s="85">
        <v>1038586</v>
      </c>
      <c r="H4643" s="89"/>
      <c r="I4643" s="270" t="s">
        <v>10521</v>
      </c>
      <c r="J4643" s="89"/>
      <c r="K4643" s="89"/>
      <c r="L4643" s="89"/>
      <c r="M4643" s="89"/>
      <c r="N4643" s="271">
        <v>50</v>
      </c>
      <c r="O4643" s="271">
        <v>0</v>
      </c>
      <c r="P4643" s="89" t="s">
        <v>670</v>
      </c>
    </row>
    <row r="4644" spans="1:16" ht="63.75" hidden="1">
      <c r="A4644" s="268">
        <v>10</v>
      </c>
      <c r="B4644" s="89"/>
      <c r="C4644" s="269" t="s">
        <v>41</v>
      </c>
      <c r="D4644" s="84">
        <v>43599</v>
      </c>
      <c r="E4644" s="85" t="s">
        <v>8676</v>
      </c>
      <c r="F4644" s="85" t="s">
        <v>15</v>
      </c>
      <c r="G4644" s="85">
        <v>1038767</v>
      </c>
      <c r="H4644" s="89"/>
      <c r="I4644" s="270" t="s">
        <v>10522</v>
      </c>
      <c r="J4644" s="89"/>
      <c r="K4644" s="89"/>
      <c r="L4644" s="89"/>
      <c r="M4644" s="89"/>
      <c r="N4644" s="271">
        <v>50</v>
      </c>
      <c r="O4644" s="271">
        <v>0</v>
      </c>
      <c r="P4644" s="89" t="s">
        <v>670</v>
      </c>
    </row>
    <row r="4645" spans="1:16" ht="76.5" hidden="1">
      <c r="A4645" s="268">
        <v>10</v>
      </c>
      <c r="B4645" s="89"/>
      <c r="C4645" s="269" t="s">
        <v>41</v>
      </c>
      <c r="D4645" s="84">
        <v>43599</v>
      </c>
      <c r="E4645" s="85" t="s">
        <v>8677</v>
      </c>
      <c r="F4645" s="85" t="s">
        <v>15</v>
      </c>
      <c r="G4645" s="85">
        <v>1038771</v>
      </c>
      <c r="H4645" s="89"/>
      <c r="I4645" s="270" t="s">
        <v>10523</v>
      </c>
      <c r="J4645" s="89"/>
      <c r="K4645" s="89"/>
      <c r="L4645" s="89"/>
      <c r="M4645" s="89"/>
      <c r="N4645" s="271">
        <v>50</v>
      </c>
      <c r="O4645" s="271">
        <v>0</v>
      </c>
      <c r="P4645" s="89" t="s">
        <v>670</v>
      </c>
    </row>
    <row r="4646" spans="1:16" ht="76.5" hidden="1">
      <c r="A4646" s="268">
        <v>10</v>
      </c>
      <c r="B4646" s="89"/>
      <c r="C4646" s="269" t="s">
        <v>41</v>
      </c>
      <c r="D4646" s="84">
        <v>43599</v>
      </c>
      <c r="E4646" s="85" t="s">
        <v>8678</v>
      </c>
      <c r="F4646" s="85" t="s">
        <v>15</v>
      </c>
      <c r="G4646" s="85">
        <v>1038773</v>
      </c>
      <c r="H4646" s="89"/>
      <c r="I4646" s="270" t="s">
        <v>10524</v>
      </c>
      <c r="J4646" s="89"/>
      <c r="K4646" s="89"/>
      <c r="L4646" s="89"/>
      <c r="M4646" s="89"/>
      <c r="N4646" s="271">
        <v>50</v>
      </c>
      <c r="O4646" s="271">
        <v>0</v>
      </c>
      <c r="P4646" s="89" t="s">
        <v>670</v>
      </c>
    </row>
    <row r="4647" spans="1:16" ht="51" hidden="1">
      <c r="A4647" s="268">
        <v>16</v>
      </c>
      <c r="B4647" s="89"/>
      <c r="C4647" s="269" t="s">
        <v>43</v>
      </c>
      <c r="D4647" s="84">
        <v>43599</v>
      </c>
      <c r="E4647" s="85" t="s">
        <v>8679</v>
      </c>
      <c r="F4647" s="85" t="s">
        <v>11</v>
      </c>
      <c r="G4647" s="85">
        <v>954141</v>
      </c>
      <c r="H4647" s="89"/>
      <c r="I4647" s="270" t="s">
        <v>10525</v>
      </c>
      <c r="J4647" s="89"/>
      <c r="K4647" s="89"/>
      <c r="L4647" s="89"/>
      <c r="M4647" s="89"/>
      <c r="N4647" s="271">
        <v>50</v>
      </c>
      <c r="O4647" s="271">
        <v>0</v>
      </c>
      <c r="P4647" s="89" t="s">
        <v>670</v>
      </c>
    </row>
    <row r="4648" spans="1:16" ht="51" hidden="1">
      <c r="A4648" s="268">
        <v>119</v>
      </c>
      <c r="B4648" s="89"/>
      <c r="C4648" s="269" t="s">
        <v>63</v>
      </c>
      <c r="D4648" s="84">
        <v>43599</v>
      </c>
      <c r="E4648" s="85" t="s">
        <v>8680</v>
      </c>
      <c r="F4648" s="85" t="s">
        <v>11</v>
      </c>
      <c r="G4648" s="85">
        <v>954149</v>
      </c>
      <c r="H4648" s="89"/>
      <c r="I4648" s="270" t="s">
        <v>10526</v>
      </c>
      <c r="J4648" s="89"/>
      <c r="K4648" s="89"/>
      <c r="L4648" s="89"/>
      <c r="M4648" s="89"/>
      <c r="N4648" s="271">
        <v>50</v>
      </c>
      <c r="O4648" s="271">
        <v>0</v>
      </c>
      <c r="P4648" s="89" t="s">
        <v>670</v>
      </c>
    </row>
    <row r="4649" spans="1:16" ht="51" hidden="1">
      <c r="A4649" s="268">
        <v>119</v>
      </c>
      <c r="B4649" s="89"/>
      <c r="C4649" s="269" t="s">
        <v>63</v>
      </c>
      <c r="D4649" s="84">
        <v>43599</v>
      </c>
      <c r="E4649" s="85" t="s">
        <v>8681</v>
      </c>
      <c r="F4649" s="85" t="s">
        <v>11</v>
      </c>
      <c r="G4649" s="85">
        <v>954191</v>
      </c>
      <c r="H4649" s="89"/>
      <c r="I4649" s="270" t="s">
        <v>10527</v>
      </c>
      <c r="J4649" s="89"/>
      <c r="K4649" s="89"/>
      <c r="L4649" s="89"/>
      <c r="M4649" s="89"/>
      <c r="N4649" s="271">
        <v>50</v>
      </c>
      <c r="O4649" s="271">
        <v>0</v>
      </c>
      <c r="P4649" s="89" t="s">
        <v>670</v>
      </c>
    </row>
    <row r="4650" spans="1:16" ht="51" hidden="1">
      <c r="A4650" s="268">
        <v>119</v>
      </c>
      <c r="B4650" s="89"/>
      <c r="C4650" s="269" t="s">
        <v>63</v>
      </c>
      <c r="D4650" s="84">
        <v>43599</v>
      </c>
      <c r="E4650" s="85" t="s">
        <v>8682</v>
      </c>
      <c r="F4650" s="85" t="s">
        <v>11</v>
      </c>
      <c r="G4650" s="85">
        <v>954194</v>
      </c>
      <c r="H4650" s="89"/>
      <c r="I4650" s="270" t="s">
        <v>10528</v>
      </c>
      <c r="J4650" s="89"/>
      <c r="K4650" s="89"/>
      <c r="L4650" s="89"/>
      <c r="M4650" s="89"/>
      <c r="N4650" s="271">
        <v>50</v>
      </c>
      <c r="O4650" s="271">
        <v>0</v>
      </c>
      <c r="P4650" s="89" t="s">
        <v>670</v>
      </c>
    </row>
    <row r="4651" spans="1:16" ht="76.5" hidden="1">
      <c r="A4651" s="268">
        <v>378</v>
      </c>
      <c r="B4651" s="89"/>
      <c r="C4651" s="269" t="s">
        <v>639</v>
      </c>
      <c r="D4651" s="84">
        <v>43599</v>
      </c>
      <c r="E4651" s="85" t="s">
        <v>8683</v>
      </c>
      <c r="F4651" s="85" t="s">
        <v>11</v>
      </c>
      <c r="G4651" s="85">
        <v>954197</v>
      </c>
      <c r="H4651" s="89"/>
      <c r="I4651" s="270" t="s">
        <v>10529</v>
      </c>
      <c r="J4651" s="89"/>
      <c r="K4651" s="89"/>
      <c r="L4651" s="89"/>
      <c r="M4651" s="89"/>
      <c r="N4651" s="271">
        <v>50</v>
      </c>
      <c r="O4651" s="271">
        <v>0</v>
      </c>
      <c r="P4651" s="89" t="s">
        <v>670</v>
      </c>
    </row>
    <row r="4652" spans="1:16" ht="51" hidden="1">
      <c r="A4652" s="268">
        <v>513</v>
      </c>
      <c r="B4652" s="89"/>
      <c r="C4652" s="269" t="s">
        <v>171</v>
      </c>
      <c r="D4652" s="84">
        <v>43599</v>
      </c>
      <c r="E4652" s="85" t="s">
        <v>8684</v>
      </c>
      <c r="F4652" s="85" t="s">
        <v>11</v>
      </c>
      <c r="G4652" s="85">
        <v>954200</v>
      </c>
      <c r="H4652" s="89"/>
      <c r="I4652" s="270" t="s">
        <v>10530</v>
      </c>
      <c r="J4652" s="89"/>
      <c r="K4652" s="89"/>
      <c r="L4652" s="89"/>
      <c r="M4652" s="89"/>
      <c r="N4652" s="271">
        <v>50</v>
      </c>
      <c r="O4652" s="271">
        <v>0</v>
      </c>
      <c r="P4652" s="89" t="s">
        <v>670</v>
      </c>
    </row>
    <row r="4653" spans="1:16" ht="51">
      <c r="A4653" s="268" t="s">
        <v>565</v>
      </c>
      <c r="B4653" s="89"/>
      <c r="C4653" s="269" t="s">
        <v>615</v>
      </c>
      <c r="D4653" s="84">
        <v>43600</v>
      </c>
      <c r="E4653" s="85" t="s">
        <v>8685</v>
      </c>
      <c r="F4653" s="85" t="s">
        <v>3</v>
      </c>
      <c r="G4653" s="85">
        <v>1741463</v>
      </c>
      <c r="H4653" s="89"/>
      <c r="I4653" s="270" t="s">
        <v>10531</v>
      </c>
      <c r="J4653" s="89"/>
      <c r="K4653" s="89"/>
      <c r="L4653" s="89"/>
      <c r="M4653" s="89"/>
      <c r="N4653" s="271">
        <v>0</v>
      </c>
      <c r="O4653" s="271">
        <v>7489.49</v>
      </c>
      <c r="P4653" s="89" t="s">
        <v>670</v>
      </c>
    </row>
    <row r="4654" spans="1:16" ht="51">
      <c r="A4654" s="268" t="s">
        <v>565</v>
      </c>
      <c r="B4654" s="89"/>
      <c r="C4654" s="269" t="s">
        <v>615</v>
      </c>
      <c r="D4654" s="84">
        <v>43600</v>
      </c>
      <c r="E4654" s="85" t="s">
        <v>8686</v>
      </c>
      <c r="F4654" s="85" t="s">
        <v>3</v>
      </c>
      <c r="G4654" s="85">
        <v>1741458</v>
      </c>
      <c r="H4654" s="89"/>
      <c r="I4654" s="270" t="s">
        <v>10532</v>
      </c>
      <c r="J4654" s="89"/>
      <c r="K4654" s="89"/>
      <c r="L4654" s="89"/>
      <c r="M4654" s="89"/>
      <c r="N4654" s="271">
        <v>0</v>
      </c>
      <c r="O4654" s="271">
        <v>302.36</v>
      </c>
      <c r="P4654" s="89" t="s">
        <v>670</v>
      </c>
    </row>
    <row r="4655" spans="1:16" ht="51">
      <c r="A4655" s="268">
        <v>132</v>
      </c>
      <c r="B4655" s="89"/>
      <c r="C4655" s="269" t="s">
        <v>68</v>
      </c>
      <c r="D4655" s="84">
        <v>43600</v>
      </c>
      <c r="E4655" s="85" t="s">
        <v>8687</v>
      </c>
      <c r="F4655" s="85" t="s">
        <v>3</v>
      </c>
      <c r="G4655" s="85">
        <v>1741446</v>
      </c>
      <c r="H4655" s="89"/>
      <c r="I4655" s="270" t="s">
        <v>10533</v>
      </c>
      <c r="J4655" s="89"/>
      <c r="K4655" s="89"/>
      <c r="L4655" s="89"/>
      <c r="M4655" s="89"/>
      <c r="N4655" s="271">
        <v>0</v>
      </c>
      <c r="O4655" s="271">
        <v>18126.600000000002</v>
      </c>
      <c r="P4655" s="89" t="s">
        <v>670</v>
      </c>
    </row>
    <row r="4656" spans="1:16" ht="38.25">
      <c r="A4656" s="268" t="s">
        <v>565</v>
      </c>
      <c r="B4656" s="89"/>
      <c r="C4656" s="269" t="s">
        <v>615</v>
      </c>
      <c r="D4656" s="84">
        <v>43600</v>
      </c>
      <c r="E4656" s="85" t="s">
        <v>8688</v>
      </c>
      <c r="F4656" s="85" t="s">
        <v>3</v>
      </c>
      <c r="G4656" s="85">
        <v>1741443</v>
      </c>
      <c r="H4656" s="89"/>
      <c r="I4656" s="270" t="s">
        <v>10534</v>
      </c>
      <c r="J4656" s="89"/>
      <c r="K4656" s="89"/>
      <c r="L4656" s="89"/>
      <c r="M4656" s="89"/>
      <c r="N4656" s="271">
        <v>0</v>
      </c>
      <c r="O4656" s="271">
        <v>25</v>
      </c>
      <c r="P4656" s="89" t="s">
        <v>670</v>
      </c>
    </row>
    <row r="4657" spans="1:16" ht="63.75">
      <c r="A4657" s="268" t="s">
        <v>565</v>
      </c>
      <c r="B4657" s="89"/>
      <c r="C4657" s="269" t="s">
        <v>615</v>
      </c>
      <c r="D4657" s="84">
        <v>43600</v>
      </c>
      <c r="E4657" s="85" t="s">
        <v>8689</v>
      </c>
      <c r="F4657" s="85" t="s">
        <v>3</v>
      </c>
      <c r="G4657" s="85">
        <v>1741432</v>
      </c>
      <c r="H4657" s="89"/>
      <c r="I4657" s="270" t="s">
        <v>10535</v>
      </c>
      <c r="J4657" s="89"/>
      <c r="K4657" s="89"/>
      <c r="L4657" s="89"/>
      <c r="M4657" s="89"/>
      <c r="N4657" s="271">
        <v>0</v>
      </c>
      <c r="O4657" s="271">
        <v>9830</v>
      </c>
      <c r="P4657" s="89" t="s">
        <v>670</v>
      </c>
    </row>
    <row r="4658" spans="1:16" ht="51">
      <c r="A4658" s="268" t="s">
        <v>565</v>
      </c>
      <c r="B4658" s="89"/>
      <c r="C4658" s="269" t="s">
        <v>615</v>
      </c>
      <c r="D4658" s="84">
        <v>43600</v>
      </c>
      <c r="E4658" s="85" t="s">
        <v>8690</v>
      </c>
      <c r="F4658" s="85" t="s">
        <v>3</v>
      </c>
      <c r="G4658" s="85">
        <v>1741425</v>
      </c>
      <c r="H4658" s="89"/>
      <c r="I4658" s="270" t="s">
        <v>10536</v>
      </c>
      <c r="J4658" s="89"/>
      <c r="K4658" s="89"/>
      <c r="L4658" s="89"/>
      <c r="M4658" s="89"/>
      <c r="N4658" s="271">
        <v>0</v>
      </c>
      <c r="O4658" s="271">
        <v>1090.1400000000001</v>
      </c>
      <c r="P4658" s="89" t="s">
        <v>670</v>
      </c>
    </row>
    <row r="4659" spans="1:16" ht="38.25">
      <c r="A4659" s="268" t="s">
        <v>565</v>
      </c>
      <c r="B4659" s="89"/>
      <c r="C4659" s="269" t="s">
        <v>615</v>
      </c>
      <c r="D4659" s="84">
        <v>43600</v>
      </c>
      <c r="E4659" s="85" t="s">
        <v>8691</v>
      </c>
      <c r="F4659" s="85" t="s">
        <v>3</v>
      </c>
      <c r="G4659" s="85">
        <v>1741411</v>
      </c>
      <c r="H4659" s="89"/>
      <c r="I4659" s="270" t="s">
        <v>10537</v>
      </c>
      <c r="J4659" s="89"/>
      <c r="K4659" s="89"/>
      <c r="L4659" s="89"/>
      <c r="M4659" s="89"/>
      <c r="N4659" s="271">
        <v>0</v>
      </c>
      <c r="O4659" s="271">
        <v>500</v>
      </c>
      <c r="P4659" s="89" t="s">
        <v>670</v>
      </c>
    </row>
    <row r="4660" spans="1:16" ht="51">
      <c r="A4660" s="268" t="s">
        <v>565</v>
      </c>
      <c r="B4660" s="89"/>
      <c r="C4660" s="269" t="s">
        <v>615</v>
      </c>
      <c r="D4660" s="84">
        <v>43600</v>
      </c>
      <c r="E4660" s="85" t="s">
        <v>8692</v>
      </c>
      <c r="F4660" s="85" t="s">
        <v>3</v>
      </c>
      <c r="G4660" s="85">
        <v>1741400</v>
      </c>
      <c r="H4660" s="89"/>
      <c r="I4660" s="270" t="s">
        <v>10538</v>
      </c>
      <c r="J4660" s="89"/>
      <c r="K4660" s="89"/>
      <c r="L4660" s="89"/>
      <c r="M4660" s="89"/>
      <c r="N4660" s="271">
        <v>0</v>
      </c>
      <c r="O4660" s="271">
        <v>2610</v>
      </c>
      <c r="P4660" s="89" t="s">
        <v>670</v>
      </c>
    </row>
    <row r="4661" spans="1:16" ht="51">
      <c r="A4661" s="268">
        <v>86</v>
      </c>
      <c r="B4661" s="89"/>
      <c r="C4661" s="269" t="s">
        <v>56</v>
      </c>
      <c r="D4661" s="84">
        <v>43600</v>
      </c>
      <c r="E4661" s="85" t="s">
        <v>8693</v>
      </c>
      <c r="F4661" s="85" t="s">
        <v>3</v>
      </c>
      <c r="G4661" s="85">
        <v>1741604</v>
      </c>
      <c r="H4661" s="89"/>
      <c r="I4661" s="270" t="s">
        <v>10539</v>
      </c>
      <c r="J4661" s="89"/>
      <c r="K4661" s="89"/>
      <c r="L4661" s="89"/>
      <c r="M4661" s="89"/>
      <c r="N4661" s="271">
        <v>0</v>
      </c>
      <c r="O4661" s="271">
        <v>85</v>
      </c>
      <c r="P4661" s="89" t="s">
        <v>670</v>
      </c>
    </row>
    <row r="4662" spans="1:16" ht="51">
      <c r="A4662" s="268">
        <v>20</v>
      </c>
      <c r="B4662" s="89"/>
      <c r="C4662" s="269" t="s">
        <v>44</v>
      </c>
      <c r="D4662" s="84">
        <v>43600</v>
      </c>
      <c r="E4662" s="85" t="s">
        <v>8694</v>
      </c>
      <c r="F4662" s="85" t="s">
        <v>3</v>
      </c>
      <c r="G4662" s="85">
        <v>1741602</v>
      </c>
      <c r="H4662" s="89"/>
      <c r="I4662" s="270" t="s">
        <v>10540</v>
      </c>
      <c r="J4662" s="89"/>
      <c r="K4662" s="89"/>
      <c r="L4662" s="89"/>
      <c r="M4662" s="89"/>
      <c r="N4662" s="271">
        <v>0</v>
      </c>
      <c r="O4662" s="271">
        <v>90</v>
      </c>
      <c r="P4662" s="89" t="s">
        <v>670</v>
      </c>
    </row>
    <row r="4663" spans="1:16" ht="51">
      <c r="A4663" s="268">
        <v>20</v>
      </c>
      <c r="B4663" s="89"/>
      <c r="C4663" s="269" t="s">
        <v>44</v>
      </c>
      <c r="D4663" s="84">
        <v>43600</v>
      </c>
      <c r="E4663" s="85" t="s">
        <v>8695</v>
      </c>
      <c r="F4663" s="85" t="s">
        <v>3</v>
      </c>
      <c r="G4663" s="85">
        <v>1741601</v>
      </c>
      <c r="H4663" s="89"/>
      <c r="I4663" s="270" t="s">
        <v>10541</v>
      </c>
      <c r="J4663" s="89"/>
      <c r="K4663" s="89"/>
      <c r="L4663" s="89"/>
      <c r="M4663" s="89"/>
      <c r="N4663" s="271">
        <v>0</v>
      </c>
      <c r="O4663" s="271">
        <v>150</v>
      </c>
      <c r="P4663" s="89" t="s">
        <v>670</v>
      </c>
    </row>
    <row r="4664" spans="1:16" ht="38.25">
      <c r="A4664" s="268">
        <v>206</v>
      </c>
      <c r="B4664" s="89"/>
      <c r="C4664" s="269" t="s">
        <v>97</v>
      </c>
      <c r="D4664" s="84">
        <v>43600</v>
      </c>
      <c r="E4664" s="85" t="s">
        <v>8696</v>
      </c>
      <c r="F4664" s="85" t="s">
        <v>3</v>
      </c>
      <c r="G4664" s="85">
        <v>1741595</v>
      </c>
      <c r="H4664" s="89"/>
      <c r="I4664" s="270" t="s">
        <v>10542</v>
      </c>
      <c r="J4664" s="89"/>
      <c r="K4664" s="89"/>
      <c r="L4664" s="89"/>
      <c r="M4664" s="89"/>
      <c r="N4664" s="271">
        <v>0</v>
      </c>
      <c r="O4664" s="271">
        <v>200</v>
      </c>
      <c r="P4664" s="89" t="s">
        <v>670</v>
      </c>
    </row>
    <row r="4665" spans="1:16" ht="51">
      <c r="A4665" s="268">
        <v>225</v>
      </c>
      <c r="B4665" s="89"/>
      <c r="C4665" s="269" t="s">
        <v>106</v>
      </c>
      <c r="D4665" s="84">
        <v>43600</v>
      </c>
      <c r="E4665" s="85" t="s">
        <v>8697</v>
      </c>
      <c r="F4665" s="85" t="s">
        <v>3</v>
      </c>
      <c r="G4665" s="85">
        <v>1741592</v>
      </c>
      <c r="H4665" s="89"/>
      <c r="I4665" s="270" t="s">
        <v>10543</v>
      </c>
      <c r="J4665" s="89"/>
      <c r="K4665" s="89"/>
      <c r="L4665" s="89"/>
      <c r="M4665" s="89"/>
      <c r="N4665" s="271">
        <v>0</v>
      </c>
      <c r="O4665" s="271">
        <v>584</v>
      </c>
      <c r="P4665" s="89" t="s">
        <v>670</v>
      </c>
    </row>
    <row r="4666" spans="1:16" ht="51">
      <c r="A4666" s="268" t="s">
        <v>565</v>
      </c>
      <c r="B4666" s="89"/>
      <c r="C4666" s="269" t="s">
        <v>615</v>
      </c>
      <c r="D4666" s="84">
        <v>43600</v>
      </c>
      <c r="E4666" s="85" t="s">
        <v>8698</v>
      </c>
      <c r="F4666" s="85" t="s">
        <v>3</v>
      </c>
      <c r="G4666" s="85">
        <v>1741563</v>
      </c>
      <c r="H4666" s="89"/>
      <c r="I4666" s="270" t="s">
        <v>10544</v>
      </c>
      <c r="J4666" s="89"/>
      <c r="K4666" s="89"/>
      <c r="L4666" s="89"/>
      <c r="M4666" s="89"/>
      <c r="N4666" s="271">
        <v>0</v>
      </c>
      <c r="O4666" s="271">
        <v>91</v>
      </c>
      <c r="P4666" s="89" t="s">
        <v>670</v>
      </c>
    </row>
    <row r="4667" spans="1:16" ht="51">
      <c r="A4667" s="268" t="s">
        <v>565</v>
      </c>
      <c r="B4667" s="89"/>
      <c r="C4667" s="269" t="s">
        <v>615</v>
      </c>
      <c r="D4667" s="84">
        <v>43600</v>
      </c>
      <c r="E4667" s="85" t="s">
        <v>8699</v>
      </c>
      <c r="F4667" s="85" t="s">
        <v>3</v>
      </c>
      <c r="G4667" s="85">
        <v>1741533</v>
      </c>
      <c r="H4667" s="89"/>
      <c r="I4667" s="270" t="s">
        <v>10545</v>
      </c>
      <c r="J4667" s="89"/>
      <c r="K4667" s="89"/>
      <c r="L4667" s="89"/>
      <c r="M4667" s="89"/>
      <c r="N4667" s="271">
        <v>0</v>
      </c>
      <c r="O4667" s="271">
        <v>7941</v>
      </c>
      <c r="P4667" s="89" t="s">
        <v>670</v>
      </c>
    </row>
    <row r="4668" spans="1:16" ht="51">
      <c r="A4668" s="268">
        <v>253</v>
      </c>
      <c r="B4668" s="89"/>
      <c r="C4668" s="269" t="s">
        <v>114</v>
      </c>
      <c r="D4668" s="84">
        <v>43600</v>
      </c>
      <c r="E4668" s="85" t="s">
        <v>8700</v>
      </c>
      <c r="F4668" s="85" t="s">
        <v>3</v>
      </c>
      <c r="G4668" s="85">
        <v>1741514</v>
      </c>
      <c r="H4668" s="89"/>
      <c r="I4668" s="270" t="s">
        <v>10546</v>
      </c>
      <c r="J4668" s="89"/>
      <c r="K4668" s="89"/>
      <c r="L4668" s="89"/>
      <c r="M4668" s="89"/>
      <c r="N4668" s="271">
        <v>0</v>
      </c>
      <c r="O4668" s="271">
        <v>700</v>
      </c>
      <c r="P4668" s="89" t="s">
        <v>670</v>
      </c>
    </row>
    <row r="4669" spans="1:16" ht="38.25">
      <c r="A4669" s="268">
        <v>212</v>
      </c>
      <c r="B4669" s="89"/>
      <c r="C4669" s="269" t="s">
        <v>100</v>
      </c>
      <c r="D4669" s="84">
        <v>43600</v>
      </c>
      <c r="E4669" s="85" t="s">
        <v>8701</v>
      </c>
      <c r="F4669" s="85" t="s">
        <v>3</v>
      </c>
      <c r="G4669" s="85">
        <v>1741500</v>
      </c>
      <c r="H4669" s="89"/>
      <c r="I4669" s="270" t="s">
        <v>10547</v>
      </c>
      <c r="J4669" s="89"/>
      <c r="K4669" s="89"/>
      <c r="L4669" s="89"/>
      <c r="M4669" s="89"/>
      <c r="N4669" s="271">
        <v>0</v>
      </c>
      <c r="O4669" s="271">
        <v>60</v>
      </c>
      <c r="P4669" s="89" t="s">
        <v>670</v>
      </c>
    </row>
    <row r="4670" spans="1:16" ht="51">
      <c r="A4670" s="268" t="s">
        <v>565</v>
      </c>
      <c r="B4670" s="89"/>
      <c r="C4670" s="269" t="s">
        <v>615</v>
      </c>
      <c r="D4670" s="84">
        <v>43600</v>
      </c>
      <c r="E4670" s="85" t="s">
        <v>8702</v>
      </c>
      <c r="F4670" s="85" t="s">
        <v>3</v>
      </c>
      <c r="G4670" s="85">
        <v>1741473</v>
      </c>
      <c r="H4670" s="89"/>
      <c r="I4670" s="270" t="s">
        <v>10548</v>
      </c>
      <c r="J4670" s="89"/>
      <c r="K4670" s="89"/>
      <c r="L4670" s="89"/>
      <c r="M4670" s="89"/>
      <c r="N4670" s="271">
        <v>0</v>
      </c>
      <c r="O4670" s="271">
        <v>3204.31</v>
      </c>
      <c r="P4670" s="89" t="s">
        <v>670</v>
      </c>
    </row>
    <row r="4671" spans="1:16" ht="51">
      <c r="A4671" s="268">
        <v>47</v>
      </c>
      <c r="B4671" s="89"/>
      <c r="C4671" s="269" t="s">
        <v>49</v>
      </c>
      <c r="D4671" s="84">
        <v>43600</v>
      </c>
      <c r="E4671" s="85" t="s">
        <v>8703</v>
      </c>
      <c r="F4671" s="85" t="s">
        <v>3</v>
      </c>
      <c r="G4671" s="85">
        <v>1741403</v>
      </c>
      <c r="H4671" s="89"/>
      <c r="I4671" s="270" t="s">
        <v>10549</v>
      </c>
      <c r="J4671" s="89"/>
      <c r="K4671" s="89"/>
      <c r="L4671" s="89"/>
      <c r="M4671" s="89"/>
      <c r="N4671" s="271">
        <v>0</v>
      </c>
      <c r="O4671" s="271">
        <v>207792.48</v>
      </c>
      <c r="P4671" s="89" t="s">
        <v>670</v>
      </c>
    </row>
    <row r="4672" spans="1:16" ht="63.75">
      <c r="A4672" s="268">
        <v>47</v>
      </c>
      <c r="B4672" s="89"/>
      <c r="C4672" s="269" t="s">
        <v>49</v>
      </c>
      <c r="D4672" s="84">
        <v>43600</v>
      </c>
      <c r="E4672" s="85" t="s">
        <v>8704</v>
      </c>
      <c r="F4672" s="85" t="s">
        <v>3</v>
      </c>
      <c r="G4672" s="85">
        <v>1741397</v>
      </c>
      <c r="H4672" s="89"/>
      <c r="I4672" s="270" t="s">
        <v>10550</v>
      </c>
      <c r="J4672" s="89"/>
      <c r="K4672" s="89"/>
      <c r="L4672" s="89"/>
      <c r="M4672" s="89"/>
      <c r="N4672" s="271">
        <v>0</v>
      </c>
      <c r="O4672" s="271">
        <v>259124.14</v>
      </c>
      <c r="P4672" s="89" t="s">
        <v>670</v>
      </c>
    </row>
    <row r="4673" spans="1:16" ht="51">
      <c r="A4673" s="268" t="s">
        <v>565</v>
      </c>
      <c r="B4673" s="89"/>
      <c r="C4673" s="269" t="s">
        <v>615</v>
      </c>
      <c r="D4673" s="84">
        <v>43600</v>
      </c>
      <c r="E4673" s="85" t="s">
        <v>8705</v>
      </c>
      <c r="F4673" s="85" t="s">
        <v>3</v>
      </c>
      <c r="G4673" s="85">
        <v>1741383</v>
      </c>
      <c r="H4673" s="89"/>
      <c r="I4673" s="270" t="s">
        <v>10551</v>
      </c>
      <c r="J4673" s="89"/>
      <c r="K4673" s="89"/>
      <c r="L4673" s="89"/>
      <c r="M4673" s="89"/>
      <c r="N4673" s="271">
        <v>0</v>
      </c>
      <c r="O4673" s="271">
        <v>7919.02</v>
      </c>
      <c r="P4673" s="89" t="s">
        <v>670</v>
      </c>
    </row>
    <row r="4674" spans="1:16" ht="63.75">
      <c r="A4674" s="268">
        <v>290</v>
      </c>
      <c r="B4674" s="89"/>
      <c r="C4674" s="269" t="s">
        <v>128</v>
      </c>
      <c r="D4674" s="84">
        <v>43600</v>
      </c>
      <c r="E4674" s="85" t="s">
        <v>8706</v>
      </c>
      <c r="F4674" s="85" t="s">
        <v>3</v>
      </c>
      <c r="G4674" s="85">
        <v>1741381</v>
      </c>
      <c r="H4674" s="89"/>
      <c r="I4674" s="270" t="s">
        <v>10552</v>
      </c>
      <c r="J4674" s="89"/>
      <c r="K4674" s="89"/>
      <c r="L4674" s="89"/>
      <c r="M4674" s="89"/>
      <c r="N4674" s="271">
        <v>0</v>
      </c>
      <c r="O4674" s="271">
        <v>3475</v>
      </c>
      <c r="P4674" s="89" t="s">
        <v>670</v>
      </c>
    </row>
    <row r="4675" spans="1:16" ht="51">
      <c r="A4675" s="268" t="s">
        <v>565</v>
      </c>
      <c r="B4675" s="89"/>
      <c r="C4675" s="269" t="s">
        <v>615</v>
      </c>
      <c r="D4675" s="84">
        <v>43600</v>
      </c>
      <c r="E4675" s="85" t="s">
        <v>8707</v>
      </c>
      <c r="F4675" s="85" t="s">
        <v>3</v>
      </c>
      <c r="G4675" s="85">
        <v>1741380</v>
      </c>
      <c r="H4675" s="89"/>
      <c r="I4675" s="270" t="s">
        <v>10553</v>
      </c>
      <c r="J4675" s="89"/>
      <c r="K4675" s="89"/>
      <c r="L4675" s="89"/>
      <c r="M4675" s="89"/>
      <c r="N4675" s="271">
        <v>0</v>
      </c>
      <c r="O4675" s="271">
        <v>2715.56</v>
      </c>
      <c r="P4675" s="89" t="s">
        <v>670</v>
      </c>
    </row>
    <row r="4676" spans="1:16" ht="63.75">
      <c r="A4676" s="268">
        <v>290</v>
      </c>
      <c r="B4676" s="89"/>
      <c r="C4676" s="269" t="s">
        <v>128</v>
      </c>
      <c r="D4676" s="84">
        <v>43600</v>
      </c>
      <c r="E4676" s="85" t="s">
        <v>8708</v>
      </c>
      <c r="F4676" s="85" t="s">
        <v>3</v>
      </c>
      <c r="G4676" s="85">
        <v>1741379</v>
      </c>
      <c r="H4676" s="89"/>
      <c r="I4676" s="270" t="s">
        <v>10554</v>
      </c>
      <c r="J4676" s="89"/>
      <c r="K4676" s="89"/>
      <c r="L4676" s="89"/>
      <c r="M4676" s="89"/>
      <c r="N4676" s="271">
        <v>0</v>
      </c>
      <c r="O4676" s="271">
        <v>145.5</v>
      </c>
      <c r="P4676" s="89" t="s">
        <v>670</v>
      </c>
    </row>
    <row r="4677" spans="1:16" ht="51">
      <c r="A4677" s="268">
        <v>16</v>
      </c>
      <c r="B4677" s="89"/>
      <c r="C4677" s="269" t="s">
        <v>43</v>
      </c>
      <c r="D4677" s="84">
        <v>43600</v>
      </c>
      <c r="E4677" s="85" t="s">
        <v>8709</v>
      </c>
      <c r="F4677" s="85" t="s">
        <v>3</v>
      </c>
      <c r="G4677" s="85">
        <v>1741377</v>
      </c>
      <c r="H4677" s="89"/>
      <c r="I4677" s="270" t="s">
        <v>10555</v>
      </c>
      <c r="J4677" s="89"/>
      <c r="K4677" s="89"/>
      <c r="L4677" s="89"/>
      <c r="M4677" s="89"/>
      <c r="N4677" s="271">
        <v>0</v>
      </c>
      <c r="O4677" s="271">
        <v>8153.42</v>
      </c>
      <c r="P4677" s="89" t="s">
        <v>741</v>
      </c>
    </row>
    <row r="4678" spans="1:16" ht="51">
      <c r="A4678" s="268">
        <v>290</v>
      </c>
      <c r="B4678" s="89"/>
      <c r="C4678" s="269" t="s">
        <v>128</v>
      </c>
      <c r="D4678" s="84">
        <v>43600</v>
      </c>
      <c r="E4678" s="85" t="s">
        <v>8710</v>
      </c>
      <c r="F4678" s="85" t="s">
        <v>3</v>
      </c>
      <c r="G4678" s="85">
        <v>1741374</v>
      </c>
      <c r="H4678" s="89"/>
      <c r="I4678" s="270" t="s">
        <v>10556</v>
      </c>
      <c r="J4678" s="89"/>
      <c r="K4678" s="89"/>
      <c r="L4678" s="89"/>
      <c r="M4678" s="89"/>
      <c r="N4678" s="271">
        <v>0</v>
      </c>
      <c r="O4678" s="271">
        <v>1152.9100000000001</v>
      </c>
      <c r="P4678" s="89" t="s">
        <v>670</v>
      </c>
    </row>
    <row r="4679" spans="1:16" ht="63.75">
      <c r="A4679" s="268">
        <v>290</v>
      </c>
      <c r="B4679" s="89"/>
      <c r="C4679" s="269" t="s">
        <v>128</v>
      </c>
      <c r="D4679" s="84">
        <v>43600</v>
      </c>
      <c r="E4679" s="85" t="s">
        <v>8711</v>
      </c>
      <c r="F4679" s="85" t="s">
        <v>3</v>
      </c>
      <c r="G4679" s="85">
        <v>1741372</v>
      </c>
      <c r="H4679" s="89"/>
      <c r="I4679" s="270" t="s">
        <v>10557</v>
      </c>
      <c r="J4679" s="89"/>
      <c r="K4679" s="89"/>
      <c r="L4679" s="89"/>
      <c r="M4679" s="89"/>
      <c r="N4679" s="271">
        <v>0</v>
      </c>
      <c r="O4679" s="271">
        <v>711.75</v>
      </c>
      <c r="P4679" s="89" t="s">
        <v>670</v>
      </c>
    </row>
    <row r="4680" spans="1:16" ht="51">
      <c r="A4680" s="268">
        <v>283</v>
      </c>
      <c r="B4680" s="89"/>
      <c r="C4680" s="269" t="s">
        <v>125</v>
      </c>
      <c r="D4680" s="84">
        <v>43600</v>
      </c>
      <c r="E4680" s="85" t="s">
        <v>8712</v>
      </c>
      <c r="F4680" s="85" t="s">
        <v>3</v>
      </c>
      <c r="G4680" s="85">
        <v>1741367</v>
      </c>
      <c r="H4680" s="89"/>
      <c r="I4680" s="270" t="s">
        <v>10558</v>
      </c>
      <c r="J4680" s="89"/>
      <c r="K4680" s="89"/>
      <c r="L4680" s="89"/>
      <c r="M4680" s="89"/>
      <c r="N4680" s="271">
        <v>0</v>
      </c>
      <c r="O4680" s="271">
        <v>369035</v>
      </c>
      <c r="P4680" s="89" t="s">
        <v>670</v>
      </c>
    </row>
    <row r="4681" spans="1:16" ht="51">
      <c r="A4681" s="268">
        <v>283</v>
      </c>
      <c r="B4681" s="89"/>
      <c r="C4681" s="269" t="s">
        <v>125</v>
      </c>
      <c r="D4681" s="84">
        <v>43600</v>
      </c>
      <c r="E4681" s="85" t="s">
        <v>8713</v>
      </c>
      <c r="F4681" s="85" t="s">
        <v>3</v>
      </c>
      <c r="G4681" s="85">
        <v>1741365</v>
      </c>
      <c r="H4681" s="89"/>
      <c r="I4681" s="270" t="s">
        <v>10559</v>
      </c>
      <c r="J4681" s="89"/>
      <c r="K4681" s="89"/>
      <c r="L4681" s="89"/>
      <c r="M4681" s="89"/>
      <c r="N4681" s="271">
        <v>0</v>
      </c>
      <c r="O4681" s="271">
        <v>2822253.96</v>
      </c>
      <c r="P4681" s="89" t="s">
        <v>670</v>
      </c>
    </row>
    <row r="4682" spans="1:16" ht="63.75">
      <c r="A4682" s="268">
        <v>592</v>
      </c>
      <c r="B4682" s="89"/>
      <c r="C4682" s="269" t="s">
        <v>645</v>
      </c>
      <c r="D4682" s="84">
        <v>43600</v>
      </c>
      <c r="E4682" s="85" t="s">
        <v>8714</v>
      </c>
      <c r="F4682" s="85" t="s">
        <v>3</v>
      </c>
      <c r="G4682" s="85">
        <v>1741364</v>
      </c>
      <c r="H4682" s="89"/>
      <c r="I4682" s="270" t="s">
        <v>10560</v>
      </c>
      <c r="J4682" s="89"/>
      <c r="K4682" s="89"/>
      <c r="L4682" s="89"/>
      <c r="M4682" s="89"/>
      <c r="N4682" s="271">
        <v>0</v>
      </c>
      <c r="O4682" s="271">
        <v>2122</v>
      </c>
      <c r="P4682" s="89" t="s">
        <v>670</v>
      </c>
    </row>
    <row r="4683" spans="1:16" ht="63.75">
      <c r="A4683" s="268" t="s">
        <v>565</v>
      </c>
      <c r="B4683" s="89"/>
      <c r="C4683" s="269" t="s">
        <v>615</v>
      </c>
      <c r="D4683" s="84">
        <v>43600</v>
      </c>
      <c r="E4683" s="85" t="s">
        <v>8715</v>
      </c>
      <c r="F4683" s="85" t="s">
        <v>3</v>
      </c>
      <c r="G4683" s="85">
        <v>1741344</v>
      </c>
      <c r="H4683" s="89"/>
      <c r="I4683" s="270" t="s">
        <v>10561</v>
      </c>
      <c r="J4683" s="89"/>
      <c r="K4683" s="89"/>
      <c r="L4683" s="89"/>
      <c r="M4683" s="89"/>
      <c r="N4683" s="271">
        <v>0</v>
      </c>
      <c r="O4683" s="271">
        <v>139.49</v>
      </c>
      <c r="P4683" s="89" t="s">
        <v>670</v>
      </c>
    </row>
    <row r="4684" spans="1:16" ht="51">
      <c r="A4684" s="268">
        <v>153</v>
      </c>
      <c r="B4684" s="89"/>
      <c r="C4684" s="269" t="s">
        <v>83</v>
      </c>
      <c r="D4684" s="84">
        <v>43600</v>
      </c>
      <c r="E4684" s="85" t="s">
        <v>8716</v>
      </c>
      <c r="F4684" s="85" t="s">
        <v>3</v>
      </c>
      <c r="G4684" s="85">
        <v>1741382</v>
      </c>
      <c r="H4684" s="89"/>
      <c r="I4684" s="270" t="s">
        <v>10562</v>
      </c>
      <c r="J4684" s="89"/>
      <c r="K4684" s="89"/>
      <c r="L4684" s="89"/>
      <c r="M4684" s="89"/>
      <c r="N4684" s="271">
        <v>0</v>
      </c>
      <c r="O4684" s="271">
        <v>685</v>
      </c>
      <c r="P4684" s="89" t="s">
        <v>670</v>
      </c>
    </row>
    <row r="4685" spans="1:16" ht="38.25">
      <c r="A4685" s="268" t="s">
        <v>565</v>
      </c>
      <c r="B4685" s="89"/>
      <c r="C4685" s="269" t="s">
        <v>615</v>
      </c>
      <c r="D4685" s="84">
        <v>43600</v>
      </c>
      <c r="E4685" s="85" t="s">
        <v>8717</v>
      </c>
      <c r="F4685" s="85" t="s">
        <v>3</v>
      </c>
      <c r="G4685" s="85">
        <v>1741370</v>
      </c>
      <c r="H4685" s="89"/>
      <c r="I4685" s="270" t="s">
        <v>10563</v>
      </c>
      <c r="J4685" s="89"/>
      <c r="K4685" s="89"/>
      <c r="L4685" s="89"/>
      <c r="M4685" s="89"/>
      <c r="N4685" s="271">
        <v>0</v>
      </c>
      <c r="O4685" s="271">
        <v>821.54</v>
      </c>
      <c r="P4685" s="89" t="s">
        <v>670</v>
      </c>
    </row>
    <row r="4686" spans="1:16" ht="63.75">
      <c r="A4686" s="268" t="s">
        <v>565</v>
      </c>
      <c r="B4686" s="89"/>
      <c r="C4686" s="269" t="s">
        <v>615</v>
      </c>
      <c r="D4686" s="84">
        <v>43600</v>
      </c>
      <c r="E4686" s="85" t="s">
        <v>8718</v>
      </c>
      <c r="F4686" s="85" t="s">
        <v>3</v>
      </c>
      <c r="G4686" s="85">
        <v>1741352</v>
      </c>
      <c r="H4686" s="89"/>
      <c r="I4686" s="270" t="s">
        <v>10564</v>
      </c>
      <c r="J4686" s="89"/>
      <c r="K4686" s="89"/>
      <c r="L4686" s="89"/>
      <c r="M4686" s="89"/>
      <c r="N4686" s="271">
        <v>0</v>
      </c>
      <c r="O4686" s="271">
        <v>375</v>
      </c>
      <c r="P4686" s="89" t="s">
        <v>670</v>
      </c>
    </row>
    <row r="4687" spans="1:16" ht="38.25">
      <c r="A4687" s="268">
        <v>592</v>
      </c>
      <c r="B4687" s="89"/>
      <c r="C4687" s="269" t="s">
        <v>645</v>
      </c>
      <c r="D4687" s="84">
        <v>43600</v>
      </c>
      <c r="E4687" s="85" t="s">
        <v>8719</v>
      </c>
      <c r="F4687" s="85" t="s">
        <v>3</v>
      </c>
      <c r="G4687" s="85">
        <v>1741345</v>
      </c>
      <c r="H4687" s="89"/>
      <c r="I4687" s="270" t="s">
        <v>10565</v>
      </c>
      <c r="J4687" s="89"/>
      <c r="K4687" s="89"/>
      <c r="L4687" s="89"/>
      <c r="M4687" s="89"/>
      <c r="N4687" s="271">
        <v>0</v>
      </c>
      <c r="O4687" s="271">
        <v>13402.66</v>
      </c>
      <c r="P4687" s="89" t="s">
        <v>670</v>
      </c>
    </row>
    <row r="4688" spans="1:16" ht="51">
      <c r="A4688" s="268">
        <v>41</v>
      </c>
      <c r="B4688" s="89"/>
      <c r="C4688" s="269" t="s">
        <v>47</v>
      </c>
      <c r="D4688" s="84">
        <v>43600</v>
      </c>
      <c r="E4688" s="85" t="s">
        <v>8720</v>
      </c>
      <c r="F4688" s="85" t="s">
        <v>3</v>
      </c>
      <c r="G4688" s="85">
        <v>1741406</v>
      </c>
      <c r="H4688" s="89"/>
      <c r="I4688" s="270" t="s">
        <v>10566</v>
      </c>
      <c r="J4688" s="89"/>
      <c r="K4688" s="89"/>
      <c r="L4688" s="89"/>
      <c r="M4688" s="89"/>
      <c r="N4688" s="271">
        <v>0</v>
      </c>
      <c r="O4688" s="271">
        <v>167683.35</v>
      </c>
      <c r="P4688" s="89" t="s">
        <v>670</v>
      </c>
    </row>
    <row r="4689" spans="1:16" ht="51">
      <c r="A4689" s="268">
        <v>41</v>
      </c>
      <c r="B4689" s="89"/>
      <c r="C4689" s="269" t="s">
        <v>47</v>
      </c>
      <c r="D4689" s="84">
        <v>43600</v>
      </c>
      <c r="E4689" s="85" t="s">
        <v>8721</v>
      </c>
      <c r="F4689" s="85" t="s">
        <v>3</v>
      </c>
      <c r="G4689" s="85">
        <v>1741408</v>
      </c>
      <c r="H4689" s="89"/>
      <c r="I4689" s="270" t="s">
        <v>10567</v>
      </c>
      <c r="J4689" s="89"/>
      <c r="K4689" s="89"/>
      <c r="L4689" s="89"/>
      <c r="M4689" s="89"/>
      <c r="N4689" s="271">
        <v>0</v>
      </c>
      <c r="O4689" s="271">
        <v>1172775.22</v>
      </c>
      <c r="P4689" s="89" t="s">
        <v>670</v>
      </c>
    </row>
    <row r="4690" spans="1:16" ht="63.75">
      <c r="A4690" s="268">
        <v>660</v>
      </c>
      <c r="B4690" s="89"/>
      <c r="C4690" s="269" t="s">
        <v>188</v>
      </c>
      <c r="D4690" s="84">
        <v>43600</v>
      </c>
      <c r="E4690" s="85" t="s">
        <v>8722</v>
      </c>
      <c r="F4690" s="85" t="s">
        <v>3</v>
      </c>
      <c r="G4690" s="85">
        <v>1741409</v>
      </c>
      <c r="H4690" s="89"/>
      <c r="I4690" s="270" t="s">
        <v>10568</v>
      </c>
      <c r="J4690" s="89"/>
      <c r="K4690" s="89"/>
      <c r="L4690" s="89"/>
      <c r="M4690" s="89"/>
      <c r="N4690" s="271">
        <v>0</v>
      </c>
      <c r="O4690" s="271">
        <v>2815.69</v>
      </c>
      <c r="P4690" s="89" t="s">
        <v>670</v>
      </c>
    </row>
    <row r="4691" spans="1:16" ht="51">
      <c r="A4691" s="268" t="s">
        <v>565</v>
      </c>
      <c r="B4691" s="89"/>
      <c r="C4691" s="269" t="s">
        <v>615</v>
      </c>
      <c r="D4691" s="84">
        <v>43600</v>
      </c>
      <c r="E4691" s="85" t="s">
        <v>8723</v>
      </c>
      <c r="F4691" s="85" t="s">
        <v>3</v>
      </c>
      <c r="G4691" s="85">
        <v>1741452</v>
      </c>
      <c r="H4691" s="89"/>
      <c r="I4691" s="270" t="s">
        <v>10569</v>
      </c>
      <c r="J4691" s="89"/>
      <c r="K4691" s="89"/>
      <c r="L4691" s="89"/>
      <c r="M4691" s="89"/>
      <c r="N4691" s="271">
        <v>0</v>
      </c>
      <c r="O4691" s="271">
        <v>237.6</v>
      </c>
      <c r="P4691" s="89" t="s">
        <v>670</v>
      </c>
    </row>
    <row r="4692" spans="1:16" ht="38.25">
      <c r="A4692" s="268" t="s">
        <v>565</v>
      </c>
      <c r="B4692" s="89"/>
      <c r="C4692" s="269" t="s">
        <v>615</v>
      </c>
      <c r="D4692" s="84">
        <v>43600</v>
      </c>
      <c r="E4692" s="85" t="s">
        <v>8724</v>
      </c>
      <c r="F4692" s="85" t="s">
        <v>3</v>
      </c>
      <c r="G4692" s="85">
        <v>1741326</v>
      </c>
      <c r="H4692" s="89"/>
      <c r="I4692" s="270" t="s">
        <v>10570</v>
      </c>
      <c r="J4692" s="89"/>
      <c r="K4692" s="89"/>
      <c r="L4692" s="89"/>
      <c r="M4692" s="89"/>
      <c r="N4692" s="271">
        <v>0</v>
      </c>
      <c r="O4692" s="271">
        <v>326.86</v>
      </c>
      <c r="P4692" s="89" t="s">
        <v>670</v>
      </c>
    </row>
    <row r="4693" spans="1:16" ht="38.25">
      <c r="A4693" s="268" t="s">
        <v>565</v>
      </c>
      <c r="B4693" s="89"/>
      <c r="C4693" s="269" t="s">
        <v>615</v>
      </c>
      <c r="D4693" s="84">
        <v>43600</v>
      </c>
      <c r="E4693" s="85" t="s">
        <v>8725</v>
      </c>
      <c r="F4693" s="85" t="s">
        <v>3</v>
      </c>
      <c r="G4693" s="85">
        <v>1741327</v>
      </c>
      <c r="H4693" s="89"/>
      <c r="I4693" s="270" t="s">
        <v>10571</v>
      </c>
      <c r="J4693" s="89"/>
      <c r="K4693" s="89"/>
      <c r="L4693" s="89"/>
      <c r="M4693" s="89"/>
      <c r="N4693" s="271">
        <v>0</v>
      </c>
      <c r="O4693" s="271">
        <v>822.74</v>
      </c>
      <c r="P4693" s="89" t="s">
        <v>670</v>
      </c>
    </row>
    <row r="4694" spans="1:16" ht="38.25">
      <c r="A4694" s="268" t="s">
        <v>565</v>
      </c>
      <c r="B4694" s="89"/>
      <c r="C4694" s="269" t="s">
        <v>615</v>
      </c>
      <c r="D4694" s="84">
        <v>43600</v>
      </c>
      <c r="E4694" s="85" t="s">
        <v>8726</v>
      </c>
      <c r="F4694" s="85" t="s">
        <v>3</v>
      </c>
      <c r="G4694" s="85">
        <v>1741338</v>
      </c>
      <c r="H4694" s="89"/>
      <c r="I4694" s="270" t="s">
        <v>10572</v>
      </c>
      <c r="J4694" s="89"/>
      <c r="K4694" s="89"/>
      <c r="L4694" s="89"/>
      <c r="M4694" s="89"/>
      <c r="N4694" s="271">
        <v>0</v>
      </c>
      <c r="O4694" s="271">
        <v>3647.67</v>
      </c>
      <c r="P4694" s="89" t="s">
        <v>670</v>
      </c>
    </row>
    <row r="4695" spans="1:16" ht="89.25" hidden="1">
      <c r="A4695" s="268">
        <v>10</v>
      </c>
      <c r="B4695" s="89"/>
      <c r="C4695" s="269" t="s">
        <v>41</v>
      </c>
      <c r="D4695" s="84">
        <v>43600</v>
      </c>
      <c r="E4695" s="85" t="s">
        <v>8727</v>
      </c>
      <c r="F4695" s="85" t="s">
        <v>15</v>
      </c>
      <c r="G4695" s="85">
        <v>7985</v>
      </c>
      <c r="H4695" s="89"/>
      <c r="I4695" s="270" t="s">
        <v>10573</v>
      </c>
      <c r="J4695" s="89"/>
      <c r="K4695" s="89"/>
      <c r="L4695" s="89"/>
      <c r="M4695" s="89"/>
      <c r="N4695" s="271">
        <v>21464.23</v>
      </c>
      <c r="O4695" s="271">
        <v>0</v>
      </c>
      <c r="P4695" s="89" t="s">
        <v>670</v>
      </c>
    </row>
    <row r="4696" spans="1:16" ht="89.25" hidden="1">
      <c r="A4696" s="268">
        <v>15</v>
      </c>
      <c r="B4696" s="89"/>
      <c r="C4696" s="269" t="s">
        <v>42</v>
      </c>
      <c r="D4696" s="84">
        <v>43600</v>
      </c>
      <c r="E4696" s="85" t="s">
        <v>8728</v>
      </c>
      <c r="F4696" s="85" t="s">
        <v>15</v>
      </c>
      <c r="G4696" s="85">
        <v>7992</v>
      </c>
      <c r="H4696" s="89"/>
      <c r="I4696" s="270" t="s">
        <v>10574</v>
      </c>
      <c r="J4696" s="89"/>
      <c r="K4696" s="89"/>
      <c r="L4696" s="89"/>
      <c r="M4696" s="89"/>
      <c r="N4696" s="271">
        <v>812.28</v>
      </c>
      <c r="O4696" s="271">
        <v>0</v>
      </c>
      <c r="P4696" s="89" t="s">
        <v>670</v>
      </c>
    </row>
    <row r="4697" spans="1:16" ht="51" hidden="1">
      <c r="A4697" s="268" t="s">
        <v>557</v>
      </c>
      <c r="B4697" s="89"/>
      <c r="C4697" s="269" t="s">
        <v>781</v>
      </c>
      <c r="D4697" s="84">
        <v>43600</v>
      </c>
      <c r="E4697" s="85" t="s">
        <v>8729</v>
      </c>
      <c r="F4697" s="85" t="s">
        <v>11</v>
      </c>
      <c r="G4697" s="85">
        <v>12163</v>
      </c>
      <c r="H4697" s="89"/>
      <c r="I4697" s="270" t="s">
        <v>10575</v>
      </c>
      <c r="J4697" s="89"/>
      <c r="K4697" s="89"/>
      <c r="L4697" s="89"/>
      <c r="M4697" s="89"/>
      <c r="N4697" s="271">
        <v>271.37</v>
      </c>
      <c r="O4697" s="271">
        <v>0</v>
      </c>
      <c r="P4697" s="89" t="s">
        <v>670</v>
      </c>
    </row>
    <row r="4698" spans="1:16" ht="114.75" hidden="1">
      <c r="A4698" s="268">
        <v>132</v>
      </c>
      <c r="B4698" s="89"/>
      <c r="C4698" s="269" t="s">
        <v>68</v>
      </c>
      <c r="D4698" s="84">
        <v>43600</v>
      </c>
      <c r="E4698" s="85" t="s">
        <v>8730</v>
      </c>
      <c r="F4698" s="85" t="s">
        <v>629</v>
      </c>
      <c r="G4698" s="85">
        <v>7993</v>
      </c>
      <c r="H4698" s="89"/>
      <c r="I4698" s="270" t="s">
        <v>10576</v>
      </c>
      <c r="J4698" s="89"/>
      <c r="K4698" s="89"/>
      <c r="L4698" s="89"/>
      <c r="M4698" s="89"/>
      <c r="N4698" s="271">
        <v>520.64</v>
      </c>
      <c r="O4698" s="271">
        <v>0</v>
      </c>
      <c r="P4698" s="89" t="s">
        <v>670</v>
      </c>
    </row>
    <row r="4699" spans="1:16" ht="102" hidden="1">
      <c r="A4699" s="268">
        <v>132</v>
      </c>
      <c r="B4699" s="89"/>
      <c r="C4699" s="269" t="s">
        <v>68</v>
      </c>
      <c r="D4699" s="84">
        <v>43600</v>
      </c>
      <c r="E4699" s="85" t="s">
        <v>8731</v>
      </c>
      <c r="F4699" s="85" t="s">
        <v>15</v>
      </c>
      <c r="G4699" s="85">
        <v>7993</v>
      </c>
      <c r="H4699" s="89"/>
      <c r="I4699" s="270" t="s">
        <v>10577</v>
      </c>
      <c r="J4699" s="89"/>
      <c r="K4699" s="89"/>
      <c r="L4699" s="89"/>
      <c r="M4699" s="89"/>
      <c r="N4699" s="271">
        <v>310.13</v>
      </c>
      <c r="O4699" s="271">
        <v>0</v>
      </c>
      <c r="P4699" s="89" t="s">
        <v>670</v>
      </c>
    </row>
    <row r="4700" spans="1:16" ht="51" hidden="1">
      <c r="A4700" s="268">
        <v>119</v>
      </c>
      <c r="B4700" s="89"/>
      <c r="C4700" s="269" t="s">
        <v>63</v>
      </c>
      <c r="D4700" s="84">
        <v>43600</v>
      </c>
      <c r="E4700" s="85" t="s">
        <v>8732</v>
      </c>
      <c r="F4700" s="85" t="s">
        <v>11</v>
      </c>
      <c r="G4700" s="85">
        <v>954268</v>
      </c>
      <c r="H4700" s="89"/>
      <c r="I4700" s="270" t="s">
        <v>10578</v>
      </c>
      <c r="J4700" s="89"/>
      <c r="K4700" s="89"/>
      <c r="L4700" s="89"/>
      <c r="M4700" s="89"/>
      <c r="N4700" s="271">
        <v>50</v>
      </c>
      <c r="O4700" s="271">
        <v>0</v>
      </c>
      <c r="P4700" s="89" t="s">
        <v>670</v>
      </c>
    </row>
    <row r="4701" spans="1:16" ht="51" hidden="1">
      <c r="A4701" s="268">
        <v>119</v>
      </c>
      <c r="B4701" s="89"/>
      <c r="C4701" s="269" t="s">
        <v>63</v>
      </c>
      <c r="D4701" s="84">
        <v>43600</v>
      </c>
      <c r="E4701" s="85" t="s">
        <v>8733</v>
      </c>
      <c r="F4701" s="85" t="s">
        <v>11</v>
      </c>
      <c r="G4701" s="85">
        <v>954269</v>
      </c>
      <c r="H4701" s="89"/>
      <c r="I4701" s="270" t="s">
        <v>10579</v>
      </c>
      <c r="J4701" s="89"/>
      <c r="K4701" s="89"/>
      <c r="L4701" s="89"/>
      <c r="M4701" s="89"/>
      <c r="N4701" s="271">
        <v>50</v>
      </c>
      <c r="O4701" s="271">
        <v>0</v>
      </c>
      <c r="P4701" s="89" t="s">
        <v>670</v>
      </c>
    </row>
    <row r="4702" spans="1:16" ht="51" hidden="1">
      <c r="A4702" s="268">
        <v>10</v>
      </c>
      <c r="B4702" s="89"/>
      <c r="C4702" s="269" t="s">
        <v>41</v>
      </c>
      <c r="D4702" s="84">
        <v>43600</v>
      </c>
      <c r="E4702" s="85" t="s">
        <v>8734</v>
      </c>
      <c r="F4702" s="85" t="s">
        <v>6</v>
      </c>
      <c r="G4702" s="85">
        <v>1039997</v>
      </c>
      <c r="H4702" s="89"/>
      <c r="I4702" s="270" t="s">
        <v>10580</v>
      </c>
      <c r="J4702" s="89"/>
      <c r="K4702" s="89"/>
      <c r="L4702" s="89"/>
      <c r="M4702" s="89"/>
      <c r="N4702" s="271">
        <v>0</v>
      </c>
      <c r="O4702" s="271">
        <v>17115.7</v>
      </c>
      <c r="P4702" s="89" t="s">
        <v>670</v>
      </c>
    </row>
    <row r="4703" spans="1:16" ht="63.75" hidden="1">
      <c r="A4703" s="268">
        <v>10</v>
      </c>
      <c r="B4703" s="89"/>
      <c r="C4703" s="269" t="s">
        <v>41</v>
      </c>
      <c r="D4703" s="84">
        <v>43600</v>
      </c>
      <c r="E4703" s="85" t="s">
        <v>8735</v>
      </c>
      <c r="F4703" s="85" t="s">
        <v>6</v>
      </c>
      <c r="G4703" s="85">
        <v>1039999</v>
      </c>
      <c r="H4703" s="89"/>
      <c r="I4703" s="270" t="s">
        <v>10581</v>
      </c>
      <c r="J4703" s="89"/>
      <c r="K4703" s="89"/>
      <c r="L4703" s="89"/>
      <c r="M4703" s="89"/>
      <c r="N4703" s="271">
        <v>0</v>
      </c>
      <c r="O4703" s="271">
        <v>22274.35</v>
      </c>
      <c r="P4703" s="89" t="s">
        <v>670</v>
      </c>
    </row>
    <row r="4704" spans="1:16" ht="76.5" hidden="1">
      <c r="A4704" s="268" t="s">
        <v>556</v>
      </c>
      <c r="B4704" s="89"/>
      <c r="C4704" s="269" t="s">
        <v>616</v>
      </c>
      <c r="D4704" s="84">
        <v>43600</v>
      </c>
      <c r="E4704" s="85" t="s">
        <v>8736</v>
      </c>
      <c r="F4704" s="85" t="s">
        <v>671</v>
      </c>
      <c r="G4704" s="85">
        <v>413882</v>
      </c>
      <c r="H4704" s="89"/>
      <c r="I4704" s="270" t="s">
        <v>10582</v>
      </c>
      <c r="J4704" s="89"/>
      <c r="K4704" s="89"/>
      <c r="L4704" s="89"/>
      <c r="M4704" s="89"/>
      <c r="N4704" s="271">
        <v>0</v>
      </c>
      <c r="O4704" s="271">
        <v>1199.51</v>
      </c>
      <c r="P4704" s="89" t="s">
        <v>670</v>
      </c>
    </row>
    <row r="4705" spans="1:16" ht="76.5" hidden="1">
      <c r="A4705" s="268" t="s">
        <v>556</v>
      </c>
      <c r="B4705" s="89"/>
      <c r="C4705" s="269" t="s">
        <v>616</v>
      </c>
      <c r="D4705" s="84">
        <v>43600</v>
      </c>
      <c r="E4705" s="85" t="s">
        <v>8737</v>
      </c>
      <c r="F4705" s="85" t="s">
        <v>671</v>
      </c>
      <c r="G4705" s="85">
        <v>413883</v>
      </c>
      <c r="H4705" s="89"/>
      <c r="I4705" s="270" t="s">
        <v>10583</v>
      </c>
      <c r="J4705" s="89"/>
      <c r="K4705" s="89"/>
      <c r="L4705" s="89"/>
      <c r="M4705" s="89"/>
      <c r="N4705" s="271">
        <v>0</v>
      </c>
      <c r="O4705" s="271">
        <v>64485</v>
      </c>
      <c r="P4705" s="89" t="s">
        <v>670</v>
      </c>
    </row>
    <row r="4706" spans="1:16" ht="76.5" hidden="1">
      <c r="A4706" s="268" t="s">
        <v>557</v>
      </c>
      <c r="B4706" s="89"/>
      <c r="C4706" s="269" t="s">
        <v>781</v>
      </c>
      <c r="D4706" s="84">
        <v>43600</v>
      </c>
      <c r="E4706" s="85" t="s">
        <v>8738</v>
      </c>
      <c r="F4706" s="85" t="s">
        <v>6</v>
      </c>
      <c r="G4706" s="85">
        <v>1118908</v>
      </c>
      <c r="H4706" s="89"/>
      <c r="I4706" s="270" t="s">
        <v>10584</v>
      </c>
      <c r="J4706" s="89"/>
      <c r="K4706" s="89"/>
      <c r="L4706" s="89"/>
      <c r="M4706" s="89"/>
      <c r="N4706" s="271">
        <v>0</v>
      </c>
      <c r="O4706" s="271">
        <v>150000</v>
      </c>
      <c r="P4706" s="89" t="s">
        <v>670</v>
      </c>
    </row>
    <row r="4707" spans="1:16" ht="76.5" hidden="1">
      <c r="A4707" s="268">
        <v>513</v>
      </c>
      <c r="B4707" s="89"/>
      <c r="C4707" s="269" t="s">
        <v>171</v>
      </c>
      <c r="D4707" s="84">
        <v>43600</v>
      </c>
      <c r="E4707" s="85" t="s">
        <v>8739</v>
      </c>
      <c r="F4707" s="85" t="s">
        <v>15</v>
      </c>
      <c r="G4707" s="85">
        <v>1039753</v>
      </c>
      <c r="H4707" s="89"/>
      <c r="I4707" s="270" t="s">
        <v>10585</v>
      </c>
      <c r="J4707" s="89"/>
      <c r="K4707" s="89"/>
      <c r="L4707" s="89"/>
      <c r="M4707" s="89"/>
      <c r="N4707" s="271">
        <v>847.54</v>
      </c>
      <c r="O4707" s="271">
        <v>0</v>
      </c>
      <c r="P4707" s="89" t="s">
        <v>670</v>
      </c>
    </row>
    <row r="4708" spans="1:16" ht="76.5" hidden="1">
      <c r="A4708" s="268">
        <v>513</v>
      </c>
      <c r="B4708" s="89"/>
      <c r="C4708" s="269" t="s">
        <v>171</v>
      </c>
      <c r="D4708" s="84">
        <v>43600</v>
      </c>
      <c r="E4708" s="85" t="s">
        <v>8740</v>
      </c>
      <c r="F4708" s="85" t="s">
        <v>15</v>
      </c>
      <c r="G4708" s="85">
        <v>1039756</v>
      </c>
      <c r="H4708" s="89"/>
      <c r="I4708" s="270" t="s">
        <v>10586</v>
      </c>
      <c r="J4708" s="89"/>
      <c r="K4708" s="89"/>
      <c r="L4708" s="89"/>
      <c r="M4708" s="89"/>
      <c r="N4708" s="271">
        <v>386.35</v>
      </c>
      <c r="O4708" s="271">
        <v>0</v>
      </c>
      <c r="P4708" s="89" t="s">
        <v>670</v>
      </c>
    </row>
    <row r="4709" spans="1:16" ht="51" hidden="1">
      <c r="A4709" s="268">
        <v>10</v>
      </c>
      <c r="B4709" s="89"/>
      <c r="C4709" s="269" t="s">
        <v>41</v>
      </c>
      <c r="D4709" s="84">
        <v>43600</v>
      </c>
      <c r="E4709" s="85" t="s">
        <v>8741</v>
      </c>
      <c r="F4709" s="85" t="s">
        <v>15</v>
      </c>
      <c r="G4709" s="85">
        <v>1039998</v>
      </c>
      <c r="H4709" s="89"/>
      <c r="I4709" s="270" t="s">
        <v>10587</v>
      </c>
      <c r="J4709" s="89"/>
      <c r="K4709" s="89"/>
      <c r="L4709" s="89"/>
      <c r="M4709" s="89"/>
      <c r="N4709" s="271">
        <v>50</v>
      </c>
      <c r="O4709" s="271">
        <v>0</v>
      </c>
      <c r="P4709" s="89" t="s">
        <v>670</v>
      </c>
    </row>
    <row r="4710" spans="1:16" ht="63.75" hidden="1">
      <c r="A4710" s="268">
        <v>10</v>
      </c>
      <c r="B4710" s="89"/>
      <c r="C4710" s="269" t="s">
        <v>41</v>
      </c>
      <c r="D4710" s="84">
        <v>43600</v>
      </c>
      <c r="E4710" s="85" t="s">
        <v>8742</v>
      </c>
      <c r="F4710" s="85" t="s">
        <v>15</v>
      </c>
      <c r="G4710" s="85">
        <v>1040000</v>
      </c>
      <c r="H4710" s="89"/>
      <c r="I4710" s="270" t="s">
        <v>10588</v>
      </c>
      <c r="J4710" s="89"/>
      <c r="K4710" s="89"/>
      <c r="L4710" s="89"/>
      <c r="M4710" s="89"/>
      <c r="N4710" s="271">
        <v>50</v>
      </c>
      <c r="O4710" s="271">
        <v>0</v>
      </c>
      <c r="P4710" s="89" t="s">
        <v>670</v>
      </c>
    </row>
    <row r="4711" spans="1:16" ht="51" hidden="1">
      <c r="A4711" s="268">
        <v>513</v>
      </c>
      <c r="B4711" s="89"/>
      <c r="C4711" s="269" t="s">
        <v>171</v>
      </c>
      <c r="D4711" s="84">
        <v>43600</v>
      </c>
      <c r="E4711" s="85" t="s">
        <v>8743</v>
      </c>
      <c r="F4711" s="85" t="s">
        <v>15</v>
      </c>
      <c r="G4711" s="85">
        <v>1040003</v>
      </c>
      <c r="H4711" s="89"/>
      <c r="I4711" s="270" t="s">
        <v>718</v>
      </c>
      <c r="J4711" s="89"/>
      <c r="K4711" s="89"/>
      <c r="L4711" s="89"/>
      <c r="M4711" s="89"/>
      <c r="N4711" s="271">
        <v>50</v>
      </c>
      <c r="O4711" s="271">
        <v>0</v>
      </c>
      <c r="P4711" s="89" t="s">
        <v>670</v>
      </c>
    </row>
    <row r="4712" spans="1:16" ht="76.5" hidden="1">
      <c r="A4712" s="268" t="s">
        <v>556</v>
      </c>
      <c r="B4712" s="89"/>
      <c r="C4712" s="269" t="s">
        <v>616</v>
      </c>
      <c r="D4712" s="84">
        <v>43600</v>
      </c>
      <c r="E4712" s="85" t="s">
        <v>8744</v>
      </c>
      <c r="F4712" s="85" t="s">
        <v>671</v>
      </c>
      <c r="G4712" s="85">
        <v>409659</v>
      </c>
      <c r="H4712" s="89"/>
      <c r="I4712" s="270" t="s">
        <v>10589</v>
      </c>
      <c r="J4712" s="89"/>
      <c r="K4712" s="89"/>
      <c r="L4712" s="89"/>
      <c r="M4712" s="89"/>
      <c r="N4712" s="271">
        <v>65684.509999999995</v>
      </c>
      <c r="O4712" s="271">
        <v>0</v>
      </c>
      <c r="P4712" s="89" t="s">
        <v>670</v>
      </c>
    </row>
    <row r="4713" spans="1:16" ht="89.25" hidden="1">
      <c r="A4713" s="268">
        <v>10</v>
      </c>
      <c r="B4713" s="89"/>
      <c r="C4713" s="269" t="s">
        <v>41</v>
      </c>
      <c r="D4713" s="84">
        <v>43600</v>
      </c>
      <c r="E4713" s="85" t="s">
        <v>8745</v>
      </c>
      <c r="F4713" s="85" t="s">
        <v>15</v>
      </c>
      <c r="G4713" s="85">
        <v>8010</v>
      </c>
      <c r="H4713" s="89"/>
      <c r="I4713" s="270" t="s">
        <v>10590</v>
      </c>
      <c r="J4713" s="89"/>
      <c r="K4713" s="89"/>
      <c r="L4713" s="89"/>
      <c r="M4713" s="89"/>
      <c r="N4713" s="271">
        <v>6041.04</v>
      </c>
      <c r="O4713" s="271">
        <v>0</v>
      </c>
      <c r="P4713" s="89" t="s">
        <v>670</v>
      </c>
    </row>
    <row r="4714" spans="1:16" ht="63.75" hidden="1">
      <c r="A4714" s="268">
        <v>513</v>
      </c>
      <c r="B4714" s="89"/>
      <c r="C4714" s="269" t="s">
        <v>171</v>
      </c>
      <c r="D4714" s="84">
        <v>43600</v>
      </c>
      <c r="E4714" s="85" t="s">
        <v>8746</v>
      </c>
      <c r="F4714" s="85" t="s">
        <v>15</v>
      </c>
      <c r="G4714" s="85">
        <v>1040005</v>
      </c>
      <c r="H4714" s="89"/>
      <c r="I4714" s="270" t="s">
        <v>10591</v>
      </c>
      <c r="J4714" s="89"/>
      <c r="K4714" s="89"/>
      <c r="L4714" s="89"/>
      <c r="M4714" s="89"/>
      <c r="N4714" s="271">
        <v>50</v>
      </c>
      <c r="O4714" s="271">
        <v>0</v>
      </c>
      <c r="P4714" s="89" t="s">
        <v>670</v>
      </c>
    </row>
    <row r="4715" spans="1:16" ht="51" hidden="1">
      <c r="A4715" s="268" t="s">
        <v>557</v>
      </c>
      <c r="B4715" s="89"/>
      <c r="C4715" s="269" t="s">
        <v>781</v>
      </c>
      <c r="D4715" s="84">
        <v>43600</v>
      </c>
      <c r="E4715" s="85" t="s">
        <v>8747</v>
      </c>
      <c r="F4715" s="85" t="s">
        <v>11</v>
      </c>
      <c r="G4715" s="85">
        <v>12314</v>
      </c>
      <c r="H4715" s="89"/>
      <c r="I4715" s="270" t="s">
        <v>10592</v>
      </c>
      <c r="J4715" s="89"/>
      <c r="K4715" s="89"/>
      <c r="L4715" s="89"/>
      <c r="M4715" s="89"/>
      <c r="N4715" s="271">
        <v>417.76</v>
      </c>
      <c r="O4715" s="271">
        <v>0</v>
      </c>
      <c r="P4715" s="89" t="s">
        <v>670</v>
      </c>
    </row>
    <row r="4716" spans="1:16" ht="51" hidden="1">
      <c r="A4716" s="268">
        <v>117</v>
      </c>
      <c r="B4716" s="89"/>
      <c r="C4716" s="269" t="s">
        <v>62</v>
      </c>
      <c r="D4716" s="84">
        <v>43600</v>
      </c>
      <c r="E4716" s="85" t="s">
        <v>8748</v>
      </c>
      <c r="F4716" s="85" t="s">
        <v>11</v>
      </c>
      <c r="G4716" s="85">
        <v>954301</v>
      </c>
      <c r="H4716" s="89"/>
      <c r="I4716" s="270" t="s">
        <v>10593</v>
      </c>
      <c r="J4716" s="89"/>
      <c r="K4716" s="89"/>
      <c r="L4716" s="89"/>
      <c r="M4716" s="89"/>
      <c r="N4716" s="271">
        <v>50</v>
      </c>
      <c r="O4716" s="271">
        <v>0</v>
      </c>
      <c r="P4716" s="89" t="s">
        <v>670</v>
      </c>
    </row>
    <row r="4717" spans="1:16" ht="89.25" hidden="1">
      <c r="A4717" s="268" t="s">
        <v>557</v>
      </c>
      <c r="B4717" s="89"/>
      <c r="C4717" s="269" t="s">
        <v>781</v>
      </c>
      <c r="D4717" s="84">
        <v>43600</v>
      </c>
      <c r="E4717" s="85" t="s">
        <v>8749</v>
      </c>
      <c r="F4717" s="85" t="s">
        <v>13</v>
      </c>
      <c r="G4717" s="85">
        <v>954305</v>
      </c>
      <c r="H4717" s="89"/>
      <c r="I4717" s="270" t="s">
        <v>10594</v>
      </c>
      <c r="J4717" s="89"/>
      <c r="K4717" s="89"/>
      <c r="L4717" s="89"/>
      <c r="M4717" s="89"/>
      <c r="N4717" s="271">
        <v>22638000</v>
      </c>
      <c r="O4717" s="271">
        <v>0</v>
      </c>
      <c r="P4717" s="89" t="s">
        <v>670</v>
      </c>
    </row>
    <row r="4718" spans="1:16" ht="76.5" hidden="1">
      <c r="A4718" s="268" t="s">
        <v>557</v>
      </c>
      <c r="B4718" s="89"/>
      <c r="C4718" s="269" t="s">
        <v>781</v>
      </c>
      <c r="D4718" s="84">
        <v>43600</v>
      </c>
      <c r="E4718" s="85" t="s">
        <v>8750</v>
      </c>
      <c r="F4718" s="85" t="s">
        <v>11</v>
      </c>
      <c r="G4718" s="85">
        <v>954305</v>
      </c>
      <c r="H4718" s="89"/>
      <c r="I4718" s="270" t="s">
        <v>10595</v>
      </c>
      <c r="J4718" s="89"/>
      <c r="K4718" s="89"/>
      <c r="L4718" s="89"/>
      <c r="M4718" s="89"/>
      <c r="N4718" s="271">
        <v>50</v>
      </c>
      <c r="O4718" s="271">
        <v>0</v>
      </c>
      <c r="P4718" s="89" t="s">
        <v>670</v>
      </c>
    </row>
    <row r="4719" spans="1:16" ht="38.25">
      <c r="A4719" s="268" t="s">
        <v>565</v>
      </c>
      <c r="B4719" s="89"/>
      <c r="C4719" s="269" t="s">
        <v>615</v>
      </c>
      <c r="D4719" s="84">
        <v>43601</v>
      </c>
      <c r="E4719" s="85" t="s">
        <v>8751</v>
      </c>
      <c r="F4719" s="85" t="s">
        <v>3</v>
      </c>
      <c r="G4719" s="85">
        <v>1741849</v>
      </c>
      <c r="H4719" s="89"/>
      <c r="I4719" s="270" t="s">
        <v>10596</v>
      </c>
      <c r="J4719" s="89"/>
      <c r="K4719" s="89"/>
      <c r="L4719" s="89"/>
      <c r="M4719" s="89"/>
      <c r="N4719" s="271">
        <v>0</v>
      </c>
      <c r="O4719" s="271">
        <v>70</v>
      </c>
      <c r="P4719" s="89" t="s">
        <v>670</v>
      </c>
    </row>
    <row r="4720" spans="1:16" ht="51">
      <c r="A4720" s="268">
        <v>225</v>
      </c>
      <c r="B4720" s="89"/>
      <c r="C4720" s="269" t="s">
        <v>106</v>
      </c>
      <c r="D4720" s="84">
        <v>43601</v>
      </c>
      <c r="E4720" s="85" t="s">
        <v>8752</v>
      </c>
      <c r="F4720" s="85" t="s">
        <v>3</v>
      </c>
      <c r="G4720" s="85">
        <v>1741822</v>
      </c>
      <c r="H4720" s="89"/>
      <c r="I4720" s="270" t="s">
        <v>10597</v>
      </c>
      <c r="J4720" s="89"/>
      <c r="K4720" s="89"/>
      <c r="L4720" s="89"/>
      <c r="M4720" s="89"/>
      <c r="N4720" s="271">
        <v>0</v>
      </c>
      <c r="O4720" s="271">
        <v>1620.5</v>
      </c>
      <c r="P4720" s="89" t="s">
        <v>670</v>
      </c>
    </row>
    <row r="4721" spans="1:16" ht="38.25">
      <c r="A4721" s="268" t="s">
        <v>565</v>
      </c>
      <c r="B4721" s="89"/>
      <c r="C4721" s="269" t="s">
        <v>615</v>
      </c>
      <c r="D4721" s="84">
        <v>43601</v>
      </c>
      <c r="E4721" s="85" t="s">
        <v>8753</v>
      </c>
      <c r="F4721" s="85" t="s">
        <v>3</v>
      </c>
      <c r="G4721" s="85">
        <v>1741813</v>
      </c>
      <c r="H4721" s="89"/>
      <c r="I4721" s="270" t="s">
        <v>10598</v>
      </c>
      <c r="J4721" s="89"/>
      <c r="K4721" s="89"/>
      <c r="L4721" s="89"/>
      <c r="M4721" s="89"/>
      <c r="N4721" s="271">
        <v>0</v>
      </c>
      <c r="O4721" s="271">
        <v>41700</v>
      </c>
      <c r="P4721" s="89" t="s">
        <v>670</v>
      </c>
    </row>
    <row r="4722" spans="1:16" ht="51">
      <c r="A4722" s="268" t="s">
        <v>565</v>
      </c>
      <c r="B4722" s="89"/>
      <c r="C4722" s="269" t="s">
        <v>615</v>
      </c>
      <c r="D4722" s="84">
        <v>43601</v>
      </c>
      <c r="E4722" s="85" t="s">
        <v>8754</v>
      </c>
      <c r="F4722" s="85" t="s">
        <v>3</v>
      </c>
      <c r="G4722" s="85">
        <v>1741803</v>
      </c>
      <c r="H4722" s="89"/>
      <c r="I4722" s="270" t="s">
        <v>10599</v>
      </c>
      <c r="J4722" s="89"/>
      <c r="K4722" s="89"/>
      <c r="L4722" s="89"/>
      <c r="M4722" s="89"/>
      <c r="N4722" s="271">
        <v>0</v>
      </c>
      <c r="O4722" s="271">
        <v>13</v>
      </c>
      <c r="P4722" s="89" t="s">
        <v>670</v>
      </c>
    </row>
    <row r="4723" spans="1:16" ht="51">
      <c r="A4723" s="268" t="s">
        <v>565</v>
      </c>
      <c r="B4723" s="89"/>
      <c r="C4723" s="269" t="s">
        <v>615</v>
      </c>
      <c r="D4723" s="84">
        <v>43601</v>
      </c>
      <c r="E4723" s="85" t="s">
        <v>8755</v>
      </c>
      <c r="F4723" s="85" t="s">
        <v>3</v>
      </c>
      <c r="G4723" s="85">
        <v>1741801</v>
      </c>
      <c r="H4723" s="89"/>
      <c r="I4723" s="270" t="s">
        <v>10600</v>
      </c>
      <c r="J4723" s="89"/>
      <c r="K4723" s="89"/>
      <c r="L4723" s="89"/>
      <c r="M4723" s="89"/>
      <c r="N4723" s="271">
        <v>0</v>
      </c>
      <c r="O4723" s="271">
        <v>39</v>
      </c>
      <c r="P4723" s="89" t="s">
        <v>670</v>
      </c>
    </row>
    <row r="4724" spans="1:16" ht="51">
      <c r="A4724" s="268" t="s">
        <v>565</v>
      </c>
      <c r="B4724" s="89"/>
      <c r="C4724" s="269" t="s">
        <v>615</v>
      </c>
      <c r="D4724" s="84">
        <v>43601</v>
      </c>
      <c r="E4724" s="85" t="s">
        <v>8756</v>
      </c>
      <c r="F4724" s="85" t="s">
        <v>3</v>
      </c>
      <c r="G4724" s="85">
        <v>1741797</v>
      </c>
      <c r="H4724" s="89"/>
      <c r="I4724" s="270" t="s">
        <v>10601</v>
      </c>
      <c r="J4724" s="89"/>
      <c r="K4724" s="89"/>
      <c r="L4724" s="89"/>
      <c r="M4724" s="89"/>
      <c r="N4724" s="271">
        <v>0</v>
      </c>
      <c r="O4724" s="271">
        <v>4</v>
      </c>
      <c r="P4724" s="89" t="s">
        <v>670</v>
      </c>
    </row>
    <row r="4725" spans="1:16" ht="51">
      <c r="A4725" s="268">
        <v>46</v>
      </c>
      <c r="B4725" s="89"/>
      <c r="C4725" s="269" t="s">
        <v>48</v>
      </c>
      <c r="D4725" s="84">
        <v>43601</v>
      </c>
      <c r="E4725" s="85" t="s">
        <v>8757</v>
      </c>
      <c r="F4725" s="85" t="s">
        <v>3</v>
      </c>
      <c r="G4725" s="85">
        <v>1741771</v>
      </c>
      <c r="H4725" s="89"/>
      <c r="I4725" s="270" t="s">
        <v>10602</v>
      </c>
      <c r="J4725" s="89"/>
      <c r="K4725" s="89"/>
      <c r="L4725" s="89"/>
      <c r="M4725" s="89"/>
      <c r="N4725" s="271">
        <v>0</v>
      </c>
      <c r="O4725" s="271">
        <v>40</v>
      </c>
      <c r="P4725" s="89" t="s">
        <v>670</v>
      </c>
    </row>
    <row r="4726" spans="1:16" ht="51">
      <c r="A4726" s="268">
        <v>46</v>
      </c>
      <c r="B4726" s="89"/>
      <c r="C4726" s="269" t="s">
        <v>48</v>
      </c>
      <c r="D4726" s="84">
        <v>43601</v>
      </c>
      <c r="E4726" s="85" t="s">
        <v>8758</v>
      </c>
      <c r="F4726" s="85" t="s">
        <v>3</v>
      </c>
      <c r="G4726" s="85">
        <v>1741770</v>
      </c>
      <c r="H4726" s="89"/>
      <c r="I4726" s="270" t="s">
        <v>10602</v>
      </c>
      <c r="J4726" s="89"/>
      <c r="K4726" s="89"/>
      <c r="L4726" s="89"/>
      <c r="M4726" s="89"/>
      <c r="N4726" s="271">
        <v>0</v>
      </c>
      <c r="O4726" s="271">
        <v>170</v>
      </c>
      <c r="P4726" s="89" t="s">
        <v>670</v>
      </c>
    </row>
    <row r="4727" spans="1:16" ht="38.25">
      <c r="A4727" s="268">
        <v>590</v>
      </c>
      <c r="B4727" s="89"/>
      <c r="C4727" s="269" t="s">
        <v>611</v>
      </c>
      <c r="D4727" s="84">
        <v>43601</v>
      </c>
      <c r="E4727" s="85" t="s">
        <v>8759</v>
      </c>
      <c r="F4727" s="85" t="s">
        <v>3</v>
      </c>
      <c r="G4727" s="85">
        <v>1741991</v>
      </c>
      <c r="H4727" s="89"/>
      <c r="I4727" s="270" t="s">
        <v>10603</v>
      </c>
      <c r="J4727" s="89"/>
      <c r="K4727" s="89"/>
      <c r="L4727" s="89"/>
      <c r="M4727" s="89"/>
      <c r="N4727" s="271">
        <v>0</v>
      </c>
      <c r="O4727" s="271">
        <v>3171.09</v>
      </c>
      <c r="P4727" s="89" t="s">
        <v>670</v>
      </c>
    </row>
    <row r="4728" spans="1:16" ht="38.25">
      <c r="A4728" s="268" t="s">
        <v>565</v>
      </c>
      <c r="B4728" s="89"/>
      <c r="C4728" s="269" t="s">
        <v>615</v>
      </c>
      <c r="D4728" s="84">
        <v>43601</v>
      </c>
      <c r="E4728" s="85" t="s">
        <v>8760</v>
      </c>
      <c r="F4728" s="85" t="s">
        <v>3</v>
      </c>
      <c r="G4728" s="85">
        <v>1741966</v>
      </c>
      <c r="H4728" s="89"/>
      <c r="I4728" s="270" t="s">
        <v>10604</v>
      </c>
      <c r="J4728" s="89"/>
      <c r="K4728" s="89"/>
      <c r="L4728" s="89"/>
      <c r="M4728" s="89"/>
      <c r="N4728" s="271">
        <v>0</v>
      </c>
      <c r="O4728" s="271">
        <v>300</v>
      </c>
      <c r="P4728" s="89" t="s">
        <v>670</v>
      </c>
    </row>
    <row r="4729" spans="1:16" ht="38.25">
      <c r="A4729" s="268">
        <v>526</v>
      </c>
      <c r="B4729" s="89"/>
      <c r="C4729" s="269" t="s">
        <v>610</v>
      </c>
      <c r="D4729" s="84">
        <v>43601</v>
      </c>
      <c r="E4729" s="85" t="s">
        <v>8761</v>
      </c>
      <c r="F4729" s="85" t="s">
        <v>3</v>
      </c>
      <c r="G4729" s="85">
        <v>1741955</v>
      </c>
      <c r="H4729" s="89"/>
      <c r="I4729" s="270" t="s">
        <v>7660</v>
      </c>
      <c r="J4729" s="89"/>
      <c r="K4729" s="89"/>
      <c r="L4729" s="89"/>
      <c r="M4729" s="89"/>
      <c r="N4729" s="271">
        <v>0</v>
      </c>
      <c r="O4729" s="271">
        <v>60</v>
      </c>
      <c r="P4729" s="89" t="s">
        <v>670</v>
      </c>
    </row>
    <row r="4730" spans="1:16" ht="51">
      <c r="A4730" s="268">
        <v>20</v>
      </c>
      <c r="B4730" s="89"/>
      <c r="C4730" s="269" t="s">
        <v>44</v>
      </c>
      <c r="D4730" s="84">
        <v>43601</v>
      </c>
      <c r="E4730" s="85" t="s">
        <v>8762</v>
      </c>
      <c r="F4730" s="85" t="s">
        <v>3</v>
      </c>
      <c r="G4730" s="85">
        <v>1741954</v>
      </c>
      <c r="H4730" s="89"/>
      <c r="I4730" s="270" t="s">
        <v>10605</v>
      </c>
      <c r="J4730" s="89"/>
      <c r="K4730" s="89"/>
      <c r="L4730" s="89"/>
      <c r="M4730" s="89"/>
      <c r="N4730" s="271">
        <v>0</v>
      </c>
      <c r="O4730" s="271">
        <v>440.40000000000003</v>
      </c>
      <c r="P4730" s="89" t="s">
        <v>670</v>
      </c>
    </row>
    <row r="4731" spans="1:16" ht="63.75">
      <c r="A4731" s="268">
        <v>20</v>
      </c>
      <c r="B4731" s="89"/>
      <c r="C4731" s="269" t="s">
        <v>44</v>
      </c>
      <c r="D4731" s="84">
        <v>43601</v>
      </c>
      <c r="E4731" s="85" t="s">
        <v>8763</v>
      </c>
      <c r="F4731" s="85" t="s">
        <v>3</v>
      </c>
      <c r="G4731" s="85">
        <v>1741950</v>
      </c>
      <c r="H4731" s="89"/>
      <c r="I4731" s="270" t="s">
        <v>10606</v>
      </c>
      <c r="J4731" s="89"/>
      <c r="K4731" s="89"/>
      <c r="L4731" s="89"/>
      <c r="M4731" s="89"/>
      <c r="N4731" s="271">
        <v>0</v>
      </c>
      <c r="O4731" s="271">
        <v>452.3</v>
      </c>
      <c r="P4731" s="89" t="s">
        <v>670</v>
      </c>
    </row>
    <row r="4732" spans="1:16" ht="51">
      <c r="A4732" s="268">
        <v>41</v>
      </c>
      <c r="B4732" s="89"/>
      <c r="C4732" s="269" t="s">
        <v>47</v>
      </c>
      <c r="D4732" s="84">
        <v>43601</v>
      </c>
      <c r="E4732" s="85" t="s">
        <v>8764</v>
      </c>
      <c r="F4732" s="85" t="s">
        <v>3</v>
      </c>
      <c r="G4732" s="85">
        <v>1741903</v>
      </c>
      <c r="H4732" s="89"/>
      <c r="I4732" s="270" t="s">
        <v>10607</v>
      </c>
      <c r="J4732" s="89"/>
      <c r="K4732" s="89"/>
      <c r="L4732" s="89"/>
      <c r="M4732" s="89"/>
      <c r="N4732" s="271">
        <v>0</v>
      </c>
      <c r="O4732" s="271">
        <v>15</v>
      </c>
      <c r="P4732" s="89" t="s">
        <v>670</v>
      </c>
    </row>
    <row r="4733" spans="1:16" ht="51">
      <c r="A4733" s="268" t="s">
        <v>565</v>
      </c>
      <c r="B4733" s="89"/>
      <c r="C4733" s="269" t="s">
        <v>615</v>
      </c>
      <c r="D4733" s="84">
        <v>43601</v>
      </c>
      <c r="E4733" s="85" t="s">
        <v>8765</v>
      </c>
      <c r="F4733" s="85" t="s">
        <v>3</v>
      </c>
      <c r="G4733" s="85">
        <v>1741881</v>
      </c>
      <c r="H4733" s="89"/>
      <c r="I4733" s="270" t="s">
        <v>10608</v>
      </c>
      <c r="J4733" s="89"/>
      <c r="K4733" s="89"/>
      <c r="L4733" s="89"/>
      <c r="M4733" s="89"/>
      <c r="N4733" s="271">
        <v>0</v>
      </c>
      <c r="O4733" s="271">
        <v>3402.26</v>
      </c>
      <c r="P4733" s="89" t="s">
        <v>670</v>
      </c>
    </row>
    <row r="4734" spans="1:16" ht="63.75">
      <c r="A4734" s="268">
        <v>592</v>
      </c>
      <c r="B4734" s="89"/>
      <c r="C4734" s="269" t="s">
        <v>645</v>
      </c>
      <c r="D4734" s="84">
        <v>43601</v>
      </c>
      <c r="E4734" s="85" t="s">
        <v>8766</v>
      </c>
      <c r="F4734" s="85" t="s">
        <v>3</v>
      </c>
      <c r="G4734" s="85">
        <v>1741880</v>
      </c>
      <c r="H4734" s="89"/>
      <c r="I4734" s="270" t="s">
        <v>10609</v>
      </c>
      <c r="J4734" s="89"/>
      <c r="K4734" s="89"/>
      <c r="L4734" s="89"/>
      <c r="M4734" s="89"/>
      <c r="N4734" s="271">
        <v>0</v>
      </c>
      <c r="O4734" s="271">
        <v>3170</v>
      </c>
      <c r="P4734" s="89" t="s">
        <v>670</v>
      </c>
    </row>
    <row r="4735" spans="1:16" ht="51">
      <c r="A4735" s="268">
        <v>378</v>
      </c>
      <c r="B4735" s="89"/>
      <c r="C4735" s="269" t="s">
        <v>639</v>
      </c>
      <c r="D4735" s="84">
        <v>43601</v>
      </c>
      <c r="E4735" s="85" t="s">
        <v>8767</v>
      </c>
      <c r="F4735" s="85" t="s">
        <v>3</v>
      </c>
      <c r="G4735" s="85">
        <v>1741878</v>
      </c>
      <c r="H4735" s="89"/>
      <c r="I4735" s="270" t="s">
        <v>10610</v>
      </c>
      <c r="J4735" s="89"/>
      <c r="K4735" s="89"/>
      <c r="L4735" s="89"/>
      <c r="M4735" s="89"/>
      <c r="N4735" s="271">
        <v>0</v>
      </c>
      <c r="O4735" s="271">
        <v>1209</v>
      </c>
      <c r="P4735" s="89" t="s">
        <v>670</v>
      </c>
    </row>
    <row r="4736" spans="1:16" ht="38.25">
      <c r="A4736" s="268">
        <v>212</v>
      </c>
      <c r="B4736" s="89"/>
      <c r="C4736" s="269" t="s">
        <v>100</v>
      </c>
      <c r="D4736" s="84">
        <v>43601</v>
      </c>
      <c r="E4736" s="85" t="s">
        <v>8768</v>
      </c>
      <c r="F4736" s="85" t="s">
        <v>3</v>
      </c>
      <c r="G4736" s="85">
        <v>1741871</v>
      </c>
      <c r="H4736" s="89"/>
      <c r="I4736" s="270" t="s">
        <v>10611</v>
      </c>
      <c r="J4736" s="89"/>
      <c r="K4736" s="89"/>
      <c r="L4736" s="89"/>
      <c r="M4736" s="89"/>
      <c r="N4736" s="271">
        <v>0</v>
      </c>
      <c r="O4736" s="271">
        <v>60</v>
      </c>
      <c r="P4736" s="89" t="s">
        <v>670</v>
      </c>
    </row>
    <row r="4737" spans="1:16" ht="63.75">
      <c r="A4737" s="268">
        <v>283</v>
      </c>
      <c r="B4737" s="89"/>
      <c r="C4737" s="269" t="s">
        <v>125</v>
      </c>
      <c r="D4737" s="84">
        <v>43601</v>
      </c>
      <c r="E4737" s="85" t="s">
        <v>8769</v>
      </c>
      <c r="F4737" s="85" t="s">
        <v>3</v>
      </c>
      <c r="G4737" s="85">
        <v>1741812</v>
      </c>
      <c r="H4737" s="89"/>
      <c r="I4737" s="270" t="s">
        <v>10612</v>
      </c>
      <c r="J4737" s="89"/>
      <c r="K4737" s="89"/>
      <c r="L4737" s="89"/>
      <c r="M4737" s="89"/>
      <c r="N4737" s="271">
        <v>0</v>
      </c>
      <c r="O4737" s="271">
        <v>2463.4</v>
      </c>
      <c r="P4737" s="89" t="s">
        <v>670</v>
      </c>
    </row>
    <row r="4738" spans="1:16" ht="63.75">
      <c r="A4738" s="268">
        <v>169</v>
      </c>
      <c r="B4738" s="89"/>
      <c r="C4738" s="269" t="s">
        <v>89</v>
      </c>
      <c r="D4738" s="84">
        <v>43601</v>
      </c>
      <c r="E4738" s="85" t="s">
        <v>8770</v>
      </c>
      <c r="F4738" s="85" t="s">
        <v>3</v>
      </c>
      <c r="G4738" s="85">
        <v>1741811</v>
      </c>
      <c r="H4738" s="89"/>
      <c r="I4738" s="270" t="s">
        <v>10613</v>
      </c>
      <c r="J4738" s="89"/>
      <c r="K4738" s="89"/>
      <c r="L4738" s="89"/>
      <c r="M4738" s="89"/>
      <c r="N4738" s="271">
        <v>0</v>
      </c>
      <c r="O4738" s="271">
        <v>2659.6</v>
      </c>
      <c r="P4738" s="89" t="s">
        <v>670</v>
      </c>
    </row>
    <row r="4739" spans="1:16" ht="63.75">
      <c r="A4739" s="268">
        <v>46</v>
      </c>
      <c r="B4739" s="89"/>
      <c r="C4739" s="269" t="s">
        <v>48</v>
      </c>
      <c r="D4739" s="84">
        <v>43601</v>
      </c>
      <c r="E4739" s="85" t="s">
        <v>8771</v>
      </c>
      <c r="F4739" s="85" t="s">
        <v>3</v>
      </c>
      <c r="G4739" s="85">
        <v>1741808</v>
      </c>
      <c r="H4739" s="89"/>
      <c r="I4739" s="270" t="s">
        <v>10614</v>
      </c>
      <c r="J4739" s="89"/>
      <c r="K4739" s="89"/>
      <c r="L4739" s="89"/>
      <c r="M4739" s="89"/>
      <c r="N4739" s="271">
        <v>0</v>
      </c>
      <c r="O4739" s="271">
        <v>14026.35</v>
      </c>
      <c r="P4739" s="89" t="s">
        <v>670</v>
      </c>
    </row>
    <row r="4740" spans="1:16" ht="38.25">
      <c r="A4740" s="268">
        <v>86</v>
      </c>
      <c r="B4740" s="89"/>
      <c r="C4740" s="269" t="s">
        <v>56</v>
      </c>
      <c r="D4740" s="84">
        <v>43601</v>
      </c>
      <c r="E4740" s="85" t="s">
        <v>8772</v>
      </c>
      <c r="F4740" s="85" t="s">
        <v>3</v>
      </c>
      <c r="G4740" s="85">
        <v>1741796</v>
      </c>
      <c r="H4740" s="89"/>
      <c r="I4740" s="270" t="s">
        <v>10615</v>
      </c>
      <c r="J4740" s="89"/>
      <c r="K4740" s="89"/>
      <c r="L4740" s="89"/>
      <c r="M4740" s="89"/>
      <c r="N4740" s="271">
        <v>0</v>
      </c>
      <c r="O4740" s="271">
        <v>6540</v>
      </c>
      <c r="P4740" s="89" t="s">
        <v>670</v>
      </c>
    </row>
    <row r="4741" spans="1:16" ht="51">
      <c r="A4741" s="268">
        <v>254</v>
      </c>
      <c r="B4741" s="89"/>
      <c r="C4741" s="269" t="s">
        <v>115</v>
      </c>
      <c r="D4741" s="84">
        <v>43601</v>
      </c>
      <c r="E4741" s="85" t="s">
        <v>8773</v>
      </c>
      <c r="F4741" s="85" t="s">
        <v>3</v>
      </c>
      <c r="G4741" s="85">
        <v>1741724</v>
      </c>
      <c r="H4741" s="89"/>
      <c r="I4741" s="270" t="s">
        <v>10616</v>
      </c>
      <c r="J4741" s="89"/>
      <c r="K4741" s="89"/>
      <c r="L4741" s="89"/>
      <c r="M4741" s="89"/>
      <c r="N4741" s="271">
        <v>0</v>
      </c>
      <c r="O4741" s="271">
        <v>288</v>
      </c>
      <c r="P4741" s="89" t="s">
        <v>670</v>
      </c>
    </row>
    <row r="4742" spans="1:16" ht="38.25">
      <c r="A4742" s="268">
        <v>16</v>
      </c>
      <c r="B4742" s="89"/>
      <c r="C4742" s="269" t="s">
        <v>43</v>
      </c>
      <c r="D4742" s="84">
        <v>43601</v>
      </c>
      <c r="E4742" s="85" t="s">
        <v>8774</v>
      </c>
      <c r="F4742" s="85" t="s">
        <v>3</v>
      </c>
      <c r="G4742" s="85">
        <v>1741753</v>
      </c>
      <c r="H4742" s="89"/>
      <c r="I4742" s="270" t="s">
        <v>10617</v>
      </c>
      <c r="J4742" s="89"/>
      <c r="K4742" s="89"/>
      <c r="L4742" s="89"/>
      <c r="M4742" s="89"/>
      <c r="N4742" s="271">
        <v>0</v>
      </c>
      <c r="O4742" s="271">
        <v>8896</v>
      </c>
      <c r="P4742" s="89" t="s">
        <v>670</v>
      </c>
    </row>
    <row r="4743" spans="1:16" ht="63.75">
      <c r="A4743" s="268">
        <v>47</v>
      </c>
      <c r="B4743" s="89"/>
      <c r="C4743" s="269" t="s">
        <v>49</v>
      </c>
      <c r="D4743" s="84">
        <v>43601</v>
      </c>
      <c r="E4743" s="85" t="s">
        <v>8775</v>
      </c>
      <c r="F4743" s="85" t="s">
        <v>3</v>
      </c>
      <c r="G4743" s="85">
        <v>1741725</v>
      </c>
      <c r="H4743" s="89"/>
      <c r="I4743" s="270" t="s">
        <v>10618</v>
      </c>
      <c r="J4743" s="89"/>
      <c r="K4743" s="89"/>
      <c r="L4743" s="89"/>
      <c r="M4743" s="89"/>
      <c r="N4743" s="271">
        <v>0</v>
      </c>
      <c r="O4743" s="271">
        <v>1000</v>
      </c>
      <c r="P4743" s="89" t="s">
        <v>670</v>
      </c>
    </row>
    <row r="4744" spans="1:16" ht="51">
      <c r="A4744" s="268" t="s">
        <v>559</v>
      </c>
      <c r="B4744" s="89"/>
      <c r="C4744" s="269" t="s">
        <v>760</v>
      </c>
      <c r="D4744" s="84">
        <v>43601</v>
      </c>
      <c r="E4744" s="85" t="s">
        <v>8776</v>
      </c>
      <c r="F4744" s="85" t="s">
        <v>3</v>
      </c>
      <c r="G4744" s="85">
        <v>1741841</v>
      </c>
      <c r="H4744" s="89"/>
      <c r="I4744" s="270" t="s">
        <v>10619</v>
      </c>
      <c r="J4744" s="89"/>
      <c r="K4744" s="89"/>
      <c r="L4744" s="89"/>
      <c r="M4744" s="89"/>
      <c r="N4744" s="271">
        <v>0</v>
      </c>
      <c r="O4744" s="271">
        <v>20000</v>
      </c>
      <c r="P4744" s="89" t="s">
        <v>670</v>
      </c>
    </row>
    <row r="4745" spans="1:16" ht="51">
      <c r="A4745" s="268">
        <v>81</v>
      </c>
      <c r="B4745" s="89"/>
      <c r="C4745" s="269" t="s">
        <v>55</v>
      </c>
      <c r="D4745" s="84">
        <v>43601</v>
      </c>
      <c r="E4745" s="85" t="s">
        <v>8777</v>
      </c>
      <c r="F4745" s="85" t="s">
        <v>3</v>
      </c>
      <c r="G4745" s="85">
        <v>1741839</v>
      </c>
      <c r="H4745" s="89"/>
      <c r="I4745" s="270" t="s">
        <v>10620</v>
      </c>
      <c r="J4745" s="89"/>
      <c r="K4745" s="89"/>
      <c r="L4745" s="89"/>
      <c r="M4745" s="89"/>
      <c r="N4745" s="271">
        <v>0</v>
      </c>
      <c r="O4745" s="271">
        <v>3881</v>
      </c>
      <c r="P4745" s="89" t="s">
        <v>670</v>
      </c>
    </row>
    <row r="4746" spans="1:16" ht="63.75">
      <c r="A4746" s="268">
        <v>650</v>
      </c>
      <c r="B4746" s="89"/>
      <c r="C4746" s="269" t="s">
        <v>187</v>
      </c>
      <c r="D4746" s="84">
        <v>43601</v>
      </c>
      <c r="E4746" s="85" t="s">
        <v>8778</v>
      </c>
      <c r="F4746" s="85" t="s">
        <v>3</v>
      </c>
      <c r="G4746" s="85">
        <v>1741816</v>
      </c>
      <c r="H4746" s="89"/>
      <c r="I4746" s="270" t="s">
        <v>10621</v>
      </c>
      <c r="J4746" s="89"/>
      <c r="K4746" s="89"/>
      <c r="L4746" s="89"/>
      <c r="M4746" s="89"/>
      <c r="N4746" s="271">
        <v>0</v>
      </c>
      <c r="O4746" s="271">
        <v>490.38</v>
      </c>
      <c r="P4746" s="89" t="s">
        <v>670</v>
      </c>
    </row>
    <row r="4747" spans="1:16" ht="63.75">
      <c r="A4747" s="268">
        <v>650</v>
      </c>
      <c r="B4747" s="89"/>
      <c r="C4747" s="269" t="s">
        <v>187</v>
      </c>
      <c r="D4747" s="84">
        <v>43601</v>
      </c>
      <c r="E4747" s="85" t="s">
        <v>8779</v>
      </c>
      <c r="F4747" s="85" t="s">
        <v>3</v>
      </c>
      <c r="G4747" s="85">
        <v>1741820</v>
      </c>
      <c r="H4747" s="89"/>
      <c r="I4747" s="270" t="s">
        <v>10622</v>
      </c>
      <c r="J4747" s="89"/>
      <c r="K4747" s="89"/>
      <c r="L4747" s="89"/>
      <c r="M4747" s="89"/>
      <c r="N4747" s="271">
        <v>0</v>
      </c>
      <c r="O4747" s="271">
        <v>22552.639999999999</v>
      </c>
      <c r="P4747" s="89" t="s">
        <v>670</v>
      </c>
    </row>
    <row r="4748" spans="1:16" ht="63.75">
      <c r="A4748" s="268">
        <v>87</v>
      </c>
      <c r="B4748" s="89"/>
      <c r="C4748" s="269" t="s">
        <v>57</v>
      </c>
      <c r="D4748" s="84">
        <v>43601</v>
      </c>
      <c r="E4748" s="85" t="s">
        <v>8780</v>
      </c>
      <c r="F4748" s="85" t="s">
        <v>3</v>
      </c>
      <c r="G4748" s="85">
        <v>1741824</v>
      </c>
      <c r="H4748" s="89"/>
      <c r="I4748" s="270" t="s">
        <v>10623</v>
      </c>
      <c r="J4748" s="89"/>
      <c r="K4748" s="89"/>
      <c r="L4748" s="89"/>
      <c r="M4748" s="89"/>
      <c r="N4748" s="271">
        <v>0</v>
      </c>
      <c r="O4748" s="271">
        <v>21131.16</v>
      </c>
      <c r="P4748" s="89" t="s">
        <v>670</v>
      </c>
    </row>
    <row r="4749" spans="1:16" ht="63.75">
      <c r="A4749" s="268" t="s">
        <v>565</v>
      </c>
      <c r="B4749" s="89"/>
      <c r="C4749" s="269" t="s">
        <v>615</v>
      </c>
      <c r="D4749" s="84">
        <v>43601</v>
      </c>
      <c r="E4749" s="85" t="s">
        <v>8781</v>
      </c>
      <c r="F4749" s="85" t="s">
        <v>3</v>
      </c>
      <c r="G4749" s="85">
        <v>1741825</v>
      </c>
      <c r="H4749" s="89"/>
      <c r="I4749" s="270" t="s">
        <v>10624</v>
      </c>
      <c r="J4749" s="89"/>
      <c r="K4749" s="89"/>
      <c r="L4749" s="89"/>
      <c r="M4749" s="89"/>
      <c r="N4749" s="271">
        <v>0</v>
      </c>
      <c r="O4749" s="271">
        <v>13340.880000000001</v>
      </c>
      <c r="P4749" s="89" t="s">
        <v>670</v>
      </c>
    </row>
    <row r="4750" spans="1:16" ht="63.75">
      <c r="A4750" s="268">
        <v>597</v>
      </c>
      <c r="B4750" s="89"/>
      <c r="C4750" s="269" t="s">
        <v>734</v>
      </c>
      <c r="D4750" s="84">
        <v>43601</v>
      </c>
      <c r="E4750" s="85" t="s">
        <v>8782</v>
      </c>
      <c r="F4750" s="85" t="s">
        <v>3</v>
      </c>
      <c r="G4750" s="85">
        <v>1741827</v>
      </c>
      <c r="H4750" s="89"/>
      <c r="I4750" s="270" t="s">
        <v>10625</v>
      </c>
      <c r="J4750" s="89"/>
      <c r="K4750" s="89"/>
      <c r="L4750" s="89"/>
      <c r="M4750" s="89"/>
      <c r="N4750" s="271">
        <v>0</v>
      </c>
      <c r="O4750" s="271">
        <v>104.7</v>
      </c>
      <c r="P4750" s="89" t="s">
        <v>670</v>
      </c>
    </row>
    <row r="4751" spans="1:16" ht="63.75">
      <c r="A4751" s="268">
        <v>862</v>
      </c>
      <c r="B4751" s="89"/>
      <c r="C4751" s="269" t="s">
        <v>199</v>
      </c>
      <c r="D4751" s="84">
        <v>43601</v>
      </c>
      <c r="E4751" s="85" t="s">
        <v>8783</v>
      </c>
      <c r="F4751" s="85" t="s">
        <v>3</v>
      </c>
      <c r="G4751" s="85">
        <v>1741829</v>
      </c>
      <c r="H4751" s="89"/>
      <c r="I4751" s="270" t="s">
        <v>10626</v>
      </c>
      <c r="J4751" s="89"/>
      <c r="K4751" s="89"/>
      <c r="L4751" s="89"/>
      <c r="M4751" s="89"/>
      <c r="N4751" s="271">
        <v>0</v>
      </c>
      <c r="O4751" s="271">
        <v>2154.6</v>
      </c>
      <c r="P4751" s="89" t="s">
        <v>670</v>
      </c>
    </row>
    <row r="4752" spans="1:16" ht="63.75">
      <c r="A4752" s="268">
        <v>10</v>
      </c>
      <c r="B4752" s="89"/>
      <c r="C4752" s="269" t="s">
        <v>41</v>
      </c>
      <c r="D4752" s="84">
        <v>43601</v>
      </c>
      <c r="E4752" s="85" t="s">
        <v>8784</v>
      </c>
      <c r="F4752" s="85" t="s">
        <v>3</v>
      </c>
      <c r="G4752" s="85">
        <v>1741831</v>
      </c>
      <c r="H4752" s="89"/>
      <c r="I4752" s="270" t="s">
        <v>10627</v>
      </c>
      <c r="J4752" s="89"/>
      <c r="K4752" s="89"/>
      <c r="L4752" s="89"/>
      <c r="M4752" s="89"/>
      <c r="N4752" s="271">
        <v>0</v>
      </c>
      <c r="O4752" s="271">
        <v>7775.3</v>
      </c>
      <c r="P4752" s="89" t="s">
        <v>670</v>
      </c>
    </row>
    <row r="4753" spans="1:16" ht="63.75">
      <c r="A4753" s="268">
        <v>597</v>
      </c>
      <c r="B4753" s="89"/>
      <c r="C4753" s="269" t="s">
        <v>734</v>
      </c>
      <c r="D4753" s="84">
        <v>43601</v>
      </c>
      <c r="E4753" s="85" t="s">
        <v>8785</v>
      </c>
      <c r="F4753" s="85" t="s">
        <v>3</v>
      </c>
      <c r="G4753" s="85">
        <v>1741835</v>
      </c>
      <c r="H4753" s="89"/>
      <c r="I4753" s="270" t="s">
        <v>10628</v>
      </c>
      <c r="J4753" s="89"/>
      <c r="K4753" s="89"/>
      <c r="L4753" s="89"/>
      <c r="M4753" s="89"/>
      <c r="N4753" s="271">
        <v>0</v>
      </c>
      <c r="O4753" s="271">
        <v>2303.4</v>
      </c>
      <c r="P4753" s="89" t="s">
        <v>670</v>
      </c>
    </row>
    <row r="4754" spans="1:16" ht="51">
      <c r="A4754" s="268">
        <v>81</v>
      </c>
      <c r="B4754" s="89"/>
      <c r="C4754" s="269" t="s">
        <v>55</v>
      </c>
      <c r="D4754" s="84">
        <v>43601</v>
      </c>
      <c r="E4754" s="85" t="s">
        <v>8786</v>
      </c>
      <c r="F4754" s="85" t="s">
        <v>3</v>
      </c>
      <c r="G4754" s="85">
        <v>1741838</v>
      </c>
      <c r="H4754" s="89"/>
      <c r="I4754" s="270" t="s">
        <v>10629</v>
      </c>
      <c r="J4754" s="89"/>
      <c r="K4754" s="89"/>
      <c r="L4754" s="89"/>
      <c r="M4754" s="89"/>
      <c r="N4754" s="271">
        <v>0</v>
      </c>
      <c r="O4754" s="271">
        <v>9480.91</v>
      </c>
      <c r="P4754" s="89" t="s">
        <v>670</v>
      </c>
    </row>
    <row r="4755" spans="1:16" ht="102" hidden="1">
      <c r="A4755" s="268" t="s">
        <v>559</v>
      </c>
      <c r="B4755" s="89"/>
      <c r="C4755" s="269" t="s">
        <v>760</v>
      </c>
      <c r="D4755" s="84">
        <v>43601</v>
      </c>
      <c r="E4755" s="85" t="s">
        <v>8787</v>
      </c>
      <c r="F4755" s="85" t="s">
        <v>628</v>
      </c>
      <c r="G4755" s="85">
        <v>414464</v>
      </c>
      <c r="H4755" s="89"/>
      <c r="I4755" s="270" t="s">
        <v>10630</v>
      </c>
      <c r="J4755" s="89"/>
      <c r="K4755" s="89"/>
      <c r="L4755" s="89"/>
      <c r="M4755" s="89"/>
      <c r="N4755" s="271">
        <v>0</v>
      </c>
      <c r="O4755" s="271">
        <v>27000</v>
      </c>
      <c r="P4755" s="89" t="s">
        <v>670</v>
      </c>
    </row>
    <row r="4756" spans="1:16" ht="89.25" hidden="1">
      <c r="A4756" s="268">
        <v>25</v>
      </c>
      <c r="B4756" s="89"/>
      <c r="C4756" s="269" t="s">
        <v>45</v>
      </c>
      <c r="D4756" s="84">
        <v>43601</v>
      </c>
      <c r="E4756" s="85" t="s">
        <v>8788</v>
      </c>
      <c r="F4756" s="85" t="s">
        <v>671</v>
      </c>
      <c r="G4756" s="85">
        <v>410126</v>
      </c>
      <c r="H4756" s="89"/>
      <c r="I4756" s="270" t="s">
        <v>10631</v>
      </c>
      <c r="J4756" s="89"/>
      <c r="K4756" s="89"/>
      <c r="L4756" s="89"/>
      <c r="M4756" s="89"/>
      <c r="N4756" s="271">
        <v>434763.45</v>
      </c>
      <c r="O4756" s="271">
        <v>0</v>
      </c>
      <c r="P4756" s="89" t="s">
        <v>670</v>
      </c>
    </row>
    <row r="4757" spans="1:16" ht="89.25" hidden="1">
      <c r="A4757" s="268">
        <v>25</v>
      </c>
      <c r="B4757" s="89"/>
      <c r="C4757" s="269" t="s">
        <v>45</v>
      </c>
      <c r="D4757" s="84">
        <v>43601</v>
      </c>
      <c r="E4757" s="85" t="s">
        <v>8788</v>
      </c>
      <c r="F4757" s="85" t="s">
        <v>671</v>
      </c>
      <c r="G4757" s="85">
        <v>410128</v>
      </c>
      <c r="H4757" s="89"/>
      <c r="I4757" s="270" t="s">
        <v>10632</v>
      </c>
      <c r="J4757" s="89"/>
      <c r="K4757" s="89"/>
      <c r="L4757" s="89"/>
      <c r="M4757" s="89"/>
      <c r="N4757" s="271">
        <v>339586.92</v>
      </c>
      <c r="O4757" s="271">
        <v>0</v>
      </c>
      <c r="P4757" s="89" t="s">
        <v>670</v>
      </c>
    </row>
    <row r="4758" spans="1:16" ht="76.5" hidden="1">
      <c r="A4758" s="268">
        <v>25</v>
      </c>
      <c r="B4758" s="89"/>
      <c r="C4758" s="269" t="s">
        <v>45</v>
      </c>
      <c r="D4758" s="84">
        <v>43601</v>
      </c>
      <c r="E4758" s="85" t="s">
        <v>8788</v>
      </c>
      <c r="F4758" s="85" t="s">
        <v>671</v>
      </c>
      <c r="G4758" s="85">
        <v>414197</v>
      </c>
      <c r="H4758" s="89"/>
      <c r="I4758" s="270" t="s">
        <v>10633</v>
      </c>
      <c r="J4758" s="89"/>
      <c r="K4758" s="89"/>
      <c r="L4758" s="89"/>
      <c r="M4758" s="89"/>
      <c r="N4758" s="271">
        <v>3483990.29</v>
      </c>
      <c r="O4758" s="271">
        <v>0</v>
      </c>
      <c r="P4758" s="89" t="s">
        <v>670</v>
      </c>
    </row>
    <row r="4759" spans="1:16" ht="76.5" hidden="1">
      <c r="A4759" s="268">
        <v>25</v>
      </c>
      <c r="B4759" s="89"/>
      <c r="C4759" s="269" t="s">
        <v>45</v>
      </c>
      <c r="D4759" s="84">
        <v>43601</v>
      </c>
      <c r="E4759" s="85" t="s">
        <v>8788</v>
      </c>
      <c r="F4759" s="85" t="s">
        <v>671</v>
      </c>
      <c r="G4759" s="85">
        <v>410127</v>
      </c>
      <c r="H4759" s="89"/>
      <c r="I4759" s="270" t="s">
        <v>10634</v>
      </c>
      <c r="J4759" s="89"/>
      <c r="K4759" s="89"/>
      <c r="L4759" s="89"/>
      <c r="M4759" s="89"/>
      <c r="N4759" s="271">
        <v>408649.37</v>
      </c>
      <c r="O4759" s="271">
        <v>0</v>
      </c>
      <c r="P4759" s="89" t="s">
        <v>670</v>
      </c>
    </row>
    <row r="4760" spans="1:16" ht="89.25" hidden="1">
      <c r="A4760" s="268">
        <v>25</v>
      </c>
      <c r="B4760" s="89"/>
      <c r="C4760" s="269" t="s">
        <v>45</v>
      </c>
      <c r="D4760" s="84">
        <v>43601</v>
      </c>
      <c r="E4760" s="85" t="s">
        <v>8788</v>
      </c>
      <c r="F4760" s="85" t="s">
        <v>671</v>
      </c>
      <c r="G4760" s="85">
        <v>414194</v>
      </c>
      <c r="H4760" s="89"/>
      <c r="I4760" s="270" t="s">
        <v>10635</v>
      </c>
      <c r="J4760" s="89"/>
      <c r="K4760" s="89"/>
      <c r="L4760" s="89"/>
      <c r="M4760" s="89"/>
      <c r="N4760" s="271">
        <v>1013153.25</v>
      </c>
      <c r="O4760" s="271">
        <v>0</v>
      </c>
      <c r="P4760" s="89" t="s">
        <v>670</v>
      </c>
    </row>
    <row r="4761" spans="1:16" ht="102" hidden="1">
      <c r="A4761" s="268">
        <v>197</v>
      </c>
      <c r="B4761" s="89"/>
      <c r="C4761" s="269" t="s">
        <v>1353</v>
      </c>
      <c r="D4761" s="84">
        <v>43601</v>
      </c>
      <c r="E4761" s="85" t="s">
        <v>8789</v>
      </c>
      <c r="F4761" s="85" t="s">
        <v>629</v>
      </c>
      <c r="G4761" s="85">
        <v>8007</v>
      </c>
      <c r="H4761" s="89"/>
      <c r="I4761" s="270" t="s">
        <v>10636</v>
      </c>
      <c r="J4761" s="89"/>
      <c r="K4761" s="89"/>
      <c r="L4761" s="89"/>
      <c r="M4761" s="89"/>
      <c r="N4761" s="271">
        <v>261.70999999999998</v>
      </c>
      <c r="O4761" s="271">
        <v>0</v>
      </c>
      <c r="P4761" s="89" t="s">
        <v>670</v>
      </c>
    </row>
    <row r="4762" spans="1:16" ht="51" hidden="1">
      <c r="A4762" s="268">
        <v>514</v>
      </c>
      <c r="B4762" s="89"/>
      <c r="C4762" s="269" t="s">
        <v>172</v>
      </c>
      <c r="D4762" s="84">
        <v>43601</v>
      </c>
      <c r="E4762" s="85" t="s">
        <v>8790</v>
      </c>
      <c r="F4762" s="85" t="s">
        <v>6</v>
      </c>
      <c r="G4762" s="85">
        <v>1119131</v>
      </c>
      <c r="H4762" s="89"/>
      <c r="I4762" s="270" t="s">
        <v>10637</v>
      </c>
      <c r="J4762" s="89"/>
      <c r="K4762" s="89"/>
      <c r="L4762" s="89"/>
      <c r="M4762" s="89"/>
      <c r="N4762" s="271">
        <v>0</v>
      </c>
      <c r="O4762" s="271">
        <v>12837134.9</v>
      </c>
      <c r="P4762" s="89" t="s">
        <v>670</v>
      </c>
    </row>
    <row r="4763" spans="1:16" ht="63.75" hidden="1">
      <c r="A4763" s="268">
        <v>10</v>
      </c>
      <c r="B4763" s="89"/>
      <c r="C4763" s="269" t="s">
        <v>41</v>
      </c>
      <c r="D4763" s="84">
        <v>43601</v>
      </c>
      <c r="E4763" s="85" t="s">
        <v>8791</v>
      </c>
      <c r="F4763" s="85" t="s">
        <v>6</v>
      </c>
      <c r="G4763" s="85">
        <v>1040600</v>
      </c>
      <c r="H4763" s="89"/>
      <c r="I4763" s="270" t="s">
        <v>10638</v>
      </c>
      <c r="J4763" s="89"/>
      <c r="K4763" s="89"/>
      <c r="L4763" s="89"/>
      <c r="M4763" s="89"/>
      <c r="N4763" s="271">
        <v>0</v>
      </c>
      <c r="O4763" s="271">
        <v>208324.48000000001</v>
      </c>
      <c r="P4763" s="89" t="s">
        <v>670</v>
      </c>
    </row>
    <row r="4764" spans="1:16" ht="51" hidden="1">
      <c r="A4764" s="268">
        <v>513</v>
      </c>
      <c r="B4764" s="89"/>
      <c r="C4764" s="269" t="s">
        <v>171</v>
      </c>
      <c r="D4764" s="84">
        <v>43601</v>
      </c>
      <c r="E4764" s="85" t="s">
        <v>8792</v>
      </c>
      <c r="F4764" s="85" t="s">
        <v>15</v>
      </c>
      <c r="G4764" s="85">
        <v>1040599</v>
      </c>
      <c r="H4764" s="89"/>
      <c r="I4764" s="270" t="s">
        <v>744</v>
      </c>
      <c r="J4764" s="89"/>
      <c r="K4764" s="89"/>
      <c r="L4764" s="89"/>
      <c r="M4764" s="89"/>
      <c r="N4764" s="271">
        <v>50</v>
      </c>
      <c r="O4764" s="271">
        <v>0</v>
      </c>
      <c r="P4764" s="89" t="s">
        <v>670</v>
      </c>
    </row>
    <row r="4765" spans="1:16" ht="63.75" hidden="1">
      <c r="A4765" s="268">
        <v>10</v>
      </c>
      <c r="B4765" s="89"/>
      <c r="C4765" s="269" t="s">
        <v>41</v>
      </c>
      <c r="D4765" s="84">
        <v>43601</v>
      </c>
      <c r="E4765" s="85" t="s">
        <v>8793</v>
      </c>
      <c r="F4765" s="85" t="s">
        <v>15</v>
      </c>
      <c r="G4765" s="85">
        <v>1040601</v>
      </c>
      <c r="H4765" s="89"/>
      <c r="I4765" s="270" t="s">
        <v>10639</v>
      </c>
      <c r="J4765" s="89"/>
      <c r="K4765" s="89"/>
      <c r="L4765" s="89"/>
      <c r="M4765" s="89"/>
      <c r="N4765" s="271">
        <v>50</v>
      </c>
      <c r="O4765" s="271">
        <v>0</v>
      </c>
      <c r="P4765" s="89" t="s">
        <v>670</v>
      </c>
    </row>
    <row r="4766" spans="1:16" ht="51" hidden="1">
      <c r="A4766" s="268">
        <v>342</v>
      </c>
      <c r="B4766" s="89"/>
      <c r="C4766" s="269" t="s">
        <v>148</v>
      </c>
      <c r="D4766" s="84">
        <v>43601</v>
      </c>
      <c r="E4766" s="85" t="s">
        <v>8794</v>
      </c>
      <c r="F4766" s="85" t="s">
        <v>6</v>
      </c>
      <c r="G4766" s="85">
        <v>1119289</v>
      </c>
      <c r="H4766" s="89"/>
      <c r="I4766" s="270" t="s">
        <v>751</v>
      </c>
      <c r="J4766" s="89"/>
      <c r="K4766" s="89"/>
      <c r="L4766" s="89"/>
      <c r="M4766" s="89"/>
      <c r="N4766" s="271">
        <v>0</v>
      </c>
      <c r="O4766" s="271">
        <v>3375356.31</v>
      </c>
      <c r="P4766" s="89" t="s">
        <v>670</v>
      </c>
    </row>
    <row r="4767" spans="1:16" ht="76.5" hidden="1">
      <c r="A4767" s="268">
        <v>16</v>
      </c>
      <c r="B4767" s="89"/>
      <c r="C4767" s="269" t="s">
        <v>43</v>
      </c>
      <c r="D4767" s="84">
        <v>43601</v>
      </c>
      <c r="E4767" s="85" t="s">
        <v>8795</v>
      </c>
      <c r="F4767" s="85" t="s">
        <v>11</v>
      </c>
      <c r="G4767" s="85">
        <v>954334</v>
      </c>
      <c r="H4767" s="89"/>
      <c r="I4767" s="270" t="s">
        <v>10640</v>
      </c>
      <c r="J4767" s="89"/>
      <c r="K4767" s="89"/>
      <c r="L4767" s="89"/>
      <c r="M4767" s="89"/>
      <c r="N4767" s="271">
        <v>50</v>
      </c>
      <c r="O4767" s="271">
        <v>0</v>
      </c>
      <c r="P4767" s="89" t="s">
        <v>670</v>
      </c>
    </row>
    <row r="4768" spans="1:16" ht="76.5" hidden="1">
      <c r="A4768" s="268">
        <v>16</v>
      </c>
      <c r="B4768" s="89"/>
      <c r="C4768" s="269" t="s">
        <v>43</v>
      </c>
      <c r="D4768" s="84">
        <v>43601</v>
      </c>
      <c r="E4768" s="85" t="s">
        <v>8796</v>
      </c>
      <c r="F4768" s="85" t="s">
        <v>13</v>
      </c>
      <c r="G4768" s="85">
        <v>954334</v>
      </c>
      <c r="H4768" s="89"/>
      <c r="I4768" s="270" t="s">
        <v>10641</v>
      </c>
      <c r="J4768" s="89"/>
      <c r="K4768" s="89"/>
      <c r="L4768" s="89"/>
      <c r="M4768" s="89"/>
      <c r="N4768" s="271">
        <v>77.95</v>
      </c>
      <c r="O4768" s="271">
        <v>0</v>
      </c>
      <c r="P4768" s="89" t="s">
        <v>670</v>
      </c>
    </row>
    <row r="4769" spans="1:16" ht="76.5" hidden="1">
      <c r="A4769" s="268" t="s">
        <v>557</v>
      </c>
      <c r="B4769" s="89"/>
      <c r="C4769" s="269" t="s">
        <v>781</v>
      </c>
      <c r="D4769" s="84">
        <v>43601</v>
      </c>
      <c r="E4769" s="85" t="s">
        <v>8797</v>
      </c>
      <c r="F4769" s="85" t="s">
        <v>6</v>
      </c>
      <c r="G4769" s="85">
        <v>1119396</v>
      </c>
      <c r="H4769" s="89"/>
      <c r="I4769" s="270" t="s">
        <v>10642</v>
      </c>
      <c r="J4769" s="89"/>
      <c r="K4769" s="89"/>
      <c r="L4769" s="89"/>
      <c r="M4769" s="89"/>
      <c r="N4769" s="271">
        <v>0</v>
      </c>
      <c r="O4769" s="271">
        <v>32000</v>
      </c>
      <c r="P4769" s="89" t="s">
        <v>670</v>
      </c>
    </row>
    <row r="4770" spans="1:16" ht="89.25" hidden="1">
      <c r="A4770" s="268" t="s">
        <v>556</v>
      </c>
      <c r="B4770" s="89"/>
      <c r="C4770" s="269" t="s">
        <v>616</v>
      </c>
      <c r="D4770" s="84">
        <v>43601</v>
      </c>
      <c r="E4770" s="85" t="s">
        <v>8798</v>
      </c>
      <c r="F4770" s="85" t="s">
        <v>6</v>
      </c>
      <c r="G4770" s="85">
        <v>954361</v>
      </c>
      <c r="H4770" s="89"/>
      <c r="I4770" s="270" t="s">
        <v>10643</v>
      </c>
      <c r="J4770" s="89"/>
      <c r="K4770" s="89"/>
      <c r="L4770" s="89"/>
      <c r="M4770" s="89"/>
      <c r="N4770" s="271">
        <v>0</v>
      </c>
      <c r="O4770" s="271">
        <v>48982835</v>
      </c>
      <c r="P4770" s="89" t="s">
        <v>670</v>
      </c>
    </row>
    <row r="4771" spans="1:16" ht="89.25" hidden="1">
      <c r="A4771" s="268">
        <v>132</v>
      </c>
      <c r="B4771" s="89"/>
      <c r="C4771" s="269" t="s">
        <v>68</v>
      </c>
      <c r="D4771" s="84">
        <v>43601</v>
      </c>
      <c r="E4771" s="85" t="s">
        <v>8799</v>
      </c>
      <c r="F4771" s="85" t="s">
        <v>11</v>
      </c>
      <c r="G4771" s="85">
        <v>954350</v>
      </c>
      <c r="H4771" s="89"/>
      <c r="I4771" s="270" t="s">
        <v>10644</v>
      </c>
      <c r="J4771" s="89"/>
      <c r="K4771" s="89"/>
      <c r="L4771" s="89"/>
      <c r="M4771" s="89"/>
      <c r="N4771" s="271">
        <v>1779.2</v>
      </c>
      <c r="O4771" s="271">
        <v>0</v>
      </c>
      <c r="P4771" s="89" t="s">
        <v>670</v>
      </c>
    </row>
    <row r="4772" spans="1:16" ht="51">
      <c r="A4772" s="268">
        <v>41</v>
      </c>
      <c r="B4772" s="89"/>
      <c r="C4772" s="269" t="s">
        <v>47</v>
      </c>
      <c r="D4772" s="84">
        <v>43602</v>
      </c>
      <c r="E4772" s="85" t="s">
        <v>8800</v>
      </c>
      <c r="F4772" s="85" t="s">
        <v>3</v>
      </c>
      <c r="G4772" s="85">
        <v>1742304</v>
      </c>
      <c r="H4772" s="89"/>
      <c r="I4772" s="270" t="s">
        <v>10645</v>
      </c>
      <c r="J4772" s="89"/>
      <c r="K4772" s="89"/>
      <c r="L4772" s="89"/>
      <c r="M4772" s="89"/>
      <c r="N4772" s="271">
        <v>0</v>
      </c>
      <c r="O4772" s="271">
        <v>458</v>
      </c>
      <c r="P4772" s="89" t="s">
        <v>670</v>
      </c>
    </row>
    <row r="4773" spans="1:16" ht="51">
      <c r="A4773" s="268" t="s">
        <v>565</v>
      </c>
      <c r="B4773" s="89"/>
      <c r="C4773" s="269" t="s">
        <v>615</v>
      </c>
      <c r="D4773" s="84">
        <v>43602</v>
      </c>
      <c r="E4773" s="85" t="s">
        <v>8801</v>
      </c>
      <c r="F4773" s="85" t="s">
        <v>3</v>
      </c>
      <c r="G4773" s="85">
        <v>1742296</v>
      </c>
      <c r="H4773" s="89"/>
      <c r="I4773" s="270" t="s">
        <v>10646</v>
      </c>
      <c r="J4773" s="89"/>
      <c r="K4773" s="89"/>
      <c r="L4773" s="89"/>
      <c r="M4773" s="89"/>
      <c r="N4773" s="271">
        <v>0</v>
      </c>
      <c r="O4773" s="271">
        <v>651.1</v>
      </c>
      <c r="P4773" s="89" t="s">
        <v>670</v>
      </c>
    </row>
    <row r="4774" spans="1:16" ht="51">
      <c r="A4774" s="268">
        <v>592</v>
      </c>
      <c r="B4774" s="89"/>
      <c r="C4774" s="269" t="s">
        <v>645</v>
      </c>
      <c r="D4774" s="84">
        <v>43602</v>
      </c>
      <c r="E4774" s="85" t="s">
        <v>8802</v>
      </c>
      <c r="F4774" s="85" t="s">
        <v>3</v>
      </c>
      <c r="G4774" s="85">
        <v>1742293</v>
      </c>
      <c r="H4774" s="89"/>
      <c r="I4774" s="270" t="s">
        <v>10647</v>
      </c>
      <c r="J4774" s="89"/>
      <c r="K4774" s="89"/>
      <c r="L4774" s="89"/>
      <c r="M4774" s="89"/>
      <c r="N4774" s="271">
        <v>0</v>
      </c>
      <c r="O4774" s="271">
        <v>86</v>
      </c>
      <c r="P4774" s="89" t="s">
        <v>670</v>
      </c>
    </row>
    <row r="4775" spans="1:16" ht="51">
      <c r="A4775" s="268">
        <v>592</v>
      </c>
      <c r="B4775" s="89"/>
      <c r="C4775" s="269" t="s">
        <v>645</v>
      </c>
      <c r="D4775" s="84">
        <v>43602</v>
      </c>
      <c r="E4775" s="85" t="s">
        <v>8803</v>
      </c>
      <c r="F4775" s="85" t="s">
        <v>3</v>
      </c>
      <c r="G4775" s="85">
        <v>1742290</v>
      </c>
      <c r="H4775" s="89"/>
      <c r="I4775" s="270" t="s">
        <v>10648</v>
      </c>
      <c r="J4775" s="89"/>
      <c r="K4775" s="89"/>
      <c r="L4775" s="89"/>
      <c r="M4775" s="89"/>
      <c r="N4775" s="271">
        <v>0</v>
      </c>
      <c r="O4775" s="271">
        <v>236</v>
      </c>
      <c r="P4775" s="89" t="s">
        <v>670</v>
      </c>
    </row>
    <row r="4776" spans="1:16" ht="51">
      <c r="A4776" s="268">
        <v>592</v>
      </c>
      <c r="B4776" s="89"/>
      <c r="C4776" s="269" t="s">
        <v>645</v>
      </c>
      <c r="D4776" s="84">
        <v>43602</v>
      </c>
      <c r="E4776" s="85" t="s">
        <v>8804</v>
      </c>
      <c r="F4776" s="85" t="s">
        <v>3</v>
      </c>
      <c r="G4776" s="85">
        <v>1742288</v>
      </c>
      <c r="H4776" s="89"/>
      <c r="I4776" s="270" t="s">
        <v>10649</v>
      </c>
      <c r="J4776" s="89"/>
      <c r="K4776" s="89"/>
      <c r="L4776" s="89"/>
      <c r="M4776" s="89"/>
      <c r="N4776" s="271">
        <v>0</v>
      </c>
      <c r="O4776" s="271">
        <v>136</v>
      </c>
      <c r="P4776" s="89" t="s">
        <v>670</v>
      </c>
    </row>
    <row r="4777" spans="1:16" ht="63.75">
      <c r="A4777" s="268">
        <v>592</v>
      </c>
      <c r="B4777" s="89"/>
      <c r="C4777" s="269" t="s">
        <v>645</v>
      </c>
      <c r="D4777" s="84">
        <v>43602</v>
      </c>
      <c r="E4777" s="85" t="s">
        <v>8805</v>
      </c>
      <c r="F4777" s="85" t="s">
        <v>3</v>
      </c>
      <c r="G4777" s="85">
        <v>1742285</v>
      </c>
      <c r="H4777" s="89"/>
      <c r="I4777" s="270" t="s">
        <v>10650</v>
      </c>
      <c r="J4777" s="89"/>
      <c r="K4777" s="89"/>
      <c r="L4777" s="89"/>
      <c r="M4777" s="89"/>
      <c r="N4777" s="271">
        <v>0</v>
      </c>
      <c r="O4777" s="271">
        <v>901</v>
      </c>
      <c r="P4777" s="89" t="s">
        <v>670</v>
      </c>
    </row>
    <row r="4778" spans="1:16" ht="51">
      <c r="A4778" s="268">
        <v>592</v>
      </c>
      <c r="B4778" s="89"/>
      <c r="C4778" s="269" t="s">
        <v>645</v>
      </c>
      <c r="D4778" s="84">
        <v>43602</v>
      </c>
      <c r="E4778" s="85" t="s">
        <v>8806</v>
      </c>
      <c r="F4778" s="85" t="s">
        <v>3</v>
      </c>
      <c r="G4778" s="85">
        <v>1742283</v>
      </c>
      <c r="H4778" s="89"/>
      <c r="I4778" s="270" t="s">
        <v>10651</v>
      </c>
      <c r="J4778" s="89"/>
      <c r="K4778" s="89"/>
      <c r="L4778" s="89"/>
      <c r="M4778" s="89"/>
      <c r="N4778" s="271">
        <v>0</v>
      </c>
      <c r="O4778" s="271">
        <v>664</v>
      </c>
      <c r="P4778" s="89" t="s">
        <v>670</v>
      </c>
    </row>
    <row r="4779" spans="1:16" ht="51">
      <c r="A4779" s="268">
        <v>592</v>
      </c>
      <c r="B4779" s="89"/>
      <c r="C4779" s="269" t="s">
        <v>645</v>
      </c>
      <c r="D4779" s="84">
        <v>43602</v>
      </c>
      <c r="E4779" s="85" t="s">
        <v>8807</v>
      </c>
      <c r="F4779" s="85" t="s">
        <v>3</v>
      </c>
      <c r="G4779" s="85">
        <v>1742280</v>
      </c>
      <c r="H4779" s="89"/>
      <c r="I4779" s="270" t="s">
        <v>10652</v>
      </c>
      <c r="J4779" s="89"/>
      <c r="K4779" s="89"/>
      <c r="L4779" s="89"/>
      <c r="M4779" s="89"/>
      <c r="N4779" s="271">
        <v>0</v>
      </c>
      <c r="O4779" s="271">
        <v>1867</v>
      </c>
      <c r="P4779" s="89" t="s">
        <v>670</v>
      </c>
    </row>
    <row r="4780" spans="1:16" ht="51">
      <c r="A4780" s="268">
        <v>514</v>
      </c>
      <c r="B4780" s="89"/>
      <c r="C4780" s="269" t="s">
        <v>172</v>
      </c>
      <c r="D4780" s="84">
        <v>43602</v>
      </c>
      <c r="E4780" s="85" t="s">
        <v>8808</v>
      </c>
      <c r="F4780" s="85" t="s">
        <v>3</v>
      </c>
      <c r="G4780" s="85">
        <v>1742239</v>
      </c>
      <c r="H4780" s="89"/>
      <c r="I4780" s="270" t="s">
        <v>10653</v>
      </c>
      <c r="J4780" s="89"/>
      <c r="K4780" s="89"/>
      <c r="L4780" s="89"/>
      <c r="M4780" s="89"/>
      <c r="N4780" s="271">
        <v>0</v>
      </c>
      <c r="O4780" s="271">
        <v>11981.45</v>
      </c>
      <c r="P4780" s="89" t="s">
        <v>670</v>
      </c>
    </row>
    <row r="4781" spans="1:16" ht="51">
      <c r="A4781" s="268">
        <v>526</v>
      </c>
      <c r="B4781" s="89"/>
      <c r="C4781" s="269" t="s">
        <v>610</v>
      </c>
      <c r="D4781" s="84">
        <v>43602</v>
      </c>
      <c r="E4781" s="85" t="s">
        <v>8809</v>
      </c>
      <c r="F4781" s="85" t="s">
        <v>3</v>
      </c>
      <c r="G4781" s="85">
        <v>1742237</v>
      </c>
      <c r="H4781" s="89"/>
      <c r="I4781" s="270" t="s">
        <v>10654</v>
      </c>
      <c r="J4781" s="89"/>
      <c r="K4781" s="89"/>
      <c r="L4781" s="89"/>
      <c r="M4781" s="89"/>
      <c r="N4781" s="271">
        <v>0</v>
      </c>
      <c r="O4781" s="271">
        <v>479.46000000000004</v>
      </c>
      <c r="P4781" s="89" t="s">
        <v>670</v>
      </c>
    </row>
    <row r="4782" spans="1:16" ht="51">
      <c r="A4782" s="268">
        <v>41</v>
      </c>
      <c r="B4782" s="89"/>
      <c r="C4782" s="269" t="s">
        <v>47</v>
      </c>
      <c r="D4782" s="84">
        <v>43602</v>
      </c>
      <c r="E4782" s="85" t="s">
        <v>8810</v>
      </c>
      <c r="F4782" s="85" t="s">
        <v>3</v>
      </c>
      <c r="G4782" s="85">
        <v>1742230</v>
      </c>
      <c r="H4782" s="89"/>
      <c r="I4782" s="270" t="s">
        <v>10655</v>
      </c>
      <c r="J4782" s="89"/>
      <c r="K4782" s="89"/>
      <c r="L4782" s="89"/>
      <c r="M4782" s="89"/>
      <c r="N4782" s="271">
        <v>0</v>
      </c>
      <c r="O4782" s="271">
        <v>130</v>
      </c>
      <c r="P4782" s="89" t="s">
        <v>670</v>
      </c>
    </row>
    <row r="4783" spans="1:16" ht="63.75">
      <c r="A4783" s="268">
        <v>598</v>
      </c>
      <c r="B4783" s="89"/>
      <c r="C4783" s="269" t="s">
        <v>727</v>
      </c>
      <c r="D4783" s="84">
        <v>43602</v>
      </c>
      <c r="E4783" s="85" t="s">
        <v>8811</v>
      </c>
      <c r="F4783" s="85" t="s">
        <v>3</v>
      </c>
      <c r="G4783" s="85">
        <v>1742211</v>
      </c>
      <c r="H4783" s="89"/>
      <c r="I4783" s="270" t="s">
        <v>10656</v>
      </c>
      <c r="J4783" s="89"/>
      <c r="K4783" s="89"/>
      <c r="L4783" s="89"/>
      <c r="M4783" s="89"/>
      <c r="N4783" s="271">
        <v>0</v>
      </c>
      <c r="O4783" s="271">
        <v>150</v>
      </c>
      <c r="P4783" s="89" t="s">
        <v>670</v>
      </c>
    </row>
    <row r="4784" spans="1:16" ht="51">
      <c r="A4784" s="268">
        <v>526</v>
      </c>
      <c r="B4784" s="89"/>
      <c r="C4784" s="269" t="s">
        <v>610</v>
      </c>
      <c r="D4784" s="84">
        <v>43602</v>
      </c>
      <c r="E4784" s="85" t="s">
        <v>8812</v>
      </c>
      <c r="F4784" s="85" t="s">
        <v>3</v>
      </c>
      <c r="G4784" s="85">
        <v>1742204</v>
      </c>
      <c r="H4784" s="89"/>
      <c r="I4784" s="270" t="s">
        <v>10657</v>
      </c>
      <c r="J4784" s="89"/>
      <c r="K4784" s="89"/>
      <c r="L4784" s="89"/>
      <c r="M4784" s="89"/>
      <c r="N4784" s="271">
        <v>0</v>
      </c>
      <c r="O4784" s="271">
        <v>341.13</v>
      </c>
      <c r="P4784" s="89" t="s">
        <v>670</v>
      </c>
    </row>
    <row r="4785" spans="1:16" ht="38.25">
      <c r="A4785" s="268">
        <v>206</v>
      </c>
      <c r="B4785" s="89"/>
      <c r="C4785" s="269" t="s">
        <v>97</v>
      </c>
      <c r="D4785" s="84">
        <v>43602</v>
      </c>
      <c r="E4785" s="85" t="s">
        <v>8813</v>
      </c>
      <c r="F4785" s="85" t="s">
        <v>3</v>
      </c>
      <c r="G4785" s="85">
        <v>1742498</v>
      </c>
      <c r="H4785" s="89"/>
      <c r="I4785" s="270" t="s">
        <v>10658</v>
      </c>
      <c r="J4785" s="89"/>
      <c r="K4785" s="89"/>
      <c r="L4785" s="89"/>
      <c r="M4785" s="89"/>
      <c r="N4785" s="271">
        <v>0</v>
      </c>
      <c r="O4785" s="271">
        <v>320</v>
      </c>
      <c r="P4785" s="89" t="s">
        <v>670</v>
      </c>
    </row>
    <row r="4786" spans="1:16" ht="51">
      <c r="A4786" s="268">
        <v>132</v>
      </c>
      <c r="B4786" s="89"/>
      <c r="C4786" s="269" t="s">
        <v>68</v>
      </c>
      <c r="D4786" s="84">
        <v>43602</v>
      </c>
      <c r="E4786" s="85" t="s">
        <v>8814</v>
      </c>
      <c r="F4786" s="85" t="s">
        <v>3</v>
      </c>
      <c r="G4786" s="85">
        <v>1742448</v>
      </c>
      <c r="H4786" s="89"/>
      <c r="I4786" s="270" t="s">
        <v>10659</v>
      </c>
      <c r="J4786" s="89"/>
      <c r="K4786" s="89"/>
      <c r="L4786" s="89"/>
      <c r="M4786" s="89"/>
      <c r="N4786" s="271">
        <v>0</v>
      </c>
      <c r="O4786" s="271">
        <v>3637.7000000000003</v>
      </c>
      <c r="P4786" s="89" t="s">
        <v>670</v>
      </c>
    </row>
    <row r="4787" spans="1:16" ht="51">
      <c r="A4787" s="268">
        <v>78</v>
      </c>
      <c r="B4787" s="89"/>
      <c r="C4787" s="269" t="s">
        <v>674</v>
      </c>
      <c r="D4787" s="84">
        <v>43602</v>
      </c>
      <c r="E4787" s="85" t="s">
        <v>8815</v>
      </c>
      <c r="F4787" s="85" t="s">
        <v>3</v>
      </c>
      <c r="G4787" s="85">
        <v>1742406</v>
      </c>
      <c r="H4787" s="89"/>
      <c r="I4787" s="270" t="s">
        <v>10660</v>
      </c>
      <c r="J4787" s="89"/>
      <c r="K4787" s="89"/>
      <c r="L4787" s="89"/>
      <c r="M4787" s="89"/>
      <c r="N4787" s="271">
        <v>0</v>
      </c>
      <c r="O4787" s="271">
        <v>1893.5</v>
      </c>
      <c r="P4787" s="89" t="s">
        <v>670</v>
      </c>
    </row>
    <row r="4788" spans="1:16" ht="51">
      <c r="A4788" s="268">
        <v>192</v>
      </c>
      <c r="B4788" s="89"/>
      <c r="C4788" s="269" t="s">
        <v>93</v>
      </c>
      <c r="D4788" s="84">
        <v>43602</v>
      </c>
      <c r="E4788" s="85" t="s">
        <v>8816</v>
      </c>
      <c r="F4788" s="85" t="s">
        <v>3</v>
      </c>
      <c r="G4788" s="85">
        <v>1742401</v>
      </c>
      <c r="H4788" s="89"/>
      <c r="I4788" s="270" t="s">
        <v>10661</v>
      </c>
      <c r="J4788" s="89"/>
      <c r="K4788" s="89"/>
      <c r="L4788" s="89"/>
      <c r="M4788" s="89"/>
      <c r="N4788" s="271">
        <v>0</v>
      </c>
      <c r="O4788" s="271">
        <v>84</v>
      </c>
      <c r="P4788" s="89" t="s">
        <v>670</v>
      </c>
    </row>
    <row r="4789" spans="1:16" ht="51">
      <c r="A4789" s="268">
        <v>192</v>
      </c>
      <c r="B4789" s="89"/>
      <c r="C4789" s="269" t="s">
        <v>93</v>
      </c>
      <c r="D4789" s="84">
        <v>43602</v>
      </c>
      <c r="E4789" s="85" t="s">
        <v>8817</v>
      </c>
      <c r="F4789" s="85" t="s">
        <v>3</v>
      </c>
      <c r="G4789" s="85">
        <v>1742400</v>
      </c>
      <c r="H4789" s="89"/>
      <c r="I4789" s="270" t="s">
        <v>10662</v>
      </c>
      <c r="J4789" s="89"/>
      <c r="K4789" s="89"/>
      <c r="L4789" s="89"/>
      <c r="M4789" s="89"/>
      <c r="N4789" s="271">
        <v>0</v>
      </c>
      <c r="O4789" s="271">
        <v>148</v>
      </c>
      <c r="P4789" s="89" t="s">
        <v>670</v>
      </c>
    </row>
    <row r="4790" spans="1:16" ht="51">
      <c r="A4790" s="268">
        <v>291</v>
      </c>
      <c r="B4790" s="89"/>
      <c r="C4790" s="269" t="s">
        <v>129</v>
      </c>
      <c r="D4790" s="84">
        <v>43602</v>
      </c>
      <c r="E4790" s="85" t="s">
        <v>8818</v>
      </c>
      <c r="F4790" s="85" t="s">
        <v>3</v>
      </c>
      <c r="G4790" s="85">
        <v>1742391</v>
      </c>
      <c r="H4790" s="89"/>
      <c r="I4790" s="270" t="s">
        <v>10663</v>
      </c>
      <c r="J4790" s="89"/>
      <c r="K4790" s="89"/>
      <c r="L4790" s="89"/>
      <c r="M4790" s="89"/>
      <c r="N4790" s="271">
        <v>0</v>
      </c>
      <c r="O4790" s="271">
        <v>5711.49</v>
      </c>
      <c r="P4790" s="89" t="s">
        <v>670</v>
      </c>
    </row>
    <row r="4791" spans="1:16" ht="38.25">
      <c r="A4791" s="268">
        <v>20</v>
      </c>
      <c r="B4791" s="89"/>
      <c r="C4791" s="269" t="s">
        <v>44</v>
      </c>
      <c r="D4791" s="84">
        <v>43602</v>
      </c>
      <c r="E4791" s="85" t="s">
        <v>8819</v>
      </c>
      <c r="F4791" s="85" t="s">
        <v>3</v>
      </c>
      <c r="G4791" s="85">
        <v>1742386</v>
      </c>
      <c r="H4791" s="89"/>
      <c r="I4791" s="270" t="s">
        <v>10664</v>
      </c>
      <c r="J4791" s="89"/>
      <c r="K4791" s="89"/>
      <c r="L4791" s="89"/>
      <c r="M4791" s="89"/>
      <c r="N4791" s="271">
        <v>0</v>
      </c>
      <c r="O4791" s="271">
        <v>220</v>
      </c>
      <c r="P4791" s="89" t="s">
        <v>670</v>
      </c>
    </row>
    <row r="4792" spans="1:16" ht="38.25">
      <c r="A4792" s="268" t="s">
        <v>565</v>
      </c>
      <c r="B4792" s="89"/>
      <c r="C4792" s="269" t="s">
        <v>615</v>
      </c>
      <c r="D4792" s="84">
        <v>43602</v>
      </c>
      <c r="E4792" s="85" t="s">
        <v>8820</v>
      </c>
      <c r="F4792" s="85" t="s">
        <v>3</v>
      </c>
      <c r="G4792" s="85">
        <v>1742349</v>
      </c>
      <c r="H4792" s="89"/>
      <c r="I4792" s="270" t="s">
        <v>10665</v>
      </c>
      <c r="J4792" s="89"/>
      <c r="K4792" s="89"/>
      <c r="L4792" s="89"/>
      <c r="M4792" s="89"/>
      <c r="N4792" s="271">
        <v>0</v>
      </c>
      <c r="O4792" s="271">
        <v>31</v>
      </c>
      <c r="P4792" s="89" t="s">
        <v>670</v>
      </c>
    </row>
    <row r="4793" spans="1:16" ht="38.25">
      <c r="A4793" s="268" t="s">
        <v>565</v>
      </c>
      <c r="B4793" s="89"/>
      <c r="C4793" s="269" t="s">
        <v>615</v>
      </c>
      <c r="D4793" s="84">
        <v>43602</v>
      </c>
      <c r="E4793" s="85" t="s">
        <v>8821</v>
      </c>
      <c r="F4793" s="85" t="s">
        <v>3</v>
      </c>
      <c r="G4793" s="85">
        <v>1742348</v>
      </c>
      <c r="H4793" s="89"/>
      <c r="I4793" s="270" t="s">
        <v>5898</v>
      </c>
      <c r="J4793" s="89"/>
      <c r="K4793" s="89"/>
      <c r="L4793" s="89"/>
      <c r="M4793" s="89"/>
      <c r="N4793" s="271">
        <v>0</v>
      </c>
      <c r="O4793" s="271">
        <v>1.53</v>
      </c>
      <c r="P4793" s="89" t="s">
        <v>670</v>
      </c>
    </row>
    <row r="4794" spans="1:16" ht="51">
      <c r="A4794" s="268">
        <v>526</v>
      </c>
      <c r="B4794" s="89"/>
      <c r="C4794" s="269" t="s">
        <v>610</v>
      </c>
      <c r="D4794" s="84">
        <v>43602</v>
      </c>
      <c r="E4794" s="85" t="s">
        <v>8822</v>
      </c>
      <c r="F4794" s="85" t="s">
        <v>3</v>
      </c>
      <c r="G4794" s="85">
        <v>1742347</v>
      </c>
      <c r="H4794" s="89"/>
      <c r="I4794" s="270" t="s">
        <v>10666</v>
      </c>
      <c r="J4794" s="89"/>
      <c r="K4794" s="89"/>
      <c r="L4794" s="89"/>
      <c r="M4794" s="89"/>
      <c r="N4794" s="271">
        <v>0</v>
      </c>
      <c r="O4794" s="271">
        <v>30</v>
      </c>
      <c r="P4794" s="89" t="s">
        <v>670</v>
      </c>
    </row>
    <row r="4795" spans="1:16" ht="51">
      <c r="A4795" s="268">
        <v>526</v>
      </c>
      <c r="B4795" s="89"/>
      <c r="C4795" s="269" t="s">
        <v>610</v>
      </c>
      <c r="D4795" s="84">
        <v>43602</v>
      </c>
      <c r="E4795" s="85" t="s">
        <v>8823</v>
      </c>
      <c r="F4795" s="85" t="s">
        <v>3</v>
      </c>
      <c r="G4795" s="85">
        <v>1742345</v>
      </c>
      <c r="H4795" s="89"/>
      <c r="I4795" s="270" t="s">
        <v>10667</v>
      </c>
      <c r="J4795" s="89"/>
      <c r="K4795" s="89"/>
      <c r="L4795" s="89"/>
      <c r="M4795" s="89"/>
      <c r="N4795" s="271">
        <v>0</v>
      </c>
      <c r="O4795" s="271">
        <v>20</v>
      </c>
      <c r="P4795" s="89" t="s">
        <v>670</v>
      </c>
    </row>
    <row r="4796" spans="1:16" ht="38.25">
      <c r="A4796" s="268">
        <v>35</v>
      </c>
      <c r="B4796" s="89"/>
      <c r="C4796" s="269" t="s">
        <v>46</v>
      </c>
      <c r="D4796" s="84">
        <v>43602</v>
      </c>
      <c r="E4796" s="85" t="s">
        <v>8824</v>
      </c>
      <c r="F4796" s="85" t="s">
        <v>3</v>
      </c>
      <c r="G4796" s="85">
        <v>1742326</v>
      </c>
      <c r="H4796" s="89"/>
      <c r="I4796" s="270" t="s">
        <v>2504</v>
      </c>
      <c r="J4796" s="89"/>
      <c r="K4796" s="89"/>
      <c r="L4796" s="89"/>
      <c r="M4796" s="89"/>
      <c r="N4796" s="271">
        <v>0</v>
      </c>
      <c r="O4796" s="271">
        <v>355</v>
      </c>
      <c r="P4796" s="89" t="s">
        <v>670</v>
      </c>
    </row>
    <row r="4797" spans="1:16" ht="63.75">
      <c r="A4797" s="268" t="s">
        <v>565</v>
      </c>
      <c r="B4797" s="89"/>
      <c r="C4797" s="269" t="s">
        <v>615</v>
      </c>
      <c r="D4797" s="84">
        <v>43602</v>
      </c>
      <c r="E4797" s="85" t="s">
        <v>8825</v>
      </c>
      <c r="F4797" s="85" t="s">
        <v>3</v>
      </c>
      <c r="G4797" s="85">
        <v>1742231</v>
      </c>
      <c r="H4797" s="89"/>
      <c r="I4797" s="270" t="s">
        <v>10668</v>
      </c>
      <c r="J4797" s="89"/>
      <c r="K4797" s="89"/>
      <c r="L4797" s="89"/>
      <c r="M4797" s="89"/>
      <c r="N4797" s="271">
        <v>0</v>
      </c>
      <c r="O4797" s="271">
        <v>8019.8</v>
      </c>
      <c r="P4797" s="89" t="s">
        <v>670</v>
      </c>
    </row>
    <row r="4798" spans="1:16" ht="51">
      <c r="A4798" s="268">
        <v>224</v>
      </c>
      <c r="B4798" s="89"/>
      <c r="C4798" s="269" t="s">
        <v>105</v>
      </c>
      <c r="D4798" s="84">
        <v>43602</v>
      </c>
      <c r="E4798" s="85" t="s">
        <v>8826</v>
      </c>
      <c r="F4798" s="85" t="s">
        <v>3</v>
      </c>
      <c r="G4798" s="85">
        <v>1742195</v>
      </c>
      <c r="H4798" s="89"/>
      <c r="I4798" s="270" t="s">
        <v>10669</v>
      </c>
      <c r="J4798" s="89"/>
      <c r="K4798" s="89"/>
      <c r="L4798" s="89"/>
      <c r="M4798" s="89"/>
      <c r="N4798" s="271">
        <v>0</v>
      </c>
      <c r="O4798" s="271">
        <v>1000000</v>
      </c>
      <c r="P4798" s="89" t="s">
        <v>670</v>
      </c>
    </row>
    <row r="4799" spans="1:16" ht="51">
      <c r="A4799" s="268">
        <v>224</v>
      </c>
      <c r="B4799" s="89"/>
      <c r="C4799" s="269" t="s">
        <v>105</v>
      </c>
      <c r="D4799" s="84">
        <v>43602</v>
      </c>
      <c r="E4799" s="85" t="s">
        <v>8827</v>
      </c>
      <c r="F4799" s="85" t="s">
        <v>3</v>
      </c>
      <c r="G4799" s="85">
        <v>1742191</v>
      </c>
      <c r="H4799" s="89"/>
      <c r="I4799" s="270" t="s">
        <v>10670</v>
      </c>
      <c r="J4799" s="89"/>
      <c r="K4799" s="89"/>
      <c r="L4799" s="89"/>
      <c r="M4799" s="89"/>
      <c r="N4799" s="271">
        <v>0</v>
      </c>
      <c r="O4799" s="271">
        <v>500000</v>
      </c>
      <c r="P4799" s="89" t="s">
        <v>670</v>
      </c>
    </row>
    <row r="4800" spans="1:16" ht="51">
      <c r="A4800" s="268">
        <v>224</v>
      </c>
      <c r="B4800" s="89"/>
      <c r="C4800" s="269" t="s">
        <v>105</v>
      </c>
      <c r="D4800" s="84">
        <v>43602</v>
      </c>
      <c r="E4800" s="85" t="s">
        <v>8828</v>
      </c>
      <c r="F4800" s="85" t="s">
        <v>3</v>
      </c>
      <c r="G4800" s="85">
        <v>1742189</v>
      </c>
      <c r="H4800" s="89"/>
      <c r="I4800" s="270" t="s">
        <v>10671</v>
      </c>
      <c r="J4800" s="89"/>
      <c r="K4800" s="89"/>
      <c r="L4800" s="89"/>
      <c r="M4800" s="89"/>
      <c r="N4800" s="271">
        <v>0</v>
      </c>
      <c r="O4800" s="271">
        <v>3000000</v>
      </c>
      <c r="P4800" s="89" t="s">
        <v>670</v>
      </c>
    </row>
    <row r="4801" spans="1:16" ht="38.25">
      <c r="A4801" s="268">
        <v>15</v>
      </c>
      <c r="B4801" s="89"/>
      <c r="C4801" s="269" t="s">
        <v>42</v>
      </c>
      <c r="D4801" s="84">
        <v>43602</v>
      </c>
      <c r="E4801" s="85" t="s">
        <v>8829</v>
      </c>
      <c r="F4801" s="85" t="s">
        <v>3</v>
      </c>
      <c r="G4801" s="85">
        <v>1742168</v>
      </c>
      <c r="H4801" s="89"/>
      <c r="I4801" s="270" t="s">
        <v>10672</v>
      </c>
      <c r="J4801" s="89"/>
      <c r="K4801" s="89"/>
      <c r="L4801" s="89"/>
      <c r="M4801" s="89"/>
      <c r="N4801" s="271">
        <v>0</v>
      </c>
      <c r="O4801" s="271">
        <v>252327.02000000002</v>
      </c>
      <c r="P4801" s="89" t="s">
        <v>670</v>
      </c>
    </row>
    <row r="4802" spans="1:16" ht="51">
      <c r="A4802" s="268">
        <v>70</v>
      </c>
      <c r="B4802" s="89"/>
      <c r="C4802" s="269" t="s">
        <v>53</v>
      </c>
      <c r="D4802" s="84">
        <v>43602</v>
      </c>
      <c r="E4802" s="85" t="s">
        <v>8830</v>
      </c>
      <c r="F4802" s="85" t="s">
        <v>3</v>
      </c>
      <c r="G4802" s="85">
        <v>1742163</v>
      </c>
      <c r="H4802" s="89"/>
      <c r="I4802" s="270" t="s">
        <v>10673</v>
      </c>
      <c r="J4802" s="89"/>
      <c r="K4802" s="89"/>
      <c r="L4802" s="89"/>
      <c r="M4802" s="89"/>
      <c r="N4802" s="271">
        <v>0</v>
      </c>
      <c r="O4802" s="271">
        <v>1202.5</v>
      </c>
      <c r="P4802" s="89" t="s">
        <v>670</v>
      </c>
    </row>
    <row r="4803" spans="1:16" ht="63.75">
      <c r="A4803" s="268">
        <v>155</v>
      </c>
      <c r="B4803" s="89"/>
      <c r="C4803" s="269" t="s">
        <v>85</v>
      </c>
      <c r="D4803" s="84">
        <v>43602</v>
      </c>
      <c r="E4803" s="85" t="s">
        <v>8831</v>
      </c>
      <c r="F4803" s="85" t="s">
        <v>3</v>
      </c>
      <c r="G4803" s="85">
        <v>1742135</v>
      </c>
      <c r="H4803" s="89"/>
      <c r="I4803" s="270" t="s">
        <v>10674</v>
      </c>
      <c r="J4803" s="89"/>
      <c r="K4803" s="89"/>
      <c r="L4803" s="89"/>
      <c r="M4803" s="89"/>
      <c r="N4803" s="271">
        <v>0</v>
      </c>
      <c r="O4803" s="271">
        <v>8567.5</v>
      </c>
      <c r="P4803" s="89" t="s">
        <v>670</v>
      </c>
    </row>
    <row r="4804" spans="1:16" ht="63.75">
      <c r="A4804" s="268">
        <v>661</v>
      </c>
      <c r="B4804" s="89"/>
      <c r="C4804" s="269" t="s">
        <v>189</v>
      </c>
      <c r="D4804" s="84">
        <v>43602</v>
      </c>
      <c r="E4804" s="85" t="s">
        <v>8832</v>
      </c>
      <c r="F4804" s="85" t="s">
        <v>3</v>
      </c>
      <c r="G4804" s="85">
        <v>1742134</v>
      </c>
      <c r="H4804" s="89"/>
      <c r="I4804" s="270" t="s">
        <v>10675</v>
      </c>
      <c r="J4804" s="89"/>
      <c r="K4804" s="89"/>
      <c r="L4804" s="89"/>
      <c r="M4804" s="89"/>
      <c r="N4804" s="271">
        <v>0</v>
      </c>
      <c r="O4804" s="271">
        <v>14905.66</v>
      </c>
      <c r="P4804" s="89" t="s">
        <v>670</v>
      </c>
    </row>
    <row r="4805" spans="1:16" ht="63.75">
      <c r="A4805" s="268" t="s">
        <v>565</v>
      </c>
      <c r="B4805" s="89"/>
      <c r="C4805" s="269" t="s">
        <v>615</v>
      </c>
      <c r="D4805" s="84">
        <v>43602</v>
      </c>
      <c r="E4805" s="85" t="s">
        <v>8833</v>
      </c>
      <c r="F4805" s="85" t="s">
        <v>3</v>
      </c>
      <c r="G4805" s="85">
        <v>1742200</v>
      </c>
      <c r="H4805" s="89"/>
      <c r="I4805" s="270" t="s">
        <v>10676</v>
      </c>
      <c r="J4805" s="89"/>
      <c r="K4805" s="89"/>
      <c r="L4805" s="89"/>
      <c r="M4805" s="89"/>
      <c r="N4805" s="271">
        <v>0</v>
      </c>
      <c r="O4805" s="271">
        <v>5.46</v>
      </c>
      <c r="P4805" s="89" t="s">
        <v>670</v>
      </c>
    </row>
    <row r="4806" spans="1:16" ht="51">
      <c r="A4806" s="268">
        <v>15</v>
      </c>
      <c r="B4806" s="89"/>
      <c r="C4806" s="269" t="s">
        <v>42</v>
      </c>
      <c r="D4806" s="84">
        <v>43602</v>
      </c>
      <c r="E4806" s="85" t="s">
        <v>8834</v>
      </c>
      <c r="F4806" s="85" t="s">
        <v>3</v>
      </c>
      <c r="G4806" s="85">
        <v>1742199</v>
      </c>
      <c r="H4806" s="89"/>
      <c r="I4806" s="270" t="s">
        <v>10677</v>
      </c>
      <c r="J4806" s="89"/>
      <c r="K4806" s="89"/>
      <c r="L4806" s="89"/>
      <c r="M4806" s="89"/>
      <c r="N4806" s="271">
        <v>0</v>
      </c>
      <c r="O4806" s="271">
        <v>2000</v>
      </c>
      <c r="P4806" s="89" t="s">
        <v>670</v>
      </c>
    </row>
    <row r="4807" spans="1:16" ht="51">
      <c r="A4807" s="268">
        <v>78</v>
      </c>
      <c r="B4807" s="89"/>
      <c r="C4807" s="269" t="s">
        <v>674</v>
      </c>
      <c r="D4807" s="84">
        <v>43602</v>
      </c>
      <c r="E4807" s="85" t="s">
        <v>8835</v>
      </c>
      <c r="F4807" s="85" t="s">
        <v>3</v>
      </c>
      <c r="G4807" s="85">
        <v>1742184</v>
      </c>
      <c r="H4807" s="89"/>
      <c r="I4807" s="270" t="s">
        <v>10678</v>
      </c>
      <c r="J4807" s="89"/>
      <c r="K4807" s="89"/>
      <c r="L4807" s="89"/>
      <c r="M4807" s="89"/>
      <c r="N4807" s="271">
        <v>0</v>
      </c>
      <c r="O4807" s="271">
        <v>50</v>
      </c>
      <c r="P4807" s="89" t="s">
        <v>670</v>
      </c>
    </row>
    <row r="4808" spans="1:16" ht="51">
      <c r="A4808" s="268">
        <v>47</v>
      </c>
      <c r="B4808" s="89"/>
      <c r="C4808" s="269" t="s">
        <v>49</v>
      </c>
      <c r="D4808" s="84">
        <v>43602</v>
      </c>
      <c r="E4808" s="85" t="s">
        <v>8836</v>
      </c>
      <c r="F4808" s="85" t="s">
        <v>3</v>
      </c>
      <c r="G4808" s="85">
        <v>1742183</v>
      </c>
      <c r="H4808" s="89"/>
      <c r="I4808" s="270" t="s">
        <v>10679</v>
      </c>
      <c r="J4808" s="89"/>
      <c r="K4808" s="89"/>
      <c r="L4808" s="89"/>
      <c r="M4808" s="89"/>
      <c r="N4808" s="271">
        <v>0</v>
      </c>
      <c r="O4808" s="271">
        <v>8000</v>
      </c>
      <c r="P4808" s="89" t="s">
        <v>670</v>
      </c>
    </row>
    <row r="4809" spans="1:16" ht="51">
      <c r="A4809" s="268">
        <v>35</v>
      </c>
      <c r="B4809" s="89"/>
      <c r="C4809" s="269" t="s">
        <v>46</v>
      </c>
      <c r="D4809" s="84">
        <v>43602</v>
      </c>
      <c r="E4809" s="85" t="s">
        <v>8837</v>
      </c>
      <c r="F4809" s="85" t="s">
        <v>3</v>
      </c>
      <c r="G4809" s="85">
        <v>1742180</v>
      </c>
      <c r="H4809" s="89"/>
      <c r="I4809" s="270" t="s">
        <v>10680</v>
      </c>
      <c r="J4809" s="89"/>
      <c r="K4809" s="89"/>
      <c r="L4809" s="89"/>
      <c r="M4809" s="89"/>
      <c r="N4809" s="271">
        <v>0</v>
      </c>
      <c r="O4809" s="271">
        <v>285</v>
      </c>
      <c r="P4809" s="89" t="s">
        <v>670</v>
      </c>
    </row>
    <row r="4810" spans="1:16" ht="51">
      <c r="A4810" s="268">
        <v>132</v>
      </c>
      <c r="B4810" s="89"/>
      <c r="C4810" s="269" t="s">
        <v>68</v>
      </c>
      <c r="D4810" s="84">
        <v>43602</v>
      </c>
      <c r="E4810" s="85" t="s">
        <v>8838</v>
      </c>
      <c r="F4810" s="85" t="s">
        <v>3</v>
      </c>
      <c r="G4810" s="85">
        <v>1742173</v>
      </c>
      <c r="H4810" s="89"/>
      <c r="I4810" s="270" t="s">
        <v>10681</v>
      </c>
      <c r="J4810" s="89"/>
      <c r="K4810" s="89"/>
      <c r="L4810" s="89"/>
      <c r="M4810" s="89"/>
      <c r="N4810" s="271">
        <v>0</v>
      </c>
      <c r="O4810" s="271">
        <v>60</v>
      </c>
      <c r="P4810" s="89" t="s">
        <v>670</v>
      </c>
    </row>
    <row r="4811" spans="1:16" ht="51">
      <c r="A4811" s="268" t="s">
        <v>565</v>
      </c>
      <c r="B4811" s="89"/>
      <c r="C4811" s="269" t="s">
        <v>615</v>
      </c>
      <c r="D4811" s="84">
        <v>43602</v>
      </c>
      <c r="E4811" s="85" t="s">
        <v>8839</v>
      </c>
      <c r="F4811" s="85" t="s">
        <v>3</v>
      </c>
      <c r="G4811" s="85">
        <v>1742164</v>
      </c>
      <c r="H4811" s="89"/>
      <c r="I4811" s="270" t="s">
        <v>10682</v>
      </c>
      <c r="J4811" s="89"/>
      <c r="K4811" s="89"/>
      <c r="L4811" s="89"/>
      <c r="M4811" s="89"/>
      <c r="N4811" s="271">
        <v>0</v>
      </c>
      <c r="O4811" s="271">
        <v>800</v>
      </c>
      <c r="P4811" s="89" t="s">
        <v>670</v>
      </c>
    </row>
    <row r="4812" spans="1:16" ht="51">
      <c r="A4812" s="268">
        <v>70</v>
      </c>
      <c r="B4812" s="89"/>
      <c r="C4812" s="269" t="s">
        <v>53</v>
      </c>
      <c r="D4812" s="84">
        <v>43602</v>
      </c>
      <c r="E4812" s="85" t="s">
        <v>8840</v>
      </c>
      <c r="F4812" s="85" t="s">
        <v>3</v>
      </c>
      <c r="G4812" s="85">
        <v>1742162</v>
      </c>
      <c r="H4812" s="89"/>
      <c r="I4812" s="270" t="s">
        <v>10683</v>
      </c>
      <c r="J4812" s="89"/>
      <c r="K4812" s="89"/>
      <c r="L4812" s="89"/>
      <c r="M4812" s="89"/>
      <c r="N4812" s="271">
        <v>0</v>
      </c>
      <c r="O4812" s="271">
        <v>20</v>
      </c>
      <c r="P4812" s="89" t="s">
        <v>670</v>
      </c>
    </row>
    <row r="4813" spans="1:16" ht="51">
      <c r="A4813" s="268" t="s">
        <v>565</v>
      </c>
      <c r="B4813" s="89"/>
      <c r="C4813" s="269" t="s">
        <v>615</v>
      </c>
      <c r="D4813" s="84">
        <v>43602</v>
      </c>
      <c r="E4813" s="85" t="s">
        <v>8841</v>
      </c>
      <c r="F4813" s="85" t="s">
        <v>3</v>
      </c>
      <c r="G4813" s="85">
        <v>1742128</v>
      </c>
      <c r="H4813" s="89"/>
      <c r="I4813" s="270" t="s">
        <v>10684</v>
      </c>
      <c r="J4813" s="89"/>
      <c r="K4813" s="89"/>
      <c r="L4813" s="89"/>
      <c r="M4813" s="89"/>
      <c r="N4813" s="271">
        <v>0</v>
      </c>
      <c r="O4813" s="271">
        <v>4854.29</v>
      </c>
      <c r="P4813" s="89" t="s">
        <v>670</v>
      </c>
    </row>
    <row r="4814" spans="1:16" ht="38.25">
      <c r="A4814" s="268" t="s">
        <v>565</v>
      </c>
      <c r="B4814" s="89"/>
      <c r="C4814" s="269" t="s">
        <v>615</v>
      </c>
      <c r="D4814" s="84">
        <v>43602</v>
      </c>
      <c r="E4814" s="85" t="s">
        <v>8842</v>
      </c>
      <c r="F4814" s="85" t="s">
        <v>3</v>
      </c>
      <c r="G4814" s="85">
        <v>1742122</v>
      </c>
      <c r="H4814" s="89"/>
      <c r="I4814" s="270" t="s">
        <v>10685</v>
      </c>
      <c r="J4814" s="89"/>
      <c r="K4814" s="89"/>
      <c r="L4814" s="89"/>
      <c r="M4814" s="89"/>
      <c r="N4814" s="271">
        <v>0</v>
      </c>
      <c r="O4814" s="271">
        <v>471</v>
      </c>
      <c r="P4814" s="89" t="s">
        <v>670</v>
      </c>
    </row>
    <row r="4815" spans="1:16" ht="38.25">
      <c r="A4815" s="268" t="s">
        <v>565</v>
      </c>
      <c r="B4815" s="89"/>
      <c r="C4815" s="269" t="s">
        <v>615</v>
      </c>
      <c r="D4815" s="84">
        <v>43602</v>
      </c>
      <c r="E4815" s="85" t="s">
        <v>8843</v>
      </c>
      <c r="F4815" s="85" t="s">
        <v>3</v>
      </c>
      <c r="G4815" s="85">
        <v>1742108</v>
      </c>
      <c r="H4815" s="89"/>
      <c r="I4815" s="270" t="s">
        <v>10686</v>
      </c>
      <c r="J4815" s="89"/>
      <c r="K4815" s="89"/>
      <c r="L4815" s="89"/>
      <c r="M4815" s="89"/>
      <c r="N4815" s="271">
        <v>0</v>
      </c>
      <c r="O4815" s="271">
        <v>6713.58</v>
      </c>
      <c r="P4815" s="89" t="s">
        <v>670</v>
      </c>
    </row>
    <row r="4816" spans="1:16" ht="51">
      <c r="A4816" s="268">
        <v>526</v>
      </c>
      <c r="B4816" s="89"/>
      <c r="C4816" s="269" t="s">
        <v>610</v>
      </c>
      <c r="D4816" s="84">
        <v>43602</v>
      </c>
      <c r="E4816" s="85" t="s">
        <v>8844</v>
      </c>
      <c r="F4816" s="85" t="s">
        <v>3</v>
      </c>
      <c r="G4816" s="85">
        <v>1742103</v>
      </c>
      <c r="H4816" s="89"/>
      <c r="I4816" s="270" t="s">
        <v>5784</v>
      </c>
      <c r="J4816" s="89"/>
      <c r="K4816" s="89"/>
      <c r="L4816" s="89"/>
      <c r="M4816" s="89"/>
      <c r="N4816" s="271">
        <v>0</v>
      </c>
      <c r="O4816" s="271">
        <v>54.980000000000004</v>
      </c>
      <c r="P4816" s="89" t="s">
        <v>670</v>
      </c>
    </row>
    <row r="4817" spans="1:16" ht="63.75">
      <c r="A4817" s="268">
        <v>291</v>
      </c>
      <c r="B4817" s="89"/>
      <c r="C4817" s="269" t="s">
        <v>129</v>
      </c>
      <c r="D4817" s="84">
        <v>43602</v>
      </c>
      <c r="E4817" s="85" t="s">
        <v>8845</v>
      </c>
      <c r="F4817" s="85" t="s">
        <v>3</v>
      </c>
      <c r="G4817" s="85">
        <v>1742262</v>
      </c>
      <c r="H4817" s="89"/>
      <c r="I4817" s="270" t="s">
        <v>10687</v>
      </c>
      <c r="J4817" s="89"/>
      <c r="K4817" s="89"/>
      <c r="L4817" s="89"/>
      <c r="M4817" s="89"/>
      <c r="N4817" s="271">
        <v>0</v>
      </c>
      <c r="O4817" s="271">
        <v>10919225.52</v>
      </c>
      <c r="P4817" s="89" t="s">
        <v>670</v>
      </c>
    </row>
    <row r="4818" spans="1:16" ht="51">
      <c r="A4818" s="268">
        <v>66</v>
      </c>
      <c r="B4818" s="89"/>
      <c r="C4818" s="269" t="s">
        <v>52</v>
      </c>
      <c r="D4818" s="84">
        <v>43602</v>
      </c>
      <c r="E4818" s="85" t="s">
        <v>8846</v>
      </c>
      <c r="F4818" s="85" t="s">
        <v>3</v>
      </c>
      <c r="G4818" s="85">
        <v>1742249</v>
      </c>
      <c r="H4818" s="89"/>
      <c r="I4818" s="270" t="s">
        <v>10688</v>
      </c>
      <c r="J4818" s="89"/>
      <c r="K4818" s="89"/>
      <c r="L4818" s="89"/>
      <c r="M4818" s="89"/>
      <c r="N4818" s="271">
        <v>0</v>
      </c>
      <c r="O4818" s="271">
        <v>2480</v>
      </c>
      <c r="P4818" s="89" t="s">
        <v>670</v>
      </c>
    </row>
    <row r="4819" spans="1:16" ht="51">
      <c r="A4819" s="268">
        <v>206</v>
      </c>
      <c r="B4819" s="89"/>
      <c r="C4819" s="269" t="s">
        <v>97</v>
      </c>
      <c r="D4819" s="84">
        <v>43602</v>
      </c>
      <c r="E4819" s="85" t="s">
        <v>8847</v>
      </c>
      <c r="F4819" s="85" t="s">
        <v>3</v>
      </c>
      <c r="G4819" s="85">
        <v>1742238</v>
      </c>
      <c r="H4819" s="89"/>
      <c r="I4819" s="270" t="s">
        <v>10689</v>
      </c>
      <c r="J4819" s="89"/>
      <c r="K4819" s="89"/>
      <c r="L4819" s="89"/>
      <c r="M4819" s="89"/>
      <c r="N4819" s="271">
        <v>0</v>
      </c>
      <c r="O4819" s="271">
        <v>30</v>
      </c>
      <c r="P4819" s="89" t="s">
        <v>670</v>
      </c>
    </row>
    <row r="4820" spans="1:16" ht="51">
      <c r="A4820" s="268">
        <v>283</v>
      </c>
      <c r="B4820" s="89"/>
      <c r="C4820" s="269" t="s">
        <v>125</v>
      </c>
      <c r="D4820" s="84">
        <v>43602</v>
      </c>
      <c r="E4820" s="85" t="s">
        <v>8848</v>
      </c>
      <c r="F4820" s="85" t="s">
        <v>3</v>
      </c>
      <c r="G4820" s="85">
        <v>1742236</v>
      </c>
      <c r="H4820" s="89"/>
      <c r="I4820" s="270" t="s">
        <v>10690</v>
      </c>
      <c r="J4820" s="89"/>
      <c r="K4820" s="89"/>
      <c r="L4820" s="89"/>
      <c r="M4820" s="89"/>
      <c r="N4820" s="271">
        <v>0</v>
      </c>
      <c r="O4820" s="271">
        <v>518</v>
      </c>
      <c r="P4820" s="89" t="s">
        <v>741</v>
      </c>
    </row>
    <row r="4821" spans="1:16" ht="63.75" hidden="1">
      <c r="A4821" s="268" t="s">
        <v>557</v>
      </c>
      <c r="B4821" s="89"/>
      <c r="C4821" s="269" t="s">
        <v>781</v>
      </c>
      <c r="D4821" s="84">
        <v>43602</v>
      </c>
      <c r="E4821" s="85" t="s">
        <v>8849</v>
      </c>
      <c r="F4821" s="85" t="s">
        <v>11</v>
      </c>
      <c r="G4821" s="85">
        <v>12200</v>
      </c>
      <c r="H4821" s="89"/>
      <c r="I4821" s="270" t="s">
        <v>10691</v>
      </c>
      <c r="J4821" s="89"/>
      <c r="K4821" s="89"/>
      <c r="L4821" s="89"/>
      <c r="M4821" s="89"/>
      <c r="N4821" s="271">
        <v>7575.49</v>
      </c>
      <c r="O4821" s="271">
        <v>0</v>
      </c>
      <c r="P4821" s="89" t="s">
        <v>670</v>
      </c>
    </row>
    <row r="4822" spans="1:16" ht="76.5" hidden="1">
      <c r="A4822" s="268">
        <v>597</v>
      </c>
      <c r="B4822" s="89"/>
      <c r="C4822" s="269" t="s">
        <v>734</v>
      </c>
      <c r="D4822" s="84">
        <v>43602</v>
      </c>
      <c r="E4822" s="85" t="s">
        <v>8850</v>
      </c>
      <c r="F4822" s="85" t="s">
        <v>15</v>
      </c>
      <c r="G4822" s="85">
        <v>8029</v>
      </c>
      <c r="H4822" s="89"/>
      <c r="I4822" s="270" t="s">
        <v>10692</v>
      </c>
      <c r="J4822" s="89"/>
      <c r="K4822" s="89"/>
      <c r="L4822" s="89"/>
      <c r="M4822" s="89"/>
      <c r="N4822" s="271">
        <v>340.8</v>
      </c>
      <c r="O4822" s="271">
        <v>0</v>
      </c>
      <c r="P4822" s="89" t="s">
        <v>670</v>
      </c>
    </row>
    <row r="4823" spans="1:16" ht="76.5" hidden="1">
      <c r="A4823" s="268">
        <v>16</v>
      </c>
      <c r="B4823" s="89"/>
      <c r="C4823" s="269" t="s">
        <v>43</v>
      </c>
      <c r="D4823" s="84">
        <v>43602</v>
      </c>
      <c r="E4823" s="85" t="s">
        <v>8851</v>
      </c>
      <c r="F4823" s="85" t="s">
        <v>629</v>
      </c>
      <c r="G4823" s="85">
        <v>8019</v>
      </c>
      <c r="H4823" s="89"/>
      <c r="I4823" s="270" t="s">
        <v>10693</v>
      </c>
      <c r="J4823" s="89"/>
      <c r="K4823" s="89"/>
      <c r="L4823" s="89"/>
      <c r="M4823" s="89"/>
      <c r="N4823" s="271">
        <v>30.84</v>
      </c>
      <c r="O4823" s="271">
        <v>0</v>
      </c>
      <c r="P4823" s="89" t="s">
        <v>670</v>
      </c>
    </row>
    <row r="4824" spans="1:16" ht="102" hidden="1">
      <c r="A4824" s="268">
        <v>197</v>
      </c>
      <c r="B4824" s="89"/>
      <c r="C4824" s="269" t="s">
        <v>1353</v>
      </c>
      <c r="D4824" s="84">
        <v>43602</v>
      </c>
      <c r="E4824" s="85" t="s">
        <v>8852</v>
      </c>
      <c r="F4824" s="85" t="s">
        <v>629</v>
      </c>
      <c r="G4824" s="85">
        <v>8008</v>
      </c>
      <c r="H4824" s="89"/>
      <c r="I4824" s="270" t="s">
        <v>10694</v>
      </c>
      <c r="J4824" s="89"/>
      <c r="K4824" s="89"/>
      <c r="L4824" s="89"/>
      <c r="M4824" s="89"/>
      <c r="N4824" s="271">
        <v>41.01</v>
      </c>
      <c r="O4824" s="271">
        <v>0</v>
      </c>
      <c r="P4824" s="89" t="s">
        <v>670</v>
      </c>
    </row>
    <row r="4825" spans="1:16" ht="76.5" hidden="1">
      <c r="A4825" s="268">
        <v>16</v>
      </c>
      <c r="B4825" s="89"/>
      <c r="C4825" s="269" t="s">
        <v>43</v>
      </c>
      <c r="D4825" s="84">
        <v>43602</v>
      </c>
      <c r="E4825" s="85" t="s">
        <v>8853</v>
      </c>
      <c r="F4825" s="85" t="s">
        <v>629</v>
      </c>
      <c r="G4825" s="85">
        <v>8021</v>
      </c>
      <c r="H4825" s="89"/>
      <c r="I4825" s="270" t="s">
        <v>10695</v>
      </c>
      <c r="J4825" s="89"/>
      <c r="K4825" s="89"/>
      <c r="L4825" s="89"/>
      <c r="M4825" s="89"/>
      <c r="N4825" s="271">
        <v>35.56</v>
      </c>
      <c r="O4825" s="271">
        <v>0</v>
      </c>
      <c r="P4825" s="89" t="s">
        <v>670</v>
      </c>
    </row>
    <row r="4826" spans="1:16" ht="76.5" hidden="1">
      <c r="A4826" s="268">
        <v>16</v>
      </c>
      <c r="B4826" s="89"/>
      <c r="C4826" s="269" t="s">
        <v>43</v>
      </c>
      <c r="D4826" s="84">
        <v>43602</v>
      </c>
      <c r="E4826" s="85" t="s">
        <v>8854</v>
      </c>
      <c r="F4826" s="85" t="s">
        <v>629</v>
      </c>
      <c r="G4826" s="85">
        <v>8022</v>
      </c>
      <c r="H4826" s="89"/>
      <c r="I4826" s="270" t="s">
        <v>10696</v>
      </c>
      <c r="J4826" s="89"/>
      <c r="K4826" s="89"/>
      <c r="L4826" s="89"/>
      <c r="M4826" s="89"/>
      <c r="N4826" s="271">
        <v>44.32</v>
      </c>
      <c r="O4826" s="271">
        <v>0</v>
      </c>
      <c r="P4826" s="89" t="s">
        <v>670</v>
      </c>
    </row>
    <row r="4827" spans="1:16" ht="63.75" hidden="1">
      <c r="A4827" s="268">
        <v>16</v>
      </c>
      <c r="B4827" s="89"/>
      <c r="C4827" s="269" t="s">
        <v>43</v>
      </c>
      <c r="D4827" s="84">
        <v>43602</v>
      </c>
      <c r="E4827" s="85" t="s">
        <v>8855</v>
      </c>
      <c r="F4827" s="85" t="s">
        <v>629</v>
      </c>
      <c r="G4827" s="85">
        <v>8023</v>
      </c>
      <c r="H4827" s="89"/>
      <c r="I4827" s="270" t="s">
        <v>10697</v>
      </c>
      <c r="J4827" s="89"/>
      <c r="K4827" s="89"/>
      <c r="L4827" s="89"/>
      <c r="M4827" s="89"/>
      <c r="N4827" s="271">
        <v>184.32</v>
      </c>
      <c r="O4827" s="271">
        <v>0</v>
      </c>
      <c r="P4827" s="89" t="s">
        <v>670</v>
      </c>
    </row>
    <row r="4828" spans="1:16" ht="63.75" hidden="1">
      <c r="A4828" s="268">
        <v>16</v>
      </c>
      <c r="B4828" s="89"/>
      <c r="C4828" s="269" t="s">
        <v>43</v>
      </c>
      <c r="D4828" s="84">
        <v>43602</v>
      </c>
      <c r="E4828" s="85" t="s">
        <v>8856</v>
      </c>
      <c r="F4828" s="85" t="s">
        <v>629</v>
      </c>
      <c r="G4828" s="85">
        <v>8024</v>
      </c>
      <c r="H4828" s="89"/>
      <c r="I4828" s="270" t="s">
        <v>10698</v>
      </c>
      <c r="J4828" s="89"/>
      <c r="K4828" s="89"/>
      <c r="L4828" s="89"/>
      <c r="M4828" s="89"/>
      <c r="N4828" s="271">
        <v>119.35</v>
      </c>
      <c r="O4828" s="271">
        <v>0</v>
      </c>
      <c r="P4828" s="89" t="s">
        <v>670</v>
      </c>
    </row>
    <row r="4829" spans="1:16" ht="63.75" hidden="1">
      <c r="A4829" s="268">
        <v>16</v>
      </c>
      <c r="B4829" s="89"/>
      <c r="C4829" s="269" t="s">
        <v>43</v>
      </c>
      <c r="D4829" s="84">
        <v>43602</v>
      </c>
      <c r="E4829" s="85" t="s">
        <v>8857</v>
      </c>
      <c r="F4829" s="85" t="s">
        <v>629</v>
      </c>
      <c r="G4829" s="85">
        <v>8020</v>
      </c>
      <c r="H4829" s="89"/>
      <c r="I4829" s="270" t="s">
        <v>10699</v>
      </c>
      <c r="J4829" s="89"/>
      <c r="K4829" s="89"/>
      <c r="L4829" s="89"/>
      <c r="M4829" s="89"/>
      <c r="N4829" s="271">
        <v>35.56</v>
      </c>
      <c r="O4829" s="271">
        <v>0</v>
      </c>
      <c r="P4829" s="89" t="s">
        <v>670</v>
      </c>
    </row>
    <row r="4830" spans="1:16" ht="63.75" hidden="1">
      <c r="A4830" s="268">
        <v>513</v>
      </c>
      <c r="B4830" s="89"/>
      <c r="C4830" s="269" t="s">
        <v>171</v>
      </c>
      <c r="D4830" s="84">
        <v>43602</v>
      </c>
      <c r="E4830" s="85" t="s">
        <v>8858</v>
      </c>
      <c r="F4830" s="85" t="s">
        <v>15</v>
      </c>
      <c r="G4830" s="85">
        <v>1041603</v>
      </c>
      <c r="H4830" s="89"/>
      <c r="I4830" s="270" t="s">
        <v>10700</v>
      </c>
      <c r="J4830" s="89"/>
      <c r="K4830" s="89"/>
      <c r="L4830" s="89"/>
      <c r="M4830" s="89"/>
      <c r="N4830" s="271">
        <v>50</v>
      </c>
      <c r="O4830" s="271">
        <v>0</v>
      </c>
      <c r="P4830" s="89" t="s">
        <v>670</v>
      </c>
    </row>
    <row r="4831" spans="1:16" ht="51" hidden="1">
      <c r="A4831" s="268">
        <v>76</v>
      </c>
      <c r="B4831" s="89"/>
      <c r="C4831" s="269" t="s">
        <v>54</v>
      </c>
      <c r="D4831" s="84">
        <v>43602</v>
      </c>
      <c r="E4831" s="85" t="s">
        <v>8859</v>
      </c>
      <c r="F4831" s="85" t="s">
        <v>671</v>
      </c>
      <c r="G4831" s="85">
        <v>420876</v>
      </c>
      <c r="H4831" s="89"/>
      <c r="I4831" s="270" t="s">
        <v>10701</v>
      </c>
      <c r="J4831" s="89"/>
      <c r="K4831" s="89"/>
      <c r="L4831" s="89"/>
      <c r="M4831" s="89"/>
      <c r="N4831" s="271">
        <v>0</v>
      </c>
      <c r="O4831" s="271">
        <v>2000000</v>
      </c>
      <c r="P4831" s="89" t="s">
        <v>670</v>
      </c>
    </row>
    <row r="4832" spans="1:16" ht="63.75" hidden="1">
      <c r="A4832" s="268">
        <v>86</v>
      </c>
      <c r="B4832" s="89"/>
      <c r="C4832" s="269" t="s">
        <v>56</v>
      </c>
      <c r="D4832" s="84">
        <v>43602</v>
      </c>
      <c r="E4832" s="85" t="s">
        <v>8860</v>
      </c>
      <c r="F4832" s="85" t="s">
        <v>6</v>
      </c>
      <c r="G4832" s="85">
        <v>1119626</v>
      </c>
      <c r="H4832" s="89"/>
      <c r="I4832" s="270" t="s">
        <v>10702</v>
      </c>
      <c r="J4832" s="89"/>
      <c r="K4832" s="89"/>
      <c r="L4832" s="89"/>
      <c r="M4832" s="89"/>
      <c r="N4832" s="271">
        <v>0</v>
      </c>
      <c r="O4832" s="271">
        <v>1173148.5</v>
      </c>
      <c r="P4832" s="89" t="s">
        <v>670</v>
      </c>
    </row>
    <row r="4833" spans="1:16" ht="63.75" hidden="1">
      <c r="A4833" s="268">
        <v>513</v>
      </c>
      <c r="B4833" s="89"/>
      <c r="C4833" s="269" t="s">
        <v>171</v>
      </c>
      <c r="D4833" s="84">
        <v>43602</v>
      </c>
      <c r="E4833" s="85" t="s">
        <v>8861</v>
      </c>
      <c r="F4833" s="85" t="s">
        <v>15</v>
      </c>
      <c r="G4833" s="85">
        <v>1041608</v>
      </c>
      <c r="H4833" s="89"/>
      <c r="I4833" s="270" t="s">
        <v>10703</v>
      </c>
      <c r="J4833" s="89"/>
      <c r="K4833" s="89"/>
      <c r="L4833" s="89"/>
      <c r="M4833" s="89"/>
      <c r="N4833" s="271">
        <v>50</v>
      </c>
      <c r="O4833" s="271">
        <v>0</v>
      </c>
      <c r="P4833" s="89" t="s">
        <v>670</v>
      </c>
    </row>
    <row r="4834" spans="1:16" ht="114.75" hidden="1">
      <c r="A4834" s="268">
        <v>35</v>
      </c>
      <c r="B4834" s="89"/>
      <c r="C4834" s="269" t="s">
        <v>46</v>
      </c>
      <c r="D4834" s="84">
        <v>43602</v>
      </c>
      <c r="E4834" s="85" t="s">
        <v>8862</v>
      </c>
      <c r="F4834" s="85" t="s">
        <v>671</v>
      </c>
      <c r="G4834" s="85">
        <v>419175</v>
      </c>
      <c r="H4834" s="89"/>
      <c r="I4834" s="270" t="s">
        <v>10704</v>
      </c>
      <c r="J4834" s="89"/>
      <c r="K4834" s="89"/>
      <c r="L4834" s="89"/>
      <c r="M4834" s="89"/>
      <c r="N4834" s="271">
        <v>2090</v>
      </c>
      <c r="O4834" s="271">
        <v>0</v>
      </c>
      <c r="P4834" s="89" t="s">
        <v>670</v>
      </c>
    </row>
    <row r="4835" spans="1:16" ht="89.25" hidden="1">
      <c r="A4835" s="268">
        <v>25</v>
      </c>
      <c r="B4835" s="89"/>
      <c r="C4835" s="269" t="s">
        <v>45</v>
      </c>
      <c r="D4835" s="84">
        <v>43602</v>
      </c>
      <c r="E4835" s="85" t="s">
        <v>8863</v>
      </c>
      <c r="F4835" s="85" t="s">
        <v>671</v>
      </c>
      <c r="G4835" s="85">
        <v>410124</v>
      </c>
      <c r="H4835" s="89"/>
      <c r="I4835" s="270" t="s">
        <v>10705</v>
      </c>
      <c r="J4835" s="89"/>
      <c r="K4835" s="89"/>
      <c r="L4835" s="89"/>
      <c r="M4835" s="89"/>
      <c r="N4835" s="271">
        <v>27873.78</v>
      </c>
      <c r="O4835" s="271">
        <v>0</v>
      </c>
      <c r="P4835" s="89" t="s">
        <v>670</v>
      </c>
    </row>
    <row r="4836" spans="1:16" ht="76.5" hidden="1">
      <c r="A4836" s="268">
        <v>25</v>
      </c>
      <c r="B4836" s="89"/>
      <c r="C4836" s="269" t="s">
        <v>45</v>
      </c>
      <c r="D4836" s="84">
        <v>43602</v>
      </c>
      <c r="E4836" s="85" t="s">
        <v>8863</v>
      </c>
      <c r="F4836" s="85" t="s">
        <v>671</v>
      </c>
      <c r="G4836" s="85">
        <v>410125</v>
      </c>
      <c r="H4836" s="89"/>
      <c r="I4836" s="270" t="s">
        <v>10706</v>
      </c>
      <c r="J4836" s="89"/>
      <c r="K4836" s="89"/>
      <c r="L4836" s="89"/>
      <c r="M4836" s="89"/>
      <c r="N4836" s="271">
        <v>520172.94</v>
      </c>
      <c r="O4836" s="271">
        <v>0</v>
      </c>
      <c r="P4836" s="89" t="s">
        <v>670</v>
      </c>
    </row>
    <row r="4837" spans="1:16" ht="76.5" hidden="1">
      <c r="A4837" s="268">
        <v>25</v>
      </c>
      <c r="B4837" s="89"/>
      <c r="C4837" s="269" t="s">
        <v>45</v>
      </c>
      <c r="D4837" s="84">
        <v>43602</v>
      </c>
      <c r="E4837" s="85" t="s">
        <v>8863</v>
      </c>
      <c r="F4837" s="85" t="s">
        <v>671</v>
      </c>
      <c r="G4837" s="85">
        <v>410122</v>
      </c>
      <c r="H4837" s="89"/>
      <c r="I4837" s="270" t="s">
        <v>10707</v>
      </c>
      <c r="J4837" s="89"/>
      <c r="K4837" s="89"/>
      <c r="L4837" s="89"/>
      <c r="M4837" s="89"/>
      <c r="N4837" s="271">
        <v>125921.54</v>
      </c>
      <c r="O4837" s="271">
        <v>0</v>
      </c>
      <c r="P4837" s="89" t="s">
        <v>670</v>
      </c>
    </row>
    <row r="4838" spans="1:16" ht="89.25" hidden="1">
      <c r="A4838" s="268">
        <v>25</v>
      </c>
      <c r="B4838" s="89"/>
      <c r="C4838" s="269" t="s">
        <v>45</v>
      </c>
      <c r="D4838" s="84">
        <v>43602</v>
      </c>
      <c r="E4838" s="85" t="s">
        <v>8863</v>
      </c>
      <c r="F4838" s="85" t="s">
        <v>671</v>
      </c>
      <c r="G4838" s="85">
        <v>410123</v>
      </c>
      <c r="H4838" s="89"/>
      <c r="I4838" s="270" t="s">
        <v>10708</v>
      </c>
      <c r="J4838" s="89"/>
      <c r="K4838" s="89"/>
      <c r="L4838" s="89"/>
      <c r="M4838" s="89"/>
      <c r="N4838" s="271">
        <v>0.36</v>
      </c>
      <c r="O4838" s="271">
        <v>0</v>
      </c>
      <c r="P4838" s="89" t="s">
        <v>670</v>
      </c>
    </row>
    <row r="4839" spans="1:16" ht="89.25" hidden="1">
      <c r="A4839" s="268">
        <v>25</v>
      </c>
      <c r="B4839" s="89"/>
      <c r="C4839" s="269" t="s">
        <v>45</v>
      </c>
      <c r="D4839" s="84">
        <v>43602</v>
      </c>
      <c r="E4839" s="85" t="s">
        <v>8863</v>
      </c>
      <c r="F4839" s="85" t="s">
        <v>671</v>
      </c>
      <c r="G4839" s="85">
        <v>413884</v>
      </c>
      <c r="H4839" s="89"/>
      <c r="I4839" s="270" t="s">
        <v>10709</v>
      </c>
      <c r="J4839" s="89"/>
      <c r="K4839" s="89"/>
      <c r="L4839" s="89"/>
      <c r="M4839" s="89"/>
      <c r="N4839" s="271">
        <v>399654.46</v>
      </c>
      <c r="O4839" s="271">
        <v>0</v>
      </c>
      <c r="P4839" s="89" t="s">
        <v>670</v>
      </c>
    </row>
    <row r="4840" spans="1:16" ht="76.5" hidden="1">
      <c r="A4840" s="268">
        <v>25</v>
      </c>
      <c r="B4840" s="89"/>
      <c r="C4840" s="269" t="s">
        <v>45</v>
      </c>
      <c r="D4840" s="84">
        <v>43602</v>
      </c>
      <c r="E4840" s="85" t="s">
        <v>8863</v>
      </c>
      <c r="F4840" s="85" t="s">
        <v>671</v>
      </c>
      <c r="G4840" s="85">
        <v>414189</v>
      </c>
      <c r="H4840" s="89"/>
      <c r="I4840" s="270" t="s">
        <v>10710</v>
      </c>
      <c r="J4840" s="89"/>
      <c r="K4840" s="89"/>
      <c r="L4840" s="89"/>
      <c r="M4840" s="89"/>
      <c r="N4840" s="271">
        <v>1001992.29</v>
      </c>
      <c r="O4840" s="271">
        <v>0</v>
      </c>
      <c r="P4840" s="89" t="s">
        <v>670</v>
      </c>
    </row>
    <row r="4841" spans="1:16" ht="76.5" hidden="1">
      <c r="A4841" s="268">
        <v>25</v>
      </c>
      <c r="B4841" s="89"/>
      <c r="C4841" s="269" t="s">
        <v>45</v>
      </c>
      <c r="D4841" s="84">
        <v>43602</v>
      </c>
      <c r="E4841" s="85" t="s">
        <v>8863</v>
      </c>
      <c r="F4841" s="85" t="s">
        <v>671</v>
      </c>
      <c r="G4841" s="85">
        <v>410121</v>
      </c>
      <c r="H4841" s="89"/>
      <c r="I4841" s="270" t="s">
        <v>10711</v>
      </c>
      <c r="J4841" s="89"/>
      <c r="K4841" s="89"/>
      <c r="L4841" s="89"/>
      <c r="M4841" s="89"/>
      <c r="N4841" s="271">
        <v>271140.12</v>
      </c>
      <c r="O4841" s="271">
        <v>0</v>
      </c>
      <c r="P4841" s="89" t="s">
        <v>670</v>
      </c>
    </row>
    <row r="4842" spans="1:16" ht="76.5" hidden="1">
      <c r="A4842" s="268">
        <v>25</v>
      </c>
      <c r="B4842" s="89"/>
      <c r="C4842" s="269" t="s">
        <v>45</v>
      </c>
      <c r="D4842" s="84">
        <v>43602</v>
      </c>
      <c r="E4842" s="85" t="s">
        <v>8863</v>
      </c>
      <c r="F4842" s="85" t="s">
        <v>671</v>
      </c>
      <c r="G4842" s="85">
        <v>410118</v>
      </c>
      <c r="H4842" s="89"/>
      <c r="I4842" s="270" t="s">
        <v>10712</v>
      </c>
      <c r="J4842" s="89"/>
      <c r="K4842" s="89"/>
      <c r="L4842" s="89"/>
      <c r="M4842" s="89"/>
      <c r="N4842" s="271">
        <v>295943.64</v>
      </c>
      <c r="O4842" s="271">
        <v>0</v>
      </c>
      <c r="P4842" s="89" t="s">
        <v>670</v>
      </c>
    </row>
    <row r="4843" spans="1:16" ht="76.5" hidden="1">
      <c r="A4843" s="268">
        <v>25</v>
      </c>
      <c r="B4843" s="89"/>
      <c r="C4843" s="269" t="s">
        <v>45</v>
      </c>
      <c r="D4843" s="84">
        <v>43602</v>
      </c>
      <c r="E4843" s="85" t="s">
        <v>8863</v>
      </c>
      <c r="F4843" s="85" t="s">
        <v>671</v>
      </c>
      <c r="G4843" s="85">
        <v>410117</v>
      </c>
      <c r="H4843" s="89"/>
      <c r="I4843" s="270" t="s">
        <v>10713</v>
      </c>
      <c r="J4843" s="89"/>
      <c r="K4843" s="89"/>
      <c r="L4843" s="89"/>
      <c r="M4843" s="89"/>
      <c r="N4843" s="271">
        <v>45207.519999999997</v>
      </c>
      <c r="O4843" s="271">
        <v>0</v>
      </c>
      <c r="P4843" s="89" t="s">
        <v>670</v>
      </c>
    </row>
    <row r="4844" spans="1:16" ht="89.25" hidden="1">
      <c r="A4844" s="268">
        <v>25</v>
      </c>
      <c r="B4844" s="89"/>
      <c r="C4844" s="269" t="s">
        <v>45</v>
      </c>
      <c r="D4844" s="84">
        <v>43602</v>
      </c>
      <c r="E4844" s="85" t="s">
        <v>8863</v>
      </c>
      <c r="F4844" s="85" t="s">
        <v>671</v>
      </c>
      <c r="G4844" s="85">
        <v>410115</v>
      </c>
      <c r="H4844" s="89"/>
      <c r="I4844" s="270" t="s">
        <v>10714</v>
      </c>
      <c r="J4844" s="89"/>
      <c r="K4844" s="89"/>
      <c r="L4844" s="89"/>
      <c r="M4844" s="89"/>
      <c r="N4844" s="271">
        <v>938842.07</v>
      </c>
      <c r="O4844" s="271">
        <v>0</v>
      </c>
      <c r="P4844" s="89" t="s">
        <v>670</v>
      </c>
    </row>
    <row r="4845" spans="1:16" ht="89.25" hidden="1">
      <c r="A4845" s="268">
        <v>25</v>
      </c>
      <c r="B4845" s="89"/>
      <c r="C4845" s="269" t="s">
        <v>45</v>
      </c>
      <c r="D4845" s="84">
        <v>43602</v>
      </c>
      <c r="E4845" s="85" t="s">
        <v>8863</v>
      </c>
      <c r="F4845" s="85" t="s">
        <v>671</v>
      </c>
      <c r="G4845" s="85">
        <v>410119</v>
      </c>
      <c r="H4845" s="89"/>
      <c r="I4845" s="270" t="s">
        <v>10715</v>
      </c>
      <c r="J4845" s="89"/>
      <c r="K4845" s="89"/>
      <c r="L4845" s="89"/>
      <c r="M4845" s="89"/>
      <c r="N4845" s="271">
        <v>641244.56000000006</v>
      </c>
      <c r="O4845" s="271">
        <v>0</v>
      </c>
      <c r="P4845" s="89" t="s">
        <v>670</v>
      </c>
    </row>
    <row r="4846" spans="1:16" ht="89.25" hidden="1">
      <c r="A4846" s="268">
        <v>25</v>
      </c>
      <c r="B4846" s="89"/>
      <c r="C4846" s="269" t="s">
        <v>45</v>
      </c>
      <c r="D4846" s="84">
        <v>43602</v>
      </c>
      <c r="E4846" s="85" t="s">
        <v>8863</v>
      </c>
      <c r="F4846" s="85" t="s">
        <v>671</v>
      </c>
      <c r="G4846" s="85">
        <v>410116</v>
      </c>
      <c r="H4846" s="89"/>
      <c r="I4846" s="270" t="s">
        <v>10716</v>
      </c>
      <c r="J4846" s="89"/>
      <c r="K4846" s="89"/>
      <c r="L4846" s="89"/>
      <c r="M4846" s="89"/>
      <c r="N4846" s="271">
        <v>610523</v>
      </c>
      <c r="O4846" s="271">
        <v>0</v>
      </c>
      <c r="P4846" s="89" t="s">
        <v>670</v>
      </c>
    </row>
    <row r="4847" spans="1:16" ht="89.25" hidden="1">
      <c r="A4847" s="268">
        <v>25</v>
      </c>
      <c r="B4847" s="89"/>
      <c r="C4847" s="269" t="s">
        <v>45</v>
      </c>
      <c r="D4847" s="84">
        <v>43602</v>
      </c>
      <c r="E4847" s="85" t="s">
        <v>8863</v>
      </c>
      <c r="F4847" s="85" t="s">
        <v>671</v>
      </c>
      <c r="G4847" s="85">
        <v>410120</v>
      </c>
      <c r="H4847" s="89"/>
      <c r="I4847" s="270" t="s">
        <v>10717</v>
      </c>
      <c r="J4847" s="89"/>
      <c r="K4847" s="89"/>
      <c r="L4847" s="89"/>
      <c r="M4847" s="89"/>
      <c r="N4847" s="271">
        <v>872435.38</v>
      </c>
      <c r="O4847" s="271">
        <v>0</v>
      </c>
      <c r="P4847" s="89" t="s">
        <v>670</v>
      </c>
    </row>
    <row r="4848" spans="1:16" ht="76.5" hidden="1">
      <c r="A4848" s="268">
        <v>25</v>
      </c>
      <c r="B4848" s="89"/>
      <c r="C4848" s="269" t="s">
        <v>45</v>
      </c>
      <c r="D4848" s="84">
        <v>43602</v>
      </c>
      <c r="E4848" s="85" t="s">
        <v>8863</v>
      </c>
      <c r="F4848" s="85" t="s">
        <v>671</v>
      </c>
      <c r="G4848" s="85">
        <v>414196</v>
      </c>
      <c r="H4848" s="89"/>
      <c r="I4848" s="270" t="s">
        <v>10718</v>
      </c>
      <c r="J4848" s="89"/>
      <c r="K4848" s="89"/>
      <c r="L4848" s="89"/>
      <c r="M4848" s="89"/>
      <c r="N4848" s="271">
        <v>8314004.4500000002</v>
      </c>
      <c r="O4848" s="271">
        <v>0</v>
      </c>
      <c r="P4848" s="89" t="s">
        <v>670</v>
      </c>
    </row>
    <row r="4849" spans="1:16" ht="89.25" hidden="1">
      <c r="A4849" s="268">
        <v>25</v>
      </c>
      <c r="B4849" s="89"/>
      <c r="C4849" s="269" t="s">
        <v>45</v>
      </c>
      <c r="D4849" s="84">
        <v>43602</v>
      </c>
      <c r="E4849" s="85" t="s">
        <v>8863</v>
      </c>
      <c r="F4849" s="85" t="s">
        <v>671</v>
      </c>
      <c r="G4849" s="85">
        <v>404406</v>
      </c>
      <c r="H4849" s="89"/>
      <c r="I4849" s="270" t="s">
        <v>10719</v>
      </c>
      <c r="J4849" s="89"/>
      <c r="K4849" s="89"/>
      <c r="L4849" s="89"/>
      <c r="M4849" s="89"/>
      <c r="N4849" s="271">
        <v>138403.03</v>
      </c>
      <c r="O4849" s="271">
        <v>0</v>
      </c>
      <c r="P4849" s="89" t="s">
        <v>670</v>
      </c>
    </row>
    <row r="4850" spans="1:16" ht="76.5" hidden="1">
      <c r="A4850" s="268">
        <v>25</v>
      </c>
      <c r="B4850" s="89"/>
      <c r="C4850" s="269" t="s">
        <v>45</v>
      </c>
      <c r="D4850" s="84">
        <v>43602</v>
      </c>
      <c r="E4850" s="85" t="s">
        <v>8863</v>
      </c>
      <c r="F4850" s="85" t="s">
        <v>671</v>
      </c>
      <c r="G4850" s="85">
        <v>404407</v>
      </c>
      <c r="H4850" s="89"/>
      <c r="I4850" s="270" t="s">
        <v>10720</v>
      </c>
      <c r="J4850" s="89"/>
      <c r="K4850" s="89"/>
      <c r="L4850" s="89"/>
      <c r="M4850" s="89"/>
      <c r="N4850" s="271">
        <v>221879.97</v>
      </c>
      <c r="O4850" s="271">
        <v>0</v>
      </c>
      <c r="P4850" s="89" t="s">
        <v>670</v>
      </c>
    </row>
    <row r="4851" spans="1:16" ht="76.5" hidden="1">
      <c r="A4851" s="268">
        <v>25</v>
      </c>
      <c r="B4851" s="89"/>
      <c r="C4851" s="269" t="s">
        <v>45</v>
      </c>
      <c r="D4851" s="84">
        <v>43602</v>
      </c>
      <c r="E4851" s="85" t="s">
        <v>8863</v>
      </c>
      <c r="F4851" s="85" t="s">
        <v>671</v>
      </c>
      <c r="G4851" s="85">
        <v>404408</v>
      </c>
      <c r="H4851" s="89"/>
      <c r="I4851" s="270" t="s">
        <v>10721</v>
      </c>
      <c r="J4851" s="89"/>
      <c r="K4851" s="89"/>
      <c r="L4851" s="89"/>
      <c r="M4851" s="89"/>
      <c r="N4851" s="271">
        <v>221240.55</v>
      </c>
      <c r="O4851" s="271">
        <v>0</v>
      </c>
      <c r="P4851" s="89" t="s">
        <v>670</v>
      </c>
    </row>
    <row r="4852" spans="1:16" ht="76.5" hidden="1">
      <c r="A4852" s="268">
        <v>25</v>
      </c>
      <c r="B4852" s="89"/>
      <c r="C4852" s="269" t="s">
        <v>45</v>
      </c>
      <c r="D4852" s="84">
        <v>43602</v>
      </c>
      <c r="E4852" s="85" t="s">
        <v>8863</v>
      </c>
      <c r="F4852" s="85" t="s">
        <v>671</v>
      </c>
      <c r="G4852" s="85">
        <v>414188</v>
      </c>
      <c r="H4852" s="89"/>
      <c r="I4852" s="270" t="s">
        <v>10722</v>
      </c>
      <c r="J4852" s="89"/>
      <c r="K4852" s="89"/>
      <c r="L4852" s="89"/>
      <c r="M4852" s="89"/>
      <c r="N4852" s="271">
        <v>1001992.29</v>
      </c>
      <c r="O4852" s="271">
        <v>0</v>
      </c>
      <c r="P4852" s="89" t="s">
        <v>670</v>
      </c>
    </row>
    <row r="4853" spans="1:16" ht="89.25" hidden="1">
      <c r="A4853" s="268">
        <v>25</v>
      </c>
      <c r="B4853" s="89"/>
      <c r="C4853" s="269" t="s">
        <v>45</v>
      </c>
      <c r="D4853" s="84">
        <v>43602</v>
      </c>
      <c r="E4853" s="85" t="s">
        <v>8863</v>
      </c>
      <c r="F4853" s="85" t="s">
        <v>671</v>
      </c>
      <c r="G4853" s="85">
        <v>404400</v>
      </c>
      <c r="H4853" s="89"/>
      <c r="I4853" s="270" t="s">
        <v>10723</v>
      </c>
      <c r="J4853" s="89"/>
      <c r="K4853" s="89"/>
      <c r="L4853" s="89"/>
      <c r="M4853" s="89"/>
      <c r="N4853" s="271">
        <v>201914.47</v>
      </c>
      <c r="O4853" s="271">
        <v>0</v>
      </c>
      <c r="P4853" s="89" t="s">
        <v>670</v>
      </c>
    </row>
    <row r="4854" spans="1:16" ht="51" hidden="1">
      <c r="A4854" s="268">
        <v>340</v>
      </c>
      <c r="B4854" s="89"/>
      <c r="C4854" s="269" t="s">
        <v>147</v>
      </c>
      <c r="D4854" s="84">
        <v>43602</v>
      </c>
      <c r="E4854" s="85" t="s">
        <v>8864</v>
      </c>
      <c r="F4854" s="85" t="s">
        <v>6</v>
      </c>
      <c r="G4854" s="85">
        <v>1042396</v>
      </c>
      <c r="H4854" s="89"/>
      <c r="I4854" s="270" t="s">
        <v>10724</v>
      </c>
      <c r="J4854" s="89"/>
      <c r="K4854" s="89"/>
      <c r="L4854" s="89"/>
      <c r="M4854" s="89"/>
      <c r="N4854" s="271">
        <v>0</v>
      </c>
      <c r="O4854" s="271">
        <v>46392.05</v>
      </c>
      <c r="P4854" s="89" t="s">
        <v>670</v>
      </c>
    </row>
    <row r="4855" spans="1:16" ht="76.5" hidden="1">
      <c r="A4855" s="268" t="s">
        <v>557</v>
      </c>
      <c r="B4855" s="89"/>
      <c r="C4855" s="269" t="s">
        <v>781</v>
      </c>
      <c r="D4855" s="84">
        <v>43602</v>
      </c>
      <c r="E4855" s="85" t="s">
        <v>8865</v>
      </c>
      <c r="F4855" s="85" t="s">
        <v>6</v>
      </c>
      <c r="G4855" s="85">
        <v>1119928</v>
      </c>
      <c r="H4855" s="89"/>
      <c r="I4855" s="270" t="s">
        <v>10725</v>
      </c>
      <c r="J4855" s="89"/>
      <c r="K4855" s="89"/>
      <c r="L4855" s="89"/>
      <c r="M4855" s="89"/>
      <c r="N4855" s="271">
        <v>0</v>
      </c>
      <c r="O4855" s="271">
        <v>125000</v>
      </c>
      <c r="P4855" s="89" t="s">
        <v>670</v>
      </c>
    </row>
    <row r="4856" spans="1:16" ht="51" hidden="1">
      <c r="A4856" s="268">
        <v>153</v>
      </c>
      <c r="B4856" s="89"/>
      <c r="C4856" s="269" t="s">
        <v>83</v>
      </c>
      <c r="D4856" s="84">
        <v>43602</v>
      </c>
      <c r="E4856" s="85" t="s">
        <v>8866</v>
      </c>
      <c r="F4856" s="85" t="s">
        <v>6</v>
      </c>
      <c r="G4856" s="85">
        <v>1119993</v>
      </c>
      <c r="H4856" s="89"/>
      <c r="I4856" s="270" t="s">
        <v>10726</v>
      </c>
      <c r="J4856" s="89"/>
      <c r="K4856" s="89"/>
      <c r="L4856" s="89"/>
      <c r="M4856" s="89"/>
      <c r="N4856" s="271">
        <v>0</v>
      </c>
      <c r="O4856" s="271">
        <v>40000</v>
      </c>
      <c r="P4856" s="89" t="s">
        <v>670</v>
      </c>
    </row>
    <row r="4857" spans="1:16" ht="51" hidden="1">
      <c r="A4857" s="268">
        <v>340</v>
      </c>
      <c r="B4857" s="89"/>
      <c r="C4857" s="269" t="s">
        <v>147</v>
      </c>
      <c r="D4857" s="84">
        <v>43602</v>
      </c>
      <c r="E4857" s="85" t="s">
        <v>8867</v>
      </c>
      <c r="F4857" s="85" t="s">
        <v>15</v>
      </c>
      <c r="G4857" s="85">
        <v>1042397</v>
      </c>
      <c r="H4857" s="89"/>
      <c r="I4857" s="270" t="s">
        <v>10727</v>
      </c>
      <c r="J4857" s="89"/>
      <c r="K4857" s="89"/>
      <c r="L4857" s="89"/>
      <c r="M4857" s="89"/>
      <c r="N4857" s="271">
        <v>50</v>
      </c>
      <c r="O4857" s="271">
        <v>0</v>
      </c>
      <c r="P4857" s="89" t="s">
        <v>670</v>
      </c>
    </row>
    <row r="4858" spans="1:16" ht="51" hidden="1">
      <c r="A4858" s="268">
        <v>117</v>
      </c>
      <c r="B4858" s="89"/>
      <c r="C4858" s="269" t="s">
        <v>62</v>
      </c>
      <c r="D4858" s="84">
        <v>43602</v>
      </c>
      <c r="E4858" s="85" t="s">
        <v>8868</v>
      </c>
      <c r="F4858" s="85" t="s">
        <v>11</v>
      </c>
      <c r="G4858" s="85">
        <v>954474</v>
      </c>
      <c r="H4858" s="89"/>
      <c r="I4858" s="270" t="s">
        <v>10728</v>
      </c>
      <c r="J4858" s="89"/>
      <c r="K4858" s="89"/>
      <c r="L4858" s="89"/>
      <c r="M4858" s="89"/>
      <c r="N4858" s="271">
        <v>50</v>
      </c>
      <c r="O4858" s="271">
        <v>0</v>
      </c>
      <c r="P4858" s="89" t="s">
        <v>670</v>
      </c>
    </row>
    <row r="4859" spans="1:16" ht="51" hidden="1">
      <c r="A4859" s="268">
        <v>119</v>
      </c>
      <c r="B4859" s="89"/>
      <c r="C4859" s="269" t="s">
        <v>63</v>
      </c>
      <c r="D4859" s="84">
        <v>43602</v>
      </c>
      <c r="E4859" s="85" t="s">
        <v>8869</v>
      </c>
      <c r="F4859" s="85" t="s">
        <v>11</v>
      </c>
      <c r="G4859" s="85">
        <v>954475</v>
      </c>
      <c r="H4859" s="89"/>
      <c r="I4859" s="270" t="s">
        <v>10729</v>
      </c>
      <c r="J4859" s="89"/>
      <c r="K4859" s="89"/>
      <c r="L4859" s="89"/>
      <c r="M4859" s="89"/>
      <c r="N4859" s="271">
        <v>50</v>
      </c>
      <c r="O4859" s="271">
        <v>0</v>
      </c>
      <c r="P4859" s="89" t="s">
        <v>670</v>
      </c>
    </row>
    <row r="4860" spans="1:16" ht="38.25">
      <c r="A4860" s="268">
        <v>292</v>
      </c>
      <c r="B4860" s="89"/>
      <c r="C4860" s="269" t="s">
        <v>130</v>
      </c>
      <c r="D4860" s="84">
        <v>43605</v>
      </c>
      <c r="E4860" s="85" t="s">
        <v>8870</v>
      </c>
      <c r="F4860" s="85" t="s">
        <v>3</v>
      </c>
      <c r="G4860" s="85">
        <v>1742802</v>
      </c>
      <c r="H4860" s="89"/>
      <c r="I4860" s="270" t="s">
        <v>10730</v>
      </c>
      <c r="J4860" s="89"/>
      <c r="K4860" s="89"/>
      <c r="L4860" s="89"/>
      <c r="M4860" s="89"/>
      <c r="N4860" s="271">
        <v>0</v>
      </c>
      <c r="O4860" s="271">
        <v>20</v>
      </c>
      <c r="P4860" s="89" t="s">
        <v>670</v>
      </c>
    </row>
    <row r="4861" spans="1:16" ht="38.25">
      <c r="A4861" s="268" t="s">
        <v>565</v>
      </c>
      <c r="B4861" s="89"/>
      <c r="C4861" s="269" t="s">
        <v>615</v>
      </c>
      <c r="D4861" s="84">
        <v>43605</v>
      </c>
      <c r="E4861" s="85" t="s">
        <v>8871</v>
      </c>
      <c r="F4861" s="85" t="s">
        <v>3</v>
      </c>
      <c r="G4861" s="85">
        <v>1742778</v>
      </c>
      <c r="H4861" s="89"/>
      <c r="I4861" s="270" t="s">
        <v>7699</v>
      </c>
      <c r="J4861" s="89"/>
      <c r="K4861" s="89"/>
      <c r="L4861" s="89"/>
      <c r="M4861" s="89"/>
      <c r="N4861" s="271">
        <v>0</v>
      </c>
      <c r="O4861" s="271">
        <v>700</v>
      </c>
      <c r="P4861" s="89" t="s">
        <v>670</v>
      </c>
    </row>
    <row r="4862" spans="1:16" ht="63.75">
      <c r="A4862" s="268">
        <v>212</v>
      </c>
      <c r="B4862" s="89"/>
      <c r="C4862" s="269" t="s">
        <v>100</v>
      </c>
      <c r="D4862" s="84">
        <v>43605</v>
      </c>
      <c r="E4862" s="85" t="s">
        <v>8872</v>
      </c>
      <c r="F4862" s="85" t="s">
        <v>3</v>
      </c>
      <c r="G4862" s="85">
        <v>1742773</v>
      </c>
      <c r="H4862" s="89"/>
      <c r="I4862" s="270" t="s">
        <v>10731</v>
      </c>
      <c r="J4862" s="89"/>
      <c r="K4862" s="89"/>
      <c r="L4862" s="89"/>
      <c r="M4862" s="89"/>
      <c r="N4862" s="271">
        <v>0</v>
      </c>
      <c r="O4862" s="271">
        <v>2019.2</v>
      </c>
      <c r="P4862" s="89" t="s">
        <v>670</v>
      </c>
    </row>
    <row r="4863" spans="1:16" ht="38.25">
      <c r="A4863" s="268" t="s">
        <v>565</v>
      </c>
      <c r="B4863" s="89"/>
      <c r="C4863" s="269" t="s">
        <v>615</v>
      </c>
      <c r="D4863" s="84">
        <v>43605</v>
      </c>
      <c r="E4863" s="85" t="s">
        <v>8873</v>
      </c>
      <c r="F4863" s="85" t="s">
        <v>3</v>
      </c>
      <c r="G4863" s="85">
        <v>1742764</v>
      </c>
      <c r="H4863" s="89"/>
      <c r="I4863" s="270" t="s">
        <v>10732</v>
      </c>
      <c r="J4863" s="89"/>
      <c r="K4863" s="89"/>
      <c r="L4863" s="89"/>
      <c r="M4863" s="89"/>
      <c r="N4863" s="271">
        <v>0</v>
      </c>
      <c r="O4863" s="271">
        <v>20</v>
      </c>
      <c r="P4863" s="89" t="s">
        <v>670</v>
      </c>
    </row>
    <row r="4864" spans="1:16" ht="51">
      <c r="A4864" s="268" t="s">
        <v>565</v>
      </c>
      <c r="B4864" s="89"/>
      <c r="C4864" s="269" t="s">
        <v>615</v>
      </c>
      <c r="D4864" s="84">
        <v>43605</v>
      </c>
      <c r="E4864" s="85" t="s">
        <v>8874</v>
      </c>
      <c r="F4864" s="85" t="s">
        <v>3</v>
      </c>
      <c r="G4864" s="85">
        <v>1742762</v>
      </c>
      <c r="H4864" s="89"/>
      <c r="I4864" s="270" t="s">
        <v>10733</v>
      </c>
      <c r="J4864" s="89"/>
      <c r="K4864" s="89"/>
      <c r="L4864" s="89"/>
      <c r="M4864" s="89"/>
      <c r="N4864" s="271">
        <v>0</v>
      </c>
      <c r="O4864" s="271">
        <v>50</v>
      </c>
      <c r="P4864" s="89" t="s">
        <v>670</v>
      </c>
    </row>
    <row r="4865" spans="1:16" ht="51">
      <c r="A4865" s="268" t="s">
        <v>565</v>
      </c>
      <c r="B4865" s="89"/>
      <c r="C4865" s="269" t="s">
        <v>615</v>
      </c>
      <c r="D4865" s="84">
        <v>43605</v>
      </c>
      <c r="E4865" s="85" t="s">
        <v>8875</v>
      </c>
      <c r="F4865" s="85" t="s">
        <v>3</v>
      </c>
      <c r="G4865" s="85">
        <v>1742760</v>
      </c>
      <c r="H4865" s="89"/>
      <c r="I4865" s="270" t="s">
        <v>10734</v>
      </c>
      <c r="J4865" s="89"/>
      <c r="K4865" s="89"/>
      <c r="L4865" s="89"/>
      <c r="M4865" s="89"/>
      <c r="N4865" s="271">
        <v>0</v>
      </c>
      <c r="O4865" s="271">
        <v>345</v>
      </c>
      <c r="P4865" s="89" t="s">
        <v>670</v>
      </c>
    </row>
    <row r="4866" spans="1:16" ht="51">
      <c r="A4866" s="268">
        <v>46</v>
      </c>
      <c r="B4866" s="89"/>
      <c r="C4866" s="269" t="s">
        <v>48</v>
      </c>
      <c r="D4866" s="84">
        <v>43605</v>
      </c>
      <c r="E4866" s="85" t="s">
        <v>8876</v>
      </c>
      <c r="F4866" s="85" t="s">
        <v>3</v>
      </c>
      <c r="G4866" s="85">
        <v>1742758</v>
      </c>
      <c r="H4866" s="89"/>
      <c r="I4866" s="270" t="s">
        <v>10735</v>
      </c>
      <c r="J4866" s="89"/>
      <c r="K4866" s="89"/>
      <c r="L4866" s="89"/>
      <c r="M4866" s="89"/>
      <c r="N4866" s="271">
        <v>0</v>
      </c>
      <c r="O4866" s="271">
        <v>5000</v>
      </c>
      <c r="P4866" s="89" t="s">
        <v>670</v>
      </c>
    </row>
    <row r="4867" spans="1:16" ht="63.75">
      <c r="A4867" s="268">
        <v>20</v>
      </c>
      <c r="B4867" s="89"/>
      <c r="C4867" s="269" t="s">
        <v>44</v>
      </c>
      <c r="D4867" s="84">
        <v>43605</v>
      </c>
      <c r="E4867" s="85" t="s">
        <v>8877</v>
      </c>
      <c r="F4867" s="85" t="s">
        <v>3</v>
      </c>
      <c r="G4867" s="85">
        <v>1742755</v>
      </c>
      <c r="H4867" s="89"/>
      <c r="I4867" s="270" t="s">
        <v>10736</v>
      </c>
      <c r="J4867" s="89"/>
      <c r="K4867" s="89"/>
      <c r="L4867" s="89"/>
      <c r="M4867" s="89"/>
      <c r="N4867" s="271">
        <v>0</v>
      </c>
      <c r="O4867" s="271">
        <v>330</v>
      </c>
      <c r="P4867" s="89" t="s">
        <v>670</v>
      </c>
    </row>
    <row r="4868" spans="1:16" ht="51">
      <c r="A4868" s="268" t="s">
        <v>565</v>
      </c>
      <c r="B4868" s="89"/>
      <c r="C4868" s="269" t="s">
        <v>615</v>
      </c>
      <c r="D4868" s="84">
        <v>43605</v>
      </c>
      <c r="E4868" s="85" t="s">
        <v>8878</v>
      </c>
      <c r="F4868" s="85" t="s">
        <v>3</v>
      </c>
      <c r="G4868" s="85">
        <v>1742752</v>
      </c>
      <c r="H4868" s="89"/>
      <c r="I4868" s="270" t="s">
        <v>10737</v>
      </c>
      <c r="J4868" s="89"/>
      <c r="K4868" s="89"/>
      <c r="L4868" s="89"/>
      <c r="M4868" s="89"/>
      <c r="N4868" s="271">
        <v>0</v>
      </c>
      <c r="O4868" s="271">
        <v>1158.7</v>
      </c>
      <c r="P4868" s="89" t="s">
        <v>670</v>
      </c>
    </row>
    <row r="4869" spans="1:16" ht="38.25">
      <c r="A4869" s="268">
        <v>283</v>
      </c>
      <c r="B4869" s="89"/>
      <c r="C4869" s="269" t="s">
        <v>125</v>
      </c>
      <c r="D4869" s="84">
        <v>43605</v>
      </c>
      <c r="E4869" s="85" t="s">
        <v>8879</v>
      </c>
      <c r="F4869" s="85" t="s">
        <v>3</v>
      </c>
      <c r="G4869" s="85">
        <v>1742726</v>
      </c>
      <c r="H4869" s="89"/>
      <c r="I4869" s="270" t="s">
        <v>7424</v>
      </c>
      <c r="J4869" s="89"/>
      <c r="K4869" s="89"/>
      <c r="L4869" s="89"/>
      <c r="M4869" s="89"/>
      <c r="N4869" s="271">
        <v>0</v>
      </c>
      <c r="O4869" s="271">
        <v>500</v>
      </c>
      <c r="P4869" s="89" t="s">
        <v>670</v>
      </c>
    </row>
    <row r="4870" spans="1:16" ht="51">
      <c r="A4870" s="268" t="s">
        <v>565</v>
      </c>
      <c r="B4870" s="89"/>
      <c r="C4870" s="269" t="s">
        <v>615</v>
      </c>
      <c r="D4870" s="84">
        <v>43605</v>
      </c>
      <c r="E4870" s="85" t="s">
        <v>8880</v>
      </c>
      <c r="F4870" s="85" t="s">
        <v>3</v>
      </c>
      <c r="G4870" s="85">
        <v>1742823</v>
      </c>
      <c r="H4870" s="89"/>
      <c r="I4870" s="270" t="s">
        <v>4390</v>
      </c>
      <c r="J4870" s="89"/>
      <c r="K4870" s="89"/>
      <c r="L4870" s="89"/>
      <c r="M4870" s="89"/>
      <c r="N4870" s="271">
        <v>0</v>
      </c>
      <c r="O4870" s="271">
        <v>4500</v>
      </c>
      <c r="P4870" s="89" t="s">
        <v>670</v>
      </c>
    </row>
    <row r="4871" spans="1:16" ht="51">
      <c r="A4871" s="268">
        <v>46</v>
      </c>
      <c r="B4871" s="89"/>
      <c r="C4871" s="269" t="s">
        <v>48</v>
      </c>
      <c r="D4871" s="84">
        <v>43605</v>
      </c>
      <c r="E4871" s="85" t="s">
        <v>8881</v>
      </c>
      <c r="F4871" s="85" t="s">
        <v>3</v>
      </c>
      <c r="G4871" s="85">
        <v>1742830</v>
      </c>
      <c r="H4871" s="89"/>
      <c r="I4871" s="270" t="s">
        <v>10738</v>
      </c>
      <c r="J4871" s="89"/>
      <c r="K4871" s="89"/>
      <c r="L4871" s="89"/>
      <c r="M4871" s="89"/>
      <c r="N4871" s="271">
        <v>0</v>
      </c>
      <c r="O4871" s="271">
        <v>239.31</v>
      </c>
      <c r="P4871" s="89" t="s">
        <v>670</v>
      </c>
    </row>
    <row r="4872" spans="1:16" ht="63.75">
      <c r="A4872" s="268">
        <v>86</v>
      </c>
      <c r="B4872" s="89"/>
      <c r="C4872" s="269" t="s">
        <v>56</v>
      </c>
      <c r="D4872" s="84">
        <v>43605</v>
      </c>
      <c r="E4872" s="85" t="s">
        <v>8882</v>
      </c>
      <c r="F4872" s="85" t="s">
        <v>3</v>
      </c>
      <c r="G4872" s="85">
        <v>1742848</v>
      </c>
      <c r="H4872" s="89"/>
      <c r="I4872" s="270" t="s">
        <v>10739</v>
      </c>
      <c r="J4872" s="89"/>
      <c r="K4872" s="89"/>
      <c r="L4872" s="89"/>
      <c r="M4872" s="89"/>
      <c r="N4872" s="271">
        <v>0</v>
      </c>
      <c r="O4872" s="271">
        <v>64.31</v>
      </c>
      <c r="P4872" s="89" t="s">
        <v>670</v>
      </c>
    </row>
    <row r="4873" spans="1:16" ht="38.25">
      <c r="A4873" s="268" t="s">
        <v>565</v>
      </c>
      <c r="B4873" s="89"/>
      <c r="C4873" s="269" t="s">
        <v>615</v>
      </c>
      <c r="D4873" s="84">
        <v>43605</v>
      </c>
      <c r="E4873" s="85" t="s">
        <v>8883</v>
      </c>
      <c r="F4873" s="85" t="s">
        <v>3</v>
      </c>
      <c r="G4873" s="85">
        <v>1742872</v>
      </c>
      <c r="H4873" s="89"/>
      <c r="I4873" s="270" t="s">
        <v>10740</v>
      </c>
      <c r="J4873" s="89"/>
      <c r="K4873" s="89"/>
      <c r="L4873" s="89"/>
      <c r="M4873" s="89"/>
      <c r="N4873" s="271">
        <v>0</v>
      </c>
      <c r="O4873" s="271">
        <v>2540.14</v>
      </c>
      <c r="P4873" s="89" t="s">
        <v>670</v>
      </c>
    </row>
    <row r="4874" spans="1:16" ht="51">
      <c r="A4874" s="268">
        <v>342</v>
      </c>
      <c r="B4874" s="89"/>
      <c r="C4874" s="269" t="s">
        <v>148</v>
      </c>
      <c r="D4874" s="84">
        <v>43605</v>
      </c>
      <c r="E4874" s="85" t="s">
        <v>8884</v>
      </c>
      <c r="F4874" s="85" t="s">
        <v>3</v>
      </c>
      <c r="G4874" s="85">
        <v>1742888</v>
      </c>
      <c r="H4874" s="89"/>
      <c r="I4874" s="270" t="s">
        <v>10741</v>
      </c>
      <c r="J4874" s="89"/>
      <c r="K4874" s="89"/>
      <c r="L4874" s="89"/>
      <c r="M4874" s="89"/>
      <c r="N4874" s="271">
        <v>0</v>
      </c>
      <c r="O4874" s="271">
        <v>1418.95</v>
      </c>
      <c r="P4874" s="89" t="s">
        <v>670</v>
      </c>
    </row>
    <row r="4875" spans="1:16" ht="51">
      <c r="A4875" s="268">
        <v>132</v>
      </c>
      <c r="B4875" s="89"/>
      <c r="C4875" s="269" t="s">
        <v>68</v>
      </c>
      <c r="D4875" s="84">
        <v>43605</v>
      </c>
      <c r="E4875" s="85" t="s">
        <v>8885</v>
      </c>
      <c r="F4875" s="85" t="s">
        <v>3</v>
      </c>
      <c r="G4875" s="85">
        <v>1742891</v>
      </c>
      <c r="H4875" s="89"/>
      <c r="I4875" s="270" t="s">
        <v>10742</v>
      </c>
      <c r="J4875" s="89"/>
      <c r="K4875" s="89"/>
      <c r="L4875" s="89"/>
      <c r="M4875" s="89"/>
      <c r="N4875" s="271">
        <v>0</v>
      </c>
      <c r="O4875" s="271">
        <v>1092</v>
      </c>
      <c r="P4875" s="89" t="s">
        <v>670</v>
      </c>
    </row>
    <row r="4876" spans="1:16" ht="51">
      <c r="A4876" s="268">
        <v>78</v>
      </c>
      <c r="B4876" s="89"/>
      <c r="C4876" s="269" t="s">
        <v>674</v>
      </c>
      <c r="D4876" s="84">
        <v>43605</v>
      </c>
      <c r="E4876" s="85" t="s">
        <v>8886</v>
      </c>
      <c r="F4876" s="85" t="s">
        <v>3</v>
      </c>
      <c r="G4876" s="85">
        <v>1742909</v>
      </c>
      <c r="H4876" s="89"/>
      <c r="I4876" s="270" t="s">
        <v>10743</v>
      </c>
      <c r="J4876" s="89"/>
      <c r="K4876" s="89"/>
      <c r="L4876" s="89"/>
      <c r="M4876" s="89"/>
      <c r="N4876" s="271">
        <v>0</v>
      </c>
      <c r="O4876" s="271">
        <v>1917.16</v>
      </c>
      <c r="P4876" s="89" t="s">
        <v>670</v>
      </c>
    </row>
    <row r="4877" spans="1:16" ht="38.25">
      <c r="A4877" s="268">
        <v>526</v>
      </c>
      <c r="B4877" s="89"/>
      <c r="C4877" s="269" t="s">
        <v>610</v>
      </c>
      <c r="D4877" s="84">
        <v>43605</v>
      </c>
      <c r="E4877" s="85" t="s">
        <v>8887</v>
      </c>
      <c r="F4877" s="85" t="s">
        <v>3</v>
      </c>
      <c r="G4877" s="85">
        <v>1742925</v>
      </c>
      <c r="H4877" s="89"/>
      <c r="I4877" s="270" t="s">
        <v>10744</v>
      </c>
      <c r="J4877" s="89"/>
      <c r="K4877" s="89"/>
      <c r="L4877" s="89"/>
      <c r="M4877" s="89"/>
      <c r="N4877" s="271">
        <v>0</v>
      </c>
      <c r="O4877" s="271">
        <v>100</v>
      </c>
      <c r="P4877" s="89" t="s">
        <v>670</v>
      </c>
    </row>
    <row r="4878" spans="1:16" ht="51">
      <c r="A4878" s="268">
        <v>41</v>
      </c>
      <c r="B4878" s="89"/>
      <c r="C4878" s="269" t="s">
        <v>47</v>
      </c>
      <c r="D4878" s="84">
        <v>43605</v>
      </c>
      <c r="E4878" s="85" t="s">
        <v>8888</v>
      </c>
      <c r="F4878" s="85" t="s">
        <v>3</v>
      </c>
      <c r="G4878" s="85">
        <v>1742939</v>
      </c>
      <c r="H4878" s="89"/>
      <c r="I4878" s="270" t="s">
        <v>10745</v>
      </c>
      <c r="J4878" s="89"/>
      <c r="K4878" s="89"/>
      <c r="L4878" s="89"/>
      <c r="M4878" s="89"/>
      <c r="N4878" s="271">
        <v>0</v>
      </c>
      <c r="O4878" s="271">
        <v>35</v>
      </c>
      <c r="P4878" s="89" t="s">
        <v>670</v>
      </c>
    </row>
    <row r="4879" spans="1:16" ht="51">
      <c r="A4879" s="268" t="s">
        <v>565</v>
      </c>
      <c r="B4879" s="89"/>
      <c r="C4879" s="269" t="s">
        <v>615</v>
      </c>
      <c r="D4879" s="84">
        <v>43605</v>
      </c>
      <c r="E4879" s="85" t="s">
        <v>8889</v>
      </c>
      <c r="F4879" s="85" t="s">
        <v>3</v>
      </c>
      <c r="G4879" s="85">
        <v>1742675</v>
      </c>
      <c r="H4879" s="89"/>
      <c r="I4879" s="270" t="s">
        <v>10746</v>
      </c>
      <c r="J4879" s="89"/>
      <c r="K4879" s="89"/>
      <c r="L4879" s="89"/>
      <c r="M4879" s="89"/>
      <c r="N4879" s="271">
        <v>0</v>
      </c>
      <c r="O4879" s="271">
        <v>5517.41</v>
      </c>
      <c r="P4879" s="89" t="s">
        <v>670</v>
      </c>
    </row>
    <row r="4880" spans="1:16" ht="51">
      <c r="A4880" s="268" t="s">
        <v>565</v>
      </c>
      <c r="B4880" s="89"/>
      <c r="C4880" s="269" t="s">
        <v>615</v>
      </c>
      <c r="D4880" s="84">
        <v>43605</v>
      </c>
      <c r="E4880" s="85" t="s">
        <v>8890</v>
      </c>
      <c r="F4880" s="85" t="s">
        <v>3</v>
      </c>
      <c r="G4880" s="85">
        <v>1742676</v>
      </c>
      <c r="H4880" s="89"/>
      <c r="I4880" s="270" t="s">
        <v>10747</v>
      </c>
      <c r="J4880" s="89"/>
      <c r="K4880" s="89"/>
      <c r="L4880" s="89"/>
      <c r="M4880" s="89"/>
      <c r="N4880" s="271">
        <v>0</v>
      </c>
      <c r="O4880" s="271">
        <v>3384.7000000000003</v>
      </c>
      <c r="P4880" s="89" t="s">
        <v>670</v>
      </c>
    </row>
    <row r="4881" spans="1:16" ht="51">
      <c r="A4881" s="268" t="s">
        <v>565</v>
      </c>
      <c r="B4881" s="89"/>
      <c r="C4881" s="269" t="s">
        <v>615</v>
      </c>
      <c r="D4881" s="84">
        <v>43605</v>
      </c>
      <c r="E4881" s="85" t="s">
        <v>8891</v>
      </c>
      <c r="F4881" s="85" t="s">
        <v>3</v>
      </c>
      <c r="G4881" s="85">
        <v>1742678</v>
      </c>
      <c r="H4881" s="89"/>
      <c r="I4881" s="270" t="s">
        <v>10748</v>
      </c>
      <c r="J4881" s="89"/>
      <c r="K4881" s="89"/>
      <c r="L4881" s="89"/>
      <c r="M4881" s="89"/>
      <c r="N4881" s="271">
        <v>0</v>
      </c>
      <c r="O4881" s="271">
        <v>3124.15</v>
      </c>
      <c r="P4881" s="89" t="s">
        <v>670</v>
      </c>
    </row>
    <row r="4882" spans="1:16" ht="63.75">
      <c r="A4882" s="268">
        <v>680</v>
      </c>
      <c r="B4882" s="89"/>
      <c r="C4882" s="269" t="s">
        <v>191</v>
      </c>
      <c r="D4882" s="84">
        <v>43605</v>
      </c>
      <c r="E4882" s="85" t="s">
        <v>8892</v>
      </c>
      <c r="F4882" s="85" t="s">
        <v>3</v>
      </c>
      <c r="G4882" s="85">
        <v>1742692</v>
      </c>
      <c r="H4882" s="89"/>
      <c r="I4882" s="270" t="s">
        <v>10749</v>
      </c>
      <c r="J4882" s="89"/>
      <c r="K4882" s="89"/>
      <c r="L4882" s="89"/>
      <c r="M4882" s="89"/>
      <c r="N4882" s="271">
        <v>0</v>
      </c>
      <c r="O4882" s="271">
        <v>1588.28</v>
      </c>
      <c r="P4882" s="89" t="s">
        <v>670</v>
      </c>
    </row>
    <row r="4883" spans="1:16" ht="63.75">
      <c r="A4883" s="268">
        <v>660</v>
      </c>
      <c r="B4883" s="89"/>
      <c r="C4883" s="269" t="s">
        <v>188</v>
      </c>
      <c r="D4883" s="84">
        <v>43605</v>
      </c>
      <c r="E4883" s="85" t="s">
        <v>8893</v>
      </c>
      <c r="F4883" s="85" t="s">
        <v>3</v>
      </c>
      <c r="G4883" s="85">
        <v>1742715</v>
      </c>
      <c r="H4883" s="89"/>
      <c r="I4883" s="270" t="s">
        <v>10750</v>
      </c>
      <c r="J4883" s="89"/>
      <c r="K4883" s="89"/>
      <c r="L4883" s="89"/>
      <c r="M4883" s="89"/>
      <c r="N4883" s="271">
        <v>0</v>
      </c>
      <c r="O4883" s="271">
        <v>268</v>
      </c>
      <c r="P4883" s="89" t="s">
        <v>670</v>
      </c>
    </row>
    <row r="4884" spans="1:16" ht="63.75">
      <c r="A4884" s="268">
        <v>660</v>
      </c>
      <c r="B4884" s="89"/>
      <c r="C4884" s="269" t="s">
        <v>188</v>
      </c>
      <c r="D4884" s="84">
        <v>43605</v>
      </c>
      <c r="E4884" s="85" t="s">
        <v>8894</v>
      </c>
      <c r="F4884" s="85" t="s">
        <v>3</v>
      </c>
      <c r="G4884" s="85">
        <v>1742718</v>
      </c>
      <c r="H4884" s="89"/>
      <c r="I4884" s="270" t="s">
        <v>10751</v>
      </c>
      <c r="J4884" s="89"/>
      <c r="K4884" s="89"/>
      <c r="L4884" s="89"/>
      <c r="M4884" s="89"/>
      <c r="N4884" s="271">
        <v>0</v>
      </c>
      <c r="O4884" s="271">
        <v>140</v>
      </c>
      <c r="P4884" s="89" t="s">
        <v>670</v>
      </c>
    </row>
    <row r="4885" spans="1:16" ht="63.75">
      <c r="A4885" s="268">
        <v>66</v>
      </c>
      <c r="B4885" s="89"/>
      <c r="C4885" s="269" t="s">
        <v>52</v>
      </c>
      <c r="D4885" s="84">
        <v>43605</v>
      </c>
      <c r="E4885" s="85" t="s">
        <v>8895</v>
      </c>
      <c r="F4885" s="85" t="s">
        <v>3</v>
      </c>
      <c r="G4885" s="85">
        <v>1742719</v>
      </c>
      <c r="H4885" s="89"/>
      <c r="I4885" s="270" t="s">
        <v>10752</v>
      </c>
      <c r="J4885" s="89"/>
      <c r="K4885" s="89"/>
      <c r="L4885" s="89"/>
      <c r="M4885" s="89"/>
      <c r="N4885" s="271">
        <v>0</v>
      </c>
      <c r="O4885" s="271">
        <v>1000</v>
      </c>
      <c r="P4885" s="89" t="s">
        <v>670</v>
      </c>
    </row>
    <row r="4886" spans="1:16" ht="38.25">
      <c r="A4886" s="268">
        <v>526</v>
      </c>
      <c r="B4886" s="89"/>
      <c r="C4886" s="269" t="s">
        <v>610</v>
      </c>
      <c r="D4886" s="84">
        <v>43605</v>
      </c>
      <c r="E4886" s="85" t="s">
        <v>8896</v>
      </c>
      <c r="F4886" s="85" t="s">
        <v>3</v>
      </c>
      <c r="G4886" s="85">
        <v>1742711</v>
      </c>
      <c r="H4886" s="89"/>
      <c r="I4886" s="270" t="s">
        <v>10753</v>
      </c>
      <c r="J4886" s="89"/>
      <c r="K4886" s="89"/>
      <c r="L4886" s="89"/>
      <c r="M4886" s="89"/>
      <c r="N4886" s="271">
        <v>0</v>
      </c>
      <c r="O4886" s="271">
        <v>160</v>
      </c>
      <c r="P4886" s="89" t="s">
        <v>670</v>
      </c>
    </row>
    <row r="4887" spans="1:16" ht="51">
      <c r="A4887" s="268">
        <v>526</v>
      </c>
      <c r="B4887" s="89"/>
      <c r="C4887" s="269" t="s">
        <v>610</v>
      </c>
      <c r="D4887" s="84">
        <v>43605</v>
      </c>
      <c r="E4887" s="85" t="s">
        <v>8897</v>
      </c>
      <c r="F4887" s="85" t="s">
        <v>3</v>
      </c>
      <c r="G4887" s="85">
        <v>1742679</v>
      </c>
      <c r="H4887" s="89"/>
      <c r="I4887" s="270" t="s">
        <v>10378</v>
      </c>
      <c r="J4887" s="89"/>
      <c r="K4887" s="89"/>
      <c r="L4887" s="89"/>
      <c r="M4887" s="89"/>
      <c r="N4887" s="271">
        <v>0</v>
      </c>
      <c r="O4887" s="271">
        <v>117.97</v>
      </c>
      <c r="P4887" s="89" t="s">
        <v>670</v>
      </c>
    </row>
    <row r="4888" spans="1:16" ht="63.75">
      <c r="A4888" s="268" t="s">
        <v>565</v>
      </c>
      <c r="B4888" s="89"/>
      <c r="C4888" s="269" t="s">
        <v>615</v>
      </c>
      <c r="D4888" s="84">
        <v>43605</v>
      </c>
      <c r="E4888" s="85" t="s">
        <v>8898</v>
      </c>
      <c r="F4888" s="85" t="s">
        <v>3</v>
      </c>
      <c r="G4888" s="85">
        <v>1742669</v>
      </c>
      <c r="H4888" s="89"/>
      <c r="I4888" s="270" t="s">
        <v>10754</v>
      </c>
      <c r="J4888" s="89"/>
      <c r="K4888" s="89"/>
      <c r="L4888" s="89"/>
      <c r="M4888" s="89"/>
      <c r="N4888" s="271">
        <v>0</v>
      </c>
      <c r="O4888" s="271">
        <v>3500</v>
      </c>
      <c r="P4888" s="89" t="s">
        <v>670</v>
      </c>
    </row>
    <row r="4889" spans="1:16" ht="51">
      <c r="A4889" s="268">
        <v>526</v>
      </c>
      <c r="B4889" s="89"/>
      <c r="C4889" s="269" t="s">
        <v>610</v>
      </c>
      <c r="D4889" s="84">
        <v>43605</v>
      </c>
      <c r="E4889" s="85" t="s">
        <v>8899</v>
      </c>
      <c r="F4889" s="85" t="s">
        <v>3</v>
      </c>
      <c r="G4889" s="85">
        <v>1742663</v>
      </c>
      <c r="H4889" s="89"/>
      <c r="I4889" s="270" t="s">
        <v>10755</v>
      </c>
      <c r="J4889" s="89"/>
      <c r="K4889" s="89"/>
      <c r="L4889" s="89"/>
      <c r="M4889" s="89"/>
      <c r="N4889" s="271">
        <v>0</v>
      </c>
      <c r="O4889" s="271">
        <v>50</v>
      </c>
      <c r="P4889" s="89" t="s">
        <v>670</v>
      </c>
    </row>
    <row r="4890" spans="1:16" ht="51">
      <c r="A4890" s="268" t="s">
        <v>565</v>
      </c>
      <c r="B4890" s="89"/>
      <c r="C4890" s="269" t="s">
        <v>615</v>
      </c>
      <c r="D4890" s="84">
        <v>43605</v>
      </c>
      <c r="E4890" s="85" t="s">
        <v>8900</v>
      </c>
      <c r="F4890" s="85" t="s">
        <v>3</v>
      </c>
      <c r="G4890" s="85">
        <v>1742654</v>
      </c>
      <c r="H4890" s="89"/>
      <c r="I4890" s="270" t="s">
        <v>10756</v>
      </c>
      <c r="J4890" s="89"/>
      <c r="K4890" s="89"/>
      <c r="L4890" s="89"/>
      <c r="M4890" s="89"/>
      <c r="N4890" s="271">
        <v>0</v>
      </c>
      <c r="O4890" s="271">
        <v>6186.52</v>
      </c>
      <c r="P4890" s="89" t="s">
        <v>670</v>
      </c>
    </row>
    <row r="4891" spans="1:16" ht="51">
      <c r="A4891" s="268">
        <v>41</v>
      </c>
      <c r="B4891" s="89"/>
      <c r="C4891" s="269" t="s">
        <v>47</v>
      </c>
      <c r="D4891" s="84">
        <v>43605</v>
      </c>
      <c r="E4891" s="85" t="s">
        <v>8901</v>
      </c>
      <c r="F4891" s="85" t="s">
        <v>3</v>
      </c>
      <c r="G4891" s="85">
        <v>1742639</v>
      </c>
      <c r="H4891" s="89"/>
      <c r="I4891" s="270" t="s">
        <v>7764</v>
      </c>
      <c r="J4891" s="89"/>
      <c r="K4891" s="89"/>
      <c r="L4891" s="89"/>
      <c r="M4891" s="89"/>
      <c r="N4891" s="271">
        <v>0</v>
      </c>
      <c r="O4891" s="271">
        <v>95</v>
      </c>
      <c r="P4891" s="89" t="s">
        <v>670</v>
      </c>
    </row>
    <row r="4892" spans="1:16" ht="51">
      <c r="A4892" s="268">
        <v>592</v>
      </c>
      <c r="B4892" s="89"/>
      <c r="C4892" s="269" t="s">
        <v>645</v>
      </c>
      <c r="D4892" s="84">
        <v>43605</v>
      </c>
      <c r="E4892" s="85" t="s">
        <v>8902</v>
      </c>
      <c r="F4892" s="85" t="s">
        <v>3</v>
      </c>
      <c r="G4892" s="85">
        <v>1742742</v>
      </c>
      <c r="H4892" s="89"/>
      <c r="I4892" s="270" t="s">
        <v>10757</v>
      </c>
      <c r="J4892" s="89"/>
      <c r="K4892" s="89"/>
      <c r="L4892" s="89"/>
      <c r="M4892" s="89"/>
      <c r="N4892" s="271">
        <v>0</v>
      </c>
      <c r="O4892" s="271">
        <v>13029.26</v>
      </c>
      <c r="P4892" s="89" t="s">
        <v>670</v>
      </c>
    </row>
    <row r="4893" spans="1:16" ht="51">
      <c r="A4893" s="268" t="s">
        <v>563</v>
      </c>
      <c r="B4893" s="89"/>
      <c r="C4893" s="269" t="s">
        <v>614</v>
      </c>
      <c r="D4893" s="84">
        <v>43605</v>
      </c>
      <c r="E4893" s="85" t="s">
        <v>8903</v>
      </c>
      <c r="F4893" s="85" t="s">
        <v>3</v>
      </c>
      <c r="G4893" s="85">
        <v>1742733</v>
      </c>
      <c r="H4893" s="89"/>
      <c r="I4893" s="270" t="s">
        <v>10758</v>
      </c>
      <c r="J4893" s="89"/>
      <c r="K4893" s="89"/>
      <c r="L4893" s="89"/>
      <c r="M4893" s="89"/>
      <c r="N4893" s="271">
        <v>0</v>
      </c>
      <c r="O4893" s="271">
        <v>7255.7</v>
      </c>
      <c r="P4893" s="89" t="s">
        <v>670</v>
      </c>
    </row>
    <row r="4894" spans="1:16" ht="51">
      <c r="A4894" s="268" t="s">
        <v>563</v>
      </c>
      <c r="B4894" s="89"/>
      <c r="C4894" s="269" t="s">
        <v>614</v>
      </c>
      <c r="D4894" s="84">
        <v>43605</v>
      </c>
      <c r="E4894" s="85" t="s">
        <v>8904</v>
      </c>
      <c r="F4894" s="85" t="s">
        <v>3</v>
      </c>
      <c r="G4894" s="85">
        <v>1742732</v>
      </c>
      <c r="H4894" s="89"/>
      <c r="I4894" s="270" t="s">
        <v>10759</v>
      </c>
      <c r="J4894" s="89"/>
      <c r="K4894" s="89"/>
      <c r="L4894" s="89"/>
      <c r="M4894" s="89"/>
      <c r="N4894" s="271">
        <v>0</v>
      </c>
      <c r="O4894" s="271">
        <v>302577.62</v>
      </c>
      <c r="P4894" s="89" t="s">
        <v>670</v>
      </c>
    </row>
    <row r="4895" spans="1:16" ht="63.75">
      <c r="A4895" s="268">
        <v>660</v>
      </c>
      <c r="B4895" s="89"/>
      <c r="C4895" s="269" t="s">
        <v>188</v>
      </c>
      <c r="D4895" s="84">
        <v>43605</v>
      </c>
      <c r="E4895" s="85" t="s">
        <v>8905</v>
      </c>
      <c r="F4895" s="85" t="s">
        <v>3</v>
      </c>
      <c r="G4895" s="85">
        <v>1742723</v>
      </c>
      <c r="H4895" s="89"/>
      <c r="I4895" s="270" t="s">
        <v>10760</v>
      </c>
      <c r="J4895" s="89"/>
      <c r="K4895" s="89"/>
      <c r="L4895" s="89"/>
      <c r="M4895" s="89"/>
      <c r="N4895" s="271">
        <v>0</v>
      </c>
      <c r="O4895" s="271">
        <v>77</v>
      </c>
      <c r="P4895" s="89" t="s">
        <v>670</v>
      </c>
    </row>
    <row r="4896" spans="1:16" ht="89.25" hidden="1">
      <c r="A4896" s="268">
        <v>25</v>
      </c>
      <c r="B4896" s="89"/>
      <c r="C4896" s="269" t="s">
        <v>45</v>
      </c>
      <c r="D4896" s="84">
        <v>43605</v>
      </c>
      <c r="E4896" s="85" t="s">
        <v>8906</v>
      </c>
      <c r="F4896" s="85" t="s">
        <v>671</v>
      </c>
      <c r="G4896" s="85">
        <v>414465</v>
      </c>
      <c r="H4896" s="89"/>
      <c r="I4896" s="270" t="s">
        <v>10761</v>
      </c>
      <c r="J4896" s="89"/>
      <c r="K4896" s="89"/>
      <c r="L4896" s="89"/>
      <c r="M4896" s="89"/>
      <c r="N4896" s="271">
        <v>137573.41</v>
      </c>
      <c r="O4896" s="271">
        <v>0</v>
      </c>
      <c r="P4896" s="89" t="s">
        <v>670</v>
      </c>
    </row>
    <row r="4897" spans="1:16" ht="89.25" hidden="1">
      <c r="A4897" s="268">
        <v>25</v>
      </c>
      <c r="B4897" s="89"/>
      <c r="C4897" s="269" t="s">
        <v>45</v>
      </c>
      <c r="D4897" s="84">
        <v>43605</v>
      </c>
      <c r="E4897" s="85" t="s">
        <v>8906</v>
      </c>
      <c r="F4897" s="85" t="s">
        <v>671</v>
      </c>
      <c r="G4897" s="85">
        <v>414709</v>
      </c>
      <c r="H4897" s="89"/>
      <c r="I4897" s="270" t="s">
        <v>10762</v>
      </c>
      <c r="J4897" s="89"/>
      <c r="K4897" s="89"/>
      <c r="L4897" s="89"/>
      <c r="M4897" s="89"/>
      <c r="N4897" s="271">
        <v>230268.73</v>
      </c>
      <c r="O4897" s="271">
        <v>0</v>
      </c>
      <c r="P4897" s="89" t="s">
        <v>670</v>
      </c>
    </row>
    <row r="4898" spans="1:16" ht="89.25" hidden="1">
      <c r="A4898" s="268">
        <v>25</v>
      </c>
      <c r="B4898" s="89"/>
      <c r="C4898" s="269" t="s">
        <v>45</v>
      </c>
      <c r="D4898" s="84">
        <v>43605</v>
      </c>
      <c r="E4898" s="85" t="s">
        <v>8906</v>
      </c>
      <c r="F4898" s="85" t="s">
        <v>671</v>
      </c>
      <c r="G4898" s="85">
        <v>414710</v>
      </c>
      <c r="H4898" s="89"/>
      <c r="I4898" s="270" t="s">
        <v>10763</v>
      </c>
      <c r="J4898" s="89"/>
      <c r="K4898" s="89"/>
      <c r="L4898" s="89"/>
      <c r="M4898" s="89"/>
      <c r="N4898" s="271">
        <v>230268.73</v>
      </c>
      <c r="O4898" s="271">
        <v>0</v>
      </c>
      <c r="P4898" s="89" t="s">
        <v>670</v>
      </c>
    </row>
    <row r="4899" spans="1:16" ht="89.25" hidden="1">
      <c r="A4899" s="268">
        <v>25</v>
      </c>
      <c r="B4899" s="89"/>
      <c r="C4899" s="269" t="s">
        <v>45</v>
      </c>
      <c r="D4899" s="84">
        <v>43605</v>
      </c>
      <c r="E4899" s="85" t="s">
        <v>8906</v>
      </c>
      <c r="F4899" s="85" t="s">
        <v>671</v>
      </c>
      <c r="G4899" s="85">
        <v>404627</v>
      </c>
      <c r="H4899" s="89"/>
      <c r="I4899" s="270" t="s">
        <v>10764</v>
      </c>
      <c r="J4899" s="89"/>
      <c r="K4899" s="89"/>
      <c r="L4899" s="89"/>
      <c r="M4899" s="89"/>
      <c r="N4899" s="271">
        <v>160088.68</v>
      </c>
      <c r="O4899" s="271">
        <v>0</v>
      </c>
      <c r="P4899" s="89" t="s">
        <v>670</v>
      </c>
    </row>
    <row r="4900" spans="1:16" ht="89.25" hidden="1">
      <c r="A4900" s="268">
        <v>25</v>
      </c>
      <c r="B4900" s="89"/>
      <c r="C4900" s="269" t="s">
        <v>45</v>
      </c>
      <c r="D4900" s="84">
        <v>43605</v>
      </c>
      <c r="E4900" s="85" t="s">
        <v>8906</v>
      </c>
      <c r="F4900" s="85" t="s">
        <v>671</v>
      </c>
      <c r="G4900" s="85">
        <v>414198</v>
      </c>
      <c r="H4900" s="89"/>
      <c r="I4900" s="270" t="s">
        <v>10765</v>
      </c>
      <c r="J4900" s="89"/>
      <c r="K4900" s="89"/>
      <c r="L4900" s="89"/>
      <c r="M4900" s="89"/>
      <c r="N4900" s="271">
        <v>2157332.81</v>
      </c>
      <c r="O4900" s="271">
        <v>0</v>
      </c>
      <c r="P4900" s="89" t="s">
        <v>670</v>
      </c>
    </row>
    <row r="4901" spans="1:16" ht="89.25" hidden="1">
      <c r="A4901" s="268">
        <v>25</v>
      </c>
      <c r="B4901" s="89"/>
      <c r="C4901" s="269" t="s">
        <v>45</v>
      </c>
      <c r="D4901" s="84">
        <v>43605</v>
      </c>
      <c r="E4901" s="85" t="s">
        <v>8906</v>
      </c>
      <c r="F4901" s="85" t="s">
        <v>671</v>
      </c>
      <c r="G4901" s="85">
        <v>404626</v>
      </c>
      <c r="H4901" s="89"/>
      <c r="I4901" s="270" t="s">
        <v>10766</v>
      </c>
      <c r="J4901" s="89"/>
      <c r="K4901" s="89"/>
      <c r="L4901" s="89"/>
      <c r="M4901" s="89"/>
      <c r="N4901" s="271">
        <v>160088.68</v>
      </c>
      <c r="O4901" s="271">
        <v>0</v>
      </c>
      <c r="P4901" s="89" t="s">
        <v>670</v>
      </c>
    </row>
    <row r="4902" spans="1:16" ht="76.5" hidden="1">
      <c r="A4902" s="268">
        <v>25</v>
      </c>
      <c r="B4902" s="89"/>
      <c r="C4902" s="269" t="s">
        <v>45</v>
      </c>
      <c r="D4902" s="84">
        <v>43605</v>
      </c>
      <c r="E4902" s="85" t="s">
        <v>8906</v>
      </c>
      <c r="F4902" s="85" t="s">
        <v>671</v>
      </c>
      <c r="G4902" s="85">
        <v>404405</v>
      </c>
      <c r="H4902" s="89"/>
      <c r="I4902" s="270" t="s">
        <v>10767</v>
      </c>
      <c r="J4902" s="89"/>
      <c r="K4902" s="89"/>
      <c r="L4902" s="89"/>
      <c r="M4902" s="89"/>
      <c r="N4902" s="271">
        <v>32367.37</v>
      </c>
      <c r="O4902" s="271">
        <v>0</v>
      </c>
      <c r="P4902" s="89" t="s">
        <v>670</v>
      </c>
    </row>
    <row r="4903" spans="1:16" ht="76.5" hidden="1">
      <c r="A4903" s="268">
        <v>25</v>
      </c>
      <c r="B4903" s="89"/>
      <c r="C4903" s="269" t="s">
        <v>45</v>
      </c>
      <c r="D4903" s="84">
        <v>43605</v>
      </c>
      <c r="E4903" s="85" t="s">
        <v>8906</v>
      </c>
      <c r="F4903" s="85" t="s">
        <v>671</v>
      </c>
      <c r="G4903" s="85">
        <v>404404</v>
      </c>
      <c r="H4903" s="89"/>
      <c r="I4903" s="270" t="s">
        <v>10768</v>
      </c>
      <c r="J4903" s="89"/>
      <c r="K4903" s="89"/>
      <c r="L4903" s="89"/>
      <c r="M4903" s="89"/>
      <c r="N4903" s="271">
        <v>205327.51</v>
      </c>
      <c r="O4903" s="271">
        <v>0</v>
      </c>
      <c r="P4903" s="89" t="s">
        <v>670</v>
      </c>
    </row>
    <row r="4904" spans="1:16" ht="76.5" hidden="1">
      <c r="A4904" s="268">
        <v>25</v>
      </c>
      <c r="B4904" s="89"/>
      <c r="C4904" s="269" t="s">
        <v>45</v>
      </c>
      <c r="D4904" s="84">
        <v>43605</v>
      </c>
      <c r="E4904" s="85" t="s">
        <v>8906</v>
      </c>
      <c r="F4904" s="85" t="s">
        <v>671</v>
      </c>
      <c r="G4904" s="85">
        <v>404403</v>
      </c>
      <c r="H4904" s="89"/>
      <c r="I4904" s="270" t="s">
        <v>10769</v>
      </c>
      <c r="J4904" s="89"/>
      <c r="K4904" s="89"/>
      <c r="L4904" s="89"/>
      <c r="M4904" s="89"/>
      <c r="N4904" s="271">
        <v>130461.69</v>
      </c>
      <c r="O4904" s="271">
        <v>0</v>
      </c>
      <c r="P4904" s="89" t="s">
        <v>670</v>
      </c>
    </row>
    <row r="4905" spans="1:16" ht="89.25" hidden="1">
      <c r="A4905" s="268">
        <v>25</v>
      </c>
      <c r="B4905" s="89"/>
      <c r="C4905" s="269" t="s">
        <v>45</v>
      </c>
      <c r="D4905" s="84">
        <v>43605</v>
      </c>
      <c r="E4905" s="85" t="s">
        <v>8906</v>
      </c>
      <c r="F4905" s="85" t="s">
        <v>671</v>
      </c>
      <c r="G4905" s="85">
        <v>404401</v>
      </c>
      <c r="H4905" s="89"/>
      <c r="I4905" s="270" t="s">
        <v>10770</v>
      </c>
      <c r="J4905" s="89"/>
      <c r="K4905" s="89"/>
      <c r="L4905" s="89"/>
      <c r="M4905" s="89"/>
      <c r="N4905" s="271">
        <v>190669.62</v>
      </c>
      <c r="O4905" s="271">
        <v>0</v>
      </c>
      <c r="P4905" s="89" t="s">
        <v>670</v>
      </c>
    </row>
    <row r="4906" spans="1:16" ht="89.25" hidden="1">
      <c r="A4906" s="268">
        <v>25</v>
      </c>
      <c r="B4906" s="89"/>
      <c r="C4906" s="269" t="s">
        <v>45</v>
      </c>
      <c r="D4906" s="84">
        <v>43605</v>
      </c>
      <c r="E4906" s="85" t="s">
        <v>8906</v>
      </c>
      <c r="F4906" s="85" t="s">
        <v>671</v>
      </c>
      <c r="G4906" s="85">
        <v>404629</v>
      </c>
      <c r="H4906" s="89"/>
      <c r="I4906" s="270" t="s">
        <v>10771</v>
      </c>
      <c r="J4906" s="89"/>
      <c r="K4906" s="89"/>
      <c r="L4906" s="89"/>
      <c r="M4906" s="89"/>
      <c r="N4906" s="271">
        <v>38271.910000000003</v>
      </c>
      <c r="O4906" s="271">
        <v>0</v>
      </c>
      <c r="P4906" s="89" t="s">
        <v>670</v>
      </c>
    </row>
    <row r="4907" spans="1:16" ht="89.25" hidden="1">
      <c r="A4907" s="268">
        <v>25</v>
      </c>
      <c r="B4907" s="89"/>
      <c r="C4907" s="269" t="s">
        <v>45</v>
      </c>
      <c r="D4907" s="84">
        <v>43605</v>
      </c>
      <c r="E4907" s="85" t="s">
        <v>8906</v>
      </c>
      <c r="F4907" s="85" t="s">
        <v>671</v>
      </c>
      <c r="G4907" s="85">
        <v>404628</v>
      </c>
      <c r="H4907" s="89"/>
      <c r="I4907" s="270" t="s">
        <v>10772</v>
      </c>
      <c r="J4907" s="89"/>
      <c r="K4907" s="89"/>
      <c r="L4907" s="89"/>
      <c r="M4907" s="89"/>
      <c r="N4907" s="271">
        <v>228708.32</v>
      </c>
      <c r="O4907" s="271">
        <v>0</v>
      </c>
      <c r="P4907" s="89" t="s">
        <v>670</v>
      </c>
    </row>
    <row r="4908" spans="1:16" ht="63.75" hidden="1">
      <c r="A4908" s="268">
        <v>10</v>
      </c>
      <c r="B4908" s="89"/>
      <c r="C4908" s="269" t="s">
        <v>41</v>
      </c>
      <c r="D4908" s="84">
        <v>43605</v>
      </c>
      <c r="E4908" s="85" t="s">
        <v>8907</v>
      </c>
      <c r="F4908" s="85" t="s">
        <v>6</v>
      </c>
      <c r="G4908" s="85">
        <v>1042990</v>
      </c>
      <c r="H4908" s="89"/>
      <c r="I4908" s="270" t="s">
        <v>10773</v>
      </c>
      <c r="J4908" s="89"/>
      <c r="K4908" s="89"/>
      <c r="L4908" s="89"/>
      <c r="M4908" s="89"/>
      <c r="N4908" s="271">
        <v>0</v>
      </c>
      <c r="O4908" s="271">
        <v>9295.2999999999993</v>
      </c>
      <c r="P4908" s="89" t="s">
        <v>670</v>
      </c>
    </row>
    <row r="4909" spans="1:16" ht="63.75" hidden="1">
      <c r="A4909" s="268">
        <v>10</v>
      </c>
      <c r="B4909" s="89"/>
      <c r="C4909" s="269" t="s">
        <v>41</v>
      </c>
      <c r="D4909" s="84">
        <v>43605</v>
      </c>
      <c r="E4909" s="85" t="s">
        <v>8908</v>
      </c>
      <c r="F4909" s="85" t="s">
        <v>15</v>
      </c>
      <c r="G4909" s="85">
        <v>1042991</v>
      </c>
      <c r="H4909" s="89"/>
      <c r="I4909" s="270" t="s">
        <v>10774</v>
      </c>
      <c r="J4909" s="89"/>
      <c r="K4909" s="89"/>
      <c r="L4909" s="89"/>
      <c r="M4909" s="89"/>
      <c r="N4909" s="271">
        <v>50</v>
      </c>
      <c r="O4909" s="271">
        <v>0</v>
      </c>
      <c r="P4909" s="89" t="s">
        <v>670</v>
      </c>
    </row>
    <row r="4910" spans="1:16" ht="76.5" hidden="1">
      <c r="A4910" s="268" t="s">
        <v>557</v>
      </c>
      <c r="B4910" s="89"/>
      <c r="C4910" s="269" t="s">
        <v>781</v>
      </c>
      <c r="D4910" s="84">
        <v>43605</v>
      </c>
      <c r="E4910" s="85" t="s">
        <v>8909</v>
      </c>
      <c r="F4910" s="85" t="s">
        <v>6</v>
      </c>
      <c r="G4910" s="85">
        <v>1120556</v>
      </c>
      <c r="H4910" s="89"/>
      <c r="I4910" s="270" t="s">
        <v>10775</v>
      </c>
      <c r="J4910" s="89"/>
      <c r="K4910" s="89"/>
      <c r="L4910" s="89"/>
      <c r="M4910" s="89"/>
      <c r="N4910" s="271">
        <v>0</v>
      </c>
      <c r="O4910" s="271">
        <v>108000</v>
      </c>
      <c r="P4910" s="89" t="s">
        <v>670</v>
      </c>
    </row>
    <row r="4911" spans="1:16" ht="102" hidden="1">
      <c r="A4911" s="268">
        <v>132</v>
      </c>
      <c r="B4911" s="89"/>
      <c r="C4911" s="269" t="s">
        <v>68</v>
      </c>
      <c r="D4911" s="84">
        <v>43605</v>
      </c>
      <c r="E4911" s="85" t="s">
        <v>8910</v>
      </c>
      <c r="F4911" s="85" t="s">
        <v>15</v>
      </c>
      <c r="G4911" s="85">
        <v>8043</v>
      </c>
      <c r="H4911" s="89"/>
      <c r="I4911" s="270" t="s">
        <v>10776</v>
      </c>
      <c r="J4911" s="89"/>
      <c r="K4911" s="89"/>
      <c r="L4911" s="89"/>
      <c r="M4911" s="89"/>
      <c r="N4911" s="271">
        <v>1002.72</v>
      </c>
      <c r="O4911" s="271">
        <v>0</v>
      </c>
      <c r="P4911" s="89" t="s">
        <v>670</v>
      </c>
    </row>
    <row r="4912" spans="1:16" ht="51" hidden="1">
      <c r="A4912" s="268">
        <v>117</v>
      </c>
      <c r="B4912" s="89"/>
      <c r="C4912" s="269" t="s">
        <v>62</v>
      </c>
      <c r="D4912" s="84">
        <v>43605</v>
      </c>
      <c r="E4912" s="85" t="s">
        <v>8911</v>
      </c>
      <c r="F4912" s="85" t="s">
        <v>11</v>
      </c>
      <c r="G4912" s="85">
        <v>954508</v>
      </c>
      <c r="H4912" s="89"/>
      <c r="I4912" s="270" t="s">
        <v>10777</v>
      </c>
      <c r="J4912" s="89"/>
      <c r="K4912" s="89"/>
      <c r="L4912" s="89"/>
      <c r="M4912" s="89"/>
      <c r="N4912" s="271">
        <v>50</v>
      </c>
      <c r="O4912" s="271">
        <v>0</v>
      </c>
      <c r="P4912" s="89" t="s">
        <v>670</v>
      </c>
    </row>
    <row r="4913" spans="1:16" ht="51" hidden="1">
      <c r="A4913" s="268">
        <v>117</v>
      </c>
      <c r="B4913" s="89"/>
      <c r="C4913" s="269" t="s">
        <v>62</v>
      </c>
      <c r="D4913" s="84">
        <v>43605</v>
      </c>
      <c r="E4913" s="85" t="s">
        <v>8912</v>
      </c>
      <c r="F4913" s="85" t="s">
        <v>11</v>
      </c>
      <c r="G4913" s="85">
        <v>954511</v>
      </c>
      <c r="H4913" s="89"/>
      <c r="I4913" s="270" t="s">
        <v>10778</v>
      </c>
      <c r="J4913" s="89"/>
      <c r="K4913" s="89"/>
      <c r="L4913" s="89"/>
      <c r="M4913" s="89"/>
      <c r="N4913" s="271">
        <v>50</v>
      </c>
      <c r="O4913" s="271">
        <v>0</v>
      </c>
      <c r="P4913" s="89" t="s">
        <v>670</v>
      </c>
    </row>
    <row r="4914" spans="1:16" ht="51" hidden="1">
      <c r="A4914" s="268">
        <v>117</v>
      </c>
      <c r="B4914" s="89"/>
      <c r="C4914" s="269" t="s">
        <v>62</v>
      </c>
      <c r="D4914" s="84">
        <v>43605</v>
      </c>
      <c r="E4914" s="85" t="s">
        <v>8913</v>
      </c>
      <c r="F4914" s="85" t="s">
        <v>11</v>
      </c>
      <c r="G4914" s="85">
        <v>954514</v>
      </c>
      <c r="H4914" s="89"/>
      <c r="I4914" s="270" t="s">
        <v>10779</v>
      </c>
      <c r="J4914" s="89"/>
      <c r="K4914" s="89"/>
      <c r="L4914" s="89"/>
      <c r="M4914" s="89"/>
      <c r="N4914" s="271">
        <v>50</v>
      </c>
      <c r="O4914" s="271">
        <v>0</v>
      </c>
      <c r="P4914" s="89" t="s">
        <v>670</v>
      </c>
    </row>
    <row r="4915" spans="1:16" ht="51" hidden="1">
      <c r="A4915" s="268">
        <v>119</v>
      </c>
      <c r="B4915" s="89"/>
      <c r="C4915" s="269" t="s">
        <v>63</v>
      </c>
      <c r="D4915" s="84">
        <v>43605</v>
      </c>
      <c r="E4915" s="85" t="s">
        <v>8914</v>
      </c>
      <c r="F4915" s="85" t="s">
        <v>11</v>
      </c>
      <c r="G4915" s="85">
        <v>954516</v>
      </c>
      <c r="H4915" s="89"/>
      <c r="I4915" s="270" t="s">
        <v>10780</v>
      </c>
      <c r="J4915" s="89"/>
      <c r="K4915" s="89"/>
      <c r="L4915" s="89"/>
      <c r="M4915" s="89"/>
      <c r="N4915" s="271">
        <v>50</v>
      </c>
      <c r="O4915" s="271">
        <v>0</v>
      </c>
      <c r="P4915" s="89" t="s">
        <v>670</v>
      </c>
    </row>
    <row r="4916" spans="1:16" ht="51" hidden="1">
      <c r="A4916" s="268">
        <v>513</v>
      </c>
      <c r="B4916" s="89"/>
      <c r="C4916" s="269" t="s">
        <v>171</v>
      </c>
      <c r="D4916" s="84">
        <v>43605</v>
      </c>
      <c r="E4916" s="85" t="s">
        <v>8915</v>
      </c>
      <c r="F4916" s="85" t="s">
        <v>11</v>
      </c>
      <c r="G4916" s="85">
        <v>954518</v>
      </c>
      <c r="H4916" s="89"/>
      <c r="I4916" s="270" t="s">
        <v>10781</v>
      </c>
      <c r="J4916" s="89"/>
      <c r="K4916" s="89"/>
      <c r="L4916" s="89"/>
      <c r="M4916" s="89"/>
      <c r="N4916" s="271">
        <v>50</v>
      </c>
      <c r="O4916" s="271">
        <v>0</v>
      </c>
      <c r="P4916" s="89" t="s">
        <v>670</v>
      </c>
    </row>
    <row r="4917" spans="1:16" ht="63.75" hidden="1">
      <c r="A4917" s="268">
        <v>244</v>
      </c>
      <c r="B4917" s="89"/>
      <c r="C4917" s="269" t="s">
        <v>110</v>
      </c>
      <c r="D4917" s="84">
        <v>43605</v>
      </c>
      <c r="E4917" s="85" t="s">
        <v>8916</v>
      </c>
      <c r="F4917" s="85" t="s">
        <v>11</v>
      </c>
      <c r="G4917" s="85">
        <v>954551</v>
      </c>
      <c r="H4917" s="89"/>
      <c r="I4917" s="270" t="s">
        <v>10782</v>
      </c>
      <c r="J4917" s="89"/>
      <c r="K4917" s="89"/>
      <c r="L4917" s="89"/>
      <c r="M4917" s="89"/>
      <c r="N4917" s="271">
        <v>50</v>
      </c>
      <c r="O4917" s="271">
        <v>0</v>
      </c>
      <c r="P4917" s="89" t="s">
        <v>670</v>
      </c>
    </row>
    <row r="4918" spans="1:16" ht="51" hidden="1">
      <c r="A4918" s="268" t="s">
        <v>559</v>
      </c>
      <c r="B4918" s="89"/>
      <c r="C4918" s="269" t="s">
        <v>760</v>
      </c>
      <c r="D4918" s="84">
        <v>43605</v>
      </c>
      <c r="E4918" s="85" t="s">
        <v>8917</v>
      </c>
      <c r="F4918" s="85" t="s">
        <v>628</v>
      </c>
      <c r="G4918" s="85">
        <v>426046</v>
      </c>
      <c r="H4918" s="89"/>
      <c r="I4918" s="270" t="s">
        <v>10783</v>
      </c>
      <c r="J4918" s="89"/>
      <c r="K4918" s="89"/>
      <c r="L4918" s="89"/>
      <c r="M4918" s="89"/>
      <c r="N4918" s="271">
        <v>0</v>
      </c>
      <c r="O4918" s="271">
        <v>735187.17</v>
      </c>
      <c r="P4918" s="89" t="s">
        <v>670</v>
      </c>
    </row>
    <row r="4919" spans="1:16" ht="76.5" hidden="1">
      <c r="A4919" s="268" t="s">
        <v>559</v>
      </c>
      <c r="B4919" s="89"/>
      <c r="C4919" s="269" t="s">
        <v>760</v>
      </c>
      <c r="D4919" s="84">
        <v>43605</v>
      </c>
      <c r="E4919" s="85" t="s">
        <v>8917</v>
      </c>
      <c r="F4919" s="85" t="s">
        <v>628</v>
      </c>
      <c r="G4919" s="85">
        <v>426047</v>
      </c>
      <c r="H4919" s="89"/>
      <c r="I4919" s="270" t="s">
        <v>10784</v>
      </c>
      <c r="J4919" s="89"/>
      <c r="K4919" s="89"/>
      <c r="L4919" s="89"/>
      <c r="M4919" s="89"/>
      <c r="N4919" s="271">
        <v>0</v>
      </c>
      <c r="O4919" s="271">
        <v>6208.18</v>
      </c>
      <c r="P4919" s="89" t="s">
        <v>670</v>
      </c>
    </row>
    <row r="4920" spans="1:16" ht="63.75" hidden="1">
      <c r="A4920" s="268" t="s">
        <v>559</v>
      </c>
      <c r="B4920" s="89"/>
      <c r="C4920" s="269" t="s">
        <v>760</v>
      </c>
      <c r="D4920" s="84">
        <v>43605</v>
      </c>
      <c r="E4920" s="85" t="s">
        <v>8917</v>
      </c>
      <c r="F4920" s="85" t="s">
        <v>628</v>
      </c>
      <c r="G4920" s="85">
        <v>426190</v>
      </c>
      <c r="H4920" s="89"/>
      <c r="I4920" s="270" t="s">
        <v>10785</v>
      </c>
      <c r="J4920" s="89"/>
      <c r="K4920" s="89"/>
      <c r="L4920" s="89"/>
      <c r="M4920" s="89"/>
      <c r="N4920" s="271">
        <v>0</v>
      </c>
      <c r="O4920" s="271">
        <v>138086.12</v>
      </c>
      <c r="P4920" s="89" t="s">
        <v>670</v>
      </c>
    </row>
    <row r="4921" spans="1:16" ht="38.25" hidden="1">
      <c r="A4921" s="268">
        <v>373</v>
      </c>
      <c r="B4921" s="89"/>
      <c r="C4921" s="269" t="s">
        <v>636</v>
      </c>
      <c r="D4921" s="84">
        <v>43605</v>
      </c>
      <c r="E4921" s="85" t="s">
        <v>8918</v>
      </c>
      <c r="F4921" s="85" t="s">
        <v>671</v>
      </c>
      <c r="G4921" s="85">
        <v>425515</v>
      </c>
      <c r="H4921" s="89"/>
      <c r="I4921" s="270" t="s">
        <v>10786</v>
      </c>
      <c r="J4921" s="89"/>
      <c r="K4921" s="89"/>
      <c r="L4921" s="89"/>
      <c r="M4921" s="89"/>
      <c r="N4921" s="271">
        <v>0</v>
      </c>
      <c r="O4921" s="271">
        <v>3520898.96</v>
      </c>
      <c r="P4921" s="89" t="s">
        <v>670</v>
      </c>
    </row>
    <row r="4922" spans="1:16" ht="38.25" hidden="1">
      <c r="A4922" s="268">
        <v>373</v>
      </c>
      <c r="B4922" s="89"/>
      <c r="C4922" s="269" t="s">
        <v>636</v>
      </c>
      <c r="D4922" s="84">
        <v>43605</v>
      </c>
      <c r="E4922" s="85" t="s">
        <v>8919</v>
      </c>
      <c r="F4922" s="85" t="s">
        <v>671</v>
      </c>
      <c r="G4922" s="85">
        <v>425514</v>
      </c>
      <c r="H4922" s="89"/>
      <c r="I4922" s="270" t="s">
        <v>10787</v>
      </c>
      <c r="J4922" s="89"/>
      <c r="K4922" s="89"/>
      <c r="L4922" s="89"/>
      <c r="M4922" s="89"/>
      <c r="N4922" s="271">
        <v>0</v>
      </c>
      <c r="O4922" s="271">
        <v>1056269.69</v>
      </c>
      <c r="P4922" s="89" t="s">
        <v>670</v>
      </c>
    </row>
    <row r="4923" spans="1:16" ht="51" hidden="1">
      <c r="A4923" s="268">
        <v>119</v>
      </c>
      <c r="B4923" s="89"/>
      <c r="C4923" s="269" t="s">
        <v>63</v>
      </c>
      <c r="D4923" s="84">
        <v>43605</v>
      </c>
      <c r="E4923" s="85" t="s">
        <v>8920</v>
      </c>
      <c r="F4923" s="85" t="s">
        <v>11</v>
      </c>
      <c r="G4923" s="85">
        <v>954504</v>
      </c>
      <c r="H4923" s="89"/>
      <c r="I4923" s="270" t="s">
        <v>10788</v>
      </c>
      <c r="J4923" s="89"/>
      <c r="K4923" s="89"/>
      <c r="L4923" s="89"/>
      <c r="M4923" s="89"/>
      <c r="N4923" s="271">
        <v>50</v>
      </c>
      <c r="O4923" s="271">
        <v>0</v>
      </c>
      <c r="P4923" s="89" t="s">
        <v>670</v>
      </c>
    </row>
    <row r="4924" spans="1:16" ht="51" hidden="1">
      <c r="A4924" s="268">
        <v>117</v>
      </c>
      <c r="B4924" s="89"/>
      <c r="C4924" s="269" t="s">
        <v>62</v>
      </c>
      <c r="D4924" s="84">
        <v>43605</v>
      </c>
      <c r="E4924" s="85" t="s">
        <v>8921</v>
      </c>
      <c r="F4924" s="85" t="s">
        <v>11</v>
      </c>
      <c r="G4924" s="85">
        <v>954558</v>
      </c>
      <c r="H4924" s="89"/>
      <c r="I4924" s="270" t="s">
        <v>10789</v>
      </c>
      <c r="J4924" s="89"/>
      <c r="K4924" s="89"/>
      <c r="L4924" s="89"/>
      <c r="M4924" s="89"/>
      <c r="N4924" s="271">
        <v>50</v>
      </c>
      <c r="O4924" s="271">
        <v>0</v>
      </c>
      <c r="P4924" s="89" t="s">
        <v>670</v>
      </c>
    </row>
    <row r="4925" spans="1:16" ht="51" hidden="1">
      <c r="A4925" s="268">
        <v>119</v>
      </c>
      <c r="B4925" s="89"/>
      <c r="C4925" s="269" t="s">
        <v>63</v>
      </c>
      <c r="D4925" s="84">
        <v>43605</v>
      </c>
      <c r="E4925" s="85" t="s">
        <v>8922</v>
      </c>
      <c r="F4925" s="85" t="s">
        <v>11</v>
      </c>
      <c r="G4925" s="85">
        <v>954559</v>
      </c>
      <c r="H4925" s="89"/>
      <c r="I4925" s="270" t="s">
        <v>10790</v>
      </c>
      <c r="J4925" s="89"/>
      <c r="K4925" s="89"/>
      <c r="L4925" s="89"/>
      <c r="M4925" s="89"/>
      <c r="N4925" s="271">
        <v>50</v>
      </c>
      <c r="O4925" s="271">
        <v>0</v>
      </c>
      <c r="P4925" s="89" t="s">
        <v>670</v>
      </c>
    </row>
    <row r="4926" spans="1:16" ht="51">
      <c r="A4926" s="268">
        <v>48</v>
      </c>
      <c r="B4926" s="89"/>
      <c r="C4926" s="269" t="s">
        <v>50</v>
      </c>
      <c r="D4926" s="84">
        <v>43606</v>
      </c>
      <c r="E4926" s="85" t="s">
        <v>8923</v>
      </c>
      <c r="F4926" s="85" t="s">
        <v>3</v>
      </c>
      <c r="G4926" s="85">
        <v>1743082</v>
      </c>
      <c r="H4926" s="89"/>
      <c r="I4926" s="270" t="s">
        <v>10791</v>
      </c>
      <c r="J4926" s="89"/>
      <c r="K4926" s="89"/>
      <c r="L4926" s="89"/>
      <c r="M4926" s="89"/>
      <c r="N4926" s="271">
        <v>0</v>
      </c>
      <c r="O4926" s="271">
        <v>111.3</v>
      </c>
      <c r="P4926" s="89" t="s">
        <v>670</v>
      </c>
    </row>
    <row r="4927" spans="1:16" ht="63.75">
      <c r="A4927" s="268">
        <v>221</v>
      </c>
      <c r="B4927" s="89"/>
      <c r="C4927" s="269" t="s">
        <v>102</v>
      </c>
      <c r="D4927" s="84">
        <v>43606</v>
      </c>
      <c r="E4927" s="85" t="s">
        <v>8924</v>
      </c>
      <c r="F4927" s="85" t="s">
        <v>3</v>
      </c>
      <c r="G4927" s="85">
        <v>1743096</v>
      </c>
      <c r="H4927" s="89"/>
      <c r="I4927" s="270" t="s">
        <v>10792</v>
      </c>
      <c r="J4927" s="89"/>
      <c r="K4927" s="89"/>
      <c r="L4927" s="89"/>
      <c r="M4927" s="89"/>
      <c r="N4927" s="271">
        <v>0</v>
      </c>
      <c r="O4927" s="271">
        <v>391</v>
      </c>
      <c r="P4927" s="89" t="s">
        <v>670</v>
      </c>
    </row>
    <row r="4928" spans="1:16" ht="38.25">
      <c r="A4928" s="268">
        <v>526</v>
      </c>
      <c r="B4928" s="89"/>
      <c r="C4928" s="269" t="s">
        <v>610</v>
      </c>
      <c r="D4928" s="84">
        <v>43606</v>
      </c>
      <c r="E4928" s="85" t="s">
        <v>8925</v>
      </c>
      <c r="F4928" s="85" t="s">
        <v>3</v>
      </c>
      <c r="G4928" s="85">
        <v>1743129</v>
      </c>
      <c r="H4928" s="89"/>
      <c r="I4928" s="270" t="s">
        <v>10793</v>
      </c>
      <c r="J4928" s="89"/>
      <c r="K4928" s="89"/>
      <c r="L4928" s="89"/>
      <c r="M4928" s="89"/>
      <c r="N4928" s="271">
        <v>0</v>
      </c>
      <c r="O4928" s="271">
        <v>35</v>
      </c>
      <c r="P4928" s="89" t="s">
        <v>670</v>
      </c>
    </row>
    <row r="4929" spans="1:16" ht="63.75">
      <c r="A4929" s="268">
        <v>35</v>
      </c>
      <c r="B4929" s="89"/>
      <c r="C4929" s="269" t="s">
        <v>46</v>
      </c>
      <c r="D4929" s="84">
        <v>43606</v>
      </c>
      <c r="E4929" s="85" t="s">
        <v>8926</v>
      </c>
      <c r="F4929" s="85" t="s">
        <v>3</v>
      </c>
      <c r="G4929" s="85">
        <v>1743156</v>
      </c>
      <c r="H4929" s="89"/>
      <c r="I4929" s="270" t="s">
        <v>10794</v>
      </c>
      <c r="J4929" s="89"/>
      <c r="K4929" s="89"/>
      <c r="L4929" s="89"/>
      <c r="M4929" s="89"/>
      <c r="N4929" s="271">
        <v>0</v>
      </c>
      <c r="O4929" s="271">
        <v>12476.56</v>
      </c>
      <c r="P4929" s="89" t="s">
        <v>670</v>
      </c>
    </row>
    <row r="4930" spans="1:16" ht="38.25">
      <c r="A4930" s="268">
        <v>526</v>
      </c>
      <c r="B4930" s="89"/>
      <c r="C4930" s="269" t="s">
        <v>610</v>
      </c>
      <c r="D4930" s="84">
        <v>43606</v>
      </c>
      <c r="E4930" s="85" t="s">
        <v>8927</v>
      </c>
      <c r="F4930" s="85" t="s">
        <v>3</v>
      </c>
      <c r="G4930" s="85">
        <v>1743193</v>
      </c>
      <c r="H4930" s="89"/>
      <c r="I4930" s="270" t="s">
        <v>7703</v>
      </c>
      <c r="J4930" s="89"/>
      <c r="K4930" s="89"/>
      <c r="L4930" s="89"/>
      <c r="M4930" s="89"/>
      <c r="N4930" s="271">
        <v>0</v>
      </c>
      <c r="O4930" s="271">
        <v>35</v>
      </c>
      <c r="P4930" s="89" t="s">
        <v>670</v>
      </c>
    </row>
    <row r="4931" spans="1:16" ht="38.25">
      <c r="A4931" s="268">
        <v>526</v>
      </c>
      <c r="B4931" s="89"/>
      <c r="C4931" s="269" t="s">
        <v>610</v>
      </c>
      <c r="D4931" s="84">
        <v>43606</v>
      </c>
      <c r="E4931" s="85" t="s">
        <v>8928</v>
      </c>
      <c r="F4931" s="85" t="s">
        <v>3</v>
      </c>
      <c r="G4931" s="85">
        <v>1743197</v>
      </c>
      <c r="H4931" s="89"/>
      <c r="I4931" s="270" t="s">
        <v>7703</v>
      </c>
      <c r="J4931" s="89"/>
      <c r="K4931" s="89"/>
      <c r="L4931" s="89"/>
      <c r="M4931" s="89"/>
      <c r="N4931" s="271">
        <v>0</v>
      </c>
      <c r="O4931" s="271">
        <v>60</v>
      </c>
      <c r="P4931" s="89" t="s">
        <v>670</v>
      </c>
    </row>
    <row r="4932" spans="1:16" ht="38.25">
      <c r="A4932" s="268">
        <v>526</v>
      </c>
      <c r="B4932" s="89"/>
      <c r="C4932" s="269" t="s">
        <v>610</v>
      </c>
      <c r="D4932" s="84">
        <v>43606</v>
      </c>
      <c r="E4932" s="85" t="s">
        <v>8929</v>
      </c>
      <c r="F4932" s="85" t="s">
        <v>3</v>
      </c>
      <c r="G4932" s="85">
        <v>1743199</v>
      </c>
      <c r="H4932" s="89"/>
      <c r="I4932" s="270" t="s">
        <v>7703</v>
      </c>
      <c r="J4932" s="89"/>
      <c r="K4932" s="89"/>
      <c r="L4932" s="89"/>
      <c r="M4932" s="89"/>
      <c r="N4932" s="271">
        <v>0</v>
      </c>
      <c r="O4932" s="271">
        <v>91</v>
      </c>
      <c r="P4932" s="89" t="s">
        <v>670</v>
      </c>
    </row>
    <row r="4933" spans="1:16" ht="63.75">
      <c r="A4933" s="268">
        <v>48</v>
      </c>
      <c r="B4933" s="89"/>
      <c r="C4933" s="269" t="s">
        <v>50</v>
      </c>
      <c r="D4933" s="84">
        <v>43606</v>
      </c>
      <c r="E4933" s="85" t="s">
        <v>8930</v>
      </c>
      <c r="F4933" s="85" t="s">
        <v>3</v>
      </c>
      <c r="G4933" s="85">
        <v>1743062</v>
      </c>
      <c r="H4933" s="89"/>
      <c r="I4933" s="270" t="s">
        <v>10795</v>
      </c>
      <c r="J4933" s="89"/>
      <c r="K4933" s="89"/>
      <c r="L4933" s="89"/>
      <c r="M4933" s="89"/>
      <c r="N4933" s="271">
        <v>0</v>
      </c>
      <c r="O4933" s="271">
        <v>15139.66</v>
      </c>
      <c r="P4933" s="89" t="s">
        <v>670</v>
      </c>
    </row>
    <row r="4934" spans="1:16" ht="51">
      <c r="A4934" s="268">
        <v>41</v>
      </c>
      <c r="B4934" s="89"/>
      <c r="C4934" s="269" t="s">
        <v>47</v>
      </c>
      <c r="D4934" s="84">
        <v>43606</v>
      </c>
      <c r="E4934" s="85" t="s">
        <v>8931</v>
      </c>
      <c r="F4934" s="85" t="s">
        <v>3</v>
      </c>
      <c r="G4934" s="85">
        <v>1743061</v>
      </c>
      <c r="H4934" s="89"/>
      <c r="I4934" s="270" t="s">
        <v>10796</v>
      </c>
      <c r="J4934" s="89"/>
      <c r="K4934" s="89"/>
      <c r="L4934" s="89"/>
      <c r="M4934" s="89"/>
      <c r="N4934" s="271">
        <v>0</v>
      </c>
      <c r="O4934" s="271">
        <v>80</v>
      </c>
      <c r="P4934" s="89" t="s">
        <v>670</v>
      </c>
    </row>
    <row r="4935" spans="1:16" ht="51">
      <c r="A4935" s="268">
        <v>70</v>
      </c>
      <c r="B4935" s="89"/>
      <c r="C4935" s="269" t="s">
        <v>53</v>
      </c>
      <c r="D4935" s="84">
        <v>43606</v>
      </c>
      <c r="E4935" s="85" t="s">
        <v>8932</v>
      </c>
      <c r="F4935" s="85" t="s">
        <v>3</v>
      </c>
      <c r="G4935" s="85">
        <v>1743058</v>
      </c>
      <c r="H4935" s="89"/>
      <c r="I4935" s="270" t="s">
        <v>10797</v>
      </c>
      <c r="J4935" s="89"/>
      <c r="K4935" s="89"/>
      <c r="L4935" s="89"/>
      <c r="M4935" s="89"/>
      <c r="N4935" s="271">
        <v>0</v>
      </c>
      <c r="O4935" s="271">
        <v>400</v>
      </c>
      <c r="P4935" s="89" t="s">
        <v>670</v>
      </c>
    </row>
    <row r="4936" spans="1:16" ht="51">
      <c r="A4936" s="268" t="s">
        <v>556</v>
      </c>
      <c r="B4936" s="89"/>
      <c r="C4936" s="269" t="s">
        <v>616</v>
      </c>
      <c r="D4936" s="84">
        <v>43606</v>
      </c>
      <c r="E4936" s="85" t="s">
        <v>8933</v>
      </c>
      <c r="F4936" s="85" t="s">
        <v>3</v>
      </c>
      <c r="G4936" s="85">
        <v>1743207</v>
      </c>
      <c r="H4936" s="89"/>
      <c r="I4936" s="270" t="s">
        <v>10798</v>
      </c>
      <c r="J4936" s="89"/>
      <c r="K4936" s="89"/>
      <c r="L4936" s="89"/>
      <c r="M4936" s="89"/>
      <c r="N4936" s="271">
        <v>0</v>
      </c>
      <c r="O4936" s="271">
        <v>270</v>
      </c>
      <c r="P4936" s="89" t="s">
        <v>670</v>
      </c>
    </row>
    <row r="4937" spans="1:16" ht="63.75">
      <c r="A4937" s="268">
        <v>290</v>
      </c>
      <c r="B4937" s="89"/>
      <c r="C4937" s="269" t="s">
        <v>128</v>
      </c>
      <c r="D4937" s="84">
        <v>43606</v>
      </c>
      <c r="E4937" s="85" t="s">
        <v>8934</v>
      </c>
      <c r="F4937" s="85" t="s">
        <v>3</v>
      </c>
      <c r="G4937" s="85">
        <v>1743175</v>
      </c>
      <c r="H4937" s="89"/>
      <c r="I4937" s="270" t="s">
        <v>10799</v>
      </c>
      <c r="J4937" s="89"/>
      <c r="K4937" s="89"/>
      <c r="L4937" s="89"/>
      <c r="M4937" s="89"/>
      <c r="N4937" s="271">
        <v>0</v>
      </c>
      <c r="O4937" s="271">
        <v>552.28</v>
      </c>
      <c r="P4937" s="89" t="s">
        <v>670</v>
      </c>
    </row>
    <row r="4938" spans="1:16" ht="38.25">
      <c r="A4938" s="268">
        <v>670</v>
      </c>
      <c r="B4938" s="89"/>
      <c r="C4938" s="269" t="s">
        <v>190</v>
      </c>
      <c r="D4938" s="84">
        <v>43606</v>
      </c>
      <c r="E4938" s="85" t="s">
        <v>8935</v>
      </c>
      <c r="F4938" s="85" t="s">
        <v>3</v>
      </c>
      <c r="G4938" s="85">
        <v>1743343</v>
      </c>
      <c r="H4938" s="89"/>
      <c r="I4938" s="270" t="s">
        <v>10800</v>
      </c>
      <c r="J4938" s="89"/>
      <c r="K4938" s="89"/>
      <c r="L4938" s="89"/>
      <c r="M4938" s="89"/>
      <c r="N4938" s="271">
        <v>0</v>
      </c>
      <c r="O4938" s="271">
        <v>200</v>
      </c>
      <c r="P4938" s="89" t="s">
        <v>670</v>
      </c>
    </row>
    <row r="4939" spans="1:16" ht="38.25">
      <c r="A4939" s="268">
        <v>670</v>
      </c>
      <c r="B4939" s="89"/>
      <c r="C4939" s="269" t="s">
        <v>190</v>
      </c>
      <c r="D4939" s="84">
        <v>43606</v>
      </c>
      <c r="E4939" s="85" t="s">
        <v>8936</v>
      </c>
      <c r="F4939" s="85" t="s">
        <v>3</v>
      </c>
      <c r="G4939" s="85">
        <v>1743340</v>
      </c>
      <c r="H4939" s="89"/>
      <c r="I4939" s="270" t="s">
        <v>10801</v>
      </c>
      <c r="J4939" s="89"/>
      <c r="K4939" s="89"/>
      <c r="L4939" s="89"/>
      <c r="M4939" s="89"/>
      <c r="N4939" s="271">
        <v>0</v>
      </c>
      <c r="O4939" s="271">
        <v>277</v>
      </c>
      <c r="P4939" s="89" t="s">
        <v>670</v>
      </c>
    </row>
    <row r="4940" spans="1:16" ht="38.25">
      <c r="A4940" s="268">
        <v>47</v>
      </c>
      <c r="B4940" s="89"/>
      <c r="C4940" s="269" t="s">
        <v>49</v>
      </c>
      <c r="D4940" s="84">
        <v>43606</v>
      </c>
      <c r="E4940" s="85" t="s">
        <v>8937</v>
      </c>
      <c r="F4940" s="85" t="s">
        <v>3</v>
      </c>
      <c r="G4940" s="85">
        <v>1743333</v>
      </c>
      <c r="H4940" s="89"/>
      <c r="I4940" s="270" t="s">
        <v>10802</v>
      </c>
      <c r="J4940" s="89"/>
      <c r="K4940" s="89"/>
      <c r="L4940" s="89"/>
      <c r="M4940" s="89"/>
      <c r="N4940" s="271">
        <v>0</v>
      </c>
      <c r="O4940" s="271">
        <v>181</v>
      </c>
      <c r="P4940" s="89" t="s">
        <v>670</v>
      </c>
    </row>
    <row r="4941" spans="1:16" ht="51">
      <c r="A4941" s="268">
        <v>132</v>
      </c>
      <c r="B4941" s="89"/>
      <c r="C4941" s="269" t="s">
        <v>68</v>
      </c>
      <c r="D4941" s="84">
        <v>43606</v>
      </c>
      <c r="E4941" s="85" t="s">
        <v>8938</v>
      </c>
      <c r="F4941" s="85" t="s">
        <v>3</v>
      </c>
      <c r="G4941" s="85">
        <v>1743264</v>
      </c>
      <c r="H4941" s="89"/>
      <c r="I4941" s="270" t="s">
        <v>10803</v>
      </c>
      <c r="J4941" s="89"/>
      <c r="K4941" s="89"/>
      <c r="L4941" s="89"/>
      <c r="M4941" s="89"/>
      <c r="N4941" s="271">
        <v>0</v>
      </c>
      <c r="O4941" s="271">
        <v>600</v>
      </c>
      <c r="P4941" s="89" t="s">
        <v>670</v>
      </c>
    </row>
    <row r="4942" spans="1:16" ht="51">
      <c r="A4942" s="268">
        <v>526</v>
      </c>
      <c r="B4942" s="89"/>
      <c r="C4942" s="269" t="s">
        <v>610</v>
      </c>
      <c r="D4942" s="84">
        <v>43606</v>
      </c>
      <c r="E4942" s="85" t="s">
        <v>8939</v>
      </c>
      <c r="F4942" s="85" t="s">
        <v>3</v>
      </c>
      <c r="G4942" s="85">
        <v>1743256</v>
      </c>
      <c r="H4942" s="89"/>
      <c r="I4942" s="270" t="s">
        <v>9911</v>
      </c>
      <c r="J4942" s="89"/>
      <c r="K4942" s="89"/>
      <c r="L4942" s="89"/>
      <c r="M4942" s="89"/>
      <c r="N4942" s="271">
        <v>0</v>
      </c>
      <c r="O4942" s="271">
        <v>99.91</v>
      </c>
      <c r="P4942" s="89" t="s">
        <v>670</v>
      </c>
    </row>
    <row r="4943" spans="1:16" ht="51">
      <c r="A4943" s="268">
        <v>340</v>
      </c>
      <c r="B4943" s="89"/>
      <c r="C4943" s="269" t="s">
        <v>147</v>
      </c>
      <c r="D4943" s="84">
        <v>43606</v>
      </c>
      <c r="E4943" s="85" t="s">
        <v>8940</v>
      </c>
      <c r="F4943" s="85" t="s">
        <v>3</v>
      </c>
      <c r="G4943" s="85">
        <v>1743249</v>
      </c>
      <c r="H4943" s="89"/>
      <c r="I4943" s="270" t="s">
        <v>10804</v>
      </c>
      <c r="J4943" s="89"/>
      <c r="K4943" s="89"/>
      <c r="L4943" s="89"/>
      <c r="M4943" s="89"/>
      <c r="N4943" s="271">
        <v>0</v>
      </c>
      <c r="O4943" s="271">
        <v>300</v>
      </c>
      <c r="P4943" s="89" t="s">
        <v>670</v>
      </c>
    </row>
    <row r="4944" spans="1:16" ht="51">
      <c r="A4944" s="268" t="s">
        <v>565</v>
      </c>
      <c r="B4944" s="89"/>
      <c r="C4944" s="269" t="s">
        <v>615</v>
      </c>
      <c r="D4944" s="84">
        <v>43606</v>
      </c>
      <c r="E4944" s="85" t="s">
        <v>8941</v>
      </c>
      <c r="F4944" s="85" t="s">
        <v>3</v>
      </c>
      <c r="G4944" s="85">
        <v>1743238</v>
      </c>
      <c r="H4944" s="89"/>
      <c r="I4944" s="270" t="s">
        <v>10805</v>
      </c>
      <c r="J4944" s="89"/>
      <c r="K4944" s="89"/>
      <c r="L4944" s="89"/>
      <c r="M4944" s="89"/>
      <c r="N4944" s="271">
        <v>0</v>
      </c>
      <c r="O4944" s="271">
        <v>331.78000000000003</v>
      </c>
      <c r="P4944" s="89" t="s">
        <v>670</v>
      </c>
    </row>
    <row r="4945" spans="1:16" ht="51">
      <c r="A4945" s="268">
        <v>225</v>
      </c>
      <c r="B4945" s="89"/>
      <c r="C4945" s="269" t="s">
        <v>106</v>
      </c>
      <c r="D4945" s="84">
        <v>43606</v>
      </c>
      <c r="E4945" s="85" t="s">
        <v>8942</v>
      </c>
      <c r="F4945" s="85" t="s">
        <v>3</v>
      </c>
      <c r="G4945" s="85">
        <v>1743228</v>
      </c>
      <c r="H4945" s="89"/>
      <c r="I4945" s="270" t="s">
        <v>7844</v>
      </c>
      <c r="J4945" s="89"/>
      <c r="K4945" s="89"/>
      <c r="L4945" s="89"/>
      <c r="M4945" s="89"/>
      <c r="N4945" s="271">
        <v>0</v>
      </c>
      <c r="O4945" s="271">
        <v>2690.8</v>
      </c>
      <c r="P4945" s="89" t="s">
        <v>670</v>
      </c>
    </row>
    <row r="4946" spans="1:16" ht="38.25">
      <c r="A4946" s="268">
        <v>526</v>
      </c>
      <c r="B4946" s="89"/>
      <c r="C4946" s="269" t="s">
        <v>610</v>
      </c>
      <c r="D4946" s="84">
        <v>43606</v>
      </c>
      <c r="E4946" s="85" t="s">
        <v>8943</v>
      </c>
      <c r="F4946" s="85" t="s">
        <v>3</v>
      </c>
      <c r="G4946" s="85">
        <v>1743222</v>
      </c>
      <c r="H4946" s="89"/>
      <c r="I4946" s="270" t="s">
        <v>10806</v>
      </c>
      <c r="J4946" s="89"/>
      <c r="K4946" s="89"/>
      <c r="L4946" s="89"/>
      <c r="M4946" s="89"/>
      <c r="N4946" s="271">
        <v>0</v>
      </c>
      <c r="O4946" s="271">
        <v>110</v>
      </c>
      <c r="P4946" s="89" t="s">
        <v>670</v>
      </c>
    </row>
    <row r="4947" spans="1:16" ht="51">
      <c r="A4947" s="268">
        <v>526</v>
      </c>
      <c r="B4947" s="89"/>
      <c r="C4947" s="269" t="s">
        <v>610</v>
      </c>
      <c r="D4947" s="84">
        <v>43606</v>
      </c>
      <c r="E4947" s="85" t="s">
        <v>8944</v>
      </c>
      <c r="F4947" s="85" t="s">
        <v>3</v>
      </c>
      <c r="G4947" s="85">
        <v>1743218</v>
      </c>
      <c r="H4947" s="89"/>
      <c r="I4947" s="270" t="s">
        <v>5784</v>
      </c>
      <c r="J4947" s="89"/>
      <c r="K4947" s="89"/>
      <c r="L4947" s="89"/>
      <c r="M4947" s="89"/>
      <c r="N4947" s="271">
        <v>0</v>
      </c>
      <c r="O4947" s="271">
        <v>133</v>
      </c>
      <c r="P4947" s="89" t="s">
        <v>670</v>
      </c>
    </row>
    <row r="4948" spans="1:16" ht="51">
      <c r="A4948" s="268">
        <v>526</v>
      </c>
      <c r="B4948" s="89"/>
      <c r="C4948" s="269" t="s">
        <v>610</v>
      </c>
      <c r="D4948" s="84">
        <v>43606</v>
      </c>
      <c r="E4948" s="85" t="s">
        <v>8945</v>
      </c>
      <c r="F4948" s="85" t="s">
        <v>3</v>
      </c>
      <c r="G4948" s="85">
        <v>1743217</v>
      </c>
      <c r="H4948" s="89"/>
      <c r="I4948" s="270" t="s">
        <v>5784</v>
      </c>
      <c r="J4948" s="89"/>
      <c r="K4948" s="89"/>
      <c r="L4948" s="89"/>
      <c r="M4948" s="89"/>
      <c r="N4948" s="271">
        <v>0</v>
      </c>
      <c r="O4948" s="271">
        <v>40</v>
      </c>
      <c r="P4948" s="89" t="s">
        <v>670</v>
      </c>
    </row>
    <row r="4949" spans="1:16" ht="51">
      <c r="A4949" s="268">
        <v>526</v>
      </c>
      <c r="B4949" s="89"/>
      <c r="C4949" s="269" t="s">
        <v>610</v>
      </c>
      <c r="D4949" s="84">
        <v>43606</v>
      </c>
      <c r="E4949" s="85" t="s">
        <v>8946</v>
      </c>
      <c r="F4949" s="85" t="s">
        <v>3</v>
      </c>
      <c r="G4949" s="85">
        <v>1743210</v>
      </c>
      <c r="H4949" s="89"/>
      <c r="I4949" s="270" t="s">
        <v>10807</v>
      </c>
      <c r="J4949" s="89"/>
      <c r="K4949" s="89"/>
      <c r="L4949" s="89"/>
      <c r="M4949" s="89"/>
      <c r="N4949" s="271">
        <v>0</v>
      </c>
      <c r="O4949" s="271">
        <v>0.47000000000000003</v>
      </c>
      <c r="P4949" s="89" t="s">
        <v>670</v>
      </c>
    </row>
    <row r="4950" spans="1:16" ht="51">
      <c r="A4950" s="268">
        <v>526</v>
      </c>
      <c r="B4950" s="89"/>
      <c r="C4950" s="269" t="s">
        <v>610</v>
      </c>
      <c r="D4950" s="84">
        <v>43606</v>
      </c>
      <c r="E4950" s="85" t="s">
        <v>8947</v>
      </c>
      <c r="F4950" s="85" t="s">
        <v>3</v>
      </c>
      <c r="G4950" s="85">
        <v>1743209</v>
      </c>
      <c r="H4950" s="89"/>
      <c r="I4950" s="270" t="s">
        <v>10808</v>
      </c>
      <c r="J4950" s="89"/>
      <c r="K4950" s="89"/>
      <c r="L4950" s="89"/>
      <c r="M4950" s="89"/>
      <c r="N4950" s="271">
        <v>0</v>
      </c>
      <c r="O4950" s="271">
        <v>31</v>
      </c>
      <c r="P4950" s="89" t="s">
        <v>670</v>
      </c>
    </row>
    <row r="4951" spans="1:16" ht="51">
      <c r="A4951" s="268">
        <v>526</v>
      </c>
      <c r="B4951" s="89"/>
      <c r="C4951" s="269" t="s">
        <v>610</v>
      </c>
      <c r="D4951" s="84">
        <v>43606</v>
      </c>
      <c r="E4951" s="85" t="s">
        <v>8948</v>
      </c>
      <c r="F4951" s="85" t="s">
        <v>3</v>
      </c>
      <c r="G4951" s="85">
        <v>1743208</v>
      </c>
      <c r="H4951" s="89"/>
      <c r="I4951" s="270" t="s">
        <v>10809</v>
      </c>
      <c r="J4951" s="89"/>
      <c r="K4951" s="89"/>
      <c r="L4951" s="89"/>
      <c r="M4951" s="89"/>
      <c r="N4951" s="271">
        <v>0</v>
      </c>
      <c r="O4951" s="271">
        <v>51</v>
      </c>
      <c r="P4951" s="89" t="s">
        <v>670</v>
      </c>
    </row>
    <row r="4952" spans="1:16" ht="51">
      <c r="A4952" s="268">
        <v>526</v>
      </c>
      <c r="B4952" s="89"/>
      <c r="C4952" s="269" t="s">
        <v>610</v>
      </c>
      <c r="D4952" s="84">
        <v>43606</v>
      </c>
      <c r="E4952" s="85" t="s">
        <v>8949</v>
      </c>
      <c r="F4952" s="85" t="s">
        <v>3</v>
      </c>
      <c r="G4952" s="85">
        <v>1743205</v>
      </c>
      <c r="H4952" s="89"/>
      <c r="I4952" s="270" t="s">
        <v>10810</v>
      </c>
      <c r="J4952" s="89"/>
      <c r="K4952" s="89"/>
      <c r="L4952" s="89"/>
      <c r="M4952" s="89"/>
      <c r="N4952" s="271">
        <v>0</v>
      </c>
      <c r="O4952" s="271">
        <v>54.18</v>
      </c>
      <c r="P4952" s="89" t="s">
        <v>670</v>
      </c>
    </row>
    <row r="4953" spans="1:16" ht="38.25">
      <c r="A4953" s="268" t="s">
        <v>565</v>
      </c>
      <c r="B4953" s="89"/>
      <c r="C4953" s="269" t="s">
        <v>615</v>
      </c>
      <c r="D4953" s="84">
        <v>43606</v>
      </c>
      <c r="E4953" s="85" t="s">
        <v>8950</v>
      </c>
      <c r="F4953" s="85" t="s">
        <v>3</v>
      </c>
      <c r="G4953" s="85">
        <v>1743201</v>
      </c>
      <c r="H4953" s="89"/>
      <c r="I4953" s="270" t="s">
        <v>10811</v>
      </c>
      <c r="J4953" s="89"/>
      <c r="K4953" s="89"/>
      <c r="L4953" s="89"/>
      <c r="M4953" s="89"/>
      <c r="N4953" s="271">
        <v>0</v>
      </c>
      <c r="O4953" s="271">
        <v>6490.2</v>
      </c>
      <c r="P4953" s="89" t="s">
        <v>670</v>
      </c>
    </row>
    <row r="4954" spans="1:16" ht="38.25">
      <c r="A4954" s="268" t="s">
        <v>565</v>
      </c>
      <c r="B4954" s="89"/>
      <c r="C4954" s="269" t="s">
        <v>615</v>
      </c>
      <c r="D4954" s="84">
        <v>43606</v>
      </c>
      <c r="E4954" s="85" t="s">
        <v>8951</v>
      </c>
      <c r="F4954" s="85" t="s">
        <v>3</v>
      </c>
      <c r="G4954" s="85">
        <v>1743200</v>
      </c>
      <c r="H4954" s="89"/>
      <c r="I4954" s="270" t="s">
        <v>10812</v>
      </c>
      <c r="J4954" s="89"/>
      <c r="K4954" s="89"/>
      <c r="L4954" s="89"/>
      <c r="M4954" s="89"/>
      <c r="N4954" s="271">
        <v>0</v>
      </c>
      <c r="O4954" s="271">
        <v>1172.33</v>
      </c>
      <c r="P4954" s="89" t="s">
        <v>670</v>
      </c>
    </row>
    <row r="4955" spans="1:16" ht="63.75">
      <c r="A4955" s="268">
        <v>35</v>
      </c>
      <c r="B4955" s="89"/>
      <c r="C4955" s="269" t="s">
        <v>46</v>
      </c>
      <c r="D4955" s="84">
        <v>43606</v>
      </c>
      <c r="E4955" s="85" t="s">
        <v>8952</v>
      </c>
      <c r="F4955" s="85" t="s">
        <v>3</v>
      </c>
      <c r="G4955" s="85">
        <v>1743108</v>
      </c>
      <c r="H4955" s="89"/>
      <c r="I4955" s="270" t="s">
        <v>10813</v>
      </c>
      <c r="J4955" s="89"/>
      <c r="K4955" s="89"/>
      <c r="L4955" s="89"/>
      <c r="M4955" s="89"/>
      <c r="N4955" s="271">
        <v>0</v>
      </c>
      <c r="O4955" s="271">
        <v>220</v>
      </c>
      <c r="P4955" s="89" t="s">
        <v>670</v>
      </c>
    </row>
    <row r="4956" spans="1:16" ht="51">
      <c r="A4956" s="268">
        <v>35</v>
      </c>
      <c r="B4956" s="89"/>
      <c r="C4956" s="269" t="s">
        <v>46</v>
      </c>
      <c r="D4956" s="84">
        <v>43606</v>
      </c>
      <c r="E4956" s="85" t="s">
        <v>8953</v>
      </c>
      <c r="F4956" s="85" t="s">
        <v>3</v>
      </c>
      <c r="G4956" s="85">
        <v>1743107</v>
      </c>
      <c r="H4956" s="89"/>
      <c r="I4956" s="270" t="s">
        <v>10814</v>
      </c>
      <c r="J4956" s="89"/>
      <c r="K4956" s="89"/>
      <c r="L4956" s="89"/>
      <c r="M4956" s="89"/>
      <c r="N4956" s="271">
        <v>0</v>
      </c>
      <c r="O4956" s="271">
        <v>2580</v>
      </c>
      <c r="P4956" s="89" t="s">
        <v>670</v>
      </c>
    </row>
    <row r="4957" spans="1:16" ht="51">
      <c r="A4957" s="268">
        <v>35</v>
      </c>
      <c r="B4957" s="89"/>
      <c r="C4957" s="269" t="s">
        <v>46</v>
      </c>
      <c r="D4957" s="84">
        <v>43606</v>
      </c>
      <c r="E4957" s="85" t="s">
        <v>8954</v>
      </c>
      <c r="F4957" s="85" t="s">
        <v>3</v>
      </c>
      <c r="G4957" s="85">
        <v>1743105</v>
      </c>
      <c r="H4957" s="89"/>
      <c r="I4957" s="270" t="s">
        <v>10815</v>
      </c>
      <c r="J4957" s="89"/>
      <c r="K4957" s="89"/>
      <c r="L4957" s="89"/>
      <c r="M4957" s="89"/>
      <c r="N4957" s="271">
        <v>0</v>
      </c>
      <c r="O4957" s="271">
        <v>2200</v>
      </c>
      <c r="P4957" s="89" t="s">
        <v>670</v>
      </c>
    </row>
    <row r="4958" spans="1:16" ht="63.75">
      <c r="A4958" s="268">
        <v>287</v>
      </c>
      <c r="B4958" s="89"/>
      <c r="C4958" s="269" t="s">
        <v>126</v>
      </c>
      <c r="D4958" s="84">
        <v>43606</v>
      </c>
      <c r="E4958" s="85" t="s">
        <v>8955</v>
      </c>
      <c r="F4958" s="85" t="s">
        <v>3</v>
      </c>
      <c r="G4958" s="85">
        <v>1743103</v>
      </c>
      <c r="H4958" s="89"/>
      <c r="I4958" s="270" t="s">
        <v>10816</v>
      </c>
      <c r="J4958" s="89"/>
      <c r="K4958" s="89"/>
      <c r="L4958" s="89"/>
      <c r="M4958" s="89"/>
      <c r="N4958" s="271">
        <v>0</v>
      </c>
      <c r="O4958" s="271">
        <v>4253.66</v>
      </c>
      <c r="P4958" s="89" t="s">
        <v>670</v>
      </c>
    </row>
    <row r="4959" spans="1:16" ht="51">
      <c r="A4959" s="268" t="s">
        <v>565</v>
      </c>
      <c r="B4959" s="89"/>
      <c r="C4959" s="269" t="s">
        <v>615</v>
      </c>
      <c r="D4959" s="84">
        <v>43606</v>
      </c>
      <c r="E4959" s="85" t="s">
        <v>8956</v>
      </c>
      <c r="F4959" s="85" t="s">
        <v>3</v>
      </c>
      <c r="G4959" s="85">
        <v>1743098</v>
      </c>
      <c r="H4959" s="89"/>
      <c r="I4959" s="270" t="s">
        <v>10817</v>
      </c>
      <c r="J4959" s="89"/>
      <c r="K4959" s="89"/>
      <c r="L4959" s="89"/>
      <c r="M4959" s="89"/>
      <c r="N4959" s="271">
        <v>0</v>
      </c>
      <c r="O4959" s="271">
        <v>15.6</v>
      </c>
      <c r="P4959" s="89" t="s">
        <v>670</v>
      </c>
    </row>
    <row r="4960" spans="1:16" ht="63.75">
      <c r="A4960" s="268">
        <v>253</v>
      </c>
      <c r="B4960" s="89"/>
      <c r="C4960" s="269" t="s">
        <v>114</v>
      </c>
      <c r="D4960" s="84">
        <v>43606</v>
      </c>
      <c r="E4960" s="85" t="s">
        <v>8957</v>
      </c>
      <c r="F4960" s="85" t="s">
        <v>3</v>
      </c>
      <c r="G4960" s="85">
        <v>1743097</v>
      </c>
      <c r="H4960" s="89"/>
      <c r="I4960" s="270" t="s">
        <v>10818</v>
      </c>
      <c r="J4960" s="89"/>
      <c r="K4960" s="89"/>
      <c r="L4960" s="89"/>
      <c r="M4960" s="89"/>
      <c r="N4960" s="271">
        <v>0</v>
      </c>
      <c r="O4960" s="271">
        <v>1852144.81</v>
      </c>
      <c r="P4960" s="89" t="s">
        <v>670</v>
      </c>
    </row>
    <row r="4961" spans="1:16" ht="51">
      <c r="A4961" s="268" t="s">
        <v>565</v>
      </c>
      <c r="B4961" s="89"/>
      <c r="C4961" s="269" t="s">
        <v>615</v>
      </c>
      <c r="D4961" s="84">
        <v>43606</v>
      </c>
      <c r="E4961" s="85" t="s">
        <v>8958</v>
      </c>
      <c r="F4961" s="85" t="s">
        <v>3</v>
      </c>
      <c r="G4961" s="85">
        <v>1743094</v>
      </c>
      <c r="H4961" s="89"/>
      <c r="I4961" s="270" t="s">
        <v>10819</v>
      </c>
      <c r="J4961" s="89"/>
      <c r="K4961" s="89"/>
      <c r="L4961" s="89"/>
      <c r="M4961" s="89"/>
      <c r="N4961" s="271">
        <v>0</v>
      </c>
      <c r="O4961" s="271">
        <v>4493.6900000000005</v>
      </c>
      <c r="P4961" s="89" t="s">
        <v>670</v>
      </c>
    </row>
    <row r="4962" spans="1:16" ht="51">
      <c r="A4962" s="268" t="s">
        <v>565</v>
      </c>
      <c r="B4962" s="89"/>
      <c r="C4962" s="269" t="s">
        <v>615</v>
      </c>
      <c r="D4962" s="84">
        <v>43606</v>
      </c>
      <c r="E4962" s="85" t="s">
        <v>8959</v>
      </c>
      <c r="F4962" s="85" t="s">
        <v>3</v>
      </c>
      <c r="G4962" s="85">
        <v>1743093</v>
      </c>
      <c r="H4962" s="89"/>
      <c r="I4962" s="270" t="s">
        <v>10820</v>
      </c>
      <c r="J4962" s="89"/>
      <c r="K4962" s="89"/>
      <c r="L4962" s="89"/>
      <c r="M4962" s="89"/>
      <c r="N4962" s="271">
        <v>0</v>
      </c>
      <c r="O4962" s="271">
        <v>4232.4800000000005</v>
      </c>
      <c r="P4962" s="89" t="s">
        <v>670</v>
      </c>
    </row>
    <row r="4963" spans="1:16" ht="63.75">
      <c r="A4963" s="268">
        <v>290</v>
      </c>
      <c r="B4963" s="89"/>
      <c r="C4963" s="269" t="s">
        <v>128</v>
      </c>
      <c r="D4963" s="84">
        <v>43606</v>
      </c>
      <c r="E4963" s="85" t="s">
        <v>8960</v>
      </c>
      <c r="F4963" s="85" t="s">
        <v>3</v>
      </c>
      <c r="G4963" s="85">
        <v>1743170</v>
      </c>
      <c r="H4963" s="89"/>
      <c r="I4963" s="270" t="s">
        <v>10821</v>
      </c>
      <c r="J4963" s="89"/>
      <c r="K4963" s="89"/>
      <c r="L4963" s="89"/>
      <c r="M4963" s="89"/>
      <c r="N4963" s="271">
        <v>0</v>
      </c>
      <c r="O4963" s="271">
        <v>0.91</v>
      </c>
      <c r="P4963" s="89" t="s">
        <v>670</v>
      </c>
    </row>
    <row r="4964" spans="1:16" ht="63.75">
      <c r="A4964" s="268">
        <v>35</v>
      </c>
      <c r="B4964" s="89"/>
      <c r="C4964" s="269" t="s">
        <v>46</v>
      </c>
      <c r="D4964" s="84">
        <v>43606</v>
      </c>
      <c r="E4964" s="85" t="s">
        <v>8961</v>
      </c>
      <c r="F4964" s="85" t="s">
        <v>3</v>
      </c>
      <c r="G4964" s="85">
        <v>1743139</v>
      </c>
      <c r="H4964" s="89"/>
      <c r="I4964" s="270" t="s">
        <v>10822</v>
      </c>
      <c r="J4964" s="89"/>
      <c r="K4964" s="89"/>
      <c r="L4964" s="89"/>
      <c r="M4964" s="89"/>
      <c r="N4964" s="271">
        <v>0</v>
      </c>
      <c r="O4964" s="271">
        <v>1027.3499999999999</v>
      </c>
      <c r="P4964" s="89" t="s">
        <v>670</v>
      </c>
    </row>
    <row r="4965" spans="1:16" ht="63.75" hidden="1">
      <c r="A4965" s="268">
        <v>597</v>
      </c>
      <c r="B4965" s="89"/>
      <c r="C4965" s="269" t="s">
        <v>734</v>
      </c>
      <c r="D4965" s="84">
        <v>43606</v>
      </c>
      <c r="E4965" s="85" t="s">
        <v>8962</v>
      </c>
      <c r="F4965" s="85" t="s">
        <v>15</v>
      </c>
      <c r="G4965" s="85">
        <v>1044110</v>
      </c>
      <c r="H4965" s="89"/>
      <c r="I4965" s="270" t="s">
        <v>10823</v>
      </c>
      <c r="J4965" s="89"/>
      <c r="K4965" s="89"/>
      <c r="L4965" s="89"/>
      <c r="M4965" s="89"/>
      <c r="N4965" s="271">
        <v>50</v>
      </c>
      <c r="O4965" s="271">
        <v>0</v>
      </c>
      <c r="P4965" s="89" t="s">
        <v>670</v>
      </c>
    </row>
    <row r="4966" spans="1:16" ht="89.25" hidden="1">
      <c r="A4966" s="268">
        <v>25</v>
      </c>
      <c r="B4966" s="89"/>
      <c r="C4966" s="269" t="s">
        <v>45</v>
      </c>
      <c r="D4966" s="84">
        <v>43606</v>
      </c>
      <c r="E4966" s="85" t="s">
        <v>8963</v>
      </c>
      <c r="F4966" s="85" t="s">
        <v>671</v>
      </c>
      <c r="G4966" s="85">
        <v>404291</v>
      </c>
      <c r="H4966" s="89"/>
      <c r="I4966" s="270" t="s">
        <v>10824</v>
      </c>
      <c r="J4966" s="89"/>
      <c r="K4966" s="89"/>
      <c r="L4966" s="89"/>
      <c r="M4966" s="89"/>
      <c r="N4966" s="271">
        <v>32078.74</v>
      </c>
      <c r="O4966" s="271">
        <v>0</v>
      </c>
      <c r="P4966" s="89" t="s">
        <v>670</v>
      </c>
    </row>
    <row r="4967" spans="1:16" ht="89.25" hidden="1">
      <c r="A4967" s="268">
        <v>25</v>
      </c>
      <c r="B4967" s="89"/>
      <c r="C4967" s="269" t="s">
        <v>45</v>
      </c>
      <c r="D4967" s="84">
        <v>43606</v>
      </c>
      <c r="E4967" s="85" t="s">
        <v>8963</v>
      </c>
      <c r="F4967" s="85" t="s">
        <v>671</v>
      </c>
      <c r="G4967" s="85">
        <v>404397</v>
      </c>
      <c r="H4967" s="89"/>
      <c r="I4967" s="270" t="s">
        <v>10825</v>
      </c>
      <c r="J4967" s="89"/>
      <c r="K4967" s="89"/>
      <c r="L4967" s="89"/>
      <c r="M4967" s="89"/>
      <c r="N4967" s="271">
        <v>187165.8</v>
      </c>
      <c r="O4967" s="271">
        <v>0</v>
      </c>
      <c r="P4967" s="89" t="s">
        <v>670</v>
      </c>
    </row>
    <row r="4968" spans="1:16" ht="89.25" hidden="1">
      <c r="A4968" s="268">
        <v>25</v>
      </c>
      <c r="B4968" s="89"/>
      <c r="C4968" s="269" t="s">
        <v>45</v>
      </c>
      <c r="D4968" s="84">
        <v>43606</v>
      </c>
      <c r="E4968" s="85" t="s">
        <v>8963</v>
      </c>
      <c r="F4968" s="85" t="s">
        <v>671</v>
      </c>
      <c r="G4968" s="85">
        <v>414192</v>
      </c>
      <c r="H4968" s="89"/>
      <c r="I4968" s="270" t="s">
        <v>10826</v>
      </c>
      <c r="J4968" s="89"/>
      <c r="K4968" s="89"/>
      <c r="L4968" s="89"/>
      <c r="M4968" s="89"/>
      <c r="N4968" s="271">
        <v>60380.43</v>
      </c>
      <c r="O4968" s="271">
        <v>0</v>
      </c>
      <c r="P4968" s="89" t="s">
        <v>670</v>
      </c>
    </row>
    <row r="4969" spans="1:16" ht="89.25" hidden="1">
      <c r="A4969" s="268">
        <v>25</v>
      </c>
      <c r="B4969" s="89"/>
      <c r="C4969" s="269" t="s">
        <v>45</v>
      </c>
      <c r="D4969" s="84">
        <v>43606</v>
      </c>
      <c r="E4969" s="85" t="s">
        <v>8963</v>
      </c>
      <c r="F4969" s="85" t="s">
        <v>671</v>
      </c>
      <c r="G4969" s="85">
        <v>414190</v>
      </c>
      <c r="H4969" s="89"/>
      <c r="I4969" s="270" t="s">
        <v>10827</v>
      </c>
      <c r="J4969" s="89"/>
      <c r="K4969" s="89"/>
      <c r="L4969" s="89"/>
      <c r="M4969" s="89"/>
      <c r="N4969" s="271">
        <v>179230.09</v>
      </c>
      <c r="O4969" s="271">
        <v>0</v>
      </c>
      <c r="P4969" s="89" t="s">
        <v>670</v>
      </c>
    </row>
    <row r="4970" spans="1:16" ht="89.25" hidden="1">
      <c r="A4970" s="268">
        <v>25</v>
      </c>
      <c r="B4970" s="89"/>
      <c r="C4970" s="269" t="s">
        <v>45</v>
      </c>
      <c r="D4970" s="84">
        <v>43606</v>
      </c>
      <c r="E4970" s="85" t="s">
        <v>8963</v>
      </c>
      <c r="F4970" s="85" t="s">
        <v>671</v>
      </c>
      <c r="G4970" s="85">
        <v>414191</v>
      </c>
      <c r="H4970" s="89"/>
      <c r="I4970" s="270" t="s">
        <v>10828</v>
      </c>
      <c r="J4970" s="89"/>
      <c r="K4970" s="89"/>
      <c r="L4970" s="89"/>
      <c r="M4970" s="89"/>
      <c r="N4970" s="271">
        <v>179230.09</v>
      </c>
      <c r="O4970" s="271">
        <v>0</v>
      </c>
      <c r="P4970" s="89" t="s">
        <v>670</v>
      </c>
    </row>
    <row r="4971" spans="1:16" ht="89.25" hidden="1">
      <c r="A4971" s="268">
        <v>25</v>
      </c>
      <c r="B4971" s="89"/>
      <c r="C4971" s="269" t="s">
        <v>45</v>
      </c>
      <c r="D4971" s="84">
        <v>43606</v>
      </c>
      <c r="E4971" s="85" t="s">
        <v>8963</v>
      </c>
      <c r="F4971" s="85" t="s">
        <v>671</v>
      </c>
      <c r="G4971" s="85">
        <v>404396</v>
      </c>
      <c r="H4971" s="89"/>
      <c r="I4971" s="270" t="s">
        <v>10829</v>
      </c>
      <c r="J4971" s="89"/>
      <c r="K4971" s="89"/>
      <c r="L4971" s="89"/>
      <c r="M4971" s="89"/>
      <c r="N4971" s="271">
        <v>32078.74</v>
      </c>
      <c r="O4971" s="271">
        <v>0</v>
      </c>
      <c r="P4971" s="89" t="s">
        <v>670</v>
      </c>
    </row>
    <row r="4972" spans="1:16" ht="89.25" hidden="1">
      <c r="A4972" s="268">
        <v>25</v>
      </c>
      <c r="B4972" s="89"/>
      <c r="C4972" s="269" t="s">
        <v>45</v>
      </c>
      <c r="D4972" s="84">
        <v>43606</v>
      </c>
      <c r="E4972" s="85" t="s">
        <v>8963</v>
      </c>
      <c r="F4972" s="85" t="s">
        <v>671</v>
      </c>
      <c r="G4972" s="85">
        <v>414193</v>
      </c>
      <c r="H4972" s="89"/>
      <c r="I4972" s="270" t="s">
        <v>10830</v>
      </c>
      <c r="J4972" s="89"/>
      <c r="K4972" s="89"/>
      <c r="L4972" s="89"/>
      <c r="M4972" s="89"/>
      <c r="N4972" s="271">
        <v>60380.43</v>
      </c>
      <c r="O4972" s="271">
        <v>0</v>
      </c>
      <c r="P4972" s="89" t="s">
        <v>670</v>
      </c>
    </row>
    <row r="4973" spans="1:16" ht="89.25" hidden="1">
      <c r="A4973" s="268">
        <v>25</v>
      </c>
      <c r="B4973" s="89"/>
      <c r="C4973" s="269" t="s">
        <v>45</v>
      </c>
      <c r="D4973" s="84">
        <v>43606</v>
      </c>
      <c r="E4973" s="85" t="s">
        <v>8963</v>
      </c>
      <c r="F4973" s="85" t="s">
        <v>671</v>
      </c>
      <c r="G4973" s="85">
        <v>404269</v>
      </c>
      <c r="H4973" s="89"/>
      <c r="I4973" s="270" t="s">
        <v>10831</v>
      </c>
      <c r="J4973" s="89"/>
      <c r="K4973" s="89"/>
      <c r="L4973" s="89"/>
      <c r="M4973" s="89"/>
      <c r="N4973" s="271">
        <v>32078.74</v>
      </c>
      <c r="O4973" s="271">
        <v>0</v>
      </c>
      <c r="P4973" s="89" t="s">
        <v>670</v>
      </c>
    </row>
    <row r="4974" spans="1:16" ht="89.25" hidden="1">
      <c r="A4974" s="268">
        <v>25</v>
      </c>
      <c r="B4974" s="89"/>
      <c r="C4974" s="269" t="s">
        <v>45</v>
      </c>
      <c r="D4974" s="84">
        <v>43606</v>
      </c>
      <c r="E4974" s="85" t="s">
        <v>8963</v>
      </c>
      <c r="F4974" s="85" t="s">
        <v>671</v>
      </c>
      <c r="G4974" s="85">
        <v>404290</v>
      </c>
      <c r="H4974" s="89"/>
      <c r="I4974" s="270" t="s">
        <v>10832</v>
      </c>
      <c r="J4974" s="89"/>
      <c r="K4974" s="89"/>
      <c r="L4974" s="89"/>
      <c r="M4974" s="89"/>
      <c r="N4974" s="271">
        <v>32078.74</v>
      </c>
      <c r="O4974" s="271">
        <v>0</v>
      </c>
      <c r="P4974" s="89" t="s">
        <v>670</v>
      </c>
    </row>
    <row r="4975" spans="1:16" ht="89.25" hidden="1">
      <c r="A4975" s="268">
        <v>25</v>
      </c>
      <c r="B4975" s="89"/>
      <c r="C4975" s="269" t="s">
        <v>45</v>
      </c>
      <c r="D4975" s="84">
        <v>43606</v>
      </c>
      <c r="E4975" s="85" t="s">
        <v>8963</v>
      </c>
      <c r="F4975" s="85" t="s">
        <v>671</v>
      </c>
      <c r="G4975" s="85">
        <v>404296</v>
      </c>
      <c r="H4975" s="89"/>
      <c r="I4975" s="270" t="s">
        <v>10833</v>
      </c>
      <c r="J4975" s="89"/>
      <c r="K4975" s="89"/>
      <c r="L4975" s="89"/>
      <c r="M4975" s="89"/>
      <c r="N4975" s="271">
        <v>32078.74</v>
      </c>
      <c r="O4975" s="271">
        <v>0</v>
      </c>
      <c r="P4975" s="89" t="s">
        <v>670</v>
      </c>
    </row>
    <row r="4976" spans="1:16" ht="89.25" hidden="1">
      <c r="A4976" s="268">
        <v>25</v>
      </c>
      <c r="B4976" s="89"/>
      <c r="C4976" s="269" t="s">
        <v>45</v>
      </c>
      <c r="D4976" s="84">
        <v>43606</v>
      </c>
      <c r="E4976" s="85" t="s">
        <v>8963</v>
      </c>
      <c r="F4976" s="85" t="s">
        <v>671</v>
      </c>
      <c r="G4976" s="85">
        <v>404294</v>
      </c>
      <c r="H4976" s="89"/>
      <c r="I4976" s="270" t="s">
        <v>10834</v>
      </c>
      <c r="J4976" s="89"/>
      <c r="K4976" s="89"/>
      <c r="L4976" s="89"/>
      <c r="M4976" s="89"/>
      <c r="N4976" s="271">
        <v>32078.74</v>
      </c>
      <c r="O4976" s="271">
        <v>0</v>
      </c>
      <c r="P4976" s="89" t="s">
        <v>670</v>
      </c>
    </row>
    <row r="4977" spans="1:16" ht="89.25" hidden="1">
      <c r="A4977" s="268">
        <v>25</v>
      </c>
      <c r="B4977" s="89"/>
      <c r="C4977" s="269" t="s">
        <v>45</v>
      </c>
      <c r="D4977" s="84">
        <v>43606</v>
      </c>
      <c r="E4977" s="85" t="s">
        <v>8963</v>
      </c>
      <c r="F4977" s="85" t="s">
        <v>671</v>
      </c>
      <c r="G4977" s="85">
        <v>404293</v>
      </c>
      <c r="H4977" s="89"/>
      <c r="I4977" s="270" t="s">
        <v>10835</v>
      </c>
      <c r="J4977" s="89"/>
      <c r="K4977" s="89"/>
      <c r="L4977" s="89"/>
      <c r="M4977" s="89"/>
      <c r="N4977" s="271">
        <v>59960.36</v>
      </c>
      <c r="O4977" s="271">
        <v>0</v>
      </c>
      <c r="P4977" s="89" t="s">
        <v>670</v>
      </c>
    </row>
    <row r="4978" spans="1:16" ht="89.25" hidden="1">
      <c r="A4978" s="268">
        <v>25</v>
      </c>
      <c r="B4978" s="89"/>
      <c r="C4978" s="269" t="s">
        <v>45</v>
      </c>
      <c r="D4978" s="84">
        <v>43606</v>
      </c>
      <c r="E4978" s="85" t="s">
        <v>8963</v>
      </c>
      <c r="F4978" s="85" t="s">
        <v>671</v>
      </c>
      <c r="G4978" s="85">
        <v>404292</v>
      </c>
      <c r="H4978" s="89"/>
      <c r="I4978" s="270" t="s">
        <v>10836</v>
      </c>
      <c r="J4978" s="89"/>
      <c r="K4978" s="89"/>
      <c r="L4978" s="89"/>
      <c r="M4978" s="89"/>
      <c r="N4978" s="271">
        <v>32078.74</v>
      </c>
      <c r="O4978" s="271">
        <v>0</v>
      </c>
      <c r="P4978" s="89" t="s">
        <v>670</v>
      </c>
    </row>
    <row r="4979" spans="1:16" ht="89.25" hidden="1">
      <c r="A4979" s="268">
        <v>25</v>
      </c>
      <c r="B4979" s="89"/>
      <c r="C4979" s="269" t="s">
        <v>45</v>
      </c>
      <c r="D4979" s="84">
        <v>43606</v>
      </c>
      <c r="E4979" s="85" t="s">
        <v>8963</v>
      </c>
      <c r="F4979" s="85" t="s">
        <v>671</v>
      </c>
      <c r="G4979" s="85">
        <v>404295</v>
      </c>
      <c r="H4979" s="89"/>
      <c r="I4979" s="270" t="s">
        <v>10837</v>
      </c>
      <c r="J4979" s="89"/>
      <c r="K4979" s="89"/>
      <c r="L4979" s="89"/>
      <c r="M4979" s="89"/>
      <c r="N4979" s="271">
        <v>32078.74</v>
      </c>
      <c r="O4979" s="271">
        <v>0</v>
      </c>
      <c r="P4979" s="89" t="s">
        <v>670</v>
      </c>
    </row>
    <row r="4980" spans="1:16" ht="102" hidden="1">
      <c r="A4980" s="268">
        <v>132</v>
      </c>
      <c r="B4980" s="89"/>
      <c r="C4980" s="269" t="s">
        <v>68</v>
      </c>
      <c r="D4980" s="84">
        <v>43606</v>
      </c>
      <c r="E4980" s="85" t="s">
        <v>8964</v>
      </c>
      <c r="F4980" s="85" t="s">
        <v>15</v>
      </c>
      <c r="G4980" s="85">
        <v>8050</v>
      </c>
      <c r="H4980" s="89"/>
      <c r="I4980" s="270" t="s">
        <v>10838</v>
      </c>
      <c r="J4980" s="89"/>
      <c r="K4980" s="89"/>
      <c r="L4980" s="89"/>
      <c r="M4980" s="89"/>
      <c r="N4980" s="271">
        <v>394.03</v>
      </c>
      <c r="O4980" s="271">
        <v>0</v>
      </c>
      <c r="P4980" s="89" t="s">
        <v>670</v>
      </c>
    </row>
    <row r="4981" spans="1:16" ht="51" hidden="1">
      <c r="A4981" s="268">
        <v>119</v>
      </c>
      <c r="B4981" s="89"/>
      <c r="C4981" s="269" t="s">
        <v>63</v>
      </c>
      <c r="D4981" s="84">
        <v>43606</v>
      </c>
      <c r="E4981" s="85" t="s">
        <v>8965</v>
      </c>
      <c r="F4981" s="85" t="s">
        <v>11</v>
      </c>
      <c r="G4981" s="85">
        <v>954624</v>
      </c>
      <c r="H4981" s="89"/>
      <c r="I4981" s="270" t="s">
        <v>10839</v>
      </c>
      <c r="J4981" s="89"/>
      <c r="K4981" s="89"/>
      <c r="L4981" s="89"/>
      <c r="M4981" s="89"/>
      <c r="N4981" s="271">
        <v>50</v>
      </c>
      <c r="O4981" s="271">
        <v>0</v>
      </c>
      <c r="P4981" s="89" t="s">
        <v>670</v>
      </c>
    </row>
    <row r="4982" spans="1:16" ht="63.75" hidden="1">
      <c r="A4982" s="268">
        <v>597</v>
      </c>
      <c r="B4982" s="89"/>
      <c r="C4982" s="269" t="s">
        <v>734</v>
      </c>
      <c r="D4982" s="84">
        <v>43606</v>
      </c>
      <c r="E4982" s="85" t="s">
        <v>8966</v>
      </c>
      <c r="F4982" s="85" t="s">
        <v>15</v>
      </c>
      <c r="G4982" s="85">
        <v>1044880</v>
      </c>
      <c r="H4982" s="89"/>
      <c r="I4982" s="270" t="s">
        <v>10840</v>
      </c>
      <c r="J4982" s="89"/>
      <c r="K4982" s="89"/>
      <c r="L4982" s="89"/>
      <c r="M4982" s="89"/>
      <c r="N4982" s="271">
        <v>50</v>
      </c>
      <c r="O4982" s="271">
        <v>0</v>
      </c>
      <c r="P4982" s="89" t="s">
        <v>670</v>
      </c>
    </row>
    <row r="4983" spans="1:16" ht="51" hidden="1">
      <c r="A4983" s="268">
        <v>513</v>
      </c>
      <c r="B4983" s="89"/>
      <c r="C4983" s="269" t="s">
        <v>171</v>
      </c>
      <c r="D4983" s="84">
        <v>43606</v>
      </c>
      <c r="E4983" s="85" t="s">
        <v>8967</v>
      </c>
      <c r="F4983" s="85" t="s">
        <v>15</v>
      </c>
      <c r="G4983" s="85">
        <v>1044882</v>
      </c>
      <c r="H4983" s="89"/>
      <c r="I4983" s="270" t="s">
        <v>10841</v>
      </c>
      <c r="J4983" s="89"/>
      <c r="K4983" s="89"/>
      <c r="L4983" s="89"/>
      <c r="M4983" s="89"/>
      <c r="N4983" s="271">
        <v>50</v>
      </c>
      <c r="O4983" s="271">
        <v>0</v>
      </c>
      <c r="P4983" s="89" t="s">
        <v>670</v>
      </c>
    </row>
    <row r="4984" spans="1:16" ht="89.25" hidden="1">
      <c r="A4984" s="268">
        <v>249</v>
      </c>
      <c r="B4984" s="89"/>
      <c r="C4984" s="269" t="s">
        <v>112</v>
      </c>
      <c r="D4984" s="84">
        <v>43606</v>
      </c>
      <c r="E4984" s="85" t="s">
        <v>8968</v>
      </c>
      <c r="F4984" s="85" t="s">
        <v>11</v>
      </c>
      <c r="G4984" s="85">
        <v>954616</v>
      </c>
      <c r="H4984" s="89"/>
      <c r="I4984" s="270" t="s">
        <v>10842</v>
      </c>
      <c r="J4984" s="89"/>
      <c r="K4984" s="89"/>
      <c r="L4984" s="89"/>
      <c r="M4984" s="89"/>
      <c r="N4984" s="271">
        <v>661.36</v>
      </c>
      <c r="O4984" s="271">
        <v>0</v>
      </c>
      <c r="P4984" s="89" t="s">
        <v>670</v>
      </c>
    </row>
    <row r="4985" spans="1:16" ht="89.25" hidden="1">
      <c r="A4985" s="268">
        <v>78</v>
      </c>
      <c r="B4985" s="89"/>
      <c r="C4985" s="269" t="s">
        <v>674</v>
      </c>
      <c r="D4985" s="84">
        <v>43606</v>
      </c>
      <c r="E4985" s="85" t="s">
        <v>8969</v>
      </c>
      <c r="F4985" s="85" t="s">
        <v>11</v>
      </c>
      <c r="G4985" s="85">
        <v>954626</v>
      </c>
      <c r="H4985" s="89"/>
      <c r="I4985" s="270" t="s">
        <v>10843</v>
      </c>
      <c r="J4985" s="89"/>
      <c r="K4985" s="89"/>
      <c r="L4985" s="89"/>
      <c r="M4985" s="89"/>
      <c r="N4985" s="271">
        <v>5218.9399999999996</v>
      </c>
      <c r="O4985" s="271">
        <v>0</v>
      </c>
      <c r="P4985" s="89" t="s">
        <v>670</v>
      </c>
    </row>
    <row r="4986" spans="1:16" ht="76.5" hidden="1">
      <c r="A4986" s="268">
        <v>132</v>
      </c>
      <c r="B4986" s="89"/>
      <c r="C4986" s="269" t="s">
        <v>68</v>
      </c>
      <c r="D4986" s="84">
        <v>43606</v>
      </c>
      <c r="E4986" s="85" t="s">
        <v>8970</v>
      </c>
      <c r="F4986" s="85" t="s">
        <v>11</v>
      </c>
      <c r="G4986" s="85">
        <v>954646</v>
      </c>
      <c r="H4986" s="89"/>
      <c r="I4986" s="270" t="s">
        <v>10844</v>
      </c>
      <c r="J4986" s="89"/>
      <c r="K4986" s="89"/>
      <c r="L4986" s="89"/>
      <c r="M4986" s="89"/>
      <c r="N4986" s="271">
        <v>270</v>
      </c>
      <c r="O4986" s="271">
        <v>0</v>
      </c>
      <c r="P4986" s="89" t="s">
        <v>670</v>
      </c>
    </row>
    <row r="4987" spans="1:16" ht="63.75" hidden="1">
      <c r="A4987" s="268">
        <v>378</v>
      </c>
      <c r="B4987" s="89"/>
      <c r="C4987" s="269" t="s">
        <v>639</v>
      </c>
      <c r="D4987" s="84">
        <v>43606</v>
      </c>
      <c r="E4987" s="85" t="s">
        <v>8971</v>
      </c>
      <c r="F4987" s="85" t="s">
        <v>11</v>
      </c>
      <c r="G4987" s="85">
        <v>954684</v>
      </c>
      <c r="H4987" s="89"/>
      <c r="I4987" s="270" t="s">
        <v>10845</v>
      </c>
      <c r="J4987" s="89"/>
      <c r="K4987" s="89"/>
      <c r="L4987" s="89"/>
      <c r="M4987" s="89"/>
      <c r="N4987" s="271">
        <v>50</v>
      </c>
      <c r="O4987" s="271">
        <v>0</v>
      </c>
      <c r="P4987" s="89" t="s">
        <v>670</v>
      </c>
    </row>
    <row r="4988" spans="1:16" ht="76.5" hidden="1">
      <c r="A4988" s="268">
        <v>576</v>
      </c>
      <c r="B4988" s="89"/>
      <c r="C4988" s="269" t="s">
        <v>1367</v>
      </c>
      <c r="D4988" s="84">
        <v>43606</v>
      </c>
      <c r="E4988" s="85" t="s">
        <v>8972</v>
      </c>
      <c r="F4988" s="85" t="s">
        <v>6</v>
      </c>
      <c r="G4988" s="85">
        <v>4553</v>
      </c>
      <c r="H4988" s="89"/>
      <c r="I4988" s="270" t="s">
        <v>10846</v>
      </c>
      <c r="J4988" s="89"/>
      <c r="K4988" s="89"/>
      <c r="L4988" s="89"/>
      <c r="M4988" s="89"/>
      <c r="N4988" s="271">
        <v>0</v>
      </c>
      <c r="O4988" s="271">
        <v>376.6</v>
      </c>
      <c r="P4988" s="89" t="s">
        <v>670</v>
      </c>
    </row>
    <row r="4989" spans="1:16" ht="51">
      <c r="A4989" s="268">
        <v>86</v>
      </c>
      <c r="B4989" s="89"/>
      <c r="C4989" s="269" t="s">
        <v>56</v>
      </c>
      <c r="D4989" s="84">
        <v>43607</v>
      </c>
      <c r="E4989" s="85" t="s">
        <v>8973</v>
      </c>
      <c r="F4989" s="85" t="s">
        <v>3</v>
      </c>
      <c r="G4989" s="85">
        <v>1743609</v>
      </c>
      <c r="H4989" s="89"/>
      <c r="I4989" s="270" t="s">
        <v>10847</v>
      </c>
      <c r="J4989" s="89"/>
      <c r="K4989" s="89"/>
      <c r="L4989" s="89"/>
      <c r="M4989" s="89"/>
      <c r="N4989" s="271">
        <v>0</v>
      </c>
      <c r="O4989" s="271">
        <v>23.98</v>
      </c>
      <c r="P4989" s="89" t="s">
        <v>670</v>
      </c>
    </row>
    <row r="4990" spans="1:16" ht="51">
      <c r="A4990" s="268">
        <v>86</v>
      </c>
      <c r="B4990" s="89"/>
      <c r="C4990" s="269" t="s">
        <v>56</v>
      </c>
      <c r="D4990" s="84">
        <v>43607</v>
      </c>
      <c r="E4990" s="85" t="s">
        <v>8974</v>
      </c>
      <c r="F4990" s="85" t="s">
        <v>3</v>
      </c>
      <c r="G4990" s="85">
        <v>1743612</v>
      </c>
      <c r="H4990" s="89"/>
      <c r="I4990" s="270" t="s">
        <v>10848</v>
      </c>
      <c r="J4990" s="89"/>
      <c r="K4990" s="89"/>
      <c r="L4990" s="89"/>
      <c r="M4990" s="89"/>
      <c r="N4990" s="271">
        <v>0</v>
      </c>
      <c r="O4990" s="271">
        <v>101.48</v>
      </c>
      <c r="P4990" s="89" t="s">
        <v>670</v>
      </c>
    </row>
    <row r="4991" spans="1:16" ht="63.75">
      <c r="A4991" s="268" t="s">
        <v>565</v>
      </c>
      <c r="B4991" s="89"/>
      <c r="C4991" s="269" t="s">
        <v>615</v>
      </c>
      <c r="D4991" s="84">
        <v>43607</v>
      </c>
      <c r="E4991" s="85" t="s">
        <v>8975</v>
      </c>
      <c r="F4991" s="85" t="s">
        <v>3</v>
      </c>
      <c r="G4991" s="85">
        <v>1743615</v>
      </c>
      <c r="H4991" s="89"/>
      <c r="I4991" s="270" t="s">
        <v>10849</v>
      </c>
      <c r="J4991" s="89"/>
      <c r="K4991" s="89"/>
      <c r="L4991" s="89"/>
      <c r="M4991" s="89"/>
      <c r="N4991" s="271">
        <v>0</v>
      </c>
      <c r="O4991" s="271">
        <v>556.5</v>
      </c>
      <c r="P4991" s="89" t="s">
        <v>670</v>
      </c>
    </row>
    <row r="4992" spans="1:16" ht="51">
      <c r="A4992" s="268">
        <v>35</v>
      </c>
      <c r="B4992" s="89"/>
      <c r="C4992" s="269" t="s">
        <v>46</v>
      </c>
      <c r="D4992" s="84">
        <v>43607</v>
      </c>
      <c r="E4992" s="85" t="s">
        <v>8976</v>
      </c>
      <c r="F4992" s="85" t="s">
        <v>3</v>
      </c>
      <c r="G4992" s="85">
        <v>1743681</v>
      </c>
      <c r="H4992" s="89"/>
      <c r="I4992" s="270" t="s">
        <v>739</v>
      </c>
      <c r="J4992" s="89"/>
      <c r="K4992" s="89"/>
      <c r="L4992" s="89"/>
      <c r="M4992" s="89"/>
      <c r="N4992" s="271">
        <v>0</v>
      </c>
      <c r="O4992" s="271">
        <v>1200</v>
      </c>
      <c r="P4992" s="89" t="s">
        <v>670</v>
      </c>
    </row>
    <row r="4993" spans="1:16" ht="38.25">
      <c r="A4993" s="268">
        <v>212</v>
      </c>
      <c r="B4993" s="89"/>
      <c r="C4993" s="269" t="s">
        <v>100</v>
      </c>
      <c r="D4993" s="84">
        <v>43607</v>
      </c>
      <c r="E4993" s="85" t="s">
        <v>8977</v>
      </c>
      <c r="F4993" s="85" t="s">
        <v>3</v>
      </c>
      <c r="G4993" s="85">
        <v>1743606</v>
      </c>
      <c r="H4993" s="89"/>
      <c r="I4993" s="270" t="s">
        <v>10850</v>
      </c>
      <c r="J4993" s="89"/>
      <c r="K4993" s="89"/>
      <c r="L4993" s="89"/>
      <c r="M4993" s="89"/>
      <c r="N4993" s="271">
        <v>0</v>
      </c>
      <c r="O4993" s="271">
        <v>60</v>
      </c>
      <c r="P4993" s="89" t="s">
        <v>670</v>
      </c>
    </row>
    <row r="4994" spans="1:16" ht="51">
      <c r="A4994" s="268">
        <v>526</v>
      </c>
      <c r="B4994" s="89"/>
      <c r="C4994" s="269" t="s">
        <v>610</v>
      </c>
      <c r="D4994" s="84">
        <v>43607</v>
      </c>
      <c r="E4994" s="85" t="s">
        <v>8978</v>
      </c>
      <c r="F4994" s="85" t="s">
        <v>3</v>
      </c>
      <c r="G4994" s="85">
        <v>1743596</v>
      </c>
      <c r="H4994" s="89"/>
      <c r="I4994" s="270" t="s">
        <v>10851</v>
      </c>
      <c r="J4994" s="89"/>
      <c r="K4994" s="89"/>
      <c r="L4994" s="89"/>
      <c r="M4994" s="89"/>
      <c r="N4994" s="271">
        <v>0</v>
      </c>
      <c r="O4994" s="271">
        <v>165</v>
      </c>
      <c r="P4994" s="89" t="s">
        <v>670</v>
      </c>
    </row>
    <row r="4995" spans="1:16" ht="51">
      <c r="A4995" s="268">
        <v>526</v>
      </c>
      <c r="B4995" s="89"/>
      <c r="C4995" s="269" t="s">
        <v>610</v>
      </c>
      <c r="D4995" s="84">
        <v>43607</v>
      </c>
      <c r="E4995" s="85" t="s">
        <v>8979</v>
      </c>
      <c r="F4995" s="85" t="s">
        <v>3</v>
      </c>
      <c r="G4995" s="85">
        <v>1743595</v>
      </c>
      <c r="H4995" s="89"/>
      <c r="I4995" s="270" t="s">
        <v>10851</v>
      </c>
      <c r="J4995" s="89"/>
      <c r="K4995" s="89"/>
      <c r="L4995" s="89"/>
      <c r="M4995" s="89"/>
      <c r="N4995" s="271">
        <v>0</v>
      </c>
      <c r="O4995" s="271">
        <v>162.97999999999999</v>
      </c>
      <c r="P4995" s="89" t="s">
        <v>670</v>
      </c>
    </row>
    <row r="4996" spans="1:16" ht="38.25">
      <c r="A4996" s="268" t="s">
        <v>565</v>
      </c>
      <c r="B4996" s="89"/>
      <c r="C4996" s="269" t="s">
        <v>615</v>
      </c>
      <c r="D4996" s="84">
        <v>43607</v>
      </c>
      <c r="E4996" s="85" t="s">
        <v>8980</v>
      </c>
      <c r="F4996" s="85" t="s">
        <v>3</v>
      </c>
      <c r="G4996" s="85">
        <v>1743577</v>
      </c>
      <c r="H4996" s="89"/>
      <c r="I4996" s="270" t="s">
        <v>10852</v>
      </c>
      <c r="J4996" s="89"/>
      <c r="K4996" s="89"/>
      <c r="L4996" s="89"/>
      <c r="M4996" s="89"/>
      <c r="N4996" s="271">
        <v>0</v>
      </c>
      <c r="O4996" s="271">
        <v>2608.23</v>
      </c>
      <c r="P4996" s="89" t="s">
        <v>670</v>
      </c>
    </row>
    <row r="4997" spans="1:16" ht="51">
      <c r="A4997" s="268">
        <v>203</v>
      </c>
      <c r="B4997" s="89"/>
      <c r="C4997" s="269" t="s">
        <v>96</v>
      </c>
      <c r="D4997" s="84">
        <v>43607</v>
      </c>
      <c r="E4997" s="85" t="s">
        <v>8981</v>
      </c>
      <c r="F4997" s="85" t="s">
        <v>3</v>
      </c>
      <c r="G4997" s="85">
        <v>1743791</v>
      </c>
      <c r="H4997" s="89"/>
      <c r="I4997" s="270" t="s">
        <v>10853</v>
      </c>
      <c r="J4997" s="89"/>
      <c r="K4997" s="89"/>
      <c r="L4997" s="89"/>
      <c r="M4997" s="89"/>
      <c r="N4997" s="271">
        <v>0</v>
      </c>
      <c r="O4997" s="271">
        <v>371</v>
      </c>
      <c r="P4997" s="89" t="s">
        <v>670</v>
      </c>
    </row>
    <row r="4998" spans="1:16" ht="51">
      <c r="A4998" s="268">
        <v>203</v>
      </c>
      <c r="B4998" s="89"/>
      <c r="C4998" s="269" t="s">
        <v>96</v>
      </c>
      <c r="D4998" s="84">
        <v>43607</v>
      </c>
      <c r="E4998" s="85" t="s">
        <v>8982</v>
      </c>
      <c r="F4998" s="85" t="s">
        <v>3</v>
      </c>
      <c r="G4998" s="85">
        <v>1743790</v>
      </c>
      <c r="H4998" s="89"/>
      <c r="I4998" s="270" t="s">
        <v>10854</v>
      </c>
      <c r="J4998" s="89"/>
      <c r="K4998" s="89"/>
      <c r="L4998" s="89"/>
      <c r="M4998" s="89"/>
      <c r="N4998" s="271">
        <v>0</v>
      </c>
      <c r="O4998" s="271">
        <v>15</v>
      </c>
      <c r="P4998" s="89" t="s">
        <v>670</v>
      </c>
    </row>
    <row r="4999" spans="1:16" ht="51">
      <c r="A4999" s="268">
        <v>41</v>
      </c>
      <c r="B4999" s="89"/>
      <c r="C4999" s="269" t="s">
        <v>47</v>
      </c>
      <c r="D4999" s="84">
        <v>43607</v>
      </c>
      <c r="E4999" s="85" t="s">
        <v>8983</v>
      </c>
      <c r="F4999" s="85" t="s">
        <v>3</v>
      </c>
      <c r="G4999" s="85">
        <v>1743788</v>
      </c>
      <c r="H4999" s="89"/>
      <c r="I4999" s="270" t="s">
        <v>7413</v>
      </c>
      <c r="J4999" s="89"/>
      <c r="K4999" s="89"/>
      <c r="L4999" s="89"/>
      <c r="M4999" s="89"/>
      <c r="N4999" s="271">
        <v>0</v>
      </c>
      <c r="O4999" s="271">
        <v>60</v>
      </c>
      <c r="P4999" s="89" t="s">
        <v>670</v>
      </c>
    </row>
    <row r="5000" spans="1:16" ht="51">
      <c r="A5000" s="268" t="s">
        <v>565</v>
      </c>
      <c r="B5000" s="89"/>
      <c r="C5000" s="269" t="s">
        <v>615</v>
      </c>
      <c r="D5000" s="84">
        <v>43607</v>
      </c>
      <c r="E5000" s="85" t="s">
        <v>8984</v>
      </c>
      <c r="F5000" s="85" t="s">
        <v>3</v>
      </c>
      <c r="G5000" s="85">
        <v>1743770</v>
      </c>
      <c r="H5000" s="89"/>
      <c r="I5000" s="270" t="s">
        <v>10855</v>
      </c>
      <c r="J5000" s="89"/>
      <c r="K5000" s="89"/>
      <c r="L5000" s="89"/>
      <c r="M5000" s="89"/>
      <c r="N5000" s="271">
        <v>0</v>
      </c>
      <c r="O5000" s="271">
        <v>800</v>
      </c>
      <c r="P5000" s="89" t="s">
        <v>670</v>
      </c>
    </row>
    <row r="5001" spans="1:16" ht="51">
      <c r="A5001" s="268">
        <v>155</v>
      </c>
      <c r="B5001" s="89"/>
      <c r="C5001" s="269" t="s">
        <v>85</v>
      </c>
      <c r="D5001" s="84">
        <v>43607</v>
      </c>
      <c r="E5001" s="85" t="s">
        <v>8985</v>
      </c>
      <c r="F5001" s="85" t="s">
        <v>3</v>
      </c>
      <c r="G5001" s="85">
        <v>1743758</v>
      </c>
      <c r="H5001" s="89"/>
      <c r="I5001" s="270" t="s">
        <v>10856</v>
      </c>
      <c r="J5001" s="89"/>
      <c r="K5001" s="89"/>
      <c r="L5001" s="89"/>
      <c r="M5001" s="89"/>
      <c r="N5001" s="271">
        <v>0</v>
      </c>
      <c r="O5001" s="271">
        <v>1939</v>
      </c>
      <c r="P5001" s="89" t="s">
        <v>670</v>
      </c>
    </row>
    <row r="5002" spans="1:16" ht="51">
      <c r="A5002" s="268">
        <v>592</v>
      </c>
      <c r="B5002" s="89"/>
      <c r="C5002" s="269" t="s">
        <v>645</v>
      </c>
      <c r="D5002" s="84">
        <v>43607</v>
      </c>
      <c r="E5002" s="85" t="s">
        <v>8986</v>
      </c>
      <c r="F5002" s="85" t="s">
        <v>3</v>
      </c>
      <c r="G5002" s="85">
        <v>1743756</v>
      </c>
      <c r="H5002" s="89"/>
      <c r="I5002" s="270" t="s">
        <v>2306</v>
      </c>
      <c r="J5002" s="89"/>
      <c r="K5002" s="89"/>
      <c r="L5002" s="89"/>
      <c r="M5002" s="89"/>
      <c r="N5002" s="271">
        <v>0</v>
      </c>
      <c r="O5002" s="271">
        <v>3420</v>
      </c>
      <c r="P5002" s="89" t="s">
        <v>670</v>
      </c>
    </row>
    <row r="5003" spans="1:16" ht="51">
      <c r="A5003" s="268">
        <v>592</v>
      </c>
      <c r="B5003" s="89"/>
      <c r="C5003" s="269" t="s">
        <v>645</v>
      </c>
      <c r="D5003" s="84">
        <v>43607</v>
      </c>
      <c r="E5003" s="85" t="s">
        <v>8987</v>
      </c>
      <c r="F5003" s="85" t="s">
        <v>3</v>
      </c>
      <c r="G5003" s="85">
        <v>1743754</v>
      </c>
      <c r="H5003" s="89"/>
      <c r="I5003" s="270" t="s">
        <v>2305</v>
      </c>
      <c r="J5003" s="89"/>
      <c r="K5003" s="89"/>
      <c r="L5003" s="89"/>
      <c r="M5003" s="89"/>
      <c r="N5003" s="271">
        <v>0</v>
      </c>
      <c r="O5003" s="271">
        <v>12977</v>
      </c>
      <c r="P5003" s="89" t="s">
        <v>670</v>
      </c>
    </row>
    <row r="5004" spans="1:16" ht="63.75">
      <c r="A5004" s="268">
        <v>592</v>
      </c>
      <c r="B5004" s="89"/>
      <c r="C5004" s="269" t="s">
        <v>645</v>
      </c>
      <c r="D5004" s="84">
        <v>43607</v>
      </c>
      <c r="E5004" s="85" t="s">
        <v>8988</v>
      </c>
      <c r="F5004" s="85" t="s">
        <v>3</v>
      </c>
      <c r="G5004" s="85">
        <v>1743753</v>
      </c>
      <c r="H5004" s="89"/>
      <c r="I5004" s="270" t="s">
        <v>10857</v>
      </c>
      <c r="J5004" s="89"/>
      <c r="K5004" s="89"/>
      <c r="L5004" s="89"/>
      <c r="M5004" s="89"/>
      <c r="N5004" s="271">
        <v>0</v>
      </c>
      <c r="O5004" s="271">
        <v>275.5</v>
      </c>
      <c r="P5004" s="89" t="s">
        <v>670</v>
      </c>
    </row>
    <row r="5005" spans="1:16" ht="51">
      <c r="A5005" s="268">
        <v>592</v>
      </c>
      <c r="B5005" s="89"/>
      <c r="C5005" s="269" t="s">
        <v>645</v>
      </c>
      <c r="D5005" s="84">
        <v>43607</v>
      </c>
      <c r="E5005" s="85" t="s">
        <v>8989</v>
      </c>
      <c r="F5005" s="85" t="s">
        <v>3</v>
      </c>
      <c r="G5005" s="85">
        <v>1743750</v>
      </c>
      <c r="H5005" s="89"/>
      <c r="I5005" s="270" t="s">
        <v>10858</v>
      </c>
      <c r="J5005" s="89"/>
      <c r="K5005" s="89"/>
      <c r="L5005" s="89"/>
      <c r="M5005" s="89"/>
      <c r="N5005" s="271">
        <v>0</v>
      </c>
      <c r="O5005" s="271">
        <v>42061.1</v>
      </c>
      <c r="P5005" s="89" t="s">
        <v>670</v>
      </c>
    </row>
    <row r="5006" spans="1:16" ht="51">
      <c r="A5006" s="268">
        <v>592</v>
      </c>
      <c r="B5006" s="89"/>
      <c r="C5006" s="269" t="s">
        <v>645</v>
      </c>
      <c r="D5006" s="84">
        <v>43607</v>
      </c>
      <c r="E5006" s="85" t="s">
        <v>8990</v>
      </c>
      <c r="F5006" s="85" t="s">
        <v>3</v>
      </c>
      <c r="G5006" s="85">
        <v>1743749</v>
      </c>
      <c r="H5006" s="89"/>
      <c r="I5006" s="270" t="s">
        <v>10859</v>
      </c>
      <c r="J5006" s="89"/>
      <c r="K5006" s="89"/>
      <c r="L5006" s="89"/>
      <c r="M5006" s="89"/>
      <c r="N5006" s="271">
        <v>0</v>
      </c>
      <c r="O5006" s="271">
        <v>30</v>
      </c>
      <c r="P5006" s="89" t="s">
        <v>670</v>
      </c>
    </row>
    <row r="5007" spans="1:16" ht="51">
      <c r="A5007" s="268">
        <v>592</v>
      </c>
      <c r="B5007" s="89"/>
      <c r="C5007" s="269" t="s">
        <v>645</v>
      </c>
      <c r="D5007" s="84">
        <v>43607</v>
      </c>
      <c r="E5007" s="85" t="s">
        <v>8991</v>
      </c>
      <c r="F5007" s="85" t="s">
        <v>3</v>
      </c>
      <c r="G5007" s="85">
        <v>1743748</v>
      </c>
      <c r="H5007" s="89"/>
      <c r="I5007" s="270" t="s">
        <v>10860</v>
      </c>
      <c r="J5007" s="89"/>
      <c r="K5007" s="89"/>
      <c r="L5007" s="89"/>
      <c r="M5007" s="89"/>
      <c r="N5007" s="271">
        <v>0</v>
      </c>
      <c r="O5007" s="271">
        <v>140</v>
      </c>
      <c r="P5007" s="89" t="s">
        <v>670</v>
      </c>
    </row>
    <row r="5008" spans="1:16" ht="38.25">
      <c r="A5008" s="268">
        <v>206</v>
      </c>
      <c r="B5008" s="89"/>
      <c r="C5008" s="269" t="s">
        <v>97</v>
      </c>
      <c r="D5008" s="84">
        <v>43607</v>
      </c>
      <c r="E5008" s="85" t="s">
        <v>8992</v>
      </c>
      <c r="F5008" s="85" t="s">
        <v>3</v>
      </c>
      <c r="G5008" s="85">
        <v>1743733</v>
      </c>
      <c r="H5008" s="89"/>
      <c r="I5008" s="270" t="s">
        <v>10861</v>
      </c>
      <c r="J5008" s="89"/>
      <c r="K5008" s="89"/>
      <c r="L5008" s="89"/>
      <c r="M5008" s="89"/>
      <c r="N5008" s="271">
        <v>0</v>
      </c>
      <c r="O5008" s="271">
        <v>55</v>
      </c>
      <c r="P5008" s="89" t="s">
        <v>670</v>
      </c>
    </row>
    <row r="5009" spans="1:16" ht="38.25">
      <c r="A5009" s="268">
        <v>35</v>
      </c>
      <c r="B5009" s="89"/>
      <c r="C5009" s="269" t="s">
        <v>46</v>
      </c>
      <c r="D5009" s="84">
        <v>43607</v>
      </c>
      <c r="E5009" s="85" t="s">
        <v>8993</v>
      </c>
      <c r="F5009" s="85" t="s">
        <v>3</v>
      </c>
      <c r="G5009" s="85">
        <v>1743721</v>
      </c>
      <c r="H5009" s="89"/>
      <c r="I5009" s="270" t="s">
        <v>10862</v>
      </c>
      <c r="J5009" s="89"/>
      <c r="K5009" s="89"/>
      <c r="L5009" s="89"/>
      <c r="M5009" s="89"/>
      <c r="N5009" s="271">
        <v>0</v>
      </c>
      <c r="O5009" s="271">
        <v>30</v>
      </c>
      <c r="P5009" s="89" t="s">
        <v>670</v>
      </c>
    </row>
    <row r="5010" spans="1:16" ht="38.25">
      <c r="A5010" s="268">
        <v>212</v>
      </c>
      <c r="B5010" s="89"/>
      <c r="C5010" s="269" t="s">
        <v>100</v>
      </c>
      <c r="D5010" s="84">
        <v>43607</v>
      </c>
      <c r="E5010" s="85" t="s">
        <v>8994</v>
      </c>
      <c r="F5010" s="85" t="s">
        <v>3</v>
      </c>
      <c r="G5010" s="85">
        <v>1743708</v>
      </c>
      <c r="H5010" s="89"/>
      <c r="I5010" s="270" t="s">
        <v>10863</v>
      </c>
      <c r="J5010" s="89"/>
      <c r="K5010" s="89"/>
      <c r="L5010" s="89"/>
      <c r="M5010" s="89"/>
      <c r="N5010" s="271">
        <v>0</v>
      </c>
      <c r="O5010" s="271">
        <v>1055</v>
      </c>
      <c r="P5010" s="89" t="s">
        <v>670</v>
      </c>
    </row>
    <row r="5011" spans="1:16" ht="38.25">
      <c r="A5011" s="268" t="s">
        <v>565</v>
      </c>
      <c r="B5011" s="89"/>
      <c r="C5011" s="269" t="s">
        <v>615</v>
      </c>
      <c r="D5011" s="84">
        <v>43607</v>
      </c>
      <c r="E5011" s="85" t="s">
        <v>8995</v>
      </c>
      <c r="F5011" s="85" t="s">
        <v>3</v>
      </c>
      <c r="G5011" s="85">
        <v>1743707</v>
      </c>
      <c r="H5011" s="89"/>
      <c r="I5011" s="270" t="s">
        <v>10864</v>
      </c>
      <c r="J5011" s="89"/>
      <c r="K5011" s="89"/>
      <c r="L5011" s="89"/>
      <c r="M5011" s="89"/>
      <c r="N5011" s="271">
        <v>0</v>
      </c>
      <c r="O5011" s="271">
        <v>2.17</v>
      </c>
      <c r="P5011" s="89" t="s">
        <v>670</v>
      </c>
    </row>
    <row r="5012" spans="1:16" ht="38.25">
      <c r="A5012" s="268" t="s">
        <v>565</v>
      </c>
      <c r="B5012" s="89"/>
      <c r="C5012" s="269" t="s">
        <v>615</v>
      </c>
      <c r="D5012" s="84">
        <v>43607</v>
      </c>
      <c r="E5012" s="85" t="s">
        <v>8996</v>
      </c>
      <c r="F5012" s="85" t="s">
        <v>3</v>
      </c>
      <c r="G5012" s="85">
        <v>1743703</v>
      </c>
      <c r="H5012" s="89"/>
      <c r="I5012" s="270" t="s">
        <v>10865</v>
      </c>
      <c r="J5012" s="89"/>
      <c r="K5012" s="89"/>
      <c r="L5012" s="89"/>
      <c r="M5012" s="89"/>
      <c r="N5012" s="271">
        <v>0</v>
      </c>
      <c r="O5012" s="271">
        <v>742</v>
      </c>
      <c r="P5012" s="89" t="s">
        <v>670</v>
      </c>
    </row>
    <row r="5013" spans="1:16" ht="38.25">
      <c r="A5013" s="268">
        <v>226</v>
      </c>
      <c r="B5013" s="89"/>
      <c r="C5013" s="269" t="s">
        <v>107</v>
      </c>
      <c r="D5013" s="84">
        <v>43607</v>
      </c>
      <c r="E5013" s="85" t="s">
        <v>8997</v>
      </c>
      <c r="F5013" s="85" t="s">
        <v>3</v>
      </c>
      <c r="G5013" s="85">
        <v>1743701</v>
      </c>
      <c r="H5013" s="89"/>
      <c r="I5013" s="270" t="s">
        <v>10866</v>
      </c>
      <c r="J5013" s="89"/>
      <c r="K5013" s="89"/>
      <c r="L5013" s="89"/>
      <c r="M5013" s="89"/>
      <c r="N5013" s="271">
        <v>0</v>
      </c>
      <c r="O5013" s="271">
        <v>223.20000000000002</v>
      </c>
      <c r="P5013" s="89" t="s">
        <v>670</v>
      </c>
    </row>
    <row r="5014" spans="1:16" ht="51">
      <c r="A5014" s="268" t="s">
        <v>565</v>
      </c>
      <c r="B5014" s="89"/>
      <c r="C5014" s="269" t="s">
        <v>615</v>
      </c>
      <c r="D5014" s="84">
        <v>43607</v>
      </c>
      <c r="E5014" s="85" t="s">
        <v>8998</v>
      </c>
      <c r="F5014" s="85" t="s">
        <v>3</v>
      </c>
      <c r="G5014" s="85">
        <v>1743698</v>
      </c>
      <c r="H5014" s="89"/>
      <c r="I5014" s="270" t="s">
        <v>10867</v>
      </c>
      <c r="J5014" s="89"/>
      <c r="K5014" s="89"/>
      <c r="L5014" s="89"/>
      <c r="M5014" s="89"/>
      <c r="N5014" s="271">
        <v>0</v>
      </c>
      <c r="O5014" s="271">
        <v>458</v>
      </c>
      <c r="P5014" s="89" t="s">
        <v>670</v>
      </c>
    </row>
    <row r="5015" spans="1:16" ht="38.25">
      <c r="A5015" s="268" t="s">
        <v>565</v>
      </c>
      <c r="B5015" s="89"/>
      <c r="C5015" s="269" t="s">
        <v>615</v>
      </c>
      <c r="D5015" s="84">
        <v>43607</v>
      </c>
      <c r="E5015" s="85" t="s">
        <v>8999</v>
      </c>
      <c r="F5015" s="85" t="s">
        <v>3</v>
      </c>
      <c r="G5015" s="85">
        <v>1743697</v>
      </c>
      <c r="H5015" s="89"/>
      <c r="I5015" s="270" t="s">
        <v>10868</v>
      </c>
      <c r="J5015" s="89"/>
      <c r="K5015" s="89"/>
      <c r="L5015" s="89"/>
      <c r="M5015" s="89"/>
      <c r="N5015" s="271">
        <v>0</v>
      </c>
      <c r="O5015" s="271">
        <v>1320.64</v>
      </c>
      <c r="P5015" s="89" t="s">
        <v>670</v>
      </c>
    </row>
    <row r="5016" spans="1:16" ht="38.25">
      <c r="A5016" s="268">
        <v>35</v>
      </c>
      <c r="B5016" s="89"/>
      <c r="C5016" s="269" t="s">
        <v>46</v>
      </c>
      <c r="D5016" s="84">
        <v>43607</v>
      </c>
      <c r="E5016" s="85" t="s">
        <v>9000</v>
      </c>
      <c r="F5016" s="85" t="s">
        <v>3</v>
      </c>
      <c r="G5016" s="85">
        <v>1743545</v>
      </c>
      <c r="H5016" s="89"/>
      <c r="I5016" s="270" t="s">
        <v>10869</v>
      </c>
      <c r="J5016" s="89"/>
      <c r="K5016" s="89"/>
      <c r="L5016" s="89"/>
      <c r="M5016" s="89"/>
      <c r="N5016" s="271">
        <v>0</v>
      </c>
      <c r="O5016" s="271">
        <v>4</v>
      </c>
      <c r="P5016" s="89" t="s">
        <v>670</v>
      </c>
    </row>
    <row r="5017" spans="1:16" ht="38.25">
      <c r="A5017" s="268">
        <v>86</v>
      </c>
      <c r="B5017" s="89"/>
      <c r="C5017" s="269" t="s">
        <v>56</v>
      </c>
      <c r="D5017" s="84">
        <v>43607</v>
      </c>
      <c r="E5017" s="85" t="s">
        <v>9001</v>
      </c>
      <c r="F5017" s="85" t="s">
        <v>3</v>
      </c>
      <c r="G5017" s="85">
        <v>1743535</v>
      </c>
      <c r="H5017" s="89"/>
      <c r="I5017" s="270" t="s">
        <v>10870</v>
      </c>
      <c r="J5017" s="89"/>
      <c r="K5017" s="89"/>
      <c r="L5017" s="89"/>
      <c r="M5017" s="89"/>
      <c r="N5017" s="271">
        <v>0</v>
      </c>
      <c r="O5017" s="271">
        <v>3579.77</v>
      </c>
      <c r="P5017" s="89" t="s">
        <v>670</v>
      </c>
    </row>
    <row r="5018" spans="1:16" ht="51">
      <c r="A5018" s="268">
        <v>86</v>
      </c>
      <c r="B5018" s="89"/>
      <c r="C5018" s="269" t="s">
        <v>56</v>
      </c>
      <c r="D5018" s="84">
        <v>43607</v>
      </c>
      <c r="E5018" s="85" t="s">
        <v>9002</v>
      </c>
      <c r="F5018" s="85" t="s">
        <v>3</v>
      </c>
      <c r="G5018" s="85">
        <v>1743531</v>
      </c>
      <c r="H5018" s="89"/>
      <c r="I5018" s="270" t="s">
        <v>10871</v>
      </c>
      <c r="J5018" s="89"/>
      <c r="K5018" s="89"/>
      <c r="L5018" s="89"/>
      <c r="M5018" s="89"/>
      <c r="N5018" s="271">
        <v>0</v>
      </c>
      <c r="O5018" s="271">
        <v>9800</v>
      </c>
      <c r="P5018" s="89" t="s">
        <v>670</v>
      </c>
    </row>
    <row r="5019" spans="1:16" ht="51">
      <c r="A5019" s="268">
        <v>86</v>
      </c>
      <c r="B5019" s="89"/>
      <c r="C5019" s="269" t="s">
        <v>56</v>
      </c>
      <c r="D5019" s="84">
        <v>43607</v>
      </c>
      <c r="E5019" s="85" t="s">
        <v>9003</v>
      </c>
      <c r="F5019" s="85" t="s">
        <v>3</v>
      </c>
      <c r="G5019" s="85">
        <v>1743530</v>
      </c>
      <c r="H5019" s="89"/>
      <c r="I5019" s="270" t="s">
        <v>10872</v>
      </c>
      <c r="J5019" s="89"/>
      <c r="K5019" s="89"/>
      <c r="L5019" s="89"/>
      <c r="M5019" s="89"/>
      <c r="N5019" s="271">
        <v>0</v>
      </c>
      <c r="O5019" s="271">
        <v>25000</v>
      </c>
      <c r="P5019" s="89" t="s">
        <v>670</v>
      </c>
    </row>
    <row r="5020" spans="1:16" ht="89.25">
      <c r="A5020" s="268">
        <v>587</v>
      </c>
      <c r="B5020" s="89"/>
      <c r="C5020" s="269" t="s">
        <v>730</v>
      </c>
      <c r="D5020" s="84">
        <v>43607</v>
      </c>
      <c r="E5020" s="85" t="s">
        <v>9004</v>
      </c>
      <c r="F5020" s="85" t="s">
        <v>3</v>
      </c>
      <c r="G5020" s="85">
        <v>1743505</v>
      </c>
      <c r="H5020" s="89"/>
      <c r="I5020" s="270" t="s">
        <v>10873</v>
      </c>
      <c r="J5020" s="89"/>
      <c r="K5020" s="89"/>
      <c r="L5020" s="89"/>
      <c r="M5020" s="89"/>
      <c r="N5020" s="271">
        <v>0</v>
      </c>
      <c r="O5020" s="271">
        <v>617161</v>
      </c>
      <c r="P5020" s="89" t="s">
        <v>670</v>
      </c>
    </row>
    <row r="5021" spans="1:16" ht="51">
      <c r="A5021" s="268" t="s">
        <v>565</v>
      </c>
      <c r="B5021" s="89"/>
      <c r="C5021" s="269" t="s">
        <v>615</v>
      </c>
      <c r="D5021" s="84">
        <v>43607</v>
      </c>
      <c r="E5021" s="85" t="s">
        <v>9005</v>
      </c>
      <c r="F5021" s="85" t="s">
        <v>3</v>
      </c>
      <c r="G5021" s="85">
        <v>1743576</v>
      </c>
      <c r="H5021" s="89"/>
      <c r="I5021" s="270" t="s">
        <v>10874</v>
      </c>
      <c r="J5021" s="89"/>
      <c r="K5021" s="89"/>
      <c r="L5021" s="89"/>
      <c r="M5021" s="89"/>
      <c r="N5021" s="271">
        <v>0</v>
      </c>
      <c r="O5021" s="271">
        <v>3800</v>
      </c>
      <c r="P5021" s="89" t="s">
        <v>670</v>
      </c>
    </row>
    <row r="5022" spans="1:16" ht="38.25">
      <c r="A5022" s="268" t="s">
        <v>565</v>
      </c>
      <c r="B5022" s="89"/>
      <c r="C5022" s="269" t="s">
        <v>615</v>
      </c>
      <c r="D5022" s="84">
        <v>43607</v>
      </c>
      <c r="E5022" s="85" t="s">
        <v>9006</v>
      </c>
      <c r="F5022" s="85" t="s">
        <v>3</v>
      </c>
      <c r="G5022" s="85">
        <v>1743575</v>
      </c>
      <c r="H5022" s="89"/>
      <c r="I5022" s="270" t="s">
        <v>10875</v>
      </c>
      <c r="J5022" s="89"/>
      <c r="K5022" s="89"/>
      <c r="L5022" s="89"/>
      <c r="M5022" s="89"/>
      <c r="N5022" s="271">
        <v>0</v>
      </c>
      <c r="O5022" s="271">
        <v>700.18000000000006</v>
      </c>
      <c r="P5022" s="89" t="s">
        <v>670</v>
      </c>
    </row>
    <row r="5023" spans="1:16" ht="38.25">
      <c r="A5023" s="268" t="s">
        <v>565</v>
      </c>
      <c r="B5023" s="89"/>
      <c r="C5023" s="269" t="s">
        <v>615</v>
      </c>
      <c r="D5023" s="84">
        <v>43607</v>
      </c>
      <c r="E5023" s="85" t="s">
        <v>9007</v>
      </c>
      <c r="F5023" s="85" t="s">
        <v>3</v>
      </c>
      <c r="G5023" s="85">
        <v>1743574</v>
      </c>
      <c r="H5023" s="89"/>
      <c r="I5023" s="270" t="s">
        <v>10875</v>
      </c>
      <c r="J5023" s="89"/>
      <c r="K5023" s="89"/>
      <c r="L5023" s="89"/>
      <c r="M5023" s="89"/>
      <c r="N5023" s="271">
        <v>0</v>
      </c>
      <c r="O5023" s="271">
        <v>1633.74</v>
      </c>
      <c r="P5023" s="89" t="s">
        <v>670</v>
      </c>
    </row>
    <row r="5024" spans="1:16" ht="38.25">
      <c r="A5024" s="268" t="s">
        <v>565</v>
      </c>
      <c r="B5024" s="89"/>
      <c r="C5024" s="269" t="s">
        <v>615</v>
      </c>
      <c r="D5024" s="84">
        <v>43607</v>
      </c>
      <c r="E5024" s="85" t="s">
        <v>9008</v>
      </c>
      <c r="F5024" s="85" t="s">
        <v>3</v>
      </c>
      <c r="G5024" s="85">
        <v>1743573</v>
      </c>
      <c r="H5024" s="89"/>
      <c r="I5024" s="270" t="s">
        <v>10875</v>
      </c>
      <c r="J5024" s="89"/>
      <c r="K5024" s="89"/>
      <c r="L5024" s="89"/>
      <c r="M5024" s="89"/>
      <c r="N5024" s="271">
        <v>0</v>
      </c>
      <c r="O5024" s="271">
        <v>700.18000000000006</v>
      </c>
      <c r="P5024" s="89" t="s">
        <v>670</v>
      </c>
    </row>
    <row r="5025" spans="1:16" ht="51">
      <c r="A5025" s="268">
        <v>591</v>
      </c>
      <c r="B5025" s="89"/>
      <c r="C5025" s="269" t="s">
        <v>1368</v>
      </c>
      <c r="D5025" s="84">
        <v>43607</v>
      </c>
      <c r="E5025" s="85" t="s">
        <v>9009</v>
      </c>
      <c r="F5025" s="85" t="s">
        <v>3</v>
      </c>
      <c r="G5025" s="85">
        <v>1743567</v>
      </c>
      <c r="H5025" s="89"/>
      <c r="I5025" s="270" t="s">
        <v>10876</v>
      </c>
      <c r="J5025" s="89"/>
      <c r="K5025" s="89"/>
      <c r="L5025" s="89"/>
      <c r="M5025" s="89"/>
      <c r="N5025" s="271">
        <v>0</v>
      </c>
      <c r="O5025" s="271">
        <v>284.57</v>
      </c>
      <c r="P5025" s="89" t="s">
        <v>670</v>
      </c>
    </row>
    <row r="5026" spans="1:16" ht="51">
      <c r="A5026" s="268">
        <v>201</v>
      </c>
      <c r="B5026" s="89"/>
      <c r="C5026" s="269" t="s">
        <v>95</v>
      </c>
      <c r="D5026" s="84">
        <v>43607</v>
      </c>
      <c r="E5026" s="85" t="s">
        <v>9010</v>
      </c>
      <c r="F5026" s="85" t="s">
        <v>3</v>
      </c>
      <c r="G5026" s="85">
        <v>1743559</v>
      </c>
      <c r="H5026" s="89"/>
      <c r="I5026" s="270" t="s">
        <v>10877</v>
      </c>
      <c r="J5026" s="89"/>
      <c r="K5026" s="89"/>
      <c r="L5026" s="89"/>
      <c r="M5026" s="89"/>
      <c r="N5026" s="271">
        <v>0</v>
      </c>
      <c r="O5026" s="271">
        <v>31</v>
      </c>
      <c r="P5026" s="89" t="s">
        <v>670</v>
      </c>
    </row>
    <row r="5027" spans="1:16" ht="38.25">
      <c r="A5027" s="268" t="s">
        <v>565</v>
      </c>
      <c r="B5027" s="89"/>
      <c r="C5027" s="269" t="s">
        <v>615</v>
      </c>
      <c r="D5027" s="84">
        <v>43607</v>
      </c>
      <c r="E5027" s="85" t="s">
        <v>9011</v>
      </c>
      <c r="F5027" s="85" t="s">
        <v>3</v>
      </c>
      <c r="G5027" s="85">
        <v>1743554</v>
      </c>
      <c r="H5027" s="89"/>
      <c r="I5027" s="270" t="s">
        <v>10878</v>
      </c>
      <c r="J5027" s="89"/>
      <c r="K5027" s="89"/>
      <c r="L5027" s="89"/>
      <c r="M5027" s="89"/>
      <c r="N5027" s="271">
        <v>0</v>
      </c>
      <c r="O5027" s="271">
        <v>658.71</v>
      </c>
      <c r="P5027" s="89" t="s">
        <v>670</v>
      </c>
    </row>
    <row r="5028" spans="1:16" ht="38.25">
      <c r="A5028" s="268" t="s">
        <v>565</v>
      </c>
      <c r="B5028" s="89"/>
      <c r="C5028" s="269" t="s">
        <v>615</v>
      </c>
      <c r="D5028" s="84">
        <v>43607</v>
      </c>
      <c r="E5028" s="85" t="s">
        <v>9012</v>
      </c>
      <c r="F5028" s="85" t="s">
        <v>3</v>
      </c>
      <c r="G5028" s="85">
        <v>1743539</v>
      </c>
      <c r="H5028" s="89"/>
      <c r="I5028" s="270" t="s">
        <v>10879</v>
      </c>
      <c r="J5028" s="89"/>
      <c r="K5028" s="89"/>
      <c r="L5028" s="89"/>
      <c r="M5028" s="89"/>
      <c r="N5028" s="271">
        <v>0</v>
      </c>
      <c r="O5028" s="271">
        <v>1676.78</v>
      </c>
      <c r="P5028" s="89" t="s">
        <v>670</v>
      </c>
    </row>
    <row r="5029" spans="1:16" ht="63.75">
      <c r="A5029" s="268">
        <v>15</v>
      </c>
      <c r="B5029" s="89"/>
      <c r="C5029" s="269" t="s">
        <v>42</v>
      </c>
      <c r="D5029" s="84">
        <v>43607</v>
      </c>
      <c r="E5029" s="85" t="s">
        <v>9013</v>
      </c>
      <c r="F5029" s="85" t="s">
        <v>3</v>
      </c>
      <c r="G5029" s="85">
        <v>1743587</v>
      </c>
      <c r="H5029" s="89"/>
      <c r="I5029" s="270" t="s">
        <v>10880</v>
      </c>
      <c r="J5029" s="89"/>
      <c r="K5029" s="89"/>
      <c r="L5029" s="89"/>
      <c r="M5029" s="89"/>
      <c r="N5029" s="271">
        <v>0</v>
      </c>
      <c r="O5029" s="271">
        <v>156041.26999999999</v>
      </c>
      <c r="P5029" s="89" t="s">
        <v>670</v>
      </c>
    </row>
    <row r="5030" spans="1:16" ht="63.75">
      <c r="A5030" s="268">
        <v>15</v>
      </c>
      <c r="B5030" s="89"/>
      <c r="C5030" s="269" t="s">
        <v>42</v>
      </c>
      <c r="D5030" s="84">
        <v>43607</v>
      </c>
      <c r="E5030" s="85" t="s">
        <v>9014</v>
      </c>
      <c r="F5030" s="85" t="s">
        <v>3</v>
      </c>
      <c r="G5030" s="85">
        <v>1743588</v>
      </c>
      <c r="H5030" s="89"/>
      <c r="I5030" s="270" t="s">
        <v>10881</v>
      </c>
      <c r="J5030" s="89"/>
      <c r="K5030" s="89"/>
      <c r="L5030" s="89"/>
      <c r="M5030" s="89"/>
      <c r="N5030" s="271">
        <v>0</v>
      </c>
      <c r="O5030" s="271">
        <v>52868.47</v>
      </c>
      <c r="P5030" s="89" t="s">
        <v>670</v>
      </c>
    </row>
    <row r="5031" spans="1:16" ht="63.75">
      <c r="A5031" s="268">
        <v>47</v>
      </c>
      <c r="B5031" s="89"/>
      <c r="C5031" s="269" t="s">
        <v>49</v>
      </c>
      <c r="D5031" s="84">
        <v>43607</v>
      </c>
      <c r="E5031" s="85" t="s">
        <v>9015</v>
      </c>
      <c r="F5031" s="85" t="s">
        <v>3</v>
      </c>
      <c r="G5031" s="85">
        <v>1743602</v>
      </c>
      <c r="H5031" s="89"/>
      <c r="I5031" s="270" t="s">
        <v>10882</v>
      </c>
      <c r="J5031" s="89"/>
      <c r="K5031" s="89"/>
      <c r="L5031" s="89"/>
      <c r="M5031" s="89"/>
      <c r="N5031" s="271">
        <v>0</v>
      </c>
      <c r="O5031" s="271">
        <v>40378.550000000003</v>
      </c>
      <c r="P5031" s="89" t="s">
        <v>670</v>
      </c>
    </row>
    <row r="5032" spans="1:16" ht="76.5" hidden="1">
      <c r="A5032" s="268">
        <v>10</v>
      </c>
      <c r="B5032" s="89"/>
      <c r="C5032" s="269" t="s">
        <v>41</v>
      </c>
      <c r="D5032" s="84">
        <v>43607</v>
      </c>
      <c r="E5032" s="85" t="s">
        <v>9016</v>
      </c>
      <c r="F5032" s="85" t="s">
        <v>6</v>
      </c>
      <c r="G5032" s="85">
        <v>1045132</v>
      </c>
      <c r="H5032" s="89"/>
      <c r="I5032" s="270" t="s">
        <v>10883</v>
      </c>
      <c r="J5032" s="89"/>
      <c r="K5032" s="89"/>
      <c r="L5032" s="89"/>
      <c r="M5032" s="89"/>
      <c r="N5032" s="271">
        <v>0</v>
      </c>
      <c r="O5032" s="271">
        <v>12862.5</v>
      </c>
      <c r="P5032" s="89" t="s">
        <v>670</v>
      </c>
    </row>
    <row r="5033" spans="1:16" ht="51" hidden="1">
      <c r="A5033" s="268">
        <v>10</v>
      </c>
      <c r="B5033" s="89"/>
      <c r="C5033" s="269" t="s">
        <v>41</v>
      </c>
      <c r="D5033" s="84">
        <v>43607</v>
      </c>
      <c r="E5033" s="85" t="s">
        <v>9017</v>
      </c>
      <c r="F5033" s="85" t="s">
        <v>6</v>
      </c>
      <c r="G5033" s="85">
        <v>1045136</v>
      </c>
      <c r="H5033" s="89"/>
      <c r="I5033" s="270" t="s">
        <v>10884</v>
      </c>
      <c r="J5033" s="89"/>
      <c r="K5033" s="89"/>
      <c r="L5033" s="89"/>
      <c r="M5033" s="89"/>
      <c r="N5033" s="271">
        <v>0</v>
      </c>
      <c r="O5033" s="271">
        <v>289492</v>
      </c>
      <c r="P5033" s="89" t="s">
        <v>670</v>
      </c>
    </row>
    <row r="5034" spans="1:16" ht="76.5" hidden="1">
      <c r="A5034" s="268">
        <v>10</v>
      </c>
      <c r="B5034" s="89"/>
      <c r="C5034" s="269" t="s">
        <v>41</v>
      </c>
      <c r="D5034" s="84">
        <v>43607</v>
      </c>
      <c r="E5034" s="85" t="s">
        <v>9018</v>
      </c>
      <c r="F5034" s="85" t="s">
        <v>6</v>
      </c>
      <c r="G5034" s="85">
        <v>1045138</v>
      </c>
      <c r="H5034" s="89"/>
      <c r="I5034" s="270" t="s">
        <v>10885</v>
      </c>
      <c r="J5034" s="89"/>
      <c r="K5034" s="89"/>
      <c r="L5034" s="89"/>
      <c r="M5034" s="89"/>
      <c r="N5034" s="271">
        <v>0</v>
      </c>
      <c r="O5034" s="271">
        <v>47368.3</v>
      </c>
      <c r="P5034" s="89" t="s">
        <v>670</v>
      </c>
    </row>
    <row r="5035" spans="1:16" ht="51" hidden="1">
      <c r="A5035" s="268">
        <v>513</v>
      </c>
      <c r="B5035" s="89"/>
      <c r="C5035" s="269" t="s">
        <v>171</v>
      </c>
      <c r="D5035" s="84">
        <v>43607</v>
      </c>
      <c r="E5035" s="85" t="s">
        <v>9019</v>
      </c>
      <c r="F5035" s="85" t="s">
        <v>15</v>
      </c>
      <c r="G5035" s="85">
        <v>1045135</v>
      </c>
      <c r="H5035" s="89"/>
      <c r="I5035" s="270" t="s">
        <v>746</v>
      </c>
      <c r="J5035" s="89"/>
      <c r="K5035" s="89"/>
      <c r="L5035" s="89"/>
      <c r="M5035" s="89"/>
      <c r="N5035" s="271">
        <v>50</v>
      </c>
      <c r="O5035" s="271">
        <v>0</v>
      </c>
      <c r="P5035" s="89" t="s">
        <v>670</v>
      </c>
    </row>
    <row r="5036" spans="1:16" ht="51" hidden="1">
      <c r="A5036" s="268">
        <v>10</v>
      </c>
      <c r="B5036" s="89"/>
      <c r="C5036" s="269" t="s">
        <v>41</v>
      </c>
      <c r="D5036" s="84">
        <v>43607</v>
      </c>
      <c r="E5036" s="85" t="s">
        <v>9020</v>
      </c>
      <c r="F5036" s="85" t="s">
        <v>15</v>
      </c>
      <c r="G5036" s="85">
        <v>1045137</v>
      </c>
      <c r="H5036" s="89"/>
      <c r="I5036" s="270" t="s">
        <v>10886</v>
      </c>
      <c r="J5036" s="89"/>
      <c r="K5036" s="89"/>
      <c r="L5036" s="89"/>
      <c r="M5036" s="89"/>
      <c r="N5036" s="271">
        <v>50</v>
      </c>
      <c r="O5036" s="271">
        <v>0</v>
      </c>
      <c r="P5036" s="89" t="s">
        <v>670</v>
      </c>
    </row>
    <row r="5037" spans="1:16" ht="76.5" hidden="1">
      <c r="A5037" s="268">
        <v>10</v>
      </c>
      <c r="B5037" s="89"/>
      <c r="C5037" s="269" t="s">
        <v>41</v>
      </c>
      <c r="D5037" s="84">
        <v>43607</v>
      </c>
      <c r="E5037" s="85" t="s">
        <v>9021</v>
      </c>
      <c r="F5037" s="85" t="s">
        <v>15</v>
      </c>
      <c r="G5037" s="85">
        <v>1045139</v>
      </c>
      <c r="H5037" s="89"/>
      <c r="I5037" s="270" t="s">
        <v>10887</v>
      </c>
      <c r="J5037" s="89"/>
      <c r="K5037" s="89"/>
      <c r="L5037" s="89"/>
      <c r="M5037" s="89"/>
      <c r="N5037" s="271">
        <v>50</v>
      </c>
      <c r="O5037" s="271">
        <v>0</v>
      </c>
      <c r="P5037" s="89" t="s">
        <v>670</v>
      </c>
    </row>
    <row r="5038" spans="1:16" ht="76.5" hidden="1">
      <c r="A5038" s="268">
        <v>16</v>
      </c>
      <c r="B5038" s="89"/>
      <c r="C5038" s="269" t="s">
        <v>43</v>
      </c>
      <c r="D5038" s="84">
        <v>43607</v>
      </c>
      <c r="E5038" s="85" t="s">
        <v>9022</v>
      </c>
      <c r="F5038" s="85" t="s">
        <v>629</v>
      </c>
      <c r="G5038" s="85">
        <v>8053</v>
      </c>
      <c r="H5038" s="89"/>
      <c r="I5038" s="270" t="s">
        <v>10888</v>
      </c>
      <c r="J5038" s="89"/>
      <c r="K5038" s="89"/>
      <c r="L5038" s="89"/>
      <c r="M5038" s="89"/>
      <c r="N5038" s="271">
        <v>7.89</v>
      </c>
      <c r="O5038" s="271">
        <v>0</v>
      </c>
      <c r="P5038" s="89" t="s">
        <v>670</v>
      </c>
    </row>
    <row r="5039" spans="1:16" ht="76.5" hidden="1">
      <c r="A5039" s="268">
        <v>16</v>
      </c>
      <c r="B5039" s="89"/>
      <c r="C5039" s="269" t="s">
        <v>43</v>
      </c>
      <c r="D5039" s="84">
        <v>43607</v>
      </c>
      <c r="E5039" s="85" t="s">
        <v>9023</v>
      </c>
      <c r="F5039" s="85" t="s">
        <v>629</v>
      </c>
      <c r="G5039" s="85">
        <v>8052</v>
      </c>
      <c r="H5039" s="89"/>
      <c r="I5039" s="270" t="s">
        <v>10889</v>
      </c>
      <c r="J5039" s="89"/>
      <c r="K5039" s="89"/>
      <c r="L5039" s="89"/>
      <c r="M5039" s="89"/>
      <c r="N5039" s="271">
        <v>626.09</v>
      </c>
      <c r="O5039" s="271">
        <v>0</v>
      </c>
      <c r="P5039" s="89" t="s">
        <v>670</v>
      </c>
    </row>
    <row r="5040" spans="1:16" ht="76.5" hidden="1">
      <c r="A5040" s="268">
        <v>10</v>
      </c>
      <c r="B5040" s="89"/>
      <c r="C5040" s="269" t="s">
        <v>41</v>
      </c>
      <c r="D5040" s="84">
        <v>43607</v>
      </c>
      <c r="E5040" s="85" t="s">
        <v>9024</v>
      </c>
      <c r="F5040" s="85" t="s">
        <v>15</v>
      </c>
      <c r="G5040" s="85">
        <v>1045133</v>
      </c>
      <c r="H5040" s="89"/>
      <c r="I5040" s="270" t="s">
        <v>10890</v>
      </c>
      <c r="J5040" s="89"/>
      <c r="K5040" s="89"/>
      <c r="L5040" s="89"/>
      <c r="M5040" s="89"/>
      <c r="N5040" s="271">
        <v>50</v>
      </c>
      <c r="O5040" s="271">
        <v>0</v>
      </c>
      <c r="P5040" s="89" t="s">
        <v>670</v>
      </c>
    </row>
    <row r="5041" spans="1:16" ht="89.25" hidden="1">
      <c r="A5041" s="268">
        <v>25</v>
      </c>
      <c r="B5041" s="89"/>
      <c r="C5041" s="269" t="s">
        <v>45</v>
      </c>
      <c r="D5041" s="84">
        <v>43607</v>
      </c>
      <c r="E5041" s="85" t="s">
        <v>9025</v>
      </c>
      <c r="F5041" s="85" t="s">
        <v>671</v>
      </c>
      <c r="G5041" s="85">
        <v>425262</v>
      </c>
      <c r="H5041" s="89"/>
      <c r="I5041" s="270" t="s">
        <v>10891</v>
      </c>
      <c r="J5041" s="89"/>
      <c r="K5041" s="89"/>
      <c r="L5041" s="89"/>
      <c r="M5041" s="89"/>
      <c r="N5041" s="271">
        <v>508143.51</v>
      </c>
      <c r="O5041" s="271">
        <v>0</v>
      </c>
      <c r="P5041" s="89" t="s">
        <v>670</v>
      </c>
    </row>
    <row r="5042" spans="1:16" ht="76.5" hidden="1">
      <c r="A5042" s="268">
        <v>25</v>
      </c>
      <c r="B5042" s="89"/>
      <c r="C5042" s="269" t="s">
        <v>45</v>
      </c>
      <c r="D5042" s="84">
        <v>43607</v>
      </c>
      <c r="E5042" s="85" t="s">
        <v>9025</v>
      </c>
      <c r="F5042" s="85" t="s">
        <v>671</v>
      </c>
      <c r="G5042" s="85">
        <v>425263</v>
      </c>
      <c r="H5042" s="89"/>
      <c r="I5042" s="270" t="s">
        <v>10892</v>
      </c>
      <c r="J5042" s="89"/>
      <c r="K5042" s="89"/>
      <c r="L5042" s="89"/>
      <c r="M5042" s="89"/>
      <c r="N5042" s="271">
        <v>455580.15</v>
      </c>
      <c r="O5042" s="271">
        <v>0</v>
      </c>
      <c r="P5042" s="89" t="s">
        <v>670</v>
      </c>
    </row>
    <row r="5043" spans="1:16" ht="76.5" hidden="1">
      <c r="A5043" s="268">
        <v>25</v>
      </c>
      <c r="B5043" s="89"/>
      <c r="C5043" s="269" t="s">
        <v>45</v>
      </c>
      <c r="D5043" s="84">
        <v>43607</v>
      </c>
      <c r="E5043" s="85" t="s">
        <v>9025</v>
      </c>
      <c r="F5043" s="85" t="s">
        <v>671</v>
      </c>
      <c r="G5043" s="85">
        <v>425260</v>
      </c>
      <c r="H5043" s="89"/>
      <c r="I5043" s="270" t="s">
        <v>10893</v>
      </c>
      <c r="J5043" s="89"/>
      <c r="K5043" s="89"/>
      <c r="L5043" s="89"/>
      <c r="M5043" s="89"/>
      <c r="N5043" s="271">
        <v>1325096.69</v>
      </c>
      <c r="O5043" s="271">
        <v>0</v>
      </c>
      <c r="P5043" s="89" t="s">
        <v>670</v>
      </c>
    </row>
    <row r="5044" spans="1:16" ht="89.25" hidden="1">
      <c r="A5044" s="268">
        <v>25</v>
      </c>
      <c r="B5044" s="89"/>
      <c r="C5044" s="269" t="s">
        <v>45</v>
      </c>
      <c r="D5044" s="84">
        <v>43607</v>
      </c>
      <c r="E5044" s="85" t="s">
        <v>9025</v>
      </c>
      <c r="F5044" s="85" t="s">
        <v>671</v>
      </c>
      <c r="G5044" s="85">
        <v>425264</v>
      </c>
      <c r="H5044" s="89"/>
      <c r="I5044" s="270" t="s">
        <v>10894</v>
      </c>
      <c r="J5044" s="89"/>
      <c r="K5044" s="89"/>
      <c r="L5044" s="89"/>
      <c r="M5044" s="89"/>
      <c r="N5044" s="271">
        <v>410620.5</v>
      </c>
      <c r="O5044" s="271">
        <v>0</v>
      </c>
      <c r="P5044" s="89" t="s">
        <v>670</v>
      </c>
    </row>
    <row r="5045" spans="1:16" ht="76.5" hidden="1">
      <c r="A5045" s="268">
        <v>25</v>
      </c>
      <c r="B5045" s="89"/>
      <c r="C5045" s="269" t="s">
        <v>45</v>
      </c>
      <c r="D5045" s="84">
        <v>43607</v>
      </c>
      <c r="E5045" s="85" t="s">
        <v>9025</v>
      </c>
      <c r="F5045" s="85" t="s">
        <v>671</v>
      </c>
      <c r="G5045" s="85">
        <v>425261</v>
      </c>
      <c r="H5045" s="89"/>
      <c r="I5045" s="270" t="s">
        <v>10895</v>
      </c>
      <c r="J5045" s="89"/>
      <c r="K5045" s="89"/>
      <c r="L5045" s="89"/>
      <c r="M5045" s="89"/>
      <c r="N5045" s="271">
        <v>1425396.24</v>
      </c>
      <c r="O5045" s="271">
        <v>0</v>
      </c>
      <c r="P5045" s="89" t="s">
        <v>670</v>
      </c>
    </row>
    <row r="5046" spans="1:16" ht="63.75" hidden="1">
      <c r="A5046" s="268">
        <v>47</v>
      </c>
      <c r="B5046" s="89"/>
      <c r="C5046" s="269" t="s">
        <v>49</v>
      </c>
      <c r="D5046" s="84">
        <v>43607</v>
      </c>
      <c r="E5046" s="85" t="s">
        <v>9026</v>
      </c>
      <c r="F5046" s="85" t="s">
        <v>6</v>
      </c>
      <c r="G5046" s="85">
        <v>1121378</v>
      </c>
      <c r="H5046" s="89"/>
      <c r="I5046" s="270" t="s">
        <v>10896</v>
      </c>
      <c r="J5046" s="89"/>
      <c r="K5046" s="89"/>
      <c r="L5046" s="89"/>
      <c r="M5046" s="89"/>
      <c r="N5046" s="271">
        <v>0</v>
      </c>
      <c r="O5046" s="271">
        <v>145468.4</v>
      </c>
      <c r="P5046" s="89" t="s">
        <v>670</v>
      </c>
    </row>
    <row r="5047" spans="1:16" ht="63.75" hidden="1">
      <c r="A5047" s="268">
        <v>573</v>
      </c>
      <c r="B5047" s="89"/>
      <c r="C5047" s="269" t="s">
        <v>178</v>
      </c>
      <c r="D5047" s="84">
        <v>43607</v>
      </c>
      <c r="E5047" s="85" t="s">
        <v>9027</v>
      </c>
      <c r="F5047" s="85" t="s">
        <v>11</v>
      </c>
      <c r="G5047" s="85">
        <v>954728</v>
      </c>
      <c r="H5047" s="89"/>
      <c r="I5047" s="270" t="s">
        <v>10897</v>
      </c>
      <c r="J5047" s="89"/>
      <c r="K5047" s="89"/>
      <c r="L5047" s="89"/>
      <c r="M5047" s="89"/>
      <c r="N5047" s="271">
        <v>50</v>
      </c>
      <c r="O5047" s="271">
        <v>0</v>
      </c>
      <c r="P5047" s="89" t="s">
        <v>670</v>
      </c>
    </row>
    <row r="5048" spans="1:16" ht="51" hidden="1">
      <c r="A5048" s="268">
        <v>119</v>
      </c>
      <c r="B5048" s="89"/>
      <c r="C5048" s="269" t="s">
        <v>63</v>
      </c>
      <c r="D5048" s="84">
        <v>43607</v>
      </c>
      <c r="E5048" s="85" t="s">
        <v>9028</v>
      </c>
      <c r="F5048" s="85" t="s">
        <v>11</v>
      </c>
      <c r="G5048" s="85">
        <v>954723</v>
      </c>
      <c r="H5048" s="89"/>
      <c r="I5048" s="270" t="s">
        <v>10898</v>
      </c>
      <c r="J5048" s="89"/>
      <c r="K5048" s="89"/>
      <c r="L5048" s="89"/>
      <c r="M5048" s="89"/>
      <c r="N5048" s="271">
        <v>50</v>
      </c>
      <c r="O5048" s="271">
        <v>0</v>
      </c>
      <c r="P5048" s="89" t="s">
        <v>670</v>
      </c>
    </row>
    <row r="5049" spans="1:16" ht="76.5" hidden="1">
      <c r="A5049" s="268" t="s">
        <v>557</v>
      </c>
      <c r="B5049" s="89"/>
      <c r="C5049" s="269" t="s">
        <v>781</v>
      </c>
      <c r="D5049" s="84">
        <v>43607</v>
      </c>
      <c r="E5049" s="85" t="s">
        <v>9029</v>
      </c>
      <c r="F5049" s="85" t="s">
        <v>6</v>
      </c>
      <c r="G5049" s="85">
        <v>1121539</v>
      </c>
      <c r="H5049" s="89"/>
      <c r="I5049" s="270" t="s">
        <v>10899</v>
      </c>
      <c r="J5049" s="89"/>
      <c r="K5049" s="89"/>
      <c r="L5049" s="89"/>
      <c r="M5049" s="89"/>
      <c r="N5049" s="271">
        <v>0</v>
      </c>
      <c r="O5049" s="271">
        <v>150000</v>
      </c>
      <c r="P5049" s="89" t="s">
        <v>670</v>
      </c>
    </row>
    <row r="5050" spans="1:16" ht="63.75" hidden="1">
      <c r="A5050" s="268" t="s">
        <v>556</v>
      </c>
      <c r="B5050" s="89"/>
      <c r="C5050" s="269" t="s">
        <v>616</v>
      </c>
      <c r="D5050" s="84">
        <v>43607</v>
      </c>
      <c r="E5050" s="85" t="s">
        <v>9030</v>
      </c>
      <c r="F5050" s="85" t="s">
        <v>6</v>
      </c>
      <c r="G5050" s="85">
        <v>1121602</v>
      </c>
      <c r="H5050" s="89"/>
      <c r="I5050" s="270" t="s">
        <v>10900</v>
      </c>
      <c r="J5050" s="89"/>
      <c r="K5050" s="89"/>
      <c r="L5050" s="89"/>
      <c r="M5050" s="89"/>
      <c r="N5050" s="271">
        <v>0</v>
      </c>
      <c r="O5050" s="271">
        <v>191887.58</v>
      </c>
      <c r="P5050" s="89" t="s">
        <v>670</v>
      </c>
    </row>
    <row r="5051" spans="1:16" ht="63.75" hidden="1">
      <c r="A5051" s="268">
        <v>41</v>
      </c>
      <c r="B5051" s="89"/>
      <c r="C5051" s="269" t="s">
        <v>47</v>
      </c>
      <c r="D5051" s="84">
        <v>43607</v>
      </c>
      <c r="E5051" s="85" t="s">
        <v>9031</v>
      </c>
      <c r="F5051" s="85" t="s">
        <v>6</v>
      </c>
      <c r="G5051" s="85">
        <v>1121614</v>
      </c>
      <c r="H5051" s="89"/>
      <c r="I5051" s="270" t="s">
        <v>10901</v>
      </c>
      <c r="J5051" s="89"/>
      <c r="K5051" s="89"/>
      <c r="L5051" s="89"/>
      <c r="M5051" s="89"/>
      <c r="N5051" s="271">
        <v>0</v>
      </c>
      <c r="O5051" s="271">
        <v>1783674</v>
      </c>
      <c r="P5051" s="89" t="s">
        <v>670</v>
      </c>
    </row>
    <row r="5052" spans="1:16" ht="63.75" hidden="1">
      <c r="A5052" s="268">
        <v>576</v>
      </c>
      <c r="B5052" s="89"/>
      <c r="C5052" s="269" t="s">
        <v>1367</v>
      </c>
      <c r="D5052" s="84">
        <v>43607</v>
      </c>
      <c r="E5052" s="85" t="s">
        <v>9032</v>
      </c>
      <c r="F5052" s="85" t="s">
        <v>11</v>
      </c>
      <c r="G5052" s="85">
        <v>954734</v>
      </c>
      <c r="H5052" s="89"/>
      <c r="I5052" s="270" t="s">
        <v>10902</v>
      </c>
      <c r="J5052" s="89"/>
      <c r="K5052" s="89"/>
      <c r="L5052" s="89"/>
      <c r="M5052" s="89"/>
      <c r="N5052" s="271">
        <v>376.6</v>
      </c>
      <c r="O5052" s="271">
        <v>0</v>
      </c>
      <c r="P5052" s="89" t="s">
        <v>670</v>
      </c>
    </row>
    <row r="5053" spans="1:16" ht="51" hidden="1">
      <c r="A5053" s="268">
        <v>117</v>
      </c>
      <c r="B5053" s="89"/>
      <c r="C5053" s="269" t="s">
        <v>62</v>
      </c>
      <c r="D5053" s="84">
        <v>43607</v>
      </c>
      <c r="E5053" s="85" t="s">
        <v>9033</v>
      </c>
      <c r="F5053" s="85" t="s">
        <v>11</v>
      </c>
      <c r="G5053" s="85">
        <v>954799</v>
      </c>
      <c r="H5053" s="89"/>
      <c r="I5053" s="270" t="s">
        <v>10903</v>
      </c>
      <c r="J5053" s="89"/>
      <c r="K5053" s="89"/>
      <c r="L5053" s="89"/>
      <c r="M5053" s="89"/>
      <c r="N5053" s="271">
        <v>50</v>
      </c>
      <c r="O5053" s="271">
        <v>0</v>
      </c>
      <c r="P5053" s="89" t="s">
        <v>670</v>
      </c>
    </row>
    <row r="5054" spans="1:16" ht="51" hidden="1">
      <c r="A5054" s="268">
        <v>117</v>
      </c>
      <c r="B5054" s="89"/>
      <c r="C5054" s="269" t="s">
        <v>62</v>
      </c>
      <c r="D5054" s="84">
        <v>43607</v>
      </c>
      <c r="E5054" s="85" t="s">
        <v>9034</v>
      </c>
      <c r="F5054" s="85" t="s">
        <v>11</v>
      </c>
      <c r="G5054" s="85">
        <v>954801</v>
      </c>
      <c r="H5054" s="89"/>
      <c r="I5054" s="270" t="s">
        <v>10904</v>
      </c>
      <c r="J5054" s="89"/>
      <c r="K5054" s="89"/>
      <c r="L5054" s="89"/>
      <c r="M5054" s="89"/>
      <c r="N5054" s="271">
        <v>50</v>
      </c>
      <c r="O5054" s="271">
        <v>0</v>
      </c>
      <c r="P5054" s="89" t="s">
        <v>670</v>
      </c>
    </row>
    <row r="5055" spans="1:16" ht="51" hidden="1">
      <c r="A5055" s="268">
        <v>119</v>
      </c>
      <c r="B5055" s="89"/>
      <c r="C5055" s="269" t="s">
        <v>63</v>
      </c>
      <c r="D5055" s="84">
        <v>43607</v>
      </c>
      <c r="E5055" s="85" t="s">
        <v>9035</v>
      </c>
      <c r="F5055" s="85" t="s">
        <v>11</v>
      </c>
      <c r="G5055" s="85">
        <v>954802</v>
      </c>
      <c r="H5055" s="89"/>
      <c r="I5055" s="270" t="s">
        <v>10905</v>
      </c>
      <c r="J5055" s="89"/>
      <c r="K5055" s="89"/>
      <c r="L5055" s="89"/>
      <c r="M5055" s="89"/>
      <c r="N5055" s="271">
        <v>50</v>
      </c>
      <c r="O5055" s="271">
        <v>0</v>
      </c>
      <c r="P5055" s="89" t="s">
        <v>670</v>
      </c>
    </row>
    <row r="5056" spans="1:16" ht="51" hidden="1">
      <c r="A5056" s="268">
        <v>16</v>
      </c>
      <c r="B5056" s="89"/>
      <c r="C5056" s="269" t="s">
        <v>43</v>
      </c>
      <c r="D5056" s="84">
        <v>43607</v>
      </c>
      <c r="E5056" s="85" t="s">
        <v>9036</v>
      </c>
      <c r="F5056" s="85" t="s">
        <v>15</v>
      </c>
      <c r="G5056" s="85">
        <v>8073</v>
      </c>
      <c r="H5056" s="89"/>
      <c r="I5056" s="270" t="s">
        <v>10906</v>
      </c>
      <c r="J5056" s="89"/>
      <c r="K5056" s="89"/>
      <c r="L5056" s="89"/>
      <c r="M5056" s="89"/>
      <c r="N5056" s="271">
        <v>270</v>
      </c>
      <c r="O5056" s="271">
        <v>0</v>
      </c>
      <c r="P5056" s="89" t="s">
        <v>670</v>
      </c>
    </row>
    <row r="5057" spans="1:16" ht="102" hidden="1">
      <c r="A5057" s="268">
        <v>197</v>
      </c>
      <c r="B5057" s="89"/>
      <c r="C5057" s="269" t="s">
        <v>1353</v>
      </c>
      <c r="D5057" s="84">
        <v>43607</v>
      </c>
      <c r="E5057" s="85" t="s">
        <v>9037</v>
      </c>
      <c r="F5057" s="85" t="s">
        <v>629</v>
      </c>
      <c r="G5057" s="85">
        <v>8045</v>
      </c>
      <c r="H5057" s="89"/>
      <c r="I5057" s="270" t="s">
        <v>10907</v>
      </c>
      <c r="J5057" s="89"/>
      <c r="K5057" s="89"/>
      <c r="L5057" s="89"/>
      <c r="M5057" s="89"/>
      <c r="N5057" s="271">
        <v>14788.27</v>
      </c>
      <c r="O5057" s="271">
        <v>0</v>
      </c>
      <c r="P5057" s="89" t="s">
        <v>670</v>
      </c>
    </row>
    <row r="5058" spans="1:16" ht="51" hidden="1">
      <c r="A5058" s="268">
        <v>513</v>
      </c>
      <c r="B5058" s="89"/>
      <c r="C5058" s="269" t="s">
        <v>171</v>
      </c>
      <c r="D5058" s="84">
        <v>43607</v>
      </c>
      <c r="E5058" s="85" t="s">
        <v>9038</v>
      </c>
      <c r="F5058" s="85" t="s">
        <v>15</v>
      </c>
      <c r="G5058" s="85">
        <v>1045924</v>
      </c>
      <c r="H5058" s="89"/>
      <c r="I5058" s="270" t="s">
        <v>10908</v>
      </c>
      <c r="J5058" s="89"/>
      <c r="K5058" s="89"/>
      <c r="L5058" s="89"/>
      <c r="M5058" s="89"/>
      <c r="N5058" s="271">
        <v>50</v>
      </c>
      <c r="O5058" s="271">
        <v>0</v>
      </c>
      <c r="P5058" s="89" t="s">
        <v>670</v>
      </c>
    </row>
    <row r="5059" spans="1:16" ht="63.75" hidden="1">
      <c r="A5059" s="268">
        <v>597</v>
      </c>
      <c r="B5059" s="89"/>
      <c r="C5059" s="269" t="s">
        <v>734</v>
      </c>
      <c r="D5059" s="84">
        <v>43607</v>
      </c>
      <c r="E5059" s="85" t="s">
        <v>9039</v>
      </c>
      <c r="F5059" s="85" t="s">
        <v>15</v>
      </c>
      <c r="G5059" s="85">
        <v>1045926</v>
      </c>
      <c r="H5059" s="89"/>
      <c r="I5059" s="270" t="s">
        <v>10909</v>
      </c>
      <c r="J5059" s="89"/>
      <c r="K5059" s="89"/>
      <c r="L5059" s="89"/>
      <c r="M5059" s="89"/>
      <c r="N5059" s="271">
        <v>50</v>
      </c>
      <c r="O5059" s="271">
        <v>0</v>
      </c>
      <c r="P5059" s="89" t="s">
        <v>670</v>
      </c>
    </row>
    <row r="5060" spans="1:16" ht="63.75" hidden="1">
      <c r="A5060" s="268">
        <v>513</v>
      </c>
      <c r="B5060" s="89"/>
      <c r="C5060" s="269" t="s">
        <v>171</v>
      </c>
      <c r="D5060" s="84">
        <v>43607</v>
      </c>
      <c r="E5060" s="85" t="s">
        <v>9040</v>
      </c>
      <c r="F5060" s="85" t="s">
        <v>15</v>
      </c>
      <c r="G5060" s="85">
        <v>1045930</v>
      </c>
      <c r="H5060" s="89"/>
      <c r="I5060" s="270" t="s">
        <v>10910</v>
      </c>
      <c r="J5060" s="89"/>
      <c r="K5060" s="89"/>
      <c r="L5060" s="89"/>
      <c r="M5060" s="89"/>
      <c r="N5060" s="271">
        <v>50</v>
      </c>
      <c r="O5060" s="271">
        <v>0</v>
      </c>
      <c r="P5060" s="89" t="s">
        <v>670</v>
      </c>
    </row>
    <row r="5061" spans="1:16" ht="63.75" hidden="1">
      <c r="A5061" s="268">
        <v>513</v>
      </c>
      <c r="B5061" s="89"/>
      <c r="C5061" s="269" t="s">
        <v>171</v>
      </c>
      <c r="D5061" s="84">
        <v>43607</v>
      </c>
      <c r="E5061" s="85" t="s">
        <v>9041</v>
      </c>
      <c r="F5061" s="85" t="s">
        <v>15</v>
      </c>
      <c r="G5061" s="85">
        <v>1046079</v>
      </c>
      <c r="H5061" s="89"/>
      <c r="I5061" s="270" t="s">
        <v>10911</v>
      </c>
      <c r="J5061" s="89"/>
      <c r="K5061" s="89"/>
      <c r="L5061" s="89"/>
      <c r="M5061" s="89"/>
      <c r="N5061" s="271">
        <v>50</v>
      </c>
      <c r="O5061" s="271">
        <v>0</v>
      </c>
      <c r="P5061" s="89" t="s">
        <v>670</v>
      </c>
    </row>
    <row r="5062" spans="1:16" ht="63.75" hidden="1">
      <c r="A5062" s="268">
        <v>513</v>
      </c>
      <c r="B5062" s="89"/>
      <c r="C5062" s="269" t="s">
        <v>171</v>
      </c>
      <c r="D5062" s="84">
        <v>43607</v>
      </c>
      <c r="E5062" s="85" t="s">
        <v>9042</v>
      </c>
      <c r="F5062" s="85" t="s">
        <v>15</v>
      </c>
      <c r="G5062" s="85">
        <v>1046081</v>
      </c>
      <c r="H5062" s="89"/>
      <c r="I5062" s="270" t="s">
        <v>10911</v>
      </c>
      <c r="J5062" s="89"/>
      <c r="K5062" s="89"/>
      <c r="L5062" s="89"/>
      <c r="M5062" s="89"/>
      <c r="N5062" s="271">
        <v>50</v>
      </c>
      <c r="O5062" s="271">
        <v>0</v>
      </c>
      <c r="P5062" s="89" t="s">
        <v>670</v>
      </c>
    </row>
    <row r="5063" spans="1:16" ht="51">
      <c r="A5063" s="268" t="s">
        <v>565</v>
      </c>
      <c r="B5063" s="89"/>
      <c r="C5063" s="269" t="s">
        <v>615</v>
      </c>
      <c r="D5063" s="84">
        <v>43608</v>
      </c>
      <c r="E5063" s="85" t="s">
        <v>9043</v>
      </c>
      <c r="F5063" s="85" t="s">
        <v>3</v>
      </c>
      <c r="G5063" s="85">
        <v>1744056</v>
      </c>
      <c r="H5063" s="89"/>
      <c r="I5063" s="270" t="s">
        <v>10912</v>
      </c>
      <c r="J5063" s="89"/>
      <c r="K5063" s="89"/>
      <c r="L5063" s="89"/>
      <c r="M5063" s="89"/>
      <c r="N5063" s="271">
        <v>0</v>
      </c>
      <c r="O5063" s="271">
        <v>3485</v>
      </c>
      <c r="P5063" s="89" t="s">
        <v>670</v>
      </c>
    </row>
    <row r="5064" spans="1:16" ht="38.25">
      <c r="A5064" s="268">
        <v>526</v>
      </c>
      <c r="B5064" s="89"/>
      <c r="C5064" s="269" t="s">
        <v>610</v>
      </c>
      <c r="D5064" s="84">
        <v>43608</v>
      </c>
      <c r="E5064" s="85" t="s">
        <v>9044</v>
      </c>
      <c r="F5064" s="85" t="s">
        <v>3</v>
      </c>
      <c r="G5064" s="85">
        <v>1744051</v>
      </c>
      <c r="H5064" s="89"/>
      <c r="I5064" s="270" t="s">
        <v>10913</v>
      </c>
      <c r="J5064" s="89"/>
      <c r="K5064" s="89"/>
      <c r="L5064" s="89"/>
      <c r="M5064" s="89"/>
      <c r="N5064" s="271">
        <v>0</v>
      </c>
      <c r="O5064" s="271">
        <v>51</v>
      </c>
      <c r="P5064" s="89" t="s">
        <v>670</v>
      </c>
    </row>
    <row r="5065" spans="1:16" ht="51">
      <c r="A5065" s="268">
        <v>46</v>
      </c>
      <c r="B5065" s="89"/>
      <c r="C5065" s="269" t="s">
        <v>48</v>
      </c>
      <c r="D5065" s="84">
        <v>43608</v>
      </c>
      <c r="E5065" s="85" t="s">
        <v>9045</v>
      </c>
      <c r="F5065" s="85" t="s">
        <v>3</v>
      </c>
      <c r="G5065" s="85">
        <v>1744035</v>
      </c>
      <c r="H5065" s="89"/>
      <c r="I5065" s="270" t="s">
        <v>10914</v>
      </c>
      <c r="J5065" s="89"/>
      <c r="K5065" s="89"/>
      <c r="L5065" s="89"/>
      <c r="M5065" s="89"/>
      <c r="N5065" s="271">
        <v>0</v>
      </c>
      <c r="O5065" s="271">
        <v>5000</v>
      </c>
      <c r="P5065" s="89" t="s">
        <v>670</v>
      </c>
    </row>
    <row r="5066" spans="1:16" ht="38.25">
      <c r="A5066" s="268">
        <v>70</v>
      </c>
      <c r="B5066" s="89"/>
      <c r="C5066" s="269" t="s">
        <v>53</v>
      </c>
      <c r="D5066" s="84">
        <v>43608</v>
      </c>
      <c r="E5066" s="85" t="s">
        <v>9046</v>
      </c>
      <c r="F5066" s="85" t="s">
        <v>3</v>
      </c>
      <c r="G5066" s="85">
        <v>1744028</v>
      </c>
      <c r="H5066" s="89"/>
      <c r="I5066" s="270" t="s">
        <v>10915</v>
      </c>
      <c r="J5066" s="89"/>
      <c r="K5066" s="89"/>
      <c r="L5066" s="89"/>
      <c r="M5066" s="89"/>
      <c r="N5066" s="271">
        <v>0</v>
      </c>
      <c r="O5066" s="271">
        <v>927.5</v>
      </c>
      <c r="P5066" s="89" t="s">
        <v>670</v>
      </c>
    </row>
    <row r="5067" spans="1:16" ht="51">
      <c r="A5067" s="268">
        <v>41</v>
      </c>
      <c r="B5067" s="89"/>
      <c r="C5067" s="269" t="s">
        <v>47</v>
      </c>
      <c r="D5067" s="84">
        <v>43608</v>
      </c>
      <c r="E5067" s="85" t="s">
        <v>9047</v>
      </c>
      <c r="F5067" s="85" t="s">
        <v>3</v>
      </c>
      <c r="G5067" s="85">
        <v>1744016</v>
      </c>
      <c r="H5067" s="89"/>
      <c r="I5067" s="270" t="s">
        <v>10916</v>
      </c>
      <c r="J5067" s="89"/>
      <c r="K5067" s="89"/>
      <c r="L5067" s="89"/>
      <c r="M5067" s="89"/>
      <c r="N5067" s="271">
        <v>0</v>
      </c>
      <c r="O5067" s="271">
        <v>1079.8800000000001</v>
      </c>
      <c r="P5067" s="89" t="s">
        <v>670</v>
      </c>
    </row>
    <row r="5068" spans="1:16" ht="63.75">
      <c r="A5068" s="268" t="s">
        <v>565</v>
      </c>
      <c r="B5068" s="89"/>
      <c r="C5068" s="269" t="s">
        <v>615</v>
      </c>
      <c r="D5068" s="84">
        <v>43608</v>
      </c>
      <c r="E5068" s="85" t="s">
        <v>9048</v>
      </c>
      <c r="F5068" s="85" t="s">
        <v>3</v>
      </c>
      <c r="G5068" s="85">
        <v>1744002</v>
      </c>
      <c r="H5068" s="89"/>
      <c r="I5068" s="270" t="s">
        <v>10917</v>
      </c>
      <c r="J5068" s="89"/>
      <c r="K5068" s="89"/>
      <c r="L5068" s="89"/>
      <c r="M5068" s="89"/>
      <c r="N5068" s="271">
        <v>0</v>
      </c>
      <c r="O5068" s="271">
        <v>2478.2800000000002</v>
      </c>
      <c r="P5068" s="89" t="s">
        <v>670</v>
      </c>
    </row>
    <row r="5069" spans="1:16" ht="51">
      <c r="A5069" s="268" t="s">
        <v>565</v>
      </c>
      <c r="B5069" s="89"/>
      <c r="C5069" s="269" t="s">
        <v>615</v>
      </c>
      <c r="D5069" s="84">
        <v>43608</v>
      </c>
      <c r="E5069" s="85" t="s">
        <v>9049</v>
      </c>
      <c r="F5069" s="85" t="s">
        <v>3</v>
      </c>
      <c r="G5069" s="85">
        <v>1743997</v>
      </c>
      <c r="H5069" s="89"/>
      <c r="I5069" s="270" t="s">
        <v>10918</v>
      </c>
      <c r="J5069" s="89"/>
      <c r="K5069" s="89"/>
      <c r="L5069" s="89"/>
      <c r="M5069" s="89"/>
      <c r="N5069" s="271">
        <v>0</v>
      </c>
      <c r="O5069" s="271">
        <v>768.04</v>
      </c>
      <c r="P5069" s="89" t="s">
        <v>670</v>
      </c>
    </row>
    <row r="5070" spans="1:16" ht="38.25">
      <c r="A5070" s="268" t="s">
        <v>565</v>
      </c>
      <c r="B5070" s="89"/>
      <c r="C5070" s="269" t="s">
        <v>615</v>
      </c>
      <c r="D5070" s="84">
        <v>43608</v>
      </c>
      <c r="E5070" s="85" t="s">
        <v>9050</v>
      </c>
      <c r="F5070" s="85" t="s">
        <v>3</v>
      </c>
      <c r="G5070" s="85">
        <v>1743988</v>
      </c>
      <c r="H5070" s="89"/>
      <c r="I5070" s="270" t="s">
        <v>10919</v>
      </c>
      <c r="J5070" s="89"/>
      <c r="K5070" s="89"/>
      <c r="L5070" s="89"/>
      <c r="M5070" s="89"/>
      <c r="N5070" s="271">
        <v>0</v>
      </c>
      <c r="O5070" s="271">
        <v>1669.83</v>
      </c>
      <c r="P5070" s="89" t="s">
        <v>670</v>
      </c>
    </row>
    <row r="5071" spans="1:16" ht="51">
      <c r="A5071" s="268">
        <v>293</v>
      </c>
      <c r="B5071" s="89"/>
      <c r="C5071" s="269" t="s">
        <v>131</v>
      </c>
      <c r="D5071" s="84">
        <v>43608</v>
      </c>
      <c r="E5071" s="85" t="s">
        <v>9051</v>
      </c>
      <c r="F5071" s="85" t="s">
        <v>3</v>
      </c>
      <c r="G5071" s="85">
        <v>1743970</v>
      </c>
      <c r="H5071" s="89"/>
      <c r="I5071" s="270" t="s">
        <v>10920</v>
      </c>
      <c r="J5071" s="89"/>
      <c r="K5071" s="89"/>
      <c r="L5071" s="89"/>
      <c r="M5071" s="89"/>
      <c r="N5071" s="271">
        <v>0</v>
      </c>
      <c r="O5071" s="271">
        <v>1059.75</v>
      </c>
      <c r="P5071" s="89" t="s">
        <v>670</v>
      </c>
    </row>
    <row r="5072" spans="1:16" ht="38.25">
      <c r="A5072" s="268" t="s">
        <v>565</v>
      </c>
      <c r="B5072" s="89"/>
      <c r="C5072" s="269" t="s">
        <v>615</v>
      </c>
      <c r="D5072" s="84">
        <v>43608</v>
      </c>
      <c r="E5072" s="85" t="s">
        <v>9052</v>
      </c>
      <c r="F5072" s="85" t="s">
        <v>3</v>
      </c>
      <c r="G5072" s="85">
        <v>1743967</v>
      </c>
      <c r="H5072" s="89"/>
      <c r="I5072" s="270" t="s">
        <v>10921</v>
      </c>
      <c r="J5072" s="89"/>
      <c r="K5072" s="89"/>
      <c r="L5072" s="89"/>
      <c r="M5072" s="89"/>
      <c r="N5072" s="271">
        <v>0</v>
      </c>
      <c r="O5072" s="271">
        <v>40000</v>
      </c>
      <c r="P5072" s="89" t="s">
        <v>670</v>
      </c>
    </row>
    <row r="5073" spans="1:16" ht="51">
      <c r="A5073" s="268" t="s">
        <v>565</v>
      </c>
      <c r="B5073" s="89"/>
      <c r="C5073" s="269" t="s">
        <v>615</v>
      </c>
      <c r="D5073" s="84">
        <v>43608</v>
      </c>
      <c r="E5073" s="85" t="s">
        <v>9053</v>
      </c>
      <c r="F5073" s="85" t="s">
        <v>3</v>
      </c>
      <c r="G5073" s="85">
        <v>1743966</v>
      </c>
      <c r="H5073" s="89"/>
      <c r="I5073" s="270" t="s">
        <v>10922</v>
      </c>
      <c r="J5073" s="89"/>
      <c r="K5073" s="89"/>
      <c r="L5073" s="89"/>
      <c r="M5073" s="89"/>
      <c r="N5073" s="271">
        <v>0</v>
      </c>
      <c r="O5073" s="271">
        <v>1138.5899999999999</v>
      </c>
      <c r="P5073" s="89" t="s">
        <v>670</v>
      </c>
    </row>
    <row r="5074" spans="1:16" ht="38.25">
      <c r="A5074" s="268">
        <v>526</v>
      </c>
      <c r="B5074" s="89"/>
      <c r="C5074" s="269" t="s">
        <v>610</v>
      </c>
      <c r="D5074" s="84">
        <v>43608</v>
      </c>
      <c r="E5074" s="85" t="s">
        <v>9054</v>
      </c>
      <c r="F5074" s="85" t="s">
        <v>3</v>
      </c>
      <c r="G5074" s="85">
        <v>1744197</v>
      </c>
      <c r="H5074" s="89"/>
      <c r="I5074" s="270" t="s">
        <v>10923</v>
      </c>
      <c r="J5074" s="89"/>
      <c r="K5074" s="89"/>
      <c r="L5074" s="89"/>
      <c r="M5074" s="89"/>
      <c r="N5074" s="271">
        <v>0</v>
      </c>
      <c r="O5074" s="271">
        <v>179.98</v>
      </c>
      <c r="P5074" s="89" t="s">
        <v>670</v>
      </c>
    </row>
    <row r="5075" spans="1:16" ht="38.25">
      <c r="A5075" s="268">
        <v>86</v>
      </c>
      <c r="B5075" s="89"/>
      <c r="C5075" s="269" t="s">
        <v>56</v>
      </c>
      <c r="D5075" s="84">
        <v>43608</v>
      </c>
      <c r="E5075" s="85" t="s">
        <v>9055</v>
      </c>
      <c r="F5075" s="85" t="s">
        <v>3</v>
      </c>
      <c r="G5075" s="85">
        <v>1744183</v>
      </c>
      <c r="H5075" s="89"/>
      <c r="I5075" s="270" t="s">
        <v>10924</v>
      </c>
      <c r="J5075" s="89"/>
      <c r="K5075" s="89"/>
      <c r="L5075" s="89"/>
      <c r="M5075" s="89"/>
      <c r="N5075" s="271">
        <v>0</v>
      </c>
      <c r="O5075" s="271">
        <v>1126.6600000000001</v>
      </c>
      <c r="P5075" s="89" t="s">
        <v>670</v>
      </c>
    </row>
    <row r="5076" spans="1:16" ht="51">
      <c r="A5076" s="268">
        <v>20</v>
      </c>
      <c r="B5076" s="89"/>
      <c r="C5076" s="269" t="s">
        <v>44</v>
      </c>
      <c r="D5076" s="84">
        <v>43608</v>
      </c>
      <c r="E5076" s="85" t="s">
        <v>9056</v>
      </c>
      <c r="F5076" s="85" t="s">
        <v>3</v>
      </c>
      <c r="G5076" s="85">
        <v>1744171</v>
      </c>
      <c r="H5076" s="89"/>
      <c r="I5076" s="270" t="s">
        <v>10925</v>
      </c>
      <c r="J5076" s="89"/>
      <c r="K5076" s="89"/>
      <c r="L5076" s="89"/>
      <c r="M5076" s="89"/>
      <c r="N5076" s="271">
        <v>0</v>
      </c>
      <c r="O5076" s="271">
        <v>1321.6100000000001</v>
      </c>
      <c r="P5076" s="89" t="s">
        <v>670</v>
      </c>
    </row>
    <row r="5077" spans="1:16" ht="38.25">
      <c r="A5077" s="268">
        <v>526</v>
      </c>
      <c r="B5077" s="89"/>
      <c r="C5077" s="269" t="s">
        <v>610</v>
      </c>
      <c r="D5077" s="84">
        <v>43608</v>
      </c>
      <c r="E5077" s="85" t="s">
        <v>9057</v>
      </c>
      <c r="F5077" s="85" t="s">
        <v>3</v>
      </c>
      <c r="G5077" s="85">
        <v>1744151</v>
      </c>
      <c r="H5077" s="89"/>
      <c r="I5077" s="270" t="s">
        <v>10221</v>
      </c>
      <c r="J5077" s="89"/>
      <c r="K5077" s="89"/>
      <c r="L5077" s="89"/>
      <c r="M5077" s="89"/>
      <c r="N5077" s="271">
        <v>0</v>
      </c>
      <c r="O5077" s="271">
        <v>51</v>
      </c>
      <c r="P5077" s="89" t="s">
        <v>670</v>
      </c>
    </row>
    <row r="5078" spans="1:16" ht="51">
      <c r="A5078" s="268">
        <v>86</v>
      </c>
      <c r="B5078" s="89"/>
      <c r="C5078" s="269" t="s">
        <v>56</v>
      </c>
      <c r="D5078" s="84">
        <v>43608</v>
      </c>
      <c r="E5078" s="85" t="s">
        <v>9058</v>
      </c>
      <c r="F5078" s="85" t="s">
        <v>3</v>
      </c>
      <c r="G5078" s="85">
        <v>1744115</v>
      </c>
      <c r="H5078" s="89"/>
      <c r="I5078" s="270" t="s">
        <v>10926</v>
      </c>
      <c r="J5078" s="89"/>
      <c r="K5078" s="89"/>
      <c r="L5078" s="89"/>
      <c r="M5078" s="89"/>
      <c r="N5078" s="271">
        <v>0</v>
      </c>
      <c r="O5078" s="271">
        <v>40</v>
      </c>
      <c r="P5078" s="89" t="s">
        <v>670</v>
      </c>
    </row>
    <row r="5079" spans="1:16" ht="51">
      <c r="A5079" s="268">
        <v>599</v>
      </c>
      <c r="B5079" s="89"/>
      <c r="C5079" s="269" t="s">
        <v>1370</v>
      </c>
      <c r="D5079" s="84">
        <v>43608</v>
      </c>
      <c r="E5079" s="85" t="s">
        <v>9059</v>
      </c>
      <c r="F5079" s="85" t="s">
        <v>3</v>
      </c>
      <c r="G5079" s="85">
        <v>1744110</v>
      </c>
      <c r="H5079" s="89"/>
      <c r="I5079" s="270" t="s">
        <v>10927</v>
      </c>
      <c r="J5079" s="89"/>
      <c r="K5079" s="89"/>
      <c r="L5079" s="89"/>
      <c r="M5079" s="89"/>
      <c r="N5079" s="271">
        <v>0</v>
      </c>
      <c r="O5079" s="271">
        <v>1500</v>
      </c>
      <c r="P5079" s="89" t="s">
        <v>670</v>
      </c>
    </row>
    <row r="5080" spans="1:16" ht="38.25">
      <c r="A5080" s="268" t="s">
        <v>565</v>
      </c>
      <c r="B5080" s="89"/>
      <c r="C5080" s="269" t="s">
        <v>615</v>
      </c>
      <c r="D5080" s="84">
        <v>43608</v>
      </c>
      <c r="E5080" s="85" t="s">
        <v>9060</v>
      </c>
      <c r="F5080" s="85" t="s">
        <v>3</v>
      </c>
      <c r="G5080" s="85">
        <v>1744099</v>
      </c>
      <c r="H5080" s="89"/>
      <c r="I5080" s="270" t="s">
        <v>10928</v>
      </c>
      <c r="J5080" s="89"/>
      <c r="K5080" s="89"/>
      <c r="L5080" s="89"/>
      <c r="M5080" s="89"/>
      <c r="N5080" s="271">
        <v>0</v>
      </c>
      <c r="O5080" s="271">
        <v>46.9</v>
      </c>
      <c r="P5080" s="89" t="s">
        <v>670</v>
      </c>
    </row>
    <row r="5081" spans="1:16" ht="38.25">
      <c r="A5081" s="268">
        <v>86</v>
      </c>
      <c r="B5081" s="89"/>
      <c r="C5081" s="269" t="s">
        <v>56</v>
      </c>
      <c r="D5081" s="84">
        <v>43608</v>
      </c>
      <c r="E5081" s="85" t="s">
        <v>9061</v>
      </c>
      <c r="F5081" s="85" t="s">
        <v>3</v>
      </c>
      <c r="G5081" s="85">
        <v>1744095</v>
      </c>
      <c r="H5081" s="89"/>
      <c r="I5081" s="270" t="s">
        <v>10929</v>
      </c>
      <c r="J5081" s="89"/>
      <c r="K5081" s="89"/>
      <c r="L5081" s="89"/>
      <c r="M5081" s="89"/>
      <c r="N5081" s="271">
        <v>0</v>
      </c>
      <c r="O5081" s="271">
        <v>185.5</v>
      </c>
      <c r="P5081" s="89" t="s">
        <v>670</v>
      </c>
    </row>
    <row r="5082" spans="1:16" ht="63.75">
      <c r="A5082" s="268">
        <v>16</v>
      </c>
      <c r="B5082" s="89"/>
      <c r="C5082" s="269" t="s">
        <v>43</v>
      </c>
      <c r="D5082" s="84">
        <v>43608</v>
      </c>
      <c r="E5082" s="85" t="s">
        <v>9062</v>
      </c>
      <c r="F5082" s="85" t="s">
        <v>3</v>
      </c>
      <c r="G5082" s="85">
        <v>1744078</v>
      </c>
      <c r="H5082" s="89"/>
      <c r="I5082" s="270" t="s">
        <v>10930</v>
      </c>
      <c r="J5082" s="89"/>
      <c r="K5082" s="89"/>
      <c r="L5082" s="89"/>
      <c r="M5082" s="89"/>
      <c r="N5082" s="271">
        <v>0</v>
      </c>
      <c r="O5082" s="271">
        <v>2180</v>
      </c>
      <c r="P5082" s="89" t="s">
        <v>670</v>
      </c>
    </row>
    <row r="5083" spans="1:16" ht="51">
      <c r="A5083" s="268">
        <v>287</v>
      </c>
      <c r="B5083" s="89"/>
      <c r="C5083" s="269" t="s">
        <v>126</v>
      </c>
      <c r="D5083" s="84">
        <v>43608</v>
      </c>
      <c r="E5083" s="85" t="s">
        <v>9063</v>
      </c>
      <c r="F5083" s="85" t="s">
        <v>3</v>
      </c>
      <c r="G5083" s="85">
        <v>1744076</v>
      </c>
      <c r="H5083" s="89"/>
      <c r="I5083" s="270" t="s">
        <v>10931</v>
      </c>
      <c r="J5083" s="89"/>
      <c r="K5083" s="89"/>
      <c r="L5083" s="89"/>
      <c r="M5083" s="89"/>
      <c r="N5083" s="271">
        <v>0</v>
      </c>
      <c r="O5083" s="271">
        <v>2500</v>
      </c>
      <c r="P5083" s="89" t="s">
        <v>670</v>
      </c>
    </row>
    <row r="5084" spans="1:16" ht="51">
      <c r="A5084" s="268">
        <v>133</v>
      </c>
      <c r="B5084" s="89"/>
      <c r="C5084" s="269" t="s">
        <v>69</v>
      </c>
      <c r="D5084" s="84">
        <v>43608</v>
      </c>
      <c r="E5084" s="85" t="s">
        <v>9064</v>
      </c>
      <c r="F5084" s="85" t="s">
        <v>3</v>
      </c>
      <c r="G5084" s="85">
        <v>1744060</v>
      </c>
      <c r="H5084" s="89"/>
      <c r="I5084" s="270" t="s">
        <v>10932</v>
      </c>
      <c r="J5084" s="89"/>
      <c r="K5084" s="89"/>
      <c r="L5084" s="89"/>
      <c r="M5084" s="89"/>
      <c r="N5084" s="271">
        <v>0</v>
      </c>
      <c r="O5084" s="271">
        <v>5420</v>
      </c>
      <c r="P5084" s="89" t="s">
        <v>670</v>
      </c>
    </row>
    <row r="5085" spans="1:16" ht="51">
      <c r="A5085" s="268">
        <v>526</v>
      </c>
      <c r="B5085" s="89"/>
      <c r="C5085" s="269" t="s">
        <v>610</v>
      </c>
      <c r="D5085" s="84">
        <v>43608</v>
      </c>
      <c r="E5085" s="85" t="s">
        <v>9065</v>
      </c>
      <c r="F5085" s="85" t="s">
        <v>3</v>
      </c>
      <c r="G5085" s="85">
        <v>1744059</v>
      </c>
      <c r="H5085" s="89"/>
      <c r="I5085" s="270" t="s">
        <v>10933</v>
      </c>
      <c r="J5085" s="89"/>
      <c r="K5085" s="89"/>
      <c r="L5085" s="89"/>
      <c r="M5085" s="89"/>
      <c r="N5085" s="271">
        <v>0</v>
      </c>
      <c r="O5085" s="271">
        <v>81</v>
      </c>
      <c r="P5085" s="89" t="s">
        <v>670</v>
      </c>
    </row>
    <row r="5086" spans="1:16" ht="51">
      <c r="A5086" s="268">
        <v>526</v>
      </c>
      <c r="B5086" s="89"/>
      <c r="C5086" s="269" t="s">
        <v>610</v>
      </c>
      <c r="D5086" s="84">
        <v>43608</v>
      </c>
      <c r="E5086" s="85" t="s">
        <v>9066</v>
      </c>
      <c r="F5086" s="85" t="s">
        <v>3</v>
      </c>
      <c r="G5086" s="85">
        <v>1744058</v>
      </c>
      <c r="H5086" s="89"/>
      <c r="I5086" s="270" t="s">
        <v>10934</v>
      </c>
      <c r="J5086" s="89"/>
      <c r="K5086" s="89"/>
      <c r="L5086" s="89"/>
      <c r="M5086" s="89"/>
      <c r="N5086" s="271">
        <v>0</v>
      </c>
      <c r="O5086" s="271">
        <v>100</v>
      </c>
      <c r="P5086" s="89" t="s">
        <v>670</v>
      </c>
    </row>
    <row r="5087" spans="1:16" ht="51">
      <c r="A5087" s="268">
        <v>526</v>
      </c>
      <c r="B5087" s="89"/>
      <c r="C5087" s="269" t="s">
        <v>610</v>
      </c>
      <c r="D5087" s="84">
        <v>43608</v>
      </c>
      <c r="E5087" s="85" t="s">
        <v>9067</v>
      </c>
      <c r="F5087" s="85" t="s">
        <v>3</v>
      </c>
      <c r="G5087" s="85">
        <v>1744057</v>
      </c>
      <c r="H5087" s="89"/>
      <c r="I5087" s="270" t="s">
        <v>10934</v>
      </c>
      <c r="J5087" s="89"/>
      <c r="K5087" s="89"/>
      <c r="L5087" s="89"/>
      <c r="M5087" s="89"/>
      <c r="N5087" s="271">
        <v>0</v>
      </c>
      <c r="O5087" s="271">
        <v>60</v>
      </c>
      <c r="P5087" s="89" t="s">
        <v>670</v>
      </c>
    </row>
    <row r="5088" spans="1:16" ht="63.75">
      <c r="A5088" s="268">
        <v>660</v>
      </c>
      <c r="B5088" s="89"/>
      <c r="C5088" s="269" t="s">
        <v>188</v>
      </c>
      <c r="D5088" s="84">
        <v>43608</v>
      </c>
      <c r="E5088" s="85" t="s">
        <v>9068</v>
      </c>
      <c r="F5088" s="85" t="s">
        <v>3</v>
      </c>
      <c r="G5088" s="85">
        <v>1744003</v>
      </c>
      <c r="H5088" s="89"/>
      <c r="I5088" s="270" t="s">
        <v>10935</v>
      </c>
      <c r="J5088" s="89"/>
      <c r="K5088" s="89"/>
      <c r="L5088" s="89"/>
      <c r="M5088" s="89"/>
      <c r="N5088" s="271">
        <v>0</v>
      </c>
      <c r="O5088" s="271">
        <v>8.5</v>
      </c>
      <c r="P5088" s="89" t="s">
        <v>670</v>
      </c>
    </row>
    <row r="5089" spans="1:16" ht="51">
      <c r="A5089" s="268">
        <v>660</v>
      </c>
      <c r="B5089" s="89"/>
      <c r="C5089" s="269" t="s">
        <v>188</v>
      </c>
      <c r="D5089" s="84">
        <v>43608</v>
      </c>
      <c r="E5089" s="85" t="s">
        <v>9069</v>
      </c>
      <c r="F5089" s="85" t="s">
        <v>3</v>
      </c>
      <c r="G5089" s="85">
        <v>1744001</v>
      </c>
      <c r="H5089" s="89"/>
      <c r="I5089" s="270" t="s">
        <v>10936</v>
      </c>
      <c r="J5089" s="89"/>
      <c r="K5089" s="89"/>
      <c r="L5089" s="89"/>
      <c r="M5089" s="89"/>
      <c r="N5089" s="271">
        <v>0</v>
      </c>
      <c r="O5089" s="271">
        <v>10662.75</v>
      </c>
      <c r="P5089" s="89" t="s">
        <v>670</v>
      </c>
    </row>
    <row r="5090" spans="1:16" ht="63.75">
      <c r="A5090" s="268">
        <v>660</v>
      </c>
      <c r="B5090" s="89"/>
      <c r="C5090" s="269" t="s">
        <v>188</v>
      </c>
      <c r="D5090" s="84">
        <v>43608</v>
      </c>
      <c r="E5090" s="85" t="s">
        <v>9070</v>
      </c>
      <c r="F5090" s="85" t="s">
        <v>3</v>
      </c>
      <c r="G5090" s="85">
        <v>1744000</v>
      </c>
      <c r="H5090" s="89"/>
      <c r="I5090" s="270" t="s">
        <v>10937</v>
      </c>
      <c r="J5090" s="89"/>
      <c r="K5090" s="89"/>
      <c r="L5090" s="89"/>
      <c r="M5090" s="89"/>
      <c r="N5090" s="271">
        <v>0</v>
      </c>
      <c r="O5090" s="271">
        <v>786</v>
      </c>
      <c r="P5090" s="89" t="s">
        <v>670</v>
      </c>
    </row>
    <row r="5091" spans="1:16" ht="63.75">
      <c r="A5091" s="268">
        <v>660</v>
      </c>
      <c r="B5091" s="89"/>
      <c r="C5091" s="269" t="s">
        <v>188</v>
      </c>
      <c r="D5091" s="84">
        <v>43608</v>
      </c>
      <c r="E5091" s="85" t="s">
        <v>9071</v>
      </c>
      <c r="F5091" s="85" t="s">
        <v>3</v>
      </c>
      <c r="G5091" s="85">
        <v>1743995</v>
      </c>
      <c r="H5091" s="89"/>
      <c r="I5091" s="270" t="s">
        <v>10938</v>
      </c>
      <c r="J5091" s="89"/>
      <c r="K5091" s="89"/>
      <c r="L5091" s="89"/>
      <c r="M5091" s="89"/>
      <c r="N5091" s="271">
        <v>0</v>
      </c>
      <c r="O5091" s="271">
        <v>1054</v>
      </c>
      <c r="P5091" s="89" t="s">
        <v>670</v>
      </c>
    </row>
    <row r="5092" spans="1:16" ht="63.75">
      <c r="A5092" s="268">
        <v>660</v>
      </c>
      <c r="B5092" s="89"/>
      <c r="C5092" s="269" t="s">
        <v>188</v>
      </c>
      <c r="D5092" s="84">
        <v>43608</v>
      </c>
      <c r="E5092" s="85" t="s">
        <v>9072</v>
      </c>
      <c r="F5092" s="85" t="s">
        <v>3</v>
      </c>
      <c r="G5092" s="85">
        <v>1743994</v>
      </c>
      <c r="H5092" s="89"/>
      <c r="I5092" s="270" t="s">
        <v>10939</v>
      </c>
      <c r="J5092" s="89"/>
      <c r="K5092" s="89"/>
      <c r="L5092" s="89"/>
      <c r="M5092" s="89"/>
      <c r="N5092" s="271">
        <v>0</v>
      </c>
      <c r="O5092" s="271">
        <v>1060</v>
      </c>
      <c r="P5092" s="89" t="s">
        <v>670</v>
      </c>
    </row>
    <row r="5093" spans="1:16" ht="51">
      <c r="A5093" s="268">
        <v>287</v>
      </c>
      <c r="B5093" s="89"/>
      <c r="C5093" s="269" t="s">
        <v>126</v>
      </c>
      <c r="D5093" s="84">
        <v>43608</v>
      </c>
      <c r="E5093" s="85" t="s">
        <v>9073</v>
      </c>
      <c r="F5093" s="85" t="s">
        <v>3</v>
      </c>
      <c r="G5093" s="85">
        <v>1743990</v>
      </c>
      <c r="H5093" s="89"/>
      <c r="I5093" s="270" t="s">
        <v>10940</v>
      </c>
      <c r="J5093" s="89"/>
      <c r="K5093" s="89"/>
      <c r="L5093" s="89"/>
      <c r="M5093" s="89"/>
      <c r="N5093" s="271">
        <v>0</v>
      </c>
      <c r="O5093" s="271">
        <v>34123.32</v>
      </c>
      <c r="P5093" s="89" t="s">
        <v>670</v>
      </c>
    </row>
    <row r="5094" spans="1:16" ht="51">
      <c r="A5094" s="268">
        <v>287</v>
      </c>
      <c r="B5094" s="89"/>
      <c r="C5094" s="269" t="s">
        <v>126</v>
      </c>
      <c r="D5094" s="84">
        <v>43608</v>
      </c>
      <c r="E5094" s="85" t="s">
        <v>9074</v>
      </c>
      <c r="F5094" s="85" t="s">
        <v>3</v>
      </c>
      <c r="G5094" s="85">
        <v>1743989</v>
      </c>
      <c r="H5094" s="89"/>
      <c r="I5094" s="270" t="s">
        <v>10941</v>
      </c>
      <c r="J5094" s="89"/>
      <c r="K5094" s="89"/>
      <c r="L5094" s="89"/>
      <c r="M5094" s="89"/>
      <c r="N5094" s="271">
        <v>0</v>
      </c>
      <c r="O5094" s="271">
        <v>6493.62</v>
      </c>
      <c r="P5094" s="89" t="s">
        <v>670</v>
      </c>
    </row>
    <row r="5095" spans="1:16" ht="63.75">
      <c r="A5095" s="268" t="s">
        <v>556</v>
      </c>
      <c r="B5095" s="89"/>
      <c r="C5095" s="269" t="s">
        <v>616</v>
      </c>
      <c r="D5095" s="84">
        <v>43608</v>
      </c>
      <c r="E5095" s="85" t="s">
        <v>9075</v>
      </c>
      <c r="F5095" s="85" t="s">
        <v>3</v>
      </c>
      <c r="G5095" s="85">
        <v>1743962</v>
      </c>
      <c r="H5095" s="89"/>
      <c r="I5095" s="270" t="s">
        <v>10942</v>
      </c>
      <c r="J5095" s="89"/>
      <c r="K5095" s="89"/>
      <c r="L5095" s="89"/>
      <c r="M5095" s="89"/>
      <c r="N5095" s="271">
        <v>0</v>
      </c>
      <c r="O5095" s="271">
        <v>35</v>
      </c>
      <c r="P5095" s="89" t="s">
        <v>670</v>
      </c>
    </row>
    <row r="5096" spans="1:16" ht="63.75">
      <c r="A5096" s="268">
        <v>346</v>
      </c>
      <c r="B5096" s="89"/>
      <c r="C5096" s="269" t="s">
        <v>152</v>
      </c>
      <c r="D5096" s="84">
        <v>43608</v>
      </c>
      <c r="E5096" s="85" t="s">
        <v>9076</v>
      </c>
      <c r="F5096" s="85" t="s">
        <v>3</v>
      </c>
      <c r="G5096" s="85">
        <v>1743934</v>
      </c>
      <c r="H5096" s="89"/>
      <c r="I5096" s="270" t="s">
        <v>10943</v>
      </c>
      <c r="J5096" s="89"/>
      <c r="K5096" s="89"/>
      <c r="L5096" s="89"/>
      <c r="M5096" s="89"/>
      <c r="N5096" s="271">
        <v>0</v>
      </c>
      <c r="O5096" s="271">
        <v>10013.34</v>
      </c>
      <c r="P5096" s="89" t="s">
        <v>670</v>
      </c>
    </row>
    <row r="5097" spans="1:16" ht="63.75">
      <c r="A5097" s="268">
        <v>291</v>
      </c>
      <c r="B5097" s="89"/>
      <c r="C5097" s="269" t="s">
        <v>129</v>
      </c>
      <c r="D5097" s="84">
        <v>43608</v>
      </c>
      <c r="E5097" s="85" t="s">
        <v>9077</v>
      </c>
      <c r="F5097" s="85" t="s">
        <v>3</v>
      </c>
      <c r="G5097" s="85">
        <v>1743926</v>
      </c>
      <c r="H5097" s="89"/>
      <c r="I5097" s="270" t="s">
        <v>10944</v>
      </c>
      <c r="J5097" s="89"/>
      <c r="K5097" s="89"/>
      <c r="L5097" s="89"/>
      <c r="M5097" s="89"/>
      <c r="N5097" s="271">
        <v>0</v>
      </c>
      <c r="O5097" s="271">
        <v>5000000</v>
      </c>
      <c r="P5097" s="89" t="s">
        <v>670</v>
      </c>
    </row>
    <row r="5098" spans="1:16" ht="51">
      <c r="A5098" s="268">
        <v>292</v>
      </c>
      <c r="B5098" s="89"/>
      <c r="C5098" s="269" t="s">
        <v>130</v>
      </c>
      <c r="D5098" s="84">
        <v>43608</v>
      </c>
      <c r="E5098" s="85" t="s">
        <v>9078</v>
      </c>
      <c r="F5098" s="85" t="s">
        <v>3</v>
      </c>
      <c r="G5098" s="85">
        <v>1743916</v>
      </c>
      <c r="H5098" s="89"/>
      <c r="I5098" s="270" t="s">
        <v>10945</v>
      </c>
      <c r="J5098" s="89"/>
      <c r="K5098" s="89"/>
      <c r="L5098" s="89"/>
      <c r="M5098" s="89"/>
      <c r="N5098" s="271">
        <v>0</v>
      </c>
      <c r="O5098" s="271">
        <v>58</v>
      </c>
      <c r="P5098" s="89" t="s">
        <v>670</v>
      </c>
    </row>
    <row r="5099" spans="1:16" ht="51">
      <c r="A5099" s="268">
        <v>292</v>
      </c>
      <c r="B5099" s="89"/>
      <c r="C5099" s="269" t="s">
        <v>130</v>
      </c>
      <c r="D5099" s="84">
        <v>43608</v>
      </c>
      <c r="E5099" s="85" t="s">
        <v>9079</v>
      </c>
      <c r="F5099" s="85" t="s">
        <v>3</v>
      </c>
      <c r="G5099" s="85">
        <v>1743915</v>
      </c>
      <c r="H5099" s="89"/>
      <c r="I5099" s="270" t="s">
        <v>10946</v>
      </c>
      <c r="J5099" s="89"/>
      <c r="K5099" s="89"/>
      <c r="L5099" s="89"/>
      <c r="M5099" s="89"/>
      <c r="N5099" s="271">
        <v>0</v>
      </c>
      <c r="O5099" s="271">
        <v>796.51</v>
      </c>
      <c r="P5099" s="89" t="s">
        <v>670</v>
      </c>
    </row>
    <row r="5100" spans="1:16" ht="51">
      <c r="A5100" s="268">
        <v>292</v>
      </c>
      <c r="B5100" s="89"/>
      <c r="C5100" s="269" t="s">
        <v>130</v>
      </c>
      <c r="D5100" s="84">
        <v>43608</v>
      </c>
      <c r="E5100" s="85" t="s">
        <v>9080</v>
      </c>
      <c r="F5100" s="85" t="s">
        <v>3</v>
      </c>
      <c r="G5100" s="85">
        <v>1743914</v>
      </c>
      <c r="H5100" s="89"/>
      <c r="I5100" s="270" t="s">
        <v>10947</v>
      </c>
      <c r="J5100" s="89"/>
      <c r="K5100" s="89"/>
      <c r="L5100" s="89"/>
      <c r="M5100" s="89"/>
      <c r="N5100" s="271">
        <v>0</v>
      </c>
      <c r="O5100" s="271">
        <v>11.200000000000001</v>
      </c>
      <c r="P5100" s="89" t="s">
        <v>670</v>
      </c>
    </row>
    <row r="5101" spans="1:16" ht="51">
      <c r="A5101" s="268">
        <v>292</v>
      </c>
      <c r="B5101" s="89"/>
      <c r="C5101" s="269" t="s">
        <v>130</v>
      </c>
      <c r="D5101" s="84">
        <v>43608</v>
      </c>
      <c r="E5101" s="85" t="s">
        <v>9081</v>
      </c>
      <c r="F5101" s="85" t="s">
        <v>3</v>
      </c>
      <c r="G5101" s="85">
        <v>1743911</v>
      </c>
      <c r="H5101" s="89"/>
      <c r="I5101" s="270" t="s">
        <v>10948</v>
      </c>
      <c r="J5101" s="89"/>
      <c r="K5101" s="89"/>
      <c r="L5101" s="89"/>
      <c r="M5101" s="89"/>
      <c r="N5101" s="271">
        <v>0</v>
      </c>
      <c r="O5101" s="271">
        <v>8</v>
      </c>
      <c r="P5101" s="89" t="s">
        <v>670</v>
      </c>
    </row>
    <row r="5102" spans="1:16" ht="51">
      <c r="A5102" s="268">
        <v>292</v>
      </c>
      <c r="B5102" s="89"/>
      <c r="C5102" s="269" t="s">
        <v>130</v>
      </c>
      <c r="D5102" s="84">
        <v>43608</v>
      </c>
      <c r="E5102" s="85" t="s">
        <v>9082</v>
      </c>
      <c r="F5102" s="85" t="s">
        <v>3</v>
      </c>
      <c r="G5102" s="85">
        <v>1743910</v>
      </c>
      <c r="H5102" s="89"/>
      <c r="I5102" s="270" t="s">
        <v>10949</v>
      </c>
      <c r="J5102" s="89"/>
      <c r="K5102" s="89"/>
      <c r="L5102" s="89"/>
      <c r="M5102" s="89"/>
      <c r="N5102" s="271">
        <v>0</v>
      </c>
      <c r="O5102" s="271">
        <v>350.78000000000003</v>
      </c>
      <c r="P5102" s="89" t="s">
        <v>670</v>
      </c>
    </row>
    <row r="5103" spans="1:16" ht="51">
      <c r="A5103" s="268">
        <v>292</v>
      </c>
      <c r="B5103" s="89"/>
      <c r="C5103" s="269" t="s">
        <v>130</v>
      </c>
      <c r="D5103" s="84">
        <v>43608</v>
      </c>
      <c r="E5103" s="85" t="s">
        <v>9083</v>
      </c>
      <c r="F5103" s="85" t="s">
        <v>3</v>
      </c>
      <c r="G5103" s="85">
        <v>1743909</v>
      </c>
      <c r="H5103" s="89"/>
      <c r="I5103" s="270" t="s">
        <v>10950</v>
      </c>
      <c r="J5103" s="89"/>
      <c r="K5103" s="89"/>
      <c r="L5103" s="89"/>
      <c r="M5103" s="89"/>
      <c r="N5103" s="271">
        <v>0</v>
      </c>
      <c r="O5103" s="271">
        <v>71</v>
      </c>
      <c r="P5103" s="89" t="s">
        <v>670</v>
      </c>
    </row>
    <row r="5104" spans="1:16" ht="38.25">
      <c r="A5104" s="268">
        <v>46</v>
      </c>
      <c r="B5104" s="89"/>
      <c r="C5104" s="269" t="s">
        <v>48</v>
      </c>
      <c r="D5104" s="84">
        <v>43608</v>
      </c>
      <c r="E5104" s="85" t="s">
        <v>9084</v>
      </c>
      <c r="F5104" s="85" t="s">
        <v>3</v>
      </c>
      <c r="G5104" s="85">
        <v>1743954</v>
      </c>
      <c r="H5104" s="89"/>
      <c r="I5104" s="270" t="s">
        <v>7797</v>
      </c>
      <c r="J5104" s="89"/>
      <c r="K5104" s="89"/>
      <c r="L5104" s="89"/>
      <c r="M5104" s="89"/>
      <c r="N5104" s="271">
        <v>0</v>
      </c>
      <c r="O5104" s="271">
        <v>3334</v>
      </c>
      <c r="P5104" s="89" t="s">
        <v>670</v>
      </c>
    </row>
    <row r="5105" spans="1:16" ht="51">
      <c r="A5105" s="268">
        <v>526</v>
      </c>
      <c r="B5105" s="89"/>
      <c r="C5105" s="269" t="s">
        <v>610</v>
      </c>
      <c r="D5105" s="84">
        <v>43608</v>
      </c>
      <c r="E5105" s="85" t="s">
        <v>9085</v>
      </c>
      <c r="F5105" s="85" t="s">
        <v>3</v>
      </c>
      <c r="G5105" s="85">
        <v>1743952</v>
      </c>
      <c r="H5105" s="89"/>
      <c r="I5105" s="270" t="s">
        <v>10951</v>
      </c>
      <c r="J5105" s="89"/>
      <c r="K5105" s="89"/>
      <c r="L5105" s="89"/>
      <c r="M5105" s="89"/>
      <c r="N5105" s="271">
        <v>0</v>
      </c>
      <c r="O5105" s="271">
        <v>50.5</v>
      </c>
      <c r="P5105" s="89" t="s">
        <v>670</v>
      </c>
    </row>
    <row r="5106" spans="1:16" ht="38.25">
      <c r="A5106" s="268">
        <v>46</v>
      </c>
      <c r="B5106" s="89"/>
      <c r="C5106" s="269" t="s">
        <v>48</v>
      </c>
      <c r="D5106" s="84">
        <v>43608</v>
      </c>
      <c r="E5106" s="85" t="s">
        <v>9086</v>
      </c>
      <c r="F5106" s="85" t="s">
        <v>3</v>
      </c>
      <c r="G5106" s="85">
        <v>1743949</v>
      </c>
      <c r="H5106" s="89"/>
      <c r="I5106" s="270" t="s">
        <v>9791</v>
      </c>
      <c r="J5106" s="89"/>
      <c r="K5106" s="89"/>
      <c r="L5106" s="89"/>
      <c r="M5106" s="89"/>
      <c r="N5106" s="271">
        <v>0</v>
      </c>
      <c r="O5106" s="271">
        <v>215</v>
      </c>
      <c r="P5106" s="89" t="s">
        <v>670</v>
      </c>
    </row>
    <row r="5107" spans="1:16" ht="51">
      <c r="A5107" s="268" t="s">
        <v>565</v>
      </c>
      <c r="B5107" s="89"/>
      <c r="C5107" s="269" t="s">
        <v>615</v>
      </c>
      <c r="D5107" s="84">
        <v>43608</v>
      </c>
      <c r="E5107" s="85" t="s">
        <v>9087</v>
      </c>
      <c r="F5107" s="85" t="s">
        <v>3</v>
      </c>
      <c r="G5107" s="85">
        <v>1743907</v>
      </c>
      <c r="H5107" s="89"/>
      <c r="I5107" s="270" t="s">
        <v>10952</v>
      </c>
      <c r="J5107" s="89"/>
      <c r="K5107" s="89"/>
      <c r="L5107" s="89"/>
      <c r="M5107" s="89"/>
      <c r="N5107" s="271">
        <v>0</v>
      </c>
      <c r="O5107" s="271">
        <v>1349.8600000000001</v>
      </c>
      <c r="P5107" s="89" t="s">
        <v>670</v>
      </c>
    </row>
    <row r="5108" spans="1:16" ht="51">
      <c r="A5108" s="268">
        <v>660</v>
      </c>
      <c r="B5108" s="89"/>
      <c r="C5108" s="269" t="s">
        <v>188</v>
      </c>
      <c r="D5108" s="84">
        <v>43608</v>
      </c>
      <c r="E5108" s="85" t="s">
        <v>9088</v>
      </c>
      <c r="F5108" s="85" t="s">
        <v>3</v>
      </c>
      <c r="G5108" s="85">
        <v>1744004</v>
      </c>
      <c r="H5108" s="89"/>
      <c r="I5108" s="270" t="s">
        <v>10953</v>
      </c>
      <c r="J5108" s="89"/>
      <c r="K5108" s="89"/>
      <c r="L5108" s="89"/>
      <c r="M5108" s="89"/>
      <c r="N5108" s="271">
        <v>0</v>
      </c>
      <c r="O5108" s="271">
        <v>321</v>
      </c>
      <c r="P5108" s="89" t="s">
        <v>670</v>
      </c>
    </row>
    <row r="5109" spans="1:16" ht="51">
      <c r="A5109" s="268">
        <v>660</v>
      </c>
      <c r="B5109" s="89"/>
      <c r="C5109" s="269" t="s">
        <v>188</v>
      </c>
      <c r="D5109" s="84">
        <v>43608</v>
      </c>
      <c r="E5109" s="85" t="s">
        <v>9089</v>
      </c>
      <c r="F5109" s="85" t="s">
        <v>3</v>
      </c>
      <c r="G5109" s="85">
        <v>1744005</v>
      </c>
      <c r="H5109" s="89"/>
      <c r="I5109" s="270" t="s">
        <v>10954</v>
      </c>
      <c r="J5109" s="89"/>
      <c r="K5109" s="89"/>
      <c r="L5109" s="89"/>
      <c r="M5109" s="89"/>
      <c r="N5109" s="271">
        <v>0</v>
      </c>
      <c r="O5109" s="271">
        <v>420</v>
      </c>
      <c r="P5109" s="89" t="s">
        <v>670</v>
      </c>
    </row>
    <row r="5110" spans="1:16" ht="51">
      <c r="A5110" s="268">
        <v>660</v>
      </c>
      <c r="B5110" s="89"/>
      <c r="C5110" s="269" t="s">
        <v>188</v>
      </c>
      <c r="D5110" s="84">
        <v>43608</v>
      </c>
      <c r="E5110" s="85" t="s">
        <v>9090</v>
      </c>
      <c r="F5110" s="85" t="s">
        <v>3</v>
      </c>
      <c r="G5110" s="85">
        <v>1744007</v>
      </c>
      <c r="H5110" s="89"/>
      <c r="I5110" s="270" t="s">
        <v>10955</v>
      </c>
      <c r="J5110" s="89"/>
      <c r="K5110" s="89"/>
      <c r="L5110" s="89"/>
      <c r="M5110" s="89"/>
      <c r="N5110" s="271">
        <v>0</v>
      </c>
      <c r="O5110" s="271">
        <v>109.04</v>
      </c>
      <c r="P5110" s="89" t="s">
        <v>670</v>
      </c>
    </row>
    <row r="5111" spans="1:16" ht="51">
      <c r="A5111" s="268">
        <v>660</v>
      </c>
      <c r="B5111" s="89"/>
      <c r="C5111" s="269" t="s">
        <v>188</v>
      </c>
      <c r="D5111" s="84">
        <v>43608</v>
      </c>
      <c r="E5111" s="85" t="s">
        <v>9091</v>
      </c>
      <c r="F5111" s="85" t="s">
        <v>3</v>
      </c>
      <c r="G5111" s="85">
        <v>1744009</v>
      </c>
      <c r="H5111" s="89"/>
      <c r="I5111" s="270" t="s">
        <v>10956</v>
      </c>
      <c r="J5111" s="89"/>
      <c r="K5111" s="89"/>
      <c r="L5111" s="89"/>
      <c r="M5111" s="89"/>
      <c r="N5111" s="271">
        <v>0</v>
      </c>
      <c r="O5111" s="271">
        <v>14679.5</v>
      </c>
      <c r="P5111" s="89" t="s">
        <v>670</v>
      </c>
    </row>
    <row r="5112" spans="1:16" ht="63.75">
      <c r="A5112" s="268">
        <v>660</v>
      </c>
      <c r="B5112" s="89"/>
      <c r="C5112" s="269" t="s">
        <v>188</v>
      </c>
      <c r="D5112" s="84">
        <v>43608</v>
      </c>
      <c r="E5112" s="85" t="s">
        <v>9092</v>
      </c>
      <c r="F5112" s="85" t="s">
        <v>3</v>
      </c>
      <c r="G5112" s="85">
        <v>1744012</v>
      </c>
      <c r="H5112" s="89"/>
      <c r="I5112" s="270" t="s">
        <v>10957</v>
      </c>
      <c r="J5112" s="89"/>
      <c r="K5112" s="89"/>
      <c r="L5112" s="89"/>
      <c r="M5112" s="89"/>
      <c r="N5112" s="271">
        <v>0</v>
      </c>
      <c r="O5112" s="271">
        <v>116</v>
      </c>
      <c r="P5112" s="89" t="s">
        <v>670</v>
      </c>
    </row>
    <row r="5113" spans="1:16" ht="102" hidden="1">
      <c r="A5113" s="268">
        <v>197</v>
      </c>
      <c r="B5113" s="89"/>
      <c r="C5113" s="269" t="s">
        <v>1353</v>
      </c>
      <c r="D5113" s="84">
        <v>43608</v>
      </c>
      <c r="E5113" s="85" t="s">
        <v>9093</v>
      </c>
      <c r="F5113" s="85" t="s">
        <v>629</v>
      </c>
      <c r="G5113" s="85">
        <v>8067</v>
      </c>
      <c r="H5113" s="89"/>
      <c r="I5113" s="270" t="s">
        <v>10958</v>
      </c>
      <c r="J5113" s="89"/>
      <c r="K5113" s="89"/>
      <c r="L5113" s="89"/>
      <c r="M5113" s="89"/>
      <c r="N5113" s="271">
        <v>316.48</v>
      </c>
      <c r="O5113" s="271">
        <v>0</v>
      </c>
      <c r="P5113" s="89" t="s">
        <v>670</v>
      </c>
    </row>
    <row r="5114" spans="1:16" ht="102" hidden="1">
      <c r="A5114" s="268">
        <v>197</v>
      </c>
      <c r="B5114" s="89"/>
      <c r="C5114" s="269" t="s">
        <v>1353</v>
      </c>
      <c r="D5114" s="84">
        <v>43608</v>
      </c>
      <c r="E5114" s="85" t="s">
        <v>9094</v>
      </c>
      <c r="F5114" s="85" t="s">
        <v>629</v>
      </c>
      <c r="G5114" s="85">
        <v>8065</v>
      </c>
      <c r="H5114" s="89"/>
      <c r="I5114" s="270" t="s">
        <v>10959</v>
      </c>
      <c r="J5114" s="89"/>
      <c r="K5114" s="89"/>
      <c r="L5114" s="89"/>
      <c r="M5114" s="89"/>
      <c r="N5114" s="271">
        <v>279.04000000000002</v>
      </c>
      <c r="O5114" s="271">
        <v>0</v>
      </c>
      <c r="P5114" s="89" t="s">
        <v>670</v>
      </c>
    </row>
    <row r="5115" spans="1:16" ht="76.5" hidden="1">
      <c r="A5115" s="268">
        <v>10</v>
      </c>
      <c r="B5115" s="89"/>
      <c r="C5115" s="269" t="s">
        <v>41</v>
      </c>
      <c r="D5115" s="84">
        <v>43608</v>
      </c>
      <c r="E5115" s="85" t="s">
        <v>9095</v>
      </c>
      <c r="F5115" s="85" t="s">
        <v>6</v>
      </c>
      <c r="G5115" s="85">
        <v>1046382</v>
      </c>
      <c r="H5115" s="89"/>
      <c r="I5115" s="270" t="s">
        <v>10960</v>
      </c>
      <c r="J5115" s="89"/>
      <c r="K5115" s="89"/>
      <c r="L5115" s="89"/>
      <c r="M5115" s="89"/>
      <c r="N5115" s="271">
        <v>0</v>
      </c>
      <c r="O5115" s="271">
        <v>83463.97</v>
      </c>
      <c r="P5115" s="89" t="s">
        <v>670</v>
      </c>
    </row>
    <row r="5116" spans="1:16" ht="63.75" hidden="1">
      <c r="A5116" s="268">
        <v>513</v>
      </c>
      <c r="B5116" s="89"/>
      <c r="C5116" s="269" t="s">
        <v>171</v>
      </c>
      <c r="D5116" s="84">
        <v>43608</v>
      </c>
      <c r="E5116" s="85" t="s">
        <v>9096</v>
      </c>
      <c r="F5116" s="85" t="s">
        <v>15</v>
      </c>
      <c r="G5116" s="85">
        <v>1046379</v>
      </c>
      <c r="H5116" s="89"/>
      <c r="I5116" s="270" t="s">
        <v>10961</v>
      </c>
      <c r="J5116" s="89"/>
      <c r="K5116" s="89"/>
      <c r="L5116" s="89"/>
      <c r="M5116" s="89"/>
      <c r="N5116" s="271">
        <v>50</v>
      </c>
      <c r="O5116" s="271">
        <v>0</v>
      </c>
      <c r="P5116" s="89" t="s">
        <v>670</v>
      </c>
    </row>
    <row r="5117" spans="1:16" ht="63.75" hidden="1">
      <c r="A5117" s="268">
        <v>10</v>
      </c>
      <c r="B5117" s="89"/>
      <c r="C5117" s="269" t="s">
        <v>41</v>
      </c>
      <c r="D5117" s="84">
        <v>43608</v>
      </c>
      <c r="E5117" s="85" t="s">
        <v>9097</v>
      </c>
      <c r="F5117" s="85" t="s">
        <v>15</v>
      </c>
      <c r="G5117" s="85">
        <v>1046383</v>
      </c>
      <c r="H5117" s="89"/>
      <c r="I5117" s="270" t="s">
        <v>10962</v>
      </c>
      <c r="J5117" s="89"/>
      <c r="K5117" s="89"/>
      <c r="L5117" s="89"/>
      <c r="M5117" s="89"/>
      <c r="N5117" s="271">
        <v>50</v>
      </c>
      <c r="O5117" s="271">
        <v>0</v>
      </c>
      <c r="P5117" s="89" t="s">
        <v>670</v>
      </c>
    </row>
    <row r="5118" spans="1:16" ht="51" hidden="1">
      <c r="A5118" s="268">
        <v>513</v>
      </c>
      <c r="B5118" s="89"/>
      <c r="C5118" s="269" t="s">
        <v>171</v>
      </c>
      <c r="D5118" s="84">
        <v>43608</v>
      </c>
      <c r="E5118" s="85" t="s">
        <v>9098</v>
      </c>
      <c r="F5118" s="85" t="s">
        <v>15</v>
      </c>
      <c r="G5118" s="85">
        <v>1046385</v>
      </c>
      <c r="H5118" s="89"/>
      <c r="I5118" s="270" t="s">
        <v>2322</v>
      </c>
      <c r="J5118" s="89"/>
      <c r="K5118" s="89"/>
      <c r="L5118" s="89"/>
      <c r="M5118" s="89"/>
      <c r="N5118" s="271">
        <v>50</v>
      </c>
      <c r="O5118" s="271">
        <v>0</v>
      </c>
      <c r="P5118" s="89" t="s">
        <v>670</v>
      </c>
    </row>
    <row r="5119" spans="1:16" ht="51" hidden="1">
      <c r="A5119" s="268">
        <v>513</v>
      </c>
      <c r="B5119" s="89"/>
      <c r="C5119" s="269" t="s">
        <v>171</v>
      </c>
      <c r="D5119" s="84">
        <v>43608</v>
      </c>
      <c r="E5119" s="85" t="s">
        <v>9099</v>
      </c>
      <c r="F5119" s="85" t="s">
        <v>15</v>
      </c>
      <c r="G5119" s="85">
        <v>1046387</v>
      </c>
      <c r="H5119" s="89"/>
      <c r="I5119" s="270" t="s">
        <v>7317</v>
      </c>
      <c r="J5119" s="89"/>
      <c r="K5119" s="89"/>
      <c r="L5119" s="89"/>
      <c r="M5119" s="89"/>
      <c r="N5119" s="271">
        <v>50</v>
      </c>
      <c r="O5119" s="271">
        <v>0</v>
      </c>
      <c r="P5119" s="89" t="s">
        <v>670</v>
      </c>
    </row>
    <row r="5120" spans="1:16" ht="89.25" hidden="1">
      <c r="A5120" s="268">
        <v>25</v>
      </c>
      <c r="B5120" s="89"/>
      <c r="C5120" s="269" t="s">
        <v>45</v>
      </c>
      <c r="D5120" s="84">
        <v>43608</v>
      </c>
      <c r="E5120" s="85" t="s">
        <v>9100</v>
      </c>
      <c r="F5120" s="85" t="s">
        <v>671</v>
      </c>
      <c r="G5120" s="85">
        <v>438971</v>
      </c>
      <c r="H5120" s="89"/>
      <c r="I5120" s="270" t="s">
        <v>10963</v>
      </c>
      <c r="J5120" s="89"/>
      <c r="K5120" s="89"/>
      <c r="L5120" s="89"/>
      <c r="M5120" s="89"/>
      <c r="N5120" s="271">
        <v>32078.74</v>
      </c>
      <c r="O5120" s="271">
        <v>0</v>
      </c>
      <c r="P5120" s="89" t="s">
        <v>670</v>
      </c>
    </row>
    <row r="5121" spans="1:16" ht="89.25" hidden="1">
      <c r="A5121" s="268">
        <v>25</v>
      </c>
      <c r="B5121" s="89"/>
      <c r="C5121" s="269" t="s">
        <v>45</v>
      </c>
      <c r="D5121" s="84">
        <v>43608</v>
      </c>
      <c r="E5121" s="85" t="s">
        <v>9100</v>
      </c>
      <c r="F5121" s="85" t="s">
        <v>671</v>
      </c>
      <c r="G5121" s="85">
        <v>438710</v>
      </c>
      <c r="H5121" s="89"/>
      <c r="I5121" s="270" t="s">
        <v>10964</v>
      </c>
      <c r="J5121" s="89"/>
      <c r="K5121" s="89"/>
      <c r="L5121" s="89"/>
      <c r="M5121" s="89"/>
      <c r="N5121" s="271">
        <v>77124.570000000007</v>
      </c>
      <c r="O5121" s="271">
        <v>0</v>
      </c>
      <c r="P5121" s="89" t="s">
        <v>670</v>
      </c>
    </row>
    <row r="5122" spans="1:16" ht="89.25" hidden="1">
      <c r="A5122" s="268">
        <v>25</v>
      </c>
      <c r="B5122" s="89"/>
      <c r="C5122" s="269" t="s">
        <v>45</v>
      </c>
      <c r="D5122" s="84">
        <v>43608</v>
      </c>
      <c r="E5122" s="85" t="s">
        <v>9100</v>
      </c>
      <c r="F5122" s="85" t="s">
        <v>671</v>
      </c>
      <c r="G5122" s="85">
        <v>438973</v>
      </c>
      <c r="H5122" s="89"/>
      <c r="I5122" s="270" t="s">
        <v>10965</v>
      </c>
      <c r="J5122" s="89"/>
      <c r="K5122" s="89"/>
      <c r="L5122" s="89"/>
      <c r="M5122" s="89"/>
      <c r="N5122" s="271">
        <v>32078.74</v>
      </c>
      <c r="O5122" s="271">
        <v>0</v>
      </c>
      <c r="P5122" s="89" t="s">
        <v>670</v>
      </c>
    </row>
    <row r="5123" spans="1:16" ht="76.5" hidden="1">
      <c r="A5123" s="268">
        <v>25</v>
      </c>
      <c r="B5123" s="89"/>
      <c r="C5123" s="269" t="s">
        <v>45</v>
      </c>
      <c r="D5123" s="84">
        <v>43608</v>
      </c>
      <c r="E5123" s="85" t="s">
        <v>9100</v>
      </c>
      <c r="F5123" s="85" t="s">
        <v>671</v>
      </c>
      <c r="G5123" s="85">
        <v>438966</v>
      </c>
      <c r="H5123" s="89"/>
      <c r="I5123" s="270" t="s">
        <v>10966</v>
      </c>
      <c r="J5123" s="89"/>
      <c r="K5123" s="89"/>
      <c r="L5123" s="89"/>
      <c r="M5123" s="89"/>
      <c r="N5123" s="271">
        <v>599228.56000000006</v>
      </c>
      <c r="O5123" s="271">
        <v>0</v>
      </c>
      <c r="P5123" s="89" t="s">
        <v>670</v>
      </c>
    </row>
    <row r="5124" spans="1:16" ht="76.5" hidden="1">
      <c r="A5124" s="268">
        <v>25</v>
      </c>
      <c r="B5124" s="89"/>
      <c r="C5124" s="269" t="s">
        <v>45</v>
      </c>
      <c r="D5124" s="84">
        <v>43608</v>
      </c>
      <c r="E5124" s="85" t="s">
        <v>9100</v>
      </c>
      <c r="F5124" s="85" t="s">
        <v>671</v>
      </c>
      <c r="G5124" s="85">
        <v>438965</v>
      </c>
      <c r="H5124" s="89"/>
      <c r="I5124" s="270" t="s">
        <v>10967</v>
      </c>
      <c r="J5124" s="89"/>
      <c r="K5124" s="89"/>
      <c r="L5124" s="89"/>
      <c r="M5124" s="89"/>
      <c r="N5124" s="271">
        <v>77360.539999999994</v>
      </c>
      <c r="O5124" s="271">
        <v>0</v>
      </c>
      <c r="P5124" s="89" t="s">
        <v>670</v>
      </c>
    </row>
    <row r="5125" spans="1:16" ht="89.25" hidden="1">
      <c r="A5125" s="268">
        <v>25</v>
      </c>
      <c r="B5125" s="89"/>
      <c r="C5125" s="269" t="s">
        <v>45</v>
      </c>
      <c r="D5125" s="84">
        <v>43608</v>
      </c>
      <c r="E5125" s="85" t="s">
        <v>9100</v>
      </c>
      <c r="F5125" s="85" t="s">
        <v>671</v>
      </c>
      <c r="G5125" s="85">
        <v>438705</v>
      </c>
      <c r="H5125" s="89"/>
      <c r="I5125" s="270" t="s">
        <v>10968</v>
      </c>
      <c r="J5125" s="89"/>
      <c r="K5125" s="89"/>
      <c r="L5125" s="89"/>
      <c r="M5125" s="89"/>
      <c r="N5125" s="271">
        <v>197409.9</v>
      </c>
      <c r="O5125" s="271">
        <v>0</v>
      </c>
      <c r="P5125" s="89" t="s">
        <v>670</v>
      </c>
    </row>
    <row r="5126" spans="1:16" ht="76.5" hidden="1">
      <c r="A5126" s="268">
        <v>25</v>
      </c>
      <c r="B5126" s="89"/>
      <c r="C5126" s="269" t="s">
        <v>45</v>
      </c>
      <c r="D5126" s="84">
        <v>43608</v>
      </c>
      <c r="E5126" s="85" t="s">
        <v>9100</v>
      </c>
      <c r="F5126" s="85" t="s">
        <v>671</v>
      </c>
      <c r="G5126" s="85">
        <v>438706</v>
      </c>
      <c r="H5126" s="89"/>
      <c r="I5126" s="270" t="s">
        <v>10969</v>
      </c>
      <c r="J5126" s="89"/>
      <c r="K5126" s="89"/>
      <c r="L5126" s="89"/>
      <c r="M5126" s="89"/>
      <c r="N5126" s="271">
        <v>135507.10999999999</v>
      </c>
      <c r="O5126" s="271">
        <v>0</v>
      </c>
      <c r="P5126" s="89" t="s">
        <v>670</v>
      </c>
    </row>
    <row r="5127" spans="1:16" ht="89.25" hidden="1">
      <c r="A5127" s="268">
        <v>25</v>
      </c>
      <c r="B5127" s="89"/>
      <c r="C5127" s="269" t="s">
        <v>45</v>
      </c>
      <c r="D5127" s="84">
        <v>43608</v>
      </c>
      <c r="E5127" s="85" t="s">
        <v>9100</v>
      </c>
      <c r="F5127" s="85" t="s">
        <v>671</v>
      </c>
      <c r="G5127" s="85">
        <v>438707</v>
      </c>
      <c r="H5127" s="89"/>
      <c r="I5127" s="270" t="s">
        <v>10970</v>
      </c>
      <c r="J5127" s="89"/>
      <c r="K5127" s="89"/>
      <c r="L5127" s="89"/>
      <c r="M5127" s="89"/>
      <c r="N5127" s="271">
        <v>135507.10999999999</v>
      </c>
      <c r="O5127" s="271">
        <v>0</v>
      </c>
      <c r="P5127" s="89" t="s">
        <v>670</v>
      </c>
    </row>
    <row r="5128" spans="1:16" ht="89.25" hidden="1">
      <c r="A5128" s="268">
        <v>25</v>
      </c>
      <c r="B5128" s="89"/>
      <c r="C5128" s="269" t="s">
        <v>45</v>
      </c>
      <c r="D5128" s="84">
        <v>43608</v>
      </c>
      <c r="E5128" s="85" t="s">
        <v>9100</v>
      </c>
      <c r="F5128" s="85" t="s">
        <v>671</v>
      </c>
      <c r="G5128" s="85">
        <v>438708</v>
      </c>
      <c r="H5128" s="89"/>
      <c r="I5128" s="270" t="s">
        <v>10971</v>
      </c>
      <c r="J5128" s="89"/>
      <c r="K5128" s="89"/>
      <c r="L5128" s="89"/>
      <c r="M5128" s="89"/>
      <c r="N5128" s="271">
        <v>130416.48</v>
      </c>
      <c r="O5128" s="271">
        <v>0</v>
      </c>
      <c r="P5128" s="89" t="s">
        <v>670</v>
      </c>
    </row>
    <row r="5129" spans="1:16" ht="89.25" hidden="1">
      <c r="A5129" s="268">
        <v>25</v>
      </c>
      <c r="B5129" s="89"/>
      <c r="C5129" s="269" t="s">
        <v>45</v>
      </c>
      <c r="D5129" s="84">
        <v>43608</v>
      </c>
      <c r="E5129" s="85" t="s">
        <v>9100</v>
      </c>
      <c r="F5129" s="85" t="s">
        <v>671</v>
      </c>
      <c r="G5129" s="85">
        <v>438968</v>
      </c>
      <c r="H5129" s="89"/>
      <c r="I5129" s="270" t="s">
        <v>10972</v>
      </c>
      <c r="J5129" s="89"/>
      <c r="K5129" s="89"/>
      <c r="L5129" s="89"/>
      <c r="M5129" s="89"/>
      <c r="N5129" s="271">
        <v>32078.74</v>
      </c>
      <c r="O5129" s="271">
        <v>0</v>
      </c>
      <c r="P5129" s="89" t="s">
        <v>670</v>
      </c>
    </row>
    <row r="5130" spans="1:16" ht="76.5" hidden="1">
      <c r="A5130" s="268">
        <v>25</v>
      </c>
      <c r="B5130" s="89"/>
      <c r="C5130" s="269" t="s">
        <v>45</v>
      </c>
      <c r="D5130" s="84">
        <v>43608</v>
      </c>
      <c r="E5130" s="85" t="s">
        <v>9101</v>
      </c>
      <c r="F5130" s="85" t="s">
        <v>671</v>
      </c>
      <c r="G5130" s="85">
        <v>439902</v>
      </c>
      <c r="H5130" s="89"/>
      <c r="I5130" s="270" t="s">
        <v>10973</v>
      </c>
      <c r="J5130" s="89"/>
      <c r="K5130" s="89"/>
      <c r="L5130" s="89"/>
      <c r="M5130" s="89"/>
      <c r="N5130" s="271">
        <v>1029794.3</v>
      </c>
      <c r="O5130" s="271">
        <v>0</v>
      </c>
      <c r="P5130" s="89" t="s">
        <v>670</v>
      </c>
    </row>
    <row r="5131" spans="1:16" ht="51" hidden="1">
      <c r="A5131" s="268">
        <v>119</v>
      </c>
      <c r="B5131" s="89"/>
      <c r="C5131" s="269" t="s">
        <v>63</v>
      </c>
      <c r="D5131" s="84">
        <v>43608</v>
      </c>
      <c r="E5131" s="85" t="s">
        <v>9102</v>
      </c>
      <c r="F5131" s="85" t="s">
        <v>11</v>
      </c>
      <c r="G5131" s="85">
        <v>954848</v>
      </c>
      <c r="H5131" s="89"/>
      <c r="I5131" s="270" t="s">
        <v>10974</v>
      </c>
      <c r="J5131" s="89"/>
      <c r="K5131" s="89"/>
      <c r="L5131" s="89"/>
      <c r="M5131" s="89"/>
      <c r="N5131" s="271">
        <v>50</v>
      </c>
      <c r="O5131" s="271">
        <v>0</v>
      </c>
      <c r="P5131" s="89" t="s">
        <v>670</v>
      </c>
    </row>
    <row r="5132" spans="1:16" ht="51" hidden="1">
      <c r="A5132" s="268">
        <v>41</v>
      </c>
      <c r="B5132" s="89"/>
      <c r="C5132" s="269" t="s">
        <v>47</v>
      </c>
      <c r="D5132" s="84">
        <v>43608</v>
      </c>
      <c r="E5132" s="85" t="s">
        <v>9103</v>
      </c>
      <c r="F5132" s="85" t="s">
        <v>6</v>
      </c>
      <c r="G5132" s="85">
        <v>1121870</v>
      </c>
      <c r="H5132" s="89"/>
      <c r="I5132" s="270" t="s">
        <v>10975</v>
      </c>
      <c r="J5132" s="89"/>
      <c r="K5132" s="89"/>
      <c r="L5132" s="89"/>
      <c r="M5132" s="89"/>
      <c r="N5132" s="271">
        <v>0</v>
      </c>
      <c r="O5132" s="271">
        <v>785349</v>
      </c>
      <c r="P5132" s="89" t="s">
        <v>670</v>
      </c>
    </row>
    <row r="5133" spans="1:16" ht="51" hidden="1">
      <c r="A5133" s="268">
        <v>650</v>
      </c>
      <c r="B5133" s="89"/>
      <c r="C5133" s="269" t="s">
        <v>187</v>
      </c>
      <c r="D5133" s="84">
        <v>43608</v>
      </c>
      <c r="E5133" s="85" t="s">
        <v>9104</v>
      </c>
      <c r="F5133" s="85" t="s">
        <v>6</v>
      </c>
      <c r="G5133" s="85">
        <v>1121837</v>
      </c>
      <c r="H5133" s="89"/>
      <c r="I5133" s="270" t="s">
        <v>10976</v>
      </c>
      <c r="J5133" s="89"/>
      <c r="K5133" s="89"/>
      <c r="L5133" s="89"/>
      <c r="M5133" s="89"/>
      <c r="N5133" s="271">
        <v>0</v>
      </c>
      <c r="O5133" s="271">
        <v>79000</v>
      </c>
      <c r="P5133" s="89" t="s">
        <v>670</v>
      </c>
    </row>
    <row r="5134" spans="1:16" ht="89.25" hidden="1">
      <c r="A5134" s="268">
        <v>25</v>
      </c>
      <c r="B5134" s="89"/>
      <c r="C5134" s="269" t="s">
        <v>45</v>
      </c>
      <c r="D5134" s="84">
        <v>43608</v>
      </c>
      <c r="E5134" s="85" t="s">
        <v>9105</v>
      </c>
      <c r="F5134" s="85" t="s">
        <v>671</v>
      </c>
      <c r="G5134" s="85">
        <v>439278</v>
      </c>
      <c r="H5134" s="89"/>
      <c r="I5134" s="270" t="s">
        <v>10977</v>
      </c>
      <c r="J5134" s="89"/>
      <c r="K5134" s="89"/>
      <c r="L5134" s="89"/>
      <c r="M5134" s="89"/>
      <c r="N5134" s="271">
        <v>259013.98</v>
      </c>
      <c r="O5134" s="271">
        <v>0</v>
      </c>
      <c r="P5134" s="89" t="s">
        <v>670</v>
      </c>
    </row>
    <row r="5135" spans="1:16" ht="89.25" hidden="1">
      <c r="A5135" s="268">
        <v>25</v>
      </c>
      <c r="B5135" s="89"/>
      <c r="C5135" s="269" t="s">
        <v>45</v>
      </c>
      <c r="D5135" s="84">
        <v>43608</v>
      </c>
      <c r="E5135" s="85" t="s">
        <v>9105</v>
      </c>
      <c r="F5135" s="85" t="s">
        <v>671</v>
      </c>
      <c r="G5135" s="85">
        <v>439271</v>
      </c>
      <c r="H5135" s="89"/>
      <c r="I5135" s="270" t="s">
        <v>10978</v>
      </c>
      <c r="J5135" s="89"/>
      <c r="K5135" s="89"/>
      <c r="L5135" s="89"/>
      <c r="M5135" s="89"/>
      <c r="N5135" s="271">
        <v>60386.62</v>
      </c>
      <c r="O5135" s="271">
        <v>0</v>
      </c>
      <c r="P5135" s="89" t="s">
        <v>670</v>
      </c>
    </row>
    <row r="5136" spans="1:16" ht="89.25" hidden="1">
      <c r="A5136" s="268">
        <v>25</v>
      </c>
      <c r="B5136" s="89"/>
      <c r="C5136" s="269" t="s">
        <v>45</v>
      </c>
      <c r="D5136" s="84">
        <v>43608</v>
      </c>
      <c r="E5136" s="85" t="s">
        <v>9105</v>
      </c>
      <c r="F5136" s="85" t="s">
        <v>671</v>
      </c>
      <c r="G5136" s="85">
        <v>439273</v>
      </c>
      <c r="H5136" s="89"/>
      <c r="I5136" s="270" t="s">
        <v>10979</v>
      </c>
      <c r="J5136" s="89"/>
      <c r="K5136" s="89"/>
      <c r="L5136" s="89"/>
      <c r="M5136" s="89"/>
      <c r="N5136" s="271">
        <v>35011.58</v>
      </c>
      <c r="O5136" s="271">
        <v>0</v>
      </c>
      <c r="P5136" s="89" t="s">
        <v>670</v>
      </c>
    </row>
    <row r="5137" spans="1:16" ht="89.25" hidden="1">
      <c r="A5137" s="268">
        <v>25</v>
      </c>
      <c r="B5137" s="89"/>
      <c r="C5137" s="269" t="s">
        <v>45</v>
      </c>
      <c r="D5137" s="84">
        <v>43608</v>
      </c>
      <c r="E5137" s="85" t="s">
        <v>9105</v>
      </c>
      <c r="F5137" s="85" t="s">
        <v>671</v>
      </c>
      <c r="G5137" s="85">
        <v>439431</v>
      </c>
      <c r="H5137" s="89"/>
      <c r="I5137" s="270" t="s">
        <v>10980</v>
      </c>
      <c r="J5137" s="89"/>
      <c r="K5137" s="89"/>
      <c r="L5137" s="89"/>
      <c r="M5137" s="89"/>
      <c r="N5137" s="271">
        <v>122070.35</v>
      </c>
      <c r="O5137" s="271">
        <v>0</v>
      </c>
      <c r="P5137" s="89" t="s">
        <v>670</v>
      </c>
    </row>
    <row r="5138" spans="1:16" ht="89.25" hidden="1">
      <c r="A5138" s="268">
        <v>25</v>
      </c>
      <c r="B5138" s="89"/>
      <c r="C5138" s="269" t="s">
        <v>45</v>
      </c>
      <c r="D5138" s="84">
        <v>43608</v>
      </c>
      <c r="E5138" s="85" t="s">
        <v>9105</v>
      </c>
      <c r="F5138" s="85" t="s">
        <v>671</v>
      </c>
      <c r="G5138" s="85">
        <v>438987</v>
      </c>
      <c r="H5138" s="89"/>
      <c r="I5138" s="270" t="s">
        <v>10981</v>
      </c>
      <c r="J5138" s="89"/>
      <c r="K5138" s="89"/>
      <c r="L5138" s="89"/>
      <c r="M5138" s="89"/>
      <c r="N5138" s="271">
        <v>60386.62</v>
      </c>
      <c r="O5138" s="271">
        <v>0</v>
      </c>
      <c r="P5138" s="89" t="s">
        <v>670</v>
      </c>
    </row>
    <row r="5139" spans="1:16" ht="89.25" hidden="1">
      <c r="A5139" s="268">
        <v>25</v>
      </c>
      <c r="B5139" s="89"/>
      <c r="C5139" s="269" t="s">
        <v>45</v>
      </c>
      <c r="D5139" s="84">
        <v>43608</v>
      </c>
      <c r="E5139" s="85" t="s">
        <v>9105</v>
      </c>
      <c r="F5139" s="85" t="s">
        <v>671</v>
      </c>
      <c r="G5139" s="85">
        <v>439276</v>
      </c>
      <c r="H5139" s="89"/>
      <c r="I5139" s="270" t="s">
        <v>10982</v>
      </c>
      <c r="J5139" s="89"/>
      <c r="K5139" s="89"/>
      <c r="L5139" s="89"/>
      <c r="M5139" s="89"/>
      <c r="N5139" s="271">
        <v>41530.75</v>
      </c>
      <c r="O5139" s="271">
        <v>0</v>
      </c>
      <c r="P5139" s="89" t="s">
        <v>670</v>
      </c>
    </row>
    <row r="5140" spans="1:16" ht="89.25" hidden="1">
      <c r="A5140" s="268">
        <v>25</v>
      </c>
      <c r="B5140" s="89"/>
      <c r="C5140" s="269" t="s">
        <v>45</v>
      </c>
      <c r="D5140" s="84">
        <v>43608</v>
      </c>
      <c r="E5140" s="85" t="s">
        <v>9105</v>
      </c>
      <c r="F5140" s="85" t="s">
        <v>671</v>
      </c>
      <c r="G5140" s="85">
        <v>438986</v>
      </c>
      <c r="H5140" s="89"/>
      <c r="I5140" s="270" t="s">
        <v>10983</v>
      </c>
      <c r="J5140" s="89"/>
      <c r="K5140" s="89"/>
      <c r="L5140" s="89"/>
      <c r="M5140" s="89"/>
      <c r="N5140" s="271">
        <v>196705.41</v>
      </c>
      <c r="O5140" s="271">
        <v>0</v>
      </c>
      <c r="P5140" s="89" t="s">
        <v>670</v>
      </c>
    </row>
    <row r="5141" spans="1:16" ht="89.25" hidden="1">
      <c r="A5141" s="268">
        <v>25</v>
      </c>
      <c r="B5141" s="89"/>
      <c r="C5141" s="269" t="s">
        <v>45</v>
      </c>
      <c r="D5141" s="84">
        <v>43608</v>
      </c>
      <c r="E5141" s="85" t="s">
        <v>9105</v>
      </c>
      <c r="F5141" s="85" t="s">
        <v>671</v>
      </c>
      <c r="G5141" s="85">
        <v>439280</v>
      </c>
      <c r="H5141" s="89"/>
      <c r="I5141" s="270" t="s">
        <v>10984</v>
      </c>
      <c r="J5141" s="89"/>
      <c r="K5141" s="89"/>
      <c r="L5141" s="89"/>
      <c r="M5141" s="89"/>
      <c r="N5141" s="271">
        <v>340237.09</v>
      </c>
      <c r="O5141" s="271">
        <v>0</v>
      </c>
      <c r="P5141" s="89" t="s">
        <v>670</v>
      </c>
    </row>
    <row r="5142" spans="1:16" ht="89.25" hidden="1">
      <c r="A5142" s="268">
        <v>25</v>
      </c>
      <c r="B5142" s="89"/>
      <c r="C5142" s="269" t="s">
        <v>45</v>
      </c>
      <c r="D5142" s="84">
        <v>43608</v>
      </c>
      <c r="E5142" s="85" t="s">
        <v>9105</v>
      </c>
      <c r="F5142" s="85" t="s">
        <v>671</v>
      </c>
      <c r="G5142" s="85">
        <v>438984</v>
      </c>
      <c r="H5142" s="89"/>
      <c r="I5142" s="270" t="s">
        <v>10985</v>
      </c>
      <c r="J5142" s="89"/>
      <c r="K5142" s="89"/>
      <c r="L5142" s="89"/>
      <c r="M5142" s="89"/>
      <c r="N5142" s="271">
        <v>191747.74</v>
      </c>
      <c r="O5142" s="271">
        <v>0</v>
      </c>
      <c r="P5142" s="89" t="s">
        <v>670</v>
      </c>
    </row>
    <row r="5143" spans="1:16" ht="89.25" hidden="1">
      <c r="A5143" s="268">
        <v>25</v>
      </c>
      <c r="B5143" s="89"/>
      <c r="C5143" s="269" t="s">
        <v>45</v>
      </c>
      <c r="D5143" s="84">
        <v>43608</v>
      </c>
      <c r="E5143" s="85" t="s">
        <v>9105</v>
      </c>
      <c r="F5143" s="85" t="s">
        <v>671</v>
      </c>
      <c r="G5143" s="85">
        <v>439436</v>
      </c>
      <c r="H5143" s="89"/>
      <c r="I5143" s="270" t="s">
        <v>10986</v>
      </c>
      <c r="J5143" s="89"/>
      <c r="K5143" s="89"/>
      <c r="L5143" s="89"/>
      <c r="M5143" s="89"/>
      <c r="N5143" s="271">
        <v>157539.60999999999</v>
      </c>
      <c r="O5143" s="271">
        <v>0</v>
      </c>
      <c r="P5143" s="89" t="s">
        <v>670</v>
      </c>
    </row>
    <row r="5144" spans="1:16" ht="89.25" hidden="1">
      <c r="A5144" s="268">
        <v>25</v>
      </c>
      <c r="B5144" s="89"/>
      <c r="C5144" s="269" t="s">
        <v>45</v>
      </c>
      <c r="D5144" s="84">
        <v>43608</v>
      </c>
      <c r="E5144" s="85" t="s">
        <v>9105</v>
      </c>
      <c r="F5144" s="85" t="s">
        <v>671</v>
      </c>
      <c r="G5144" s="85">
        <v>439434</v>
      </c>
      <c r="H5144" s="89"/>
      <c r="I5144" s="270" t="s">
        <v>10987</v>
      </c>
      <c r="J5144" s="89"/>
      <c r="K5144" s="89"/>
      <c r="L5144" s="89"/>
      <c r="M5144" s="89"/>
      <c r="N5144" s="271">
        <v>157539.60999999999</v>
      </c>
      <c r="O5144" s="271">
        <v>0</v>
      </c>
      <c r="P5144" s="89" t="s">
        <v>670</v>
      </c>
    </row>
    <row r="5145" spans="1:16" ht="89.25" hidden="1">
      <c r="A5145" s="268">
        <v>25</v>
      </c>
      <c r="B5145" s="89"/>
      <c r="C5145" s="269" t="s">
        <v>45</v>
      </c>
      <c r="D5145" s="84">
        <v>43608</v>
      </c>
      <c r="E5145" s="85" t="s">
        <v>9106</v>
      </c>
      <c r="F5145" s="85" t="s">
        <v>671</v>
      </c>
      <c r="G5145" s="85">
        <v>438975</v>
      </c>
      <c r="H5145" s="89"/>
      <c r="I5145" s="270" t="s">
        <v>10988</v>
      </c>
      <c r="J5145" s="89"/>
      <c r="K5145" s="89"/>
      <c r="L5145" s="89"/>
      <c r="M5145" s="89"/>
      <c r="N5145" s="271">
        <v>200947.48</v>
      </c>
      <c r="O5145" s="271">
        <v>0</v>
      </c>
      <c r="P5145" s="89" t="s">
        <v>670</v>
      </c>
    </row>
    <row r="5146" spans="1:16" ht="89.25" hidden="1">
      <c r="A5146" s="268">
        <v>25</v>
      </c>
      <c r="B5146" s="89"/>
      <c r="C5146" s="269" t="s">
        <v>45</v>
      </c>
      <c r="D5146" s="84">
        <v>43608</v>
      </c>
      <c r="E5146" s="85" t="s">
        <v>9106</v>
      </c>
      <c r="F5146" s="85" t="s">
        <v>671</v>
      </c>
      <c r="G5146" s="85">
        <v>438979</v>
      </c>
      <c r="H5146" s="89"/>
      <c r="I5146" s="270" t="s">
        <v>10989</v>
      </c>
      <c r="J5146" s="89"/>
      <c r="K5146" s="89"/>
      <c r="L5146" s="89"/>
      <c r="M5146" s="89"/>
      <c r="N5146" s="271">
        <v>32586.55</v>
      </c>
      <c r="O5146" s="271">
        <v>0</v>
      </c>
      <c r="P5146" s="89" t="s">
        <v>670</v>
      </c>
    </row>
    <row r="5147" spans="1:16" ht="89.25" hidden="1">
      <c r="A5147" s="268">
        <v>25</v>
      </c>
      <c r="B5147" s="89"/>
      <c r="C5147" s="269" t="s">
        <v>45</v>
      </c>
      <c r="D5147" s="84">
        <v>43608</v>
      </c>
      <c r="E5147" s="85" t="s">
        <v>9106</v>
      </c>
      <c r="F5147" s="85" t="s">
        <v>671</v>
      </c>
      <c r="G5147" s="85">
        <v>438980</v>
      </c>
      <c r="H5147" s="89"/>
      <c r="I5147" s="270" t="s">
        <v>10990</v>
      </c>
      <c r="J5147" s="89"/>
      <c r="K5147" s="89"/>
      <c r="L5147" s="89"/>
      <c r="M5147" s="89"/>
      <c r="N5147" s="271">
        <v>60380.43</v>
      </c>
      <c r="O5147" s="271">
        <v>0</v>
      </c>
      <c r="P5147" s="89" t="s">
        <v>670</v>
      </c>
    </row>
    <row r="5148" spans="1:16" ht="89.25" hidden="1">
      <c r="A5148" s="268">
        <v>25</v>
      </c>
      <c r="B5148" s="89"/>
      <c r="C5148" s="269" t="s">
        <v>45</v>
      </c>
      <c r="D5148" s="84">
        <v>43608</v>
      </c>
      <c r="E5148" s="85" t="s">
        <v>9106</v>
      </c>
      <c r="F5148" s="85" t="s">
        <v>671</v>
      </c>
      <c r="G5148" s="85">
        <v>438982</v>
      </c>
      <c r="H5148" s="89"/>
      <c r="I5148" s="270" t="s">
        <v>10991</v>
      </c>
      <c r="J5148" s="89"/>
      <c r="K5148" s="89"/>
      <c r="L5148" s="89"/>
      <c r="M5148" s="89"/>
      <c r="N5148" s="271">
        <v>60380.43</v>
      </c>
      <c r="O5148" s="271">
        <v>0</v>
      </c>
      <c r="P5148" s="89" t="s">
        <v>670</v>
      </c>
    </row>
    <row r="5149" spans="1:16" ht="89.25" hidden="1">
      <c r="A5149" s="268">
        <v>25</v>
      </c>
      <c r="B5149" s="89"/>
      <c r="C5149" s="269" t="s">
        <v>45</v>
      </c>
      <c r="D5149" s="84">
        <v>43608</v>
      </c>
      <c r="E5149" s="85" t="s">
        <v>9106</v>
      </c>
      <c r="F5149" s="85" t="s">
        <v>671</v>
      </c>
      <c r="G5149" s="85">
        <v>438977</v>
      </c>
      <c r="H5149" s="89"/>
      <c r="I5149" s="270" t="s">
        <v>10992</v>
      </c>
      <c r="J5149" s="89"/>
      <c r="K5149" s="89"/>
      <c r="L5149" s="89"/>
      <c r="M5149" s="89"/>
      <c r="N5149" s="271">
        <v>197058.31</v>
      </c>
      <c r="O5149" s="271">
        <v>0</v>
      </c>
      <c r="P5149" s="89" t="s">
        <v>670</v>
      </c>
    </row>
    <row r="5150" spans="1:16" ht="89.25" hidden="1">
      <c r="A5150" s="268">
        <v>25</v>
      </c>
      <c r="B5150" s="89"/>
      <c r="C5150" s="269" t="s">
        <v>45</v>
      </c>
      <c r="D5150" s="84">
        <v>43608</v>
      </c>
      <c r="E5150" s="85" t="s">
        <v>9107</v>
      </c>
      <c r="F5150" s="85" t="s">
        <v>671</v>
      </c>
      <c r="G5150" s="85">
        <v>443479</v>
      </c>
      <c r="H5150" s="89"/>
      <c r="I5150" s="270" t="s">
        <v>10993</v>
      </c>
      <c r="J5150" s="89"/>
      <c r="K5150" s="89"/>
      <c r="L5150" s="89"/>
      <c r="M5150" s="89"/>
      <c r="N5150" s="271">
        <v>51849.56</v>
      </c>
      <c r="O5150" s="271">
        <v>0</v>
      </c>
      <c r="P5150" s="89" t="s">
        <v>670</v>
      </c>
    </row>
    <row r="5151" spans="1:16" ht="89.25" hidden="1">
      <c r="A5151" s="268">
        <v>25</v>
      </c>
      <c r="B5151" s="89"/>
      <c r="C5151" s="269" t="s">
        <v>45</v>
      </c>
      <c r="D5151" s="84">
        <v>43608</v>
      </c>
      <c r="E5151" s="85" t="s">
        <v>9107</v>
      </c>
      <c r="F5151" s="85" t="s">
        <v>671</v>
      </c>
      <c r="G5151" s="85">
        <v>443482</v>
      </c>
      <c r="H5151" s="89"/>
      <c r="I5151" s="270" t="s">
        <v>10994</v>
      </c>
      <c r="J5151" s="89"/>
      <c r="K5151" s="89"/>
      <c r="L5151" s="89"/>
      <c r="M5151" s="89"/>
      <c r="N5151" s="271">
        <v>14442.93</v>
      </c>
      <c r="O5151" s="271">
        <v>0</v>
      </c>
      <c r="P5151" s="89" t="s">
        <v>670</v>
      </c>
    </row>
    <row r="5152" spans="1:16" ht="76.5" hidden="1">
      <c r="A5152" s="268">
        <v>25</v>
      </c>
      <c r="B5152" s="89"/>
      <c r="C5152" s="269" t="s">
        <v>45</v>
      </c>
      <c r="D5152" s="84">
        <v>43608</v>
      </c>
      <c r="E5152" s="85" t="s">
        <v>9107</v>
      </c>
      <c r="F5152" s="85" t="s">
        <v>671</v>
      </c>
      <c r="G5152" s="85">
        <v>443485</v>
      </c>
      <c r="H5152" s="89"/>
      <c r="I5152" s="270" t="s">
        <v>10995</v>
      </c>
      <c r="J5152" s="89"/>
      <c r="K5152" s="89"/>
      <c r="L5152" s="89"/>
      <c r="M5152" s="89"/>
      <c r="N5152" s="271">
        <v>1922456.85</v>
      </c>
      <c r="O5152" s="271">
        <v>0</v>
      </c>
      <c r="P5152" s="89" t="s">
        <v>670</v>
      </c>
    </row>
    <row r="5153" spans="1:16" ht="76.5" hidden="1">
      <c r="A5153" s="268">
        <v>25</v>
      </c>
      <c r="B5153" s="89"/>
      <c r="C5153" s="269" t="s">
        <v>45</v>
      </c>
      <c r="D5153" s="84">
        <v>43608</v>
      </c>
      <c r="E5153" s="85" t="s">
        <v>9107</v>
      </c>
      <c r="F5153" s="85" t="s">
        <v>671</v>
      </c>
      <c r="G5153" s="85">
        <v>441251</v>
      </c>
      <c r="H5153" s="89"/>
      <c r="I5153" s="270" t="s">
        <v>10996</v>
      </c>
      <c r="J5153" s="89"/>
      <c r="K5153" s="89"/>
      <c r="L5153" s="89"/>
      <c r="M5153" s="89"/>
      <c r="N5153" s="271">
        <v>421687.46</v>
      </c>
      <c r="O5153" s="271">
        <v>0</v>
      </c>
      <c r="P5153" s="89" t="s">
        <v>670</v>
      </c>
    </row>
    <row r="5154" spans="1:16" ht="51" hidden="1">
      <c r="A5154" s="268">
        <v>10</v>
      </c>
      <c r="B5154" s="89"/>
      <c r="C5154" s="269" t="s">
        <v>41</v>
      </c>
      <c r="D5154" s="84">
        <v>43608</v>
      </c>
      <c r="E5154" s="85" t="s">
        <v>9108</v>
      </c>
      <c r="F5154" s="85" t="s">
        <v>6</v>
      </c>
      <c r="G5154" s="85">
        <v>1047308</v>
      </c>
      <c r="H5154" s="89"/>
      <c r="I5154" s="270" t="s">
        <v>10997</v>
      </c>
      <c r="J5154" s="89"/>
      <c r="K5154" s="89"/>
      <c r="L5154" s="89"/>
      <c r="M5154" s="89"/>
      <c r="N5154" s="271">
        <v>0</v>
      </c>
      <c r="O5154" s="271">
        <v>264845.46000000002</v>
      </c>
      <c r="P5154" s="89" t="s">
        <v>670</v>
      </c>
    </row>
    <row r="5155" spans="1:16" ht="63.75" hidden="1">
      <c r="A5155" s="268">
        <v>253</v>
      </c>
      <c r="B5155" s="89"/>
      <c r="C5155" s="269" t="s">
        <v>114</v>
      </c>
      <c r="D5155" s="84">
        <v>43608</v>
      </c>
      <c r="E5155" s="85" t="s">
        <v>9109</v>
      </c>
      <c r="F5155" s="85" t="s">
        <v>671</v>
      </c>
      <c r="G5155" s="85">
        <v>435115</v>
      </c>
      <c r="H5155" s="89"/>
      <c r="I5155" s="270" t="s">
        <v>10998</v>
      </c>
      <c r="J5155" s="89"/>
      <c r="K5155" s="89"/>
      <c r="L5155" s="89"/>
      <c r="M5155" s="89"/>
      <c r="N5155" s="271">
        <v>0</v>
      </c>
      <c r="O5155" s="271">
        <v>30685</v>
      </c>
      <c r="P5155" s="89" t="s">
        <v>670</v>
      </c>
    </row>
    <row r="5156" spans="1:16" ht="63.75" hidden="1">
      <c r="A5156" s="268">
        <v>572</v>
      </c>
      <c r="B5156" s="89"/>
      <c r="C5156" s="269" t="s">
        <v>177</v>
      </c>
      <c r="D5156" s="84">
        <v>43608</v>
      </c>
      <c r="E5156" s="85" t="s">
        <v>9110</v>
      </c>
      <c r="F5156" s="85" t="s">
        <v>671</v>
      </c>
      <c r="G5156" s="85">
        <v>435116</v>
      </c>
      <c r="H5156" s="89"/>
      <c r="I5156" s="270" t="s">
        <v>10999</v>
      </c>
      <c r="J5156" s="89"/>
      <c r="K5156" s="89"/>
      <c r="L5156" s="89"/>
      <c r="M5156" s="89"/>
      <c r="N5156" s="271">
        <v>0</v>
      </c>
      <c r="O5156" s="271">
        <v>2102</v>
      </c>
      <c r="P5156" s="89" t="s">
        <v>670</v>
      </c>
    </row>
    <row r="5157" spans="1:16" ht="51" hidden="1">
      <c r="A5157" s="268" t="s">
        <v>556</v>
      </c>
      <c r="B5157" s="89"/>
      <c r="C5157" s="269" t="s">
        <v>616</v>
      </c>
      <c r="D5157" s="84">
        <v>43608</v>
      </c>
      <c r="E5157" s="85" t="s">
        <v>9111</v>
      </c>
      <c r="F5157" s="85" t="s">
        <v>671</v>
      </c>
      <c r="G5157" s="85">
        <v>435117</v>
      </c>
      <c r="H5157" s="89"/>
      <c r="I5157" s="270" t="s">
        <v>11000</v>
      </c>
      <c r="J5157" s="89"/>
      <c r="K5157" s="89"/>
      <c r="L5157" s="89"/>
      <c r="M5157" s="89"/>
      <c r="N5157" s="271">
        <v>0</v>
      </c>
      <c r="O5157" s="271">
        <v>8732</v>
      </c>
      <c r="P5157" s="89" t="s">
        <v>670</v>
      </c>
    </row>
    <row r="5158" spans="1:16" ht="51" hidden="1">
      <c r="A5158" s="268" t="s">
        <v>556</v>
      </c>
      <c r="B5158" s="89"/>
      <c r="C5158" s="269" t="s">
        <v>616</v>
      </c>
      <c r="D5158" s="84">
        <v>43608</v>
      </c>
      <c r="E5158" s="85" t="s">
        <v>9112</v>
      </c>
      <c r="F5158" s="85" t="s">
        <v>671</v>
      </c>
      <c r="G5158" s="85">
        <v>435118</v>
      </c>
      <c r="H5158" s="89"/>
      <c r="I5158" s="270" t="s">
        <v>11001</v>
      </c>
      <c r="J5158" s="89"/>
      <c r="K5158" s="89"/>
      <c r="L5158" s="89"/>
      <c r="M5158" s="89"/>
      <c r="N5158" s="271">
        <v>0</v>
      </c>
      <c r="O5158" s="271">
        <v>316400</v>
      </c>
      <c r="P5158" s="89" t="s">
        <v>670</v>
      </c>
    </row>
    <row r="5159" spans="1:16" ht="76.5" hidden="1">
      <c r="A5159" s="268">
        <v>373</v>
      </c>
      <c r="B5159" s="89"/>
      <c r="C5159" s="269" t="s">
        <v>636</v>
      </c>
      <c r="D5159" s="84">
        <v>43608</v>
      </c>
      <c r="E5159" s="85" t="s">
        <v>9113</v>
      </c>
      <c r="F5159" s="85" t="s">
        <v>671</v>
      </c>
      <c r="G5159" s="85">
        <v>438709</v>
      </c>
      <c r="H5159" s="89"/>
      <c r="I5159" s="270" t="s">
        <v>11002</v>
      </c>
      <c r="J5159" s="89"/>
      <c r="K5159" s="89"/>
      <c r="L5159" s="89"/>
      <c r="M5159" s="89"/>
      <c r="N5159" s="271">
        <v>0</v>
      </c>
      <c r="O5159" s="271">
        <v>13278236.859999999</v>
      </c>
      <c r="P5159" s="89" t="s">
        <v>670</v>
      </c>
    </row>
    <row r="5160" spans="1:16" ht="51" hidden="1">
      <c r="A5160" s="268">
        <v>342</v>
      </c>
      <c r="B5160" s="89"/>
      <c r="C5160" s="269" t="s">
        <v>148</v>
      </c>
      <c r="D5160" s="84">
        <v>43608</v>
      </c>
      <c r="E5160" s="85" t="s">
        <v>9114</v>
      </c>
      <c r="F5160" s="85" t="s">
        <v>6</v>
      </c>
      <c r="G5160" s="85">
        <v>1121987</v>
      </c>
      <c r="H5160" s="89"/>
      <c r="I5160" s="270" t="s">
        <v>4419</v>
      </c>
      <c r="J5160" s="89"/>
      <c r="K5160" s="89"/>
      <c r="L5160" s="89"/>
      <c r="M5160" s="89"/>
      <c r="N5160" s="271">
        <v>0</v>
      </c>
      <c r="O5160" s="271">
        <v>644804.02</v>
      </c>
      <c r="P5160" s="89" t="s">
        <v>670</v>
      </c>
    </row>
    <row r="5161" spans="1:16" ht="76.5" hidden="1">
      <c r="A5161" s="268" t="s">
        <v>557</v>
      </c>
      <c r="B5161" s="89"/>
      <c r="C5161" s="269" t="s">
        <v>781</v>
      </c>
      <c r="D5161" s="84">
        <v>43608</v>
      </c>
      <c r="E5161" s="85" t="s">
        <v>9115</v>
      </c>
      <c r="F5161" s="85" t="s">
        <v>6</v>
      </c>
      <c r="G5161" s="85">
        <v>1122072</v>
      </c>
      <c r="H5161" s="89"/>
      <c r="I5161" s="270" t="s">
        <v>11003</v>
      </c>
      <c r="J5161" s="89"/>
      <c r="K5161" s="89"/>
      <c r="L5161" s="89"/>
      <c r="M5161" s="89"/>
      <c r="N5161" s="271">
        <v>0</v>
      </c>
      <c r="O5161" s="271">
        <v>100000</v>
      </c>
      <c r="P5161" s="89" t="s">
        <v>670</v>
      </c>
    </row>
    <row r="5162" spans="1:16" ht="51" hidden="1">
      <c r="A5162" s="268">
        <v>680</v>
      </c>
      <c r="B5162" s="89"/>
      <c r="C5162" s="269" t="s">
        <v>191</v>
      </c>
      <c r="D5162" s="84">
        <v>43608</v>
      </c>
      <c r="E5162" s="85" t="s">
        <v>9116</v>
      </c>
      <c r="F5162" s="85" t="s">
        <v>6</v>
      </c>
      <c r="G5162" s="85">
        <v>1122076</v>
      </c>
      <c r="H5162" s="89"/>
      <c r="I5162" s="270" t="s">
        <v>11004</v>
      </c>
      <c r="J5162" s="89"/>
      <c r="K5162" s="89"/>
      <c r="L5162" s="89"/>
      <c r="M5162" s="89"/>
      <c r="N5162" s="271">
        <v>0</v>
      </c>
      <c r="O5162" s="271">
        <v>1019.04</v>
      </c>
      <c r="P5162" s="89" t="s">
        <v>670</v>
      </c>
    </row>
    <row r="5163" spans="1:16" ht="102" hidden="1">
      <c r="A5163" s="268">
        <v>376</v>
      </c>
      <c r="B5163" s="89"/>
      <c r="C5163" s="269" t="s">
        <v>638</v>
      </c>
      <c r="D5163" s="84">
        <v>43608</v>
      </c>
      <c r="E5163" s="85" t="s">
        <v>9117</v>
      </c>
      <c r="F5163" s="85" t="s">
        <v>11</v>
      </c>
      <c r="G5163" s="85">
        <v>954854</v>
      </c>
      <c r="H5163" s="89"/>
      <c r="I5163" s="270" t="s">
        <v>11005</v>
      </c>
      <c r="J5163" s="89"/>
      <c r="K5163" s="89"/>
      <c r="L5163" s="89"/>
      <c r="M5163" s="89"/>
      <c r="N5163" s="271">
        <v>3596</v>
      </c>
      <c r="O5163" s="271">
        <v>0</v>
      </c>
      <c r="P5163" s="89" t="s">
        <v>670</v>
      </c>
    </row>
    <row r="5164" spans="1:16" ht="51" hidden="1">
      <c r="A5164" s="268">
        <v>513</v>
      </c>
      <c r="B5164" s="89"/>
      <c r="C5164" s="269" t="s">
        <v>171</v>
      </c>
      <c r="D5164" s="84">
        <v>43608</v>
      </c>
      <c r="E5164" s="85" t="s">
        <v>9118</v>
      </c>
      <c r="F5164" s="85" t="s">
        <v>11</v>
      </c>
      <c r="G5164" s="85">
        <v>954931</v>
      </c>
      <c r="H5164" s="89"/>
      <c r="I5164" s="270" t="s">
        <v>11006</v>
      </c>
      <c r="J5164" s="89"/>
      <c r="K5164" s="89"/>
      <c r="L5164" s="89"/>
      <c r="M5164" s="89"/>
      <c r="N5164" s="271">
        <v>50</v>
      </c>
      <c r="O5164" s="271">
        <v>0</v>
      </c>
      <c r="P5164" s="89" t="s">
        <v>670</v>
      </c>
    </row>
    <row r="5165" spans="1:16" ht="51" hidden="1">
      <c r="A5165" s="268">
        <v>513</v>
      </c>
      <c r="B5165" s="89"/>
      <c r="C5165" s="269" t="s">
        <v>171</v>
      </c>
      <c r="D5165" s="84">
        <v>43608</v>
      </c>
      <c r="E5165" s="85" t="s">
        <v>9119</v>
      </c>
      <c r="F5165" s="85" t="s">
        <v>11</v>
      </c>
      <c r="G5165" s="85">
        <v>954932</v>
      </c>
      <c r="H5165" s="89"/>
      <c r="I5165" s="270" t="s">
        <v>11007</v>
      </c>
      <c r="J5165" s="89"/>
      <c r="K5165" s="89"/>
      <c r="L5165" s="89"/>
      <c r="M5165" s="89"/>
      <c r="N5165" s="271">
        <v>50</v>
      </c>
      <c r="O5165" s="271">
        <v>0</v>
      </c>
      <c r="P5165" s="89" t="s">
        <v>670</v>
      </c>
    </row>
    <row r="5166" spans="1:16" ht="89.25" hidden="1">
      <c r="A5166" s="268" t="s">
        <v>557</v>
      </c>
      <c r="B5166" s="89"/>
      <c r="C5166" s="269" t="s">
        <v>781</v>
      </c>
      <c r="D5166" s="84">
        <v>43608</v>
      </c>
      <c r="E5166" s="85" t="s">
        <v>9120</v>
      </c>
      <c r="F5166" s="85" t="s">
        <v>13</v>
      </c>
      <c r="G5166" s="85">
        <v>954933</v>
      </c>
      <c r="H5166" s="89"/>
      <c r="I5166" s="270" t="s">
        <v>11008</v>
      </c>
      <c r="J5166" s="89"/>
      <c r="K5166" s="89"/>
      <c r="L5166" s="89"/>
      <c r="M5166" s="89"/>
      <c r="N5166" s="271">
        <v>269468.76</v>
      </c>
      <c r="O5166" s="271">
        <v>0</v>
      </c>
      <c r="P5166" s="89" t="s">
        <v>670</v>
      </c>
    </row>
    <row r="5167" spans="1:16" ht="89.25" hidden="1">
      <c r="A5167" s="268" t="s">
        <v>557</v>
      </c>
      <c r="B5167" s="89"/>
      <c r="C5167" s="269" t="s">
        <v>781</v>
      </c>
      <c r="D5167" s="84">
        <v>43608</v>
      </c>
      <c r="E5167" s="85" t="s">
        <v>9121</v>
      </c>
      <c r="F5167" s="85" t="s">
        <v>11</v>
      </c>
      <c r="G5167" s="85">
        <v>954933</v>
      </c>
      <c r="H5167" s="89"/>
      <c r="I5167" s="270" t="s">
        <v>11009</v>
      </c>
      <c r="J5167" s="89"/>
      <c r="K5167" s="89"/>
      <c r="L5167" s="89"/>
      <c r="M5167" s="89"/>
      <c r="N5167" s="271">
        <v>50</v>
      </c>
      <c r="O5167" s="271">
        <v>0</v>
      </c>
      <c r="P5167" s="89" t="s">
        <v>670</v>
      </c>
    </row>
    <row r="5168" spans="1:16" ht="89.25" hidden="1">
      <c r="A5168" s="268">
        <v>670</v>
      </c>
      <c r="B5168" s="89"/>
      <c r="C5168" s="269" t="s">
        <v>190</v>
      </c>
      <c r="D5168" s="84">
        <v>43608</v>
      </c>
      <c r="E5168" s="85" t="s">
        <v>9122</v>
      </c>
      <c r="F5168" s="85" t="s">
        <v>15</v>
      </c>
      <c r="G5168" s="85">
        <v>8084</v>
      </c>
      <c r="H5168" s="89"/>
      <c r="I5168" s="270" t="s">
        <v>11010</v>
      </c>
      <c r="J5168" s="89"/>
      <c r="K5168" s="89"/>
      <c r="L5168" s="89"/>
      <c r="M5168" s="89"/>
      <c r="N5168" s="271">
        <v>278.58</v>
      </c>
      <c r="O5168" s="271">
        <v>0</v>
      </c>
      <c r="P5168" s="89" t="s">
        <v>670</v>
      </c>
    </row>
    <row r="5169" spans="1:16" ht="89.25" hidden="1">
      <c r="A5169" s="268">
        <v>670</v>
      </c>
      <c r="B5169" s="89"/>
      <c r="C5169" s="269" t="s">
        <v>190</v>
      </c>
      <c r="D5169" s="84">
        <v>43608</v>
      </c>
      <c r="E5169" s="85" t="s">
        <v>9123</v>
      </c>
      <c r="F5169" s="85" t="s">
        <v>15</v>
      </c>
      <c r="G5169" s="85">
        <v>8085</v>
      </c>
      <c r="H5169" s="89"/>
      <c r="I5169" s="270" t="s">
        <v>11011</v>
      </c>
      <c r="J5169" s="89"/>
      <c r="K5169" s="89"/>
      <c r="L5169" s="89"/>
      <c r="M5169" s="89"/>
      <c r="N5169" s="271">
        <v>278.58</v>
      </c>
      <c r="O5169" s="271">
        <v>0</v>
      </c>
      <c r="P5169" s="89" t="s">
        <v>670</v>
      </c>
    </row>
    <row r="5170" spans="1:16" ht="89.25" hidden="1">
      <c r="A5170" s="268">
        <v>670</v>
      </c>
      <c r="B5170" s="89"/>
      <c r="C5170" s="269" t="s">
        <v>190</v>
      </c>
      <c r="D5170" s="84">
        <v>43608</v>
      </c>
      <c r="E5170" s="85" t="s">
        <v>9124</v>
      </c>
      <c r="F5170" s="85" t="s">
        <v>15</v>
      </c>
      <c r="G5170" s="85">
        <v>8089</v>
      </c>
      <c r="H5170" s="89"/>
      <c r="I5170" s="270" t="s">
        <v>11012</v>
      </c>
      <c r="J5170" s="89"/>
      <c r="K5170" s="89"/>
      <c r="L5170" s="89"/>
      <c r="M5170" s="89"/>
      <c r="N5170" s="271">
        <v>287.14999999999998</v>
      </c>
      <c r="O5170" s="271">
        <v>0</v>
      </c>
      <c r="P5170" s="89" t="s">
        <v>670</v>
      </c>
    </row>
    <row r="5171" spans="1:16" ht="89.25" hidden="1">
      <c r="A5171" s="268">
        <v>670</v>
      </c>
      <c r="B5171" s="89"/>
      <c r="C5171" s="269" t="s">
        <v>190</v>
      </c>
      <c r="D5171" s="84">
        <v>43608</v>
      </c>
      <c r="E5171" s="85" t="s">
        <v>9125</v>
      </c>
      <c r="F5171" s="85" t="s">
        <v>15</v>
      </c>
      <c r="G5171" s="85">
        <v>8090</v>
      </c>
      <c r="H5171" s="89"/>
      <c r="I5171" s="270" t="s">
        <v>11013</v>
      </c>
      <c r="J5171" s="89"/>
      <c r="K5171" s="89"/>
      <c r="L5171" s="89"/>
      <c r="M5171" s="89"/>
      <c r="N5171" s="271">
        <v>303.61</v>
      </c>
      <c r="O5171" s="271">
        <v>0</v>
      </c>
      <c r="P5171" s="89" t="s">
        <v>670</v>
      </c>
    </row>
    <row r="5172" spans="1:16" ht="89.25" hidden="1">
      <c r="A5172" s="268">
        <v>670</v>
      </c>
      <c r="B5172" s="89"/>
      <c r="C5172" s="269" t="s">
        <v>190</v>
      </c>
      <c r="D5172" s="84">
        <v>43608</v>
      </c>
      <c r="E5172" s="85" t="s">
        <v>9126</v>
      </c>
      <c r="F5172" s="85" t="s">
        <v>15</v>
      </c>
      <c r="G5172" s="85">
        <v>8088</v>
      </c>
      <c r="H5172" s="89"/>
      <c r="I5172" s="270" t="s">
        <v>11014</v>
      </c>
      <c r="J5172" s="89"/>
      <c r="K5172" s="89"/>
      <c r="L5172" s="89"/>
      <c r="M5172" s="89"/>
      <c r="N5172" s="271">
        <v>286.81</v>
      </c>
      <c r="O5172" s="271">
        <v>0</v>
      </c>
      <c r="P5172" s="89" t="s">
        <v>670</v>
      </c>
    </row>
    <row r="5173" spans="1:16" ht="89.25" hidden="1">
      <c r="A5173" s="268">
        <v>10</v>
      </c>
      <c r="B5173" s="89"/>
      <c r="C5173" s="269" t="s">
        <v>41</v>
      </c>
      <c r="D5173" s="84">
        <v>43608</v>
      </c>
      <c r="E5173" s="85" t="s">
        <v>9127</v>
      </c>
      <c r="F5173" s="85" t="s">
        <v>15</v>
      </c>
      <c r="G5173" s="85">
        <v>8079</v>
      </c>
      <c r="H5173" s="89"/>
      <c r="I5173" s="270" t="s">
        <v>11015</v>
      </c>
      <c r="J5173" s="89"/>
      <c r="K5173" s="89"/>
      <c r="L5173" s="89"/>
      <c r="M5173" s="89"/>
      <c r="N5173" s="271">
        <v>1698.53</v>
      </c>
      <c r="O5173" s="271">
        <v>0</v>
      </c>
      <c r="P5173" s="89" t="s">
        <v>670</v>
      </c>
    </row>
    <row r="5174" spans="1:16" ht="89.25" hidden="1">
      <c r="A5174" s="268">
        <v>132</v>
      </c>
      <c r="B5174" s="89"/>
      <c r="C5174" s="269" t="s">
        <v>68</v>
      </c>
      <c r="D5174" s="84">
        <v>43608</v>
      </c>
      <c r="E5174" s="85" t="s">
        <v>9128</v>
      </c>
      <c r="F5174" s="85" t="s">
        <v>15</v>
      </c>
      <c r="G5174" s="85">
        <v>8081</v>
      </c>
      <c r="H5174" s="89"/>
      <c r="I5174" s="270" t="s">
        <v>11016</v>
      </c>
      <c r="J5174" s="89"/>
      <c r="K5174" s="89"/>
      <c r="L5174" s="89"/>
      <c r="M5174" s="89"/>
      <c r="N5174" s="271">
        <v>329.13</v>
      </c>
      <c r="O5174" s="271">
        <v>0</v>
      </c>
      <c r="P5174" s="89" t="s">
        <v>670</v>
      </c>
    </row>
    <row r="5175" spans="1:16" ht="63.75" hidden="1">
      <c r="A5175" s="268">
        <v>16</v>
      </c>
      <c r="B5175" s="89"/>
      <c r="C5175" s="269" t="s">
        <v>43</v>
      </c>
      <c r="D5175" s="84">
        <v>43608</v>
      </c>
      <c r="E5175" s="85" t="s">
        <v>9129</v>
      </c>
      <c r="F5175" s="85" t="s">
        <v>629</v>
      </c>
      <c r="G5175" s="85">
        <v>8025</v>
      </c>
      <c r="H5175" s="89"/>
      <c r="I5175" s="270" t="s">
        <v>11017</v>
      </c>
      <c r="J5175" s="89"/>
      <c r="K5175" s="89"/>
      <c r="L5175" s="89"/>
      <c r="M5175" s="89"/>
      <c r="N5175" s="271">
        <v>177.24</v>
      </c>
      <c r="O5175" s="271">
        <v>0</v>
      </c>
      <c r="P5175" s="89" t="s">
        <v>670</v>
      </c>
    </row>
    <row r="5176" spans="1:16" ht="51" hidden="1">
      <c r="A5176" s="268">
        <v>513</v>
      </c>
      <c r="B5176" s="89"/>
      <c r="C5176" s="269" t="s">
        <v>171</v>
      </c>
      <c r="D5176" s="84">
        <v>43608</v>
      </c>
      <c r="E5176" s="85" t="s">
        <v>9130</v>
      </c>
      <c r="F5176" s="85" t="s">
        <v>15</v>
      </c>
      <c r="G5176" s="85">
        <v>1047307</v>
      </c>
      <c r="H5176" s="89"/>
      <c r="I5176" s="270" t="s">
        <v>718</v>
      </c>
      <c r="J5176" s="89"/>
      <c r="K5176" s="89"/>
      <c r="L5176" s="89"/>
      <c r="M5176" s="89"/>
      <c r="N5176" s="271">
        <v>50</v>
      </c>
      <c r="O5176" s="271">
        <v>0</v>
      </c>
      <c r="P5176" s="89" t="s">
        <v>670</v>
      </c>
    </row>
    <row r="5177" spans="1:16" ht="51" hidden="1">
      <c r="A5177" s="268">
        <v>10</v>
      </c>
      <c r="B5177" s="89"/>
      <c r="C5177" s="269" t="s">
        <v>41</v>
      </c>
      <c r="D5177" s="84">
        <v>43608</v>
      </c>
      <c r="E5177" s="85" t="s">
        <v>9131</v>
      </c>
      <c r="F5177" s="85" t="s">
        <v>15</v>
      </c>
      <c r="G5177" s="85">
        <v>1047309</v>
      </c>
      <c r="H5177" s="89"/>
      <c r="I5177" s="270" t="s">
        <v>11018</v>
      </c>
      <c r="J5177" s="89"/>
      <c r="K5177" s="89"/>
      <c r="L5177" s="89"/>
      <c r="M5177" s="89"/>
      <c r="N5177" s="271">
        <v>50</v>
      </c>
      <c r="O5177" s="271">
        <v>0</v>
      </c>
      <c r="P5177" s="89" t="s">
        <v>670</v>
      </c>
    </row>
    <row r="5178" spans="1:16" ht="89.25" hidden="1">
      <c r="A5178" s="268">
        <v>670</v>
      </c>
      <c r="B5178" s="89"/>
      <c r="C5178" s="269" t="s">
        <v>190</v>
      </c>
      <c r="D5178" s="84">
        <v>43608</v>
      </c>
      <c r="E5178" s="85" t="s">
        <v>9132</v>
      </c>
      <c r="F5178" s="85" t="s">
        <v>15</v>
      </c>
      <c r="G5178" s="85">
        <v>8083</v>
      </c>
      <c r="H5178" s="89"/>
      <c r="I5178" s="270" t="s">
        <v>11019</v>
      </c>
      <c r="J5178" s="89"/>
      <c r="K5178" s="89"/>
      <c r="L5178" s="89"/>
      <c r="M5178" s="89"/>
      <c r="N5178" s="271">
        <v>279.39999999999998</v>
      </c>
      <c r="O5178" s="271">
        <v>0</v>
      </c>
      <c r="P5178" s="89" t="s">
        <v>670</v>
      </c>
    </row>
    <row r="5179" spans="1:16" ht="89.25" hidden="1">
      <c r="A5179" s="268">
        <v>670</v>
      </c>
      <c r="B5179" s="89"/>
      <c r="C5179" s="269" t="s">
        <v>190</v>
      </c>
      <c r="D5179" s="84">
        <v>43608</v>
      </c>
      <c r="E5179" s="85" t="s">
        <v>9133</v>
      </c>
      <c r="F5179" s="85" t="s">
        <v>15</v>
      </c>
      <c r="G5179" s="85">
        <v>8087</v>
      </c>
      <c r="H5179" s="89"/>
      <c r="I5179" s="270" t="s">
        <v>11020</v>
      </c>
      <c r="J5179" s="89"/>
      <c r="K5179" s="89"/>
      <c r="L5179" s="89"/>
      <c r="M5179" s="89"/>
      <c r="N5179" s="271">
        <v>286.81</v>
      </c>
      <c r="O5179" s="271">
        <v>0</v>
      </c>
      <c r="P5179" s="89" t="s">
        <v>670</v>
      </c>
    </row>
    <row r="5180" spans="1:16" ht="89.25" hidden="1">
      <c r="A5180" s="268">
        <v>670</v>
      </c>
      <c r="B5180" s="89"/>
      <c r="C5180" s="269" t="s">
        <v>190</v>
      </c>
      <c r="D5180" s="84">
        <v>43608</v>
      </c>
      <c r="E5180" s="85" t="s">
        <v>9134</v>
      </c>
      <c r="F5180" s="85" t="s">
        <v>15</v>
      </c>
      <c r="G5180" s="85">
        <v>8082</v>
      </c>
      <c r="H5180" s="89"/>
      <c r="I5180" s="270" t="s">
        <v>11021</v>
      </c>
      <c r="J5180" s="89"/>
      <c r="K5180" s="89"/>
      <c r="L5180" s="89"/>
      <c r="M5180" s="89"/>
      <c r="N5180" s="271">
        <v>290.99</v>
      </c>
      <c r="O5180" s="271">
        <v>0</v>
      </c>
      <c r="P5180" s="89" t="s">
        <v>670</v>
      </c>
    </row>
    <row r="5181" spans="1:16" ht="89.25" hidden="1">
      <c r="A5181" s="268">
        <v>670</v>
      </c>
      <c r="B5181" s="89"/>
      <c r="C5181" s="269" t="s">
        <v>190</v>
      </c>
      <c r="D5181" s="84">
        <v>43608</v>
      </c>
      <c r="E5181" s="85" t="s">
        <v>9135</v>
      </c>
      <c r="F5181" s="85" t="s">
        <v>15</v>
      </c>
      <c r="G5181" s="85">
        <v>8086</v>
      </c>
      <c r="H5181" s="89"/>
      <c r="I5181" s="270" t="s">
        <v>11022</v>
      </c>
      <c r="J5181" s="89"/>
      <c r="K5181" s="89"/>
      <c r="L5181" s="89"/>
      <c r="M5181" s="89"/>
      <c r="N5181" s="271">
        <v>279.39999999999998</v>
      </c>
      <c r="O5181" s="271">
        <v>0</v>
      </c>
      <c r="P5181" s="89" t="s">
        <v>670</v>
      </c>
    </row>
    <row r="5182" spans="1:16" ht="38.25">
      <c r="A5182" s="268">
        <v>46</v>
      </c>
      <c r="B5182" s="89"/>
      <c r="C5182" s="269" t="s">
        <v>48</v>
      </c>
      <c r="D5182" s="84">
        <v>43609</v>
      </c>
      <c r="E5182" s="85" t="s">
        <v>9136</v>
      </c>
      <c r="F5182" s="85" t="s">
        <v>3</v>
      </c>
      <c r="G5182" s="85">
        <v>1744602</v>
      </c>
      <c r="H5182" s="89"/>
      <c r="I5182" s="270" t="s">
        <v>11023</v>
      </c>
      <c r="J5182" s="89"/>
      <c r="K5182" s="89"/>
      <c r="L5182" s="89"/>
      <c r="M5182" s="89"/>
      <c r="N5182" s="271">
        <v>0</v>
      </c>
      <c r="O5182" s="271">
        <v>1500</v>
      </c>
      <c r="P5182" s="89" t="s">
        <v>670</v>
      </c>
    </row>
    <row r="5183" spans="1:16" ht="38.25">
      <c r="A5183" s="268">
        <v>586</v>
      </c>
      <c r="B5183" s="89"/>
      <c r="C5183" s="269" t="s">
        <v>184</v>
      </c>
      <c r="D5183" s="84">
        <v>43609</v>
      </c>
      <c r="E5183" s="85" t="s">
        <v>9137</v>
      </c>
      <c r="F5183" s="85" t="s">
        <v>3</v>
      </c>
      <c r="G5183" s="85">
        <v>1744563</v>
      </c>
      <c r="H5183" s="89"/>
      <c r="I5183" s="270" t="s">
        <v>11024</v>
      </c>
      <c r="J5183" s="89"/>
      <c r="K5183" s="89"/>
      <c r="L5183" s="89"/>
      <c r="M5183" s="89"/>
      <c r="N5183" s="271">
        <v>0</v>
      </c>
      <c r="O5183" s="271">
        <v>20774.41</v>
      </c>
      <c r="P5183" s="89" t="s">
        <v>670</v>
      </c>
    </row>
    <row r="5184" spans="1:16" ht="38.25">
      <c r="A5184" s="268">
        <v>526</v>
      </c>
      <c r="B5184" s="89"/>
      <c r="C5184" s="269" t="s">
        <v>610</v>
      </c>
      <c r="D5184" s="84">
        <v>43609</v>
      </c>
      <c r="E5184" s="85" t="s">
        <v>9138</v>
      </c>
      <c r="F5184" s="85" t="s">
        <v>3</v>
      </c>
      <c r="G5184" s="85">
        <v>1744503</v>
      </c>
      <c r="H5184" s="89"/>
      <c r="I5184" s="270" t="s">
        <v>11025</v>
      </c>
      <c r="J5184" s="89"/>
      <c r="K5184" s="89"/>
      <c r="L5184" s="89"/>
      <c r="M5184" s="89"/>
      <c r="N5184" s="271">
        <v>0</v>
      </c>
      <c r="O5184" s="271">
        <v>40</v>
      </c>
      <c r="P5184" s="89" t="s">
        <v>670</v>
      </c>
    </row>
    <row r="5185" spans="1:16" ht="51">
      <c r="A5185" s="268">
        <v>291</v>
      </c>
      <c r="B5185" s="89"/>
      <c r="C5185" s="269" t="s">
        <v>129</v>
      </c>
      <c r="D5185" s="84">
        <v>43609</v>
      </c>
      <c r="E5185" s="85" t="s">
        <v>9139</v>
      </c>
      <c r="F5185" s="85" t="s">
        <v>3</v>
      </c>
      <c r="G5185" s="85">
        <v>1744500</v>
      </c>
      <c r="H5185" s="89"/>
      <c r="I5185" s="270" t="s">
        <v>11026</v>
      </c>
      <c r="J5185" s="89"/>
      <c r="K5185" s="89"/>
      <c r="L5185" s="89"/>
      <c r="M5185" s="89"/>
      <c r="N5185" s="271">
        <v>0</v>
      </c>
      <c r="O5185" s="271">
        <v>70</v>
      </c>
      <c r="P5185" s="89" t="s">
        <v>670</v>
      </c>
    </row>
    <row r="5186" spans="1:16" ht="63.75">
      <c r="A5186" s="268">
        <v>234</v>
      </c>
      <c r="B5186" s="89"/>
      <c r="C5186" s="269" t="s">
        <v>644</v>
      </c>
      <c r="D5186" s="84">
        <v>43609</v>
      </c>
      <c r="E5186" s="85" t="s">
        <v>9140</v>
      </c>
      <c r="F5186" s="85" t="s">
        <v>3</v>
      </c>
      <c r="G5186" s="85">
        <v>1744471</v>
      </c>
      <c r="H5186" s="89"/>
      <c r="I5186" s="270" t="s">
        <v>11027</v>
      </c>
      <c r="J5186" s="89"/>
      <c r="K5186" s="89"/>
      <c r="L5186" s="89"/>
      <c r="M5186" s="89"/>
      <c r="N5186" s="271">
        <v>0</v>
      </c>
      <c r="O5186" s="271">
        <v>375.2</v>
      </c>
      <c r="P5186" s="89" t="s">
        <v>670</v>
      </c>
    </row>
    <row r="5187" spans="1:16" ht="51">
      <c r="A5187" s="268">
        <v>234</v>
      </c>
      <c r="B5187" s="89"/>
      <c r="C5187" s="269" t="s">
        <v>644</v>
      </c>
      <c r="D5187" s="84">
        <v>43609</v>
      </c>
      <c r="E5187" s="85" t="s">
        <v>9141</v>
      </c>
      <c r="F5187" s="85" t="s">
        <v>3</v>
      </c>
      <c r="G5187" s="85">
        <v>1744468</v>
      </c>
      <c r="H5187" s="89"/>
      <c r="I5187" s="270" t="s">
        <v>11028</v>
      </c>
      <c r="J5187" s="89"/>
      <c r="K5187" s="89"/>
      <c r="L5187" s="89"/>
      <c r="M5187" s="89"/>
      <c r="N5187" s="271">
        <v>0</v>
      </c>
      <c r="O5187" s="271">
        <v>5.5</v>
      </c>
      <c r="P5187" s="89" t="s">
        <v>670</v>
      </c>
    </row>
    <row r="5188" spans="1:16" ht="63.75">
      <c r="A5188" s="268">
        <v>234</v>
      </c>
      <c r="B5188" s="89"/>
      <c r="C5188" s="269" t="s">
        <v>644</v>
      </c>
      <c r="D5188" s="84">
        <v>43609</v>
      </c>
      <c r="E5188" s="85" t="s">
        <v>9142</v>
      </c>
      <c r="F5188" s="85" t="s">
        <v>3</v>
      </c>
      <c r="G5188" s="85">
        <v>1744449</v>
      </c>
      <c r="H5188" s="89"/>
      <c r="I5188" s="270" t="s">
        <v>11029</v>
      </c>
      <c r="J5188" s="89"/>
      <c r="K5188" s="89"/>
      <c r="L5188" s="89"/>
      <c r="M5188" s="89"/>
      <c r="N5188" s="271">
        <v>0</v>
      </c>
      <c r="O5188" s="271">
        <v>100</v>
      </c>
      <c r="P5188" s="89" t="s">
        <v>670</v>
      </c>
    </row>
    <row r="5189" spans="1:16" ht="51">
      <c r="A5189" s="268">
        <v>271</v>
      </c>
      <c r="B5189" s="89"/>
      <c r="C5189" s="269" t="s">
        <v>121</v>
      </c>
      <c r="D5189" s="84">
        <v>43609</v>
      </c>
      <c r="E5189" s="85" t="s">
        <v>9143</v>
      </c>
      <c r="F5189" s="85" t="s">
        <v>3</v>
      </c>
      <c r="G5189" s="85">
        <v>1744448</v>
      </c>
      <c r="H5189" s="89"/>
      <c r="I5189" s="270" t="s">
        <v>11030</v>
      </c>
      <c r="J5189" s="89"/>
      <c r="K5189" s="89"/>
      <c r="L5189" s="89"/>
      <c r="M5189" s="89"/>
      <c r="N5189" s="271">
        <v>0</v>
      </c>
      <c r="O5189" s="271">
        <v>8210</v>
      </c>
      <c r="P5189" s="89" t="s">
        <v>670</v>
      </c>
    </row>
    <row r="5190" spans="1:16" ht="51">
      <c r="A5190" s="268">
        <v>234</v>
      </c>
      <c r="B5190" s="89"/>
      <c r="C5190" s="269" t="s">
        <v>644</v>
      </c>
      <c r="D5190" s="84">
        <v>43609</v>
      </c>
      <c r="E5190" s="85" t="s">
        <v>9144</v>
      </c>
      <c r="F5190" s="85" t="s">
        <v>3</v>
      </c>
      <c r="G5190" s="85">
        <v>1744445</v>
      </c>
      <c r="H5190" s="89"/>
      <c r="I5190" s="270" t="s">
        <v>11031</v>
      </c>
      <c r="J5190" s="89"/>
      <c r="K5190" s="89"/>
      <c r="L5190" s="89"/>
      <c r="M5190" s="89"/>
      <c r="N5190" s="271">
        <v>0</v>
      </c>
      <c r="O5190" s="271">
        <v>1791.01</v>
      </c>
      <c r="P5190" s="89" t="s">
        <v>670</v>
      </c>
    </row>
    <row r="5191" spans="1:16" ht="51">
      <c r="A5191" s="268">
        <v>234</v>
      </c>
      <c r="B5191" s="89"/>
      <c r="C5191" s="269" t="s">
        <v>644</v>
      </c>
      <c r="D5191" s="84">
        <v>43609</v>
      </c>
      <c r="E5191" s="85" t="s">
        <v>9145</v>
      </c>
      <c r="F5191" s="85" t="s">
        <v>3</v>
      </c>
      <c r="G5191" s="85">
        <v>1744443</v>
      </c>
      <c r="H5191" s="89"/>
      <c r="I5191" s="270" t="s">
        <v>11032</v>
      </c>
      <c r="J5191" s="89"/>
      <c r="K5191" s="89"/>
      <c r="L5191" s="89"/>
      <c r="M5191" s="89"/>
      <c r="N5191" s="271">
        <v>0</v>
      </c>
      <c r="O5191" s="271">
        <v>43</v>
      </c>
      <c r="P5191" s="89" t="s">
        <v>670</v>
      </c>
    </row>
    <row r="5192" spans="1:16" ht="51">
      <c r="A5192" s="268">
        <v>78</v>
      </c>
      <c r="B5192" s="89"/>
      <c r="C5192" s="269" t="s">
        <v>674</v>
      </c>
      <c r="D5192" s="84">
        <v>43609</v>
      </c>
      <c r="E5192" s="85" t="s">
        <v>9146</v>
      </c>
      <c r="F5192" s="85" t="s">
        <v>3</v>
      </c>
      <c r="G5192" s="85">
        <v>1744740</v>
      </c>
      <c r="H5192" s="89"/>
      <c r="I5192" s="270" t="s">
        <v>11033</v>
      </c>
      <c r="J5192" s="89"/>
      <c r="K5192" s="89"/>
      <c r="L5192" s="89"/>
      <c r="M5192" s="89"/>
      <c r="N5192" s="271">
        <v>0</v>
      </c>
      <c r="O5192" s="271">
        <v>43889.53</v>
      </c>
      <c r="P5192" s="89" t="s">
        <v>670</v>
      </c>
    </row>
    <row r="5193" spans="1:16" ht="51">
      <c r="A5193" s="268">
        <v>78</v>
      </c>
      <c r="B5193" s="89"/>
      <c r="C5193" s="269" t="s">
        <v>674</v>
      </c>
      <c r="D5193" s="84">
        <v>43609</v>
      </c>
      <c r="E5193" s="85" t="s">
        <v>9147</v>
      </c>
      <c r="F5193" s="85" t="s">
        <v>3</v>
      </c>
      <c r="G5193" s="85">
        <v>1744736</v>
      </c>
      <c r="H5193" s="89"/>
      <c r="I5193" s="270" t="s">
        <v>11034</v>
      </c>
      <c r="J5193" s="89"/>
      <c r="K5193" s="89"/>
      <c r="L5193" s="89"/>
      <c r="M5193" s="89"/>
      <c r="N5193" s="271">
        <v>0</v>
      </c>
      <c r="O5193" s="271">
        <v>2720.62</v>
      </c>
      <c r="P5193" s="89" t="s">
        <v>670</v>
      </c>
    </row>
    <row r="5194" spans="1:16" ht="38.25">
      <c r="A5194" s="268" t="s">
        <v>565</v>
      </c>
      <c r="B5194" s="89"/>
      <c r="C5194" s="269" t="s">
        <v>615</v>
      </c>
      <c r="D5194" s="84">
        <v>43609</v>
      </c>
      <c r="E5194" s="85" t="s">
        <v>9148</v>
      </c>
      <c r="F5194" s="85" t="s">
        <v>3</v>
      </c>
      <c r="G5194" s="85">
        <v>1744734</v>
      </c>
      <c r="H5194" s="89"/>
      <c r="I5194" s="270" t="s">
        <v>11035</v>
      </c>
      <c r="J5194" s="89"/>
      <c r="K5194" s="89"/>
      <c r="L5194" s="89"/>
      <c r="M5194" s="89"/>
      <c r="N5194" s="271">
        <v>0</v>
      </c>
      <c r="O5194" s="271">
        <v>2099.56</v>
      </c>
      <c r="P5194" s="89" t="s">
        <v>670</v>
      </c>
    </row>
    <row r="5195" spans="1:16" ht="63.75">
      <c r="A5195" s="268">
        <v>48</v>
      </c>
      <c r="B5195" s="89"/>
      <c r="C5195" s="269" t="s">
        <v>50</v>
      </c>
      <c r="D5195" s="84">
        <v>43609</v>
      </c>
      <c r="E5195" s="85" t="s">
        <v>9149</v>
      </c>
      <c r="F5195" s="85" t="s">
        <v>3</v>
      </c>
      <c r="G5195" s="85">
        <v>1744703</v>
      </c>
      <c r="H5195" s="89"/>
      <c r="I5195" s="270" t="s">
        <v>11036</v>
      </c>
      <c r="J5195" s="89"/>
      <c r="K5195" s="89"/>
      <c r="L5195" s="89"/>
      <c r="M5195" s="89"/>
      <c r="N5195" s="271">
        <v>0</v>
      </c>
      <c r="O5195" s="271">
        <v>138</v>
      </c>
      <c r="P5195" s="89" t="s">
        <v>670</v>
      </c>
    </row>
    <row r="5196" spans="1:16" ht="51">
      <c r="A5196" s="268">
        <v>212</v>
      </c>
      <c r="B5196" s="89"/>
      <c r="C5196" s="269" t="s">
        <v>100</v>
      </c>
      <c r="D5196" s="84">
        <v>43609</v>
      </c>
      <c r="E5196" s="85" t="s">
        <v>9150</v>
      </c>
      <c r="F5196" s="85" t="s">
        <v>3</v>
      </c>
      <c r="G5196" s="85">
        <v>1744678</v>
      </c>
      <c r="H5196" s="89"/>
      <c r="I5196" s="270" t="s">
        <v>11037</v>
      </c>
      <c r="J5196" s="89"/>
      <c r="K5196" s="89"/>
      <c r="L5196" s="89"/>
      <c r="M5196" s="89"/>
      <c r="N5196" s="271">
        <v>0</v>
      </c>
      <c r="O5196" s="271">
        <v>217.3</v>
      </c>
      <c r="P5196" s="89" t="s">
        <v>670</v>
      </c>
    </row>
    <row r="5197" spans="1:16" ht="51">
      <c r="A5197" s="268">
        <v>526</v>
      </c>
      <c r="B5197" s="89"/>
      <c r="C5197" s="269" t="s">
        <v>610</v>
      </c>
      <c r="D5197" s="84">
        <v>43609</v>
      </c>
      <c r="E5197" s="85" t="s">
        <v>9151</v>
      </c>
      <c r="F5197" s="85" t="s">
        <v>3</v>
      </c>
      <c r="G5197" s="85">
        <v>1744674</v>
      </c>
      <c r="H5197" s="89"/>
      <c r="I5197" s="270" t="s">
        <v>11038</v>
      </c>
      <c r="J5197" s="89"/>
      <c r="K5197" s="89"/>
      <c r="L5197" s="89"/>
      <c r="M5197" s="89"/>
      <c r="N5197" s="271">
        <v>0</v>
      </c>
      <c r="O5197" s="271">
        <v>159.84</v>
      </c>
      <c r="P5197" s="89" t="s">
        <v>670</v>
      </c>
    </row>
    <row r="5198" spans="1:16" ht="38.25">
      <c r="A5198" s="268">
        <v>526</v>
      </c>
      <c r="B5198" s="89"/>
      <c r="C5198" s="269" t="s">
        <v>610</v>
      </c>
      <c r="D5198" s="84">
        <v>43609</v>
      </c>
      <c r="E5198" s="85" t="s">
        <v>9152</v>
      </c>
      <c r="F5198" s="85" t="s">
        <v>3</v>
      </c>
      <c r="G5198" s="85">
        <v>1744673</v>
      </c>
      <c r="H5198" s="89"/>
      <c r="I5198" s="270" t="s">
        <v>11039</v>
      </c>
      <c r="J5198" s="89"/>
      <c r="K5198" s="89"/>
      <c r="L5198" s="89"/>
      <c r="M5198" s="89"/>
      <c r="N5198" s="271">
        <v>0</v>
      </c>
      <c r="O5198" s="271">
        <v>451.81</v>
      </c>
      <c r="P5198" s="89" t="s">
        <v>670</v>
      </c>
    </row>
    <row r="5199" spans="1:16" ht="38.25">
      <c r="A5199" s="268" t="s">
        <v>565</v>
      </c>
      <c r="B5199" s="89"/>
      <c r="C5199" s="269" t="s">
        <v>615</v>
      </c>
      <c r="D5199" s="84">
        <v>43609</v>
      </c>
      <c r="E5199" s="85" t="s">
        <v>9153</v>
      </c>
      <c r="F5199" s="85" t="s">
        <v>3</v>
      </c>
      <c r="G5199" s="85">
        <v>1744672</v>
      </c>
      <c r="H5199" s="89"/>
      <c r="I5199" s="270" t="s">
        <v>11040</v>
      </c>
      <c r="J5199" s="89"/>
      <c r="K5199" s="89"/>
      <c r="L5199" s="89"/>
      <c r="M5199" s="89"/>
      <c r="N5199" s="271">
        <v>0</v>
      </c>
      <c r="O5199" s="271">
        <v>3938.9700000000003</v>
      </c>
      <c r="P5199" s="89" t="s">
        <v>670</v>
      </c>
    </row>
    <row r="5200" spans="1:16" ht="51">
      <c r="A5200" s="268">
        <v>130</v>
      </c>
      <c r="B5200" s="89"/>
      <c r="C5200" s="269" t="s">
        <v>67</v>
      </c>
      <c r="D5200" s="84">
        <v>43609</v>
      </c>
      <c r="E5200" s="85" t="s">
        <v>9154</v>
      </c>
      <c r="F5200" s="85" t="s">
        <v>3</v>
      </c>
      <c r="G5200" s="85">
        <v>1744650</v>
      </c>
      <c r="H5200" s="89"/>
      <c r="I5200" s="270" t="s">
        <v>11041</v>
      </c>
      <c r="J5200" s="89"/>
      <c r="K5200" s="89"/>
      <c r="L5200" s="89"/>
      <c r="M5200" s="89"/>
      <c r="N5200" s="271">
        <v>0</v>
      </c>
      <c r="O5200" s="271">
        <v>296</v>
      </c>
      <c r="P5200" s="89" t="s">
        <v>670</v>
      </c>
    </row>
    <row r="5201" spans="1:16" ht="51">
      <c r="A5201" s="268" t="s">
        <v>565</v>
      </c>
      <c r="B5201" s="89"/>
      <c r="C5201" s="269" t="s">
        <v>615</v>
      </c>
      <c r="D5201" s="84">
        <v>43609</v>
      </c>
      <c r="E5201" s="85" t="s">
        <v>9155</v>
      </c>
      <c r="F5201" s="85" t="s">
        <v>3</v>
      </c>
      <c r="G5201" s="85">
        <v>1744614</v>
      </c>
      <c r="H5201" s="89"/>
      <c r="I5201" s="270" t="s">
        <v>11042</v>
      </c>
      <c r="J5201" s="89"/>
      <c r="K5201" s="89"/>
      <c r="L5201" s="89"/>
      <c r="M5201" s="89"/>
      <c r="N5201" s="271">
        <v>0</v>
      </c>
      <c r="O5201" s="271">
        <v>40</v>
      </c>
      <c r="P5201" s="89" t="s">
        <v>670</v>
      </c>
    </row>
    <row r="5202" spans="1:16" ht="63.75">
      <c r="A5202" s="268" t="s">
        <v>565</v>
      </c>
      <c r="B5202" s="89"/>
      <c r="C5202" s="269" t="s">
        <v>615</v>
      </c>
      <c r="D5202" s="84">
        <v>43609</v>
      </c>
      <c r="E5202" s="85" t="s">
        <v>9156</v>
      </c>
      <c r="F5202" s="85" t="s">
        <v>3</v>
      </c>
      <c r="G5202" s="85">
        <v>1744604</v>
      </c>
      <c r="H5202" s="89"/>
      <c r="I5202" s="270" t="s">
        <v>11043</v>
      </c>
      <c r="J5202" s="89"/>
      <c r="K5202" s="89"/>
      <c r="L5202" s="89"/>
      <c r="M5202" s="89"/>
      <c r="N5202" s="271">
        <v>0</v>
      </c>
      <c r="O5202" s="271">
        <v>689.4</v>
      </c>
      <c r="P5202" s="89" t="s">
        <v>670</v>
      </c>
    </row>
    <row r="5203" spans="1:16" ht="63.75">
      <c r="A5203" s="268">
        <v>340</v>
      </c>
      <c r="B5203" s="89"/>
      <c r="C5203" s="269" t="s">
        <v>147</v>
      </c>
      <c r="D5203" s="84">
        <v>43609</v>
      </c>
      <c r="E5203" s="85" t="s">
        <v>9157</v>
      </c>
      <c r="F5203" s="85" t="s">
        <v>3</v>
      </c>
      <c r="G5203" s="85">
        <v>1744494</v>
      </c>
      <c r="H5203" s="89"/>
      <c r="I5203" s="270" t="s">
        <v>11044</v>
      </c>
      <c r="J5203" s="89"/>
      <c r="K5203" s="89"/>
      <c r="L5203" s="89"/>
      <c r="M5203" s="89"/>
      <c r="N5203" s="271">
        <v>0</v>
      </c>
      <c r="O5203" s="271">
        <v>907</v>
      </c>
      <c r="P5203" s="89" t="s">
        <v>670</v>
      </c>
    </row>
    <row r="5204" spans="1:16" ht="51">
      <c r="A5204" s="268">
        <v>578</v>
      </c>
      <c r="B5204" s="89"/>
      <c r="C5204" s="269" t="s">
        <v>179</v>
      </c>
      <c r="D5204" s="84">
        <v>43609</v>
      </c>
      <c r="E5204" s="85" t="s">
        <v>9158</v>
      </c>
      <c r="F5204" s="85" t="s">
        <v>3</v>
      </c>
      <c r="G5204" s="85">
        <v>1744490</v>
      </c>
      <c r="H5204" s="89"/>
      <c r="I5204" s="270" t="s">
        <v>11045</v>
      </c>
      <c r="J5204" s="89"/>
      <c r="K5204" s="89"/>
      <c r="L5204" s="89"/>
      <c r="M5204" s="89"/>
      <c r="N5204" s="271">
        <v>0</v>
      </c>
      <c r="O5204" s="271">
        <v>786.18000000000006</v>
      </c>
      <c r="P5204" s="89" t="s">
        <v>670</v>
      </c>
    </row>
    <row r="5205" spans="1:16" ht="51">
      <c r="A5205" s="268">
        <v>47</v>
      </c>
      <c r="B5205" s="89"/>
      <c r="C5205" s="269" t="s">
        <v>49</v>
      </c>
      <c r="D5205" s="84">
        <v>43609</v>
      </c>
      <c r="E5205" s="85" t="s">
        <v>9159</v>
      </c>
      <c r="F5205" s="85" t="s">
        <v>3</v>
      </c>
      <c r="G5205" s="85">
        <v>1744487</v>
      </c>
      <c r="H5205" s="89"/>
      <c r="I5205" s="270" t="s">
        <v>11046</v>
      </c>
      <c r="J5205" s="89"/>
      <c r="K5205" s="89"/>
      <c r="L5205" s="89"/>
      <c r="M5205" s="89"/>
      <c r="N5205" s="271">
        <v>0</v>
      </c>
      <c r="O5205" s="271">
        <v>450209.97000000003</v>
      </c>
      <c r="P5205" s="89" t="s">
        <v>670</v>
      </c>
    </row>
    <row r="5206" spans="1:16" ht="51">
      <c r="A5206" s="268">
        <v>578</v>
      </c>
      <c r="B5206" s="89"/>
      <c r="C5206" s="269" t="s">
        <v>179</v>
      </c>
      <c r="D5206" s="84">
        <v>43609</v>
      </c>
      <c r="E5206" s="85" t="s">
        <v>9160</v>
      </c>
      <c r="F5206" s="85" t="s">
        <v>3</v>
      </c>
      <c r="G5206" s="85">
        <v>1744486</v>
      </c>
      <c r="H5206" s="89"/>
      <c r="I5206" s="270" t="s">
        <v>11047</v>
      </c>
      <c r="J5206" s="89"/>
      <c r="K5206" s="89"/>
      <c r="L5206" s="89"/>
      <c r="M5206" s="89"/>
      <c r="N5206" s="271">
        <v>0</v>
      </c>
      <c r="O5206" s="271">
        <v>823.5</v>
      </c>
      <c r="P5206" s="89" t="s">
        <v>670</v>
      </c>
    </row>
    <row r="5207" spans="1:16" ht="63.75">
      <c r="A5207" s="268">
        <v>52</v>
      </c>
      <c r="B5207" s="89"/>
      <c r="C5207" s="269" t="s">
        <v>51</v>
      </c>
      <c r="D5207" s="84">
        <v>43609</v>
      </c>
      <c r="E5207" s="85" t="s">
        <v>9161</v>
      </c>
      <c r="F5207" s="85" t="s">
        <v>3</v>
      </c>
      <c r="G5207" s="85">
        <v>1744473</v>
      </c>
      <c r="H5207" s="89"/>
      <c r="I5207" s="270" t="s">
        <v>11048</v>
      </c>
      <c r="J5207" s="89"/>
      <c r="K5207" s="89"/>
      <c r="L5207" s="89"/>
      <c r="M5207" s="89"/>
      <c r="N5207" s="271">
        <v>0</v>
      </c>
      <c r="O5207" s="271">
        <v>109000</v>
      </c>
      <c r="P5207" s="89" t="s">
        <v>670</v>
      </c>
    </row>
    <row r="5208" spans="1:16" ht="63.75">
      <c r="A5208" s="268">
        <v>81</v>
      </c>
      <c r="B5208" s="89"/>
      <c r="C5208" s="269" t="s">
        <v>55</v>
      </c>
      <c r="D5208" s="84">
        <v>43609</v>
      </c>
      <c r="E5208" s="85" t="s">
        <v>9162</v>
      </c>
      <c r="F5208" s="85" t="s">
        <v>3</v>
      </c>
      <c r="G5208" s="85">
        <v>1744455</v>
      </c>
      <c r="H5208" s="89"/>
      <c r="I5208" s="270" t="s">
        <v>11049</v>
      </c>
      <c r="J5208" s="89"/>
      <c r="K5208" s="89"/>
      <c r="L5208" s="89"/>
      <c r="M5208" s="89"/>
      <c r="N5208" s="271">
        <v>0</v>
      </c>
      <c r="O5208" s="271">
        <v>1092.0999999999999</v>
      </c>
      <c r="P5208" s="89" t="s">
        <v>670</v>
      </c>
    </row>
    <row r="5209" spans="1:16" ht="51">
      <c r="A5209" s="268">
        <v>86</v>
      </c>
      <c r="B5209" s="89"/>
      <c r="C5209" s="269" t="s">
        <v>56</v>
      </c>
      <c r="D5209" s="84">
        <v>43609</v>
      </c>
      <c r="E5209" s="85" t="s">
        <v>9163</v>
      </c>
      <c r="F5209" s="85" t="s">
        <v>3</v>
      </c>
      <c r="G5209" s="85">
        <v>1744450</v>
      </c>
      <c r="H5209" s="89"/>
      <c r="I5209" s="270" t="s">
        <v>11050</v>
      </c>
      <c r="J5209" s="89"/>
      <c r="K5209" s="89"/>
      <c r="L5209" s="89"/>
      <c r="M5209" s="89"/>
      <c r="N5209" s="271">
        <v>0</v>
      </c>
      <c r="O5209" s="271">
        <v>100112.5</v>
      </c>
      <c r="P5209" s="89" t="s">
        <v>670</v>
      </c>
    </row>
    <row r="5210" spans="1:16" ht="51">
      <c r="A5210" s="268">
        <v>291</v>
      </c>
      <c r="B5210" s="89"/>
      <c r="C5210" s="269" t="s">
        <v>129</v>
      </c>
      <c r="D5210" s="84">
        <v>43609</v>
      </c>
      <c r="E5210" s="85" t="s">
        <v>9164</v>
      </c>
      <c r="F5210" s="85" t="s">
        <v>3</v>
      </c>
      <c r="G5210" s="85">
        <v>1744350</v>
      </c>
      <c r="H5210" s="89"/>
      <c r="I5210" s="270" t="s">
        <v>11051</v>
      </c>
      <c r="J5210" s="89"/>
      <c r="K5210" s="89"/>
      <c r="L5210" s="89"/>
      <c r="M5210" s="89"/>
      <c r="N5210" s="271">
        <v>0</v>
      </c>
      <c r="O5210" s="271">
        <v>2906.75</v>
      </c>
      <c r="P5210" s="89" t="s">
        <v>670</v>
      </c>
    </row>
    <row r="5211" spans="1:16" ht="38.25">
      <c r="A5211" s="268">
        <v>526</v>
      </c>
      <c r="B5211" s="89"/>
      <c r="C5211" s="269" t="s">
        <v>610</v>
      </c>
      <c r="D5211" s="84">
        <v>43609</v>
      </c>
      <c r="E5211" s="85" t="s">
        <v>9165</v>
      </c>
      <c r="F5211" s="85" t="s">
        <v>3</v>
      </c>
      <c r="G5211" s="85">
        <v>1744422</v>
      </c>
      <c r="H5211" s="89"/>
      <c r="I5211" s="270" t="s">
        <v>11052</v>
      </c>
      <c r="J5211" s="89"/>
      <c r="K5211" s="89"/>
      <c r="L5211" s="89"/>
      <c r="M5211" s="89"/>
      <c r="N5211" s="271">
        <v>0</v>
      </c>
      <c r="O5211" s="271">
        <v>51</v>
      </c>
      <c r="P5211" s="89" t="s">
        <v>670</v>
      </c>
    </row>
    <row r="5212" spans="1:16" ht="51">
      <c r="A5212" s="268">
        <v>526</v>
      </c>
      <c r="B5212" s="89"/>
      <c r="C5212" s="269" t="s">
        <v>610</v>
      </c>
      <c r="D5212" s="84">
        <v>43609</v>
      </c>
      <c r="E5212" s="85" t="s">
        <v>9166</v>
      </c>
      <c r="F5212" s="85" t="s">
        <v>3</v>
      </c>
      <c r="G5212" s="85">
        <v>1744419</v>
      </c>
      <c r="H5212" s="89"/>
      <c r="I5212" s="270" t="s">
        <v>5451</v>
      </c>
      <c r="J5212" s="89"/>
      <c r="K5212" s="89"/>
      <c r="L5212" s="89"/>
      <c r="M5212" s="89"/>
      <c r="N5212" s="271">
        <v>0</v>
      </c>
      <c r="O5212" s="271">
        <v>51</v>
      </c>
      <c r="P5212" s="89" t="s">
        <v>670</v>
      </c>
    </row>
    <row r="5213" spans="1:16" ht="51">
      <c r="A5213" s="268">
        <v>526</v>
      </c>
      <c r="B5213" s="89"/>
      <c r="C5213" s="269" t="s">
        <v>610</v>
      </c>
      <c r="D5213" s="84">
        <v>43609</v>
      </c>
      <c r="E5213" s="85" t="s">
        <v>9167</v>
      </c>
      <c r="F5213" s="85" t="s">
        <v>3</v>
      </c>
      <c r="G5213" s="85">
        <v>1744418</v>
      </c>
      <c r="H5213" s="89"/>
      <c r="I5213" s="270" t="s">
        <v>11053</v>
      </c>
      <c r="J5213" s="89"/>
      <c r="K5213" s="89"/>
      <c r="L5213" s="89"/>
      <c r="M5213" s="89"/>
      <c r="N5213" s="271">
        <v>0</v>
      </c>
      <c r="O5213" s="271">
        <v>40</v>
      </c>
      <c r="P5213" s="89" t="s">
        <v>670</v>
      </c>
    </row>
    <row r="5214" spans="1:16" ht="51">
      <c r="A5214" s="268" t="s">
        <v>565</v>
      </c>
      <c r="B5214" s="89"/>
      <c r="C5214" s="269" t="s">
        <v>615</v>
      </c>
      <c r="D5214" s="84">
        <v>43609</v>
      </c>
      <c r="E5214" s="85" t="s">
        <v>9168</v>
      </c>
      <c r="F5214" s="85" t="s">
        <v>3</v>
      </c>
      <c r="G5214" s="85">
        <v>1744396</v>
      </c>
      <c r="H5214" s="89"/>
      <c r="I5214" s="270" t="s">
        <v>11054</v>
      </c>
      <c r="J5214" s="89"/>
      <c r="K5214" s="89"/>
      <c r="L5214" s="89"/>
      <c r="M5214" s="89"/>
      <c r="N5214" s="271">
        <v>0</v>
      </c>
      <c r="O5214" s="271">
        <v>20</v>
      </c>
      <c r="P5214" s="89" t="s">
        <v>670</v>
      </c>
    </row>
    <row r="5215" spans="1:16" ht="38.25">
      <c r="A5215" s="268" t="s">
        <v>565</v>
      </c>
      <c r="B5215" s="89"/>
      <c r="C5215" s="269" t="s">
        <v>615</v>
      </c>
      <c r="D5215" s="84">
        <v>43609</v>
      </c>
      <c r="E5215" s="85" t="s">
        <v>9169</v>
      </c>
      <c r="F5215" s="85" t="s">
        <v>3</v>
      </c>
      <c r="G5215" s="85">
        <v>1744376</v>
      </c>
      <c r="H5215" s="89"/>
      <c r="I5215" s="270" t="s">
        <v>11055</v>
      </c>
      <c r="J5215" s="89"/>
      <c r="K5215" s="89"/>
      <c r="L5215" s="89"/>
      <c r="M5215" s="89"/>
      <c r="N5215" s="271">
        <v>0</v>
      </c>
      <c r="O5215" s="271">
        <v>600</v>
      </c>
      <c r="P5215" s="89" t="s">
        <v>670</v>
      </c>
    </row>
    <row r="5216" spans="1:16" ht="38.25">
      <c r="A5216" s="268" t="s">
        <v>565</v>
      </c>
      <c r="B5216" s="89"/>
      <c r="C5216" s="269" t="s">
        <v>615</v>
      </c>
      <c r="D5216" s="84">
        <v>43609</v>
      </c>
      <c r="E5216" s="85" t="s">
        <v>9170</v>
      </c>
      <c r="F5216" s="85" t="s">
        <v>3</v>
      </c>
      <c r="G5216" s="85">
        <v>1744374</v>
      </c>
      <c r="H5216" s="89"/>
      <c r="I5216" s="270" t="s">
        <v>11056</v>
      </c>
      <c r="J5216" s="89"/>
      <c r="K5216" s="89"/>
      <c r="L5216" s="89"/>
      <c r="M5216" s="89"/>
      <c r="N5216" s="271">
        <v>0</v>
      </c>
      <c r="O5216" s="271">
        <v>1000</v>
      </c>
      <c r="P5216" s="89" t="s">
        <v>670</v>
      </c>
    </row>
    <row r="5217" spans="1:16" ht="63.75">
      <c r="A5217" s="268">
        <v>385</v>
      </c>
      <c r="B5217" s="89"/>
      <c r="C5217" s="269" t="s">
        <v>782</v>
      </c>
      <c r="D5217" s="84">
        <v>43609</v>
      </c>
      <c r="E5217" s="85" t="s">
        <v>9171</v>
      </c>
      <c r="F5217" s="85" t="s">
        <v>3</v>
      </c>
      <c r="G5217" s="85">
        <v>1744525</v>
      </c>
      <c r="H5217" s="89"/>
      <c r="I5217" s="270" t="s">
        <v>11057</v>
      </c>
      <c r="J5217" s="89"/>
      <c r="K5217" s="89"/>
      <c r="L5217" s="89"/>
      <c r="M5217" s="89"/>
      <c r="N5217" s="271">
        <v>0</v>
      </c>
      <c r="O5217" s="271">
        <v>21</v>
      </c>
      <c r="P5217" s="89" t="s">
        <v>670</v>
      </c>
    </row>
    <row r="5218" spans="1:16" ht="63.75">
      <c r="A5218" s="268">
        <v>385</v>
      </c>
      <c r="B5218" s="89"/>
      <c r="C5218" s="269" t="s">
        <v>782</v>
      </c>
      <c r="D5218" s="84">
        <v>43609</v>
      </c>
      <c r="E5218" s="85" t="s">
        <v>9172</v>
      </c>
      <c r="F5218" s="85" t="s">
        <v>3</v>
      </c>
      <c r="G5218" s="85">
        <v>1744523</v>
      </c>
      <c r="H5218" s="89"/>
      <c r="I5218" s="270" t="s">
        <v>11058</v>
      </c>
      <c r="J5218" s="89"/>
      <c r="K5218" s="89"/>
      <c r="L5218" s="89"/>
      <c r="M5218" s="89"/>
      <c r="N5218" s="271">
        <v>0</v>
      </c>
      <c r="O5218" s="271">
        <v>604</v>
      </c>
      <c r="P5218" s="89" t="s">
        <v>670</v>
      </c>
    </row>
    <row r="5219" spans="1:16" ht="89.25" hidden="1">
      <c r="A5219" s="268">
        <v>25</v>
      </c>
      <c r="B5219" s="89"/>
      <c r="C5219" s="269" t="s">
        <v>45</v>
      </c>
      <c r="D5219" s="84">
        <v>43609</v>
      </c>
      <c r="E5219" s="85" t="s">
        <v>9173</v>
      </c>
      <c r="F5219" s="85" t="s">
        <v>671</v>
      </c>
      <c r="G5219" s="85">
        <v>441258</v>
      </c>
      <c r="H5219" s="89"/>
      <c r="I5219" s="270" t="s">
        <v>11059</v>
      </c>
      <c r="J5219" s="89"/>
      <c r="K5219" s="89"/>
      <c r="L5219" s="89"/>
      <c r="M5219" s="89"/>
      <c r="N5219" s="271">
        <v>621005.06000000006</v>
      </c>
      <c r="O5219" s="271">
        <v>0</v>
      </c>
      <c r="P5219" s="89" t="s">
        <v>670</v>
      </c>
    </row>
    <row r="5220" spans="1:16" ht="76.5" hidden="1">
      <c r="A5220" s="268">
        <v>25</v>
      </c>
      <c r="B5220" s="89"/>
      <c r="C5220" s="269" t="s">
        <v>45</v>
      </c>
      <c r="D5220" s="84">
        <v>43609</v>
      </c>
      <c r="E5220" s="85" t="s">
        <v>9174</v>
      </c>
      <c r="F5220" s="85" t="s">
        <v>671</v>
      </c>
      <c r="G5220" s="85">
        <v>441253</v>
      </c>
      <c r="H5220" s="89"/>
      <c r="I5220" s="270" t="s">
        <v>11060</v>
      </c>
      <c r="J5220" s="89"/>
      <c r="K5220" s="89"/>
      <c r="L5220" s="89"/>
      <c r="M5220" s="89"/>
      <c r="N5220" s="271">
        <v>331069.06</v>
      </c>
      <c r="O5220" s="271">
        <v>0</v>
      </c>
      <c r="P5220" s="89" t="s">
        <v>670</v>
      </c>
    </row>
    <row r="5221" spans="1:16" ht="89.25" hidden="1">
      <c r="A5221" s="268">
        <v>25</v>
      </c>
      <c r="B5221" s="89"/>
      <c r="C5221" s="269" t="s">
        <v>45</v>
      </c>
      <c r="D5221" s="84">
        <v>43609</v>
      </c>
      <c r="E5221" s="85" t="s">
        <v>9174</v>
      </c>
      <c r="F5221" s="85" t="s">
        <v>671</v>
      </c>
      <c r="G5221" s="85">
        <v>441252</v>
      </c>
      <c r="H5221" s="89"/>
      <c r="I5221" s="270" t="s">
        <v>11061</v>
      </c>
      <c r="J5221" s="89"/>
      <c r="K5221" s="89"/>
      <c r="L5221" s="89"/>
      <c r="M5221" s="89"/>
      <c r="N5221" s="271">
        <v>701903.72</v>
      </c>
      <c r="O5221" s="271">
        <v>0</v>
      </c>
      <c r="P5221" s="89" t="s">
        <v>670</v>
      </c>
    </row>
    <row r="5222" spans="1:16" ht="76.5" hidden="1">
      <c r="A5222" s="268">
        <v>25</v>
      </c>
      <c r="B5222" s="89"/>
      <c r="C5222" s="269" t="s">
        <v>45</v>
      </c>
      <c r="D5222" s="84">
        <v>43609</v>
      </c>
      <c r="E5222" s="85" t="s">
        <v>9174</v>
      </c>
      <c r="F5222" s="85" t="s">
        <v>671</v>
      </c>
      <c r="G5222" s="85">
        <v>441259</v>
      </c>
      <c r="H5222" s="89"/>
      <c r="I5222" s="270" t="s">
        <v>11062</v>
      </c>
      <c r="J5222" s="89"/>
      <c r="K5222" s="89"/>
      <c r="L5222" s="89"/>
      <c r="M5222" s="89"/>
      <c r="N5222" s="271">
        <v>1149715.3700000001</v>
      </c>
      <c r="O5222" s="271">
        <v>0</v>
      </c>
      <c r="P5222" s="89" t="s">
        <v>670</v>
      </c>
    </row>
    <row r="5223" spans="1:16" ht="63.75" hidden="1">
      <c r="A5223" s="268" t="s">
        <v>557</v>
      </c>
      <c r="B5223" s="89"/>
      <c r="C5223" s="269" t="s">
        <v>781</v>
      </c>
      <c r="D5223" s="84">
        <v>43609</v>
      </c>
      <c r="E5223" s="85" t="s">
        <v>9175</v>
      </c>
      <c r="F5223" s="85" t="s">
        <v>6</v>
      </c>
      <c r="G5223" s="85">
        <v>1047622</v>
      </c>
      <c r="H5223" s="89"/>
      <c r="I5223" s="270" t="s">
        <v>11063</v>
      </c>
      <c r="J5223" s="89"/>
      <c r="K5223" s="89"/>
      <c r="L5223" s="89"/>
      <c r="M5223" s="89"/>
      <c r="N5223" s="271">
        <v>0</v>
      </c>
      <c r="O5223" s="271">
        <v>481980.63</v>
      </c>
      <c r="P5223" s="89" t="s">
        <v>670</v>
      </c>
    </row>
    <row r="5224" spans="1:16" ht="51" hidden="1">
      <c r="A5224" s="268">
        <v>650</v>
      </c>
      <c r="B5224" s="89"/>
      <c r="C5224" s="269" t="s">
        <v>187</v>
      </c>
      <c r="D5224" s="84">
        <v>43609</v>
      </c>
      <c r="E5224" s="85" t="s">
        <v>9176</v>
      </c>
      <c r="F5224" s="85" t="s">
        <v>6</v>
      </c>
      <c r="G5224" s="85">
        <v>1122440</v>
      </c>
      <c r="H5224" s="89"/>
      <c r="I5224" s="270" t="s">
        <v>11064</v>
      </c>
      <c r="J5224" s="89"/>
      <c r="K5224" s="89"/>
      <c r="L5224" s="89"/>
      <c r="M5224" s="89"/>
      <c r="N5224" s="271">
        <v>0</v>
      </c>
      <c r="O5224" s="271">
        <v>20000</v>
      </c>
      <c r="P5224" s="89" t="s">
        <v>670</v>
      </c>
    </row>
    <row r="5225" spans="1:16" ht="51" hidden="1">
      <c r="A5225" s="268">
        <v>41</v>
      </c>
      <c r="B5225" s="89"/>
      <c r="C5225" s="269" t="s">
        <v>47</v>
      </c>
      <c r="D5225" s="84">
        <v>43609</v>
      </c>
      <c r="E5225" s="85" t="s">
        <v>9177</v>
      </c>
      <c r="F5225" s="85" t="s">
        <v>6</v>
      </c>
      <c r="G5225" s="85">
        <v>1122454</v>
      </c>
      <c r="H5225" s="89"/>
      <c r="I5225" s="270" t="s">
        <v>11065</v>
      </c>
      <c r="J5225" s="89"/>
      <c r="K5225" s="89"/>
      <c r="L5225" s="89"/>
      <c r="M5225" s="89"/>
      <c r="N5225" s="271">
        <v>0</v>
      </c>
      <c r="O5225" s="271">
        <v>4000000</v>
      </c>
      <c r="P5225" s="89" t="s">
        <v>670</v>
      </c>
    </row>
    <row r="5226" spans="1:16" ht="63.75" hidden="1">
      <c r="A5226" s="268">
        <v>16</v>
      </c>
      <c r="B5226" s="89"/>
      <c r="C5226" s="269" t="s">
        <v>43</v>
      </c>
      <c r="D5226" s="84">
        <v>43609</v>
      </c>
      <c r="E5226" s="85" t="s">
        <v>9178</v>
      </c>
      <c r="F5226" s="85" t="s">
        <v>6</v>
      </c>
      <c r="G5226" s="85">
        <v>954979</v>
      </c>
      <c r="H5226" s="89"/>
      <c r="I5226" s="270" t="s">
        <v>11066</v>
      </c>
      <c r="J5226" s="89"/>
      <c r="K5226" s="89"/>
      <c r="L5226" s="89"/>
      <c r="M5226" s="89"/>
      <c r="N5226" s="271">
        <v>0</v>
      </c>
      <c r="O5226" s="271">
        <v>308480.48</v>
      </c>
      <c r="P5226" s="89" t="s">
        <v>670</v>
      </c>
    </row>
    <row r="5227" spans="1:16" ht="51" hidden="1">
      <c r="A5227" s="268">
        <v>513</v>
      </c>
      <c r="B5227" s="89"/>
      <c r="C5227" s="269" t="s">
        <v>171</v>
      </c>
      <c r="D5227" s="84">
        <v>43609</v>
      </c>
      <c r="E5227" s="85" t="s">
        <v>9179</v>
      </c>
      <c r="F5227" s="85" t="s">
        <v>15</v>
      </c>
      <c r="G5227" s="85">
        <v>1047764</v>
      </c>
      <c r="H5227" s="89"/>
      <c r="I5227" s="270" t="s">
        <v>11067</v>
      </c>
      <c r="J5227" s="89"/>
      <c r="K5227" s="89"/>
      <c r="L5227" s="89"/>
      <c r="M5227" s="89"/>
      <c r="N5227" s="271">
        <v>50</v>
      </c>
      <c r="O5227" s="271">
        <v>0</v>
      </c>
      <c r="P5227" s="89" t="s">
        <v>670</v>
      </c>
    </row>
    <row r="5228" spans="1:16" ht="51" hidden="1">
      <c r="A5228" s="268">
        <v>513</v>
      </c>
      <c r="B5228" s="89"/>
      <c r="C5228" s="269" t="s">
        <v>171</v>
      </c>
      <c r="D5228" s="84">
        <v>43609</v>
      </c>
      <c r="E5228" s="85" t="s">
        <v>9180</v>
      </c>
      <c r="F5228" s="85" t="s">
        <v>15</v>
      </c>
      <c r="G5228" s="85">
        <v>1047768</v>
      </c>
      <c r="H5228" s="89"/>
      <c r="I5228" s="270" t="s">
        <v>11068</v>
      </c>
      <c r="J5228" s="89"/>
      <c r="K5228" s="89"/>
      <c r="L5228" s="89"/>
      <c r="M5228" s="89"/>
      <c r="N5228" s="271">
        <v>50</v>
      </c>
      <c r="O5228" s="271">
        <v>0</v>
      </c>
      <c r="P5228" s="89" t="s">
        <v>670</v>
      </c>
    </row>
    <row r="5229" spans="1:16" ht="63.75" hidden="1">
      <c r="A5229" s="268">
        <v>16</v>
      </c>
      <c r="B5229" s="89"/>
      <c r="C5229" s="269" t="s">
        <v>43</v>
      </c>
      <c r="D5229" s="84">
        <v>43609</v>
      </c>
      <c r="E5229" s="85" t="s">
        <v>9181</v>
      </c>
      <c r="F5229" s="85" t="s">
        <v>11</v>
      </c>
      <c r="G5229" s="85">
        <v>954979</v>
      </c>
      <c r="H5229" s="89"/>
      <c r="I5229" s="270" t="s">
        <v>11069</v>
      </c>
      <c r="J5229" s="89"/>
      <c r="K5229" s="89"/>
      <c r="L5229" s="89"/>
      <c r="M5229" s="89"/>
      <c r="N5229" s="271">
        <v>50</v>
      </c>
      <c r="O5229" s="271">
        <v>0</v>
      </c>
      <c r="P5229" s="89" t="s">
        <v>670</v>
      </c>
    </row>
    <row r="5230" spans="1:16" ht="51" hidden="1">
      <c r="A5230" s="268">
        <v>513</v>
      </c>
      <c r="B5230" s="89"/>
      <c r="C5230" s="269" t="s">
        <v>171</v>
      </c>
      <c r="D5230" s="84">
        <v>43609</v>
      </c>
      <c r="E5230" s="85" t="s">
        <v>9182</v>
      </c>
      <c r="F5230" s="85" t="s">
        <v>15</v>
      </c>
      <c r="G5230" s="85">
        <v>1047770</v>
      </c>
      <c r="H5230" s="89"/>
      <c r="I5230" s="270" t="s">
        <v>4188</v>
      </c>
      <c r="J5230" s="89"/>
      <c r="K5230" s="89"/>
      <c r="L5230" s="89"/>
      <c r="M5230" s="89"/>
      <c r="N5230" s="271">
        <v>50</v>
      </c>
      <c r="O5230" s="271">
        <v>0</v>
      </c>
      <c r="P5230" s="89" t="s">
        <v>670</v>
      </c>
    </row>
    <row r="5231" spans="1:16" ht="63.75" hidden="1">
      <c r="A5231" s="268" t="s">
        <v>559</v>
      </c>
      <c r="B5231" s="89"/>
      <c r="C5231" s="269" t="s">
        <v>760</v>
      </c>
      <c r="D5231" s="84">
        <v>43609</v>
      </c>
      <c r="E5231" s="85" t="s">
        <v>9183</v>
      </c>
      <c r="F5231" s="85" t="s">
        <v>6</v>
      </c>
      <c r="G5231" s="85">
        <v>1122605</v>
      </c>
      <c r="H5231" s="89"/>
      <c r="I5231" s="270" t="s">
        <v>11070</v>
      </c>
      <c r="J5231" s="89"/>
      <c r="K5231" s="89"/>
      <c r="L5231" s="89"/>
      <c r="M5231" s="89"/>
      <c r="N5231" s="271">
        <v>0</v>
      </c>
      <c r="O5231" s="271">
        <v>15337.29</v>
      </c>
      <c r="P5231" s="89" t="s">
        <v>670</v>
      </c>
    </row>
    <row r="5232" spans="1:16" ht="63.75" hidden="1">
      <c r="A5232" s="268">
        <v>41</v>
      </c>
      <c r="B5232" s="89"/>
      <c r="C5232" s="269" t="s">
        <v>47</v>
      </c>
      <c r="D5232" s="84">
        <v>43609</v>
      </c>
      <c r="E5232" s="85" t="s">
        <v>9184</v>
      </c>
      <c r="F5232" s="85" t="s">
        <v>6</v>
      </c>
      <c r="G5232" s="85">
        <v>1122606</v>
      </c>
      <c r="H5232" s="89"/>
      <c r="I5232" s="270" t="s">
        <v>11071</v>
      </c>
      <c r="J5232" s="89"/>
      <c r="K5232" s="89"/>
      <c r="L5232" s="89"/>
      <c r="M5232" s="89"/>
      <c r="N5232" s="271">
        <v>0</v>
      </c>
      <c r="O5232" s="271">
        <v>592418</v>
      </c>
      <c r="P5232" s="89" t="s">
        <v>670</v>
      </c>
    </row>
    <row r="5233" spans="1:16" ht="51" hidden="1">
      <c r="A5233" s="268">
        <v>206</v>
      </c>
      <c r="B5233" s="89"/>
      <c r="C5233" s="269" t="s">
        <v>97</v>
      </c>
      <c r="D5233" s="84">
        <v>43609</v>
      </c>
      <c r="E5233" s="85" t="s">
        <v>9185</v>
      </c>
      <c r="F5233" s="85" t="s">
        <v>6</v>
      </c>
      <c r="G5233" s="85">
        <v>1122677</v>
      </c>
      <c r="H5233" s="89"/>
      <c r="I5233" s="270" t="s">
        <v>11072</v>
      </c>
      <c r="J5233" s="89"/>
      <c r="K5233" s="89"/>
      <c r="L5233" s="89"/>
      <c r="M5233" s="89"/>
      <c r="N5233" s="271">
        <v>0</v>
      </c>
      <c r="O5233" s="271">
        <v>32681.83</v>
      </c>
      <c r="P5233" s="89" t="s">
        <v>670</v>
      </c>
    </row>
    <row r="5234" spans="1:16" ht="114.75" hidden="1">
      <c r="A5234" s="268">
        <v>513</v>
      </c>
      <c r="B5234" s="89"/>
      <c r="C5234" s="269" t="s">
        <v>171</v>
      </c>
      <c r="D5234" s="84">
        <v>43609</v>
      </c>
      <c r="E5234" s="85" t="s">
        <v>9186</v>
      </c>
      <c r="F5234" s="85" t="s">
        <v>11</v>
      </c>
      <c r="G5234" s="85">
        <v>955032</v>
      </c>
      <c r="H5234" s="89"/>
      <c r="I5234" s="270" t="s">
        <v>11073</v>
      </c>
      <c r="J5234" s="89"/>
      <c r="K5234" s="89"/>
      <c r="L5234" s="89"/>
      <c r="M5234" s="89"/>
      <c r="N5234" s="271">
        <v>2848.61</v>
      </c>
      <c r="O5234" s="271">
        <v>0</v>
      </c>
      <c r="P5234" s="89" t="s">
        <v>670</v>
      </c>
    </row>
    <row r="5235" spans="1:16" ht="51" hidden="1">
      <c r="A5235" s="268">
        <v>117</v>
      </c>
      <c r="B5235" s="89"/>
      <c r="C5235" s="269" t="s">
        <v>62</v>
      </c>
      <c r="D5235" s="84">
        <v>43609</v>
      </c>
      <c r="E5235" s="85" t="s">
        <v>9187</v>
      </c>
      <c r="F5235" s="85" t="s">
        <v>11</v>
      </c>
      <c r="G5235" s="85">
        <v>955035</v>
      </c>
      <c r="H5235" s="89"/>
      <c r="I5235" s="270" t="s">
        <v>11074</v>
      </c>
      <c r="J5235" s="89"/>
      <c r="K5235" s="89"/>
      <c r="L5235" s="89"/>
      <c r="M5235" s="89"/>
      <c r="N5235" s="271">
        <v>50</v>
      </c>
      <c r="O5235" s="271">
        <v>0</v>
      </c>
      <c r="P5235" s="89" t="s">
        <v>670</v>
      </c>
    </row>
    <row r="5236" spans="1:16" ht="51" hidden="1">
      <c r="A5236" s="268">
        <v>513</v>
      </c>
      <c r="B5236" s="89"/>
      <c r="C5236" s="269" t="s">
        <v>171</v>
      </c>
      <c r="D5236" s="84">
        <v>43609</v>
      </c>
      <c r="E5236" s="85" t="s">
        <v>9188</v>
      </c>
      <c r="F5236" s="85" t="s">
        <v>11</v>
      </c>
      <c r="G5236" s="85">
        <v>955037</v>
      </c>
      <c r="H5236" s="89"/>
      <c r="I5236" s="270" t="s">
        <v>11075</v>
      </c>
      <c r="J5236" s="89"/>
      <c r="K5236" s="89"/>
      <c r="L5236" s="89"/>
      <c r="M5236" s="89"/>
      <c r="N5236" s="271">
        <v>50</v>
      </c>
      <c r="O5236" s="271">
        <v>0</v>
      </c>
      <c r="P5236" s="89" t="s">
        <v>670</v>
      </c>
    </row>
    <row r="5237" spans="1:16" ht="63.75" hidden="1">
      <c r="A5237" s="268">
        <v>287</v>
      </c>
      <c r="B5237" s="89"/>
      <c r="C5237" s="269" t="s">
        <v>126</v>
      </c>
      <c r="D5237" s="84">
        <v>43609</v>
      </c>
      <c r="E5237" s="85" t="s">
        <v>9189</v>
      </c>
      <c r="F5237" s="85" t="s">
        <v>11</v>
      </c>
      <c r="G5237" s="85">
        <v>1048146</v>
      </c>
      <c r="H5237" s="89"/>
      <c r="I5237" s="270" t="s">
        <v>11076</v>
      </c>
      <c r="J5237" s="89"/>
      <c r="K5237" s="89"/>
      <c r="L5237" s="89"/>
      <c r="M5237" s="89"/>
      <c r="N5237" s="271">
        <v>50</v>
      </c>
      <c r="O5237" s="271">
        <v>0</v>
      </c>
      <c r="P5237" s="89" t="s">
        <v>670</v>
      </c>
    </row>
    <row r="5238" spans="1:16" ht="76.5" hidden="1">
      <c r="A5238" s="268">
        <v>16</v>
      </c>
      <c r="B5238" s="89"/>
      <c r="C5238" s="269" t="s">
        <v>43</v>
      </c>
      <c r="D5238" s="84">
        <v>43609</v>
      </c>
      <c r="E5238" s="85" t="s">
        <v>9190</v>
      </c>
      <c r="F5238" s="85" t="s">
        <v>629</v>
      </c>
      <c r="G5238" s="85">
        <v>8051</v>
      </c>
      <c r="H5238" s="89"/>
      <c r="I5238" s="270" t="s">
        <v>11077</v>
      </c>
      <c r="J5238" s="89"/>
      <c r="K5238" s="89"/>
      <c r="L5238" s="89"/>
      <c r="M5238" s="89"/>
      <c r="N5238" s="271">
        <v>1414.1</v>
      </c>
      <c r="O5238" s="271">
        <v>0</v>
      </c>
      <c r="P5238" s="89" t="s">
        <v>670</v>
      </c>
    </row>
    <row r="5239" spans="1:16" ht="51" hidden="1">
      <c r="A5239" s="268">
        <v>513</v>
      </c>
      <c r="B5239" s="89"/>
      <c r="C5239" s="269" t="s">
        <v>171</v>
      </c>
      <c r="D5239" s="84">
        <v>43609</v>
      </c>
      <c r="E5239" s="85" t="s">
        <v>9191</v>
      </c>
      <c r="F5239" s="85" t="s">
        <v>15</v>
      </c>
      <c r="G5239" s="85">
        <v>1048277</v>
      </c>
      <c r="H5239" s="89"/>
      <c r="I5239" s="270" t="s">
        <v>719</v>
      </c>
      <c r="J5239" s="89"/>
      <c r="K5239" s="89"/>
      <c r="L5239" s="89"/>
      <c r="M5239" s="89"/>
      <c r="N5239" s="271">
        <v>50</v>
      </c>
      <c r="O5239" s="271">
        <v>0</v>
      </c>
      <c r="P5239" s="89" t="s">
        <v>670</v>
      </c>
    </row>
    <row r="5240" spans="1:16" ht="76.5" hidden="1">
      <c r="A5240" s="268" t="s">
        <v>557</v>
      </c>
      <c r="B5240" s="89"/>
      <c r="C5240" s="269" t="s">
        <v>781</v>
      </c>
      <c r="D5240" s="84">
        <v>43609</v>
      </c>
      <c r="E5240" s="85" t="s">
        <v>9192</v>
      </c>
      <c r="F5240" s="85" t="s">
        <v>6</v>
      </c>
      <c r="G5240" s="85">
        <v>1122787</v>
      </c>
      <c r="H5240" s="89"/>
      <c r="I5240" s="270" t="s">
        <v>11078</v>
      </c>
      <c r="J5240" s="89"/>
      <c r="K5240" s="89"/>
      <c r="L5240" s="89"/>
      <c r="M5240" s="89"/>
      <c r="N5240" s="271">
        <v>0</v>
      </c>
      <c r="O5240" s="271">
        <v>100000</v>
      </c>
      <c r="P5240" s="89" t="s">
        <v>670</v>
      </c>
    </row>
    <row r="5241" spans="1:16" ht="63.75" hidden="1">
      <c r="A5241" s="268" t="s">
        <v>557</v>
      </c>
      <c r="B5241" s="89"/>
      <c r="C5241" s="269" t="s">
        <v>781</v>
      </c>
      <c r="D5241" s="84">
        <v>43609</v>
      </c>
      <c r="E5241" s="85" t="s">
        <v>9193</v>
      </c>
      <c r="F5241" s="85" t="s">
        <v>6</v>
      </c>
      <c r="G5241" s="85">
        <v>1048283</v>
      </c>
      <c r="H5241" s="89"/>
      <c r="I5241" s="270" t="s">
        <v>11079</v>
      </c>
      <c r="J5241" s="89"/>
      <c r="K5241" s="89"/>
      <c r="L5241" s="89"/>
      <c r="M5241" s="89"/>
      <c r="N5241" s="271">
        <v>0</v>
      </c>
      <c r="O5241" s="271">
        <v>1057707.17</v>
      </c>
      <c r="P5241" s="89" t="s">
        <v>670</v>
      </c>
    </row>
    <row r="5242" spans="1:16" ht="76.5" hidden="1">
      <c r="A5242" s="268">
        <v>25</v>
      </c>
      <c r="B5242" s="89"/>
      <c r="C5242" s="269" t="s">
        <v>45</v>
      </c>
      <c r="D5242" s="84">
        <v>43609</v>
      </c>
      <c r="E5242" s="85" t="s">
        <v>9194</v>
      </c>
      <c r="F5242" s="85" t="s">
        <v>671</v>
      </c>
      <c r="G5242" s="85">
        <v>443478</v>
      </c>
      <c r="H5242" s="89"/>
      <c r="I5242" s="270" t="s">
        <v>11080</v>
      </c>
      <c r="J5242" s="89"/>
      <c r="K5242" s="89"/>
      <c r="L5242" s="89"/>
      <c r="M5242" s="89"/>
      <c r="N5242" s="271">
        <v>433492.17</v>
      </c>
      <c r="O5242" s="271">
        <v>0</v>
      </c>
      <c r="P5242" s="89" t="s">
        <v>670</v>
      </c>
    </row>
    <row r="5243" spans="1:16" ht="76.5" hidden="1">
      <c r="A5243" s="268">
        <v>25</v>
      </c>
      <c r="B5243" s="89"/>
      <c r="C5243" s="269" t="s">
        <v>45</v>
      </c>
      <c r="D5243" s="84">
        <v>43609</v>
      </c>
      <c r="E5243" s="85" t="s">
        <v>9194</v>
      </c>
      <c r="F5243" s="85" t="s">
        <v>671</v>
      </c>
      <c r="G5243" s="85">
        <v>443480</v>
      </c>
      <c r="H5243" s="89"/>
      <c r="I5243" s="270" t="s">
        <v>11081</v>
      </c>
      <c r="J5243" s="89"/>
      <c r="K5243" s="89"/>
      <c r="L5243" s="89"/>
      <c r="M5243" s="89"/>
      <c r="N5243" s="271">
        <v>1701575.9</v>
      </c>
      <c r="O5243" s="271">
        <v>0</v>
      </c>
      <c r="P5243" s="89" t="s">
        <v>670</v>
      </c>
    </row>
    <row r="5244" spans="1:16" ht="76.5" hidden="1">
      <c r="A5244" s="268">
        <v>25</v>
      </c>
      <c r="B5244" s="89"/>
      <c r="C5244" s="269" t="s">
        <v>45</v>
      </c>
      <c r="D5244" s="84">
        <v>43609</v>
      </c>
      <c r="E5244" s="85" t="s">
        <v>9194</v>
      </c>
      <c r="F5244" s="85" t="s">
        <v>671</v>
      </c>
      <c r="G5244" s="85">
        <v>443483</v>
      </c>
      <c r="H5244" s="89"/>
      <c r="I5244" s="270" t="s">
        <v>11082</v>
      </c>
      <c r="J5244" s="89"/>
      <c r="K5244" s="89"/>
      <c r="L5244" s="89"/>
      <c r="M5244" s="89"/>
      <c r="N5244" s="271">
        <v>2101498</v>
      </c>
      <c r="O5244" s="271">
        <v>0</v>
      </c>
      <c r="P5244" s="89" t="s">
        <v>670</v>
      </c>
    </row>
    <row r="5245" spans="1:16" ht="76.5" hidden="1">
      <c r="A5245" s="268">
        <v>25</v>
      </c>
      <c r="B5245" s="89"/>
      <c r="C5245" s="269" t="s">
        <v>45</v>
      </c>
      <c r="D5245" s="84">
        <v>43609</v>
      </c>
      <c r="E5245" s="85" t="s">
        <v>9194</v>
      </c>
      <c r="F5245" s="85" t="s">
        <v>671</v>
      </c>
      <c r="G5245" s="85">
        <v>443841</v>
      </c>
      <c r="H5245" s="89"/>
      <c r="I5245" s="270" t="s">
        <v>11083</v>
      </c>
      <c r="J5245" s="89"/>
      <c r="K5245" s="89"/>
      <c r="L5245" s="89"/>
      <c r="M5245" s="89"/>
      <c r="N5245" s="271">
        <v>2534356.4900000002</v>
      </c>
      <c r="O5245" s="271">
        <v>0</v>
      </c>
      <c r="P5245" s="89" t="s">
        <v>670</v>
      </c>
    </row>
    <row r="5246" spans="1:16" ht="89.25" hidden="1">
      <c r="A5246" s="268">
        <v>25</v>
      </c>
      <c r="B5246" s="89"/>
      <c r="C5246" s="269" t="s">
        <v>45</v>
      </c>
      <c r="D5246" s="84">
        <v>43609</v>
      </c>
      <c r="E5246" s="85" t="s">
        <v>9194</v>
      </c>
      <c r="F5246" s="85" t="s">
        <v>671</v>
      </c>
      <c r="G5246" s="85">
        <v>443487</v>
      </c>
      <c r="H5246" s="89"/>
      <c r="I5246" s="270" t="s">
        <v>11084</v>
      </c>
      <c r="J5246" s="89"/>
      <c r="K5246" s="89"/>
      <c r="L5246" s="89"/>
      <c r="M5246" s="89"/>
      <c r="N5246" s="271">
        <v>1460275.91</v>
      </c>
      <c r="O5246" s="271">
        <v>0</v>
      </c>
      <c r="P5246" s="89" t="s">
        <v>670</v>
      </c>
    </row>
    <row r="5247" spans="1:16" ht="76.5" hidden="1">
      <c r="A5247" s="268">
        <v>25</v>
      </c>
      <c r="B5247" s="89"/>
      <c r="C5247" s="269" t="s">
        <v>45</v>
      </c>
      <c r="D5247" s="84">
        <v>43609</v>
      </c>
      <c r="E5247" s="85" t="s">
        <v>9194</v>
      </c>
      <c r="F5247" s="85" t="s">
        <v>671</v>
      </c>
      <c r="G5247" s="85">
        <v>443837</v>
      </c>
      <c r="H5247" s="89"/>
      <c r="I5247" s="270" t="s">
        <v>11085</v>
      </c>
      <c r="J5247" s="89"/>
      <c r="K5247" s="89"/>
      <c r="L5247" s="89"/>
      <c r="M5247" s="89"/>
      <c r="N5247" s="271">
        <v>1195754.67</v>
      </c>
      <c r="O5247" s="271">
        <v>0</v>
      </c>
      <c r="P5247" s="89" t="s">
        <v>670</v>
      </c>
    </row>
    <row r="5248" spans="1:16" ht="76.5" hidden="1">
      <c r="A5248" s="268">
        <v>25</v>
      </c>
      <c r="B5248" s="89"/>
      <c r="C5248" s="269" t="s">
        <v>45</v>
      </c>
      <c r="D5248" s="84">
        <v>43609</v>
      </c>
      <c r="E5248" s="85" t="s">
        <v>9194</v>
      </c>
      <c r="F5248" s="85" t="s">
        <v>671</v>
      </c>
      <c r="G5248" s="85">
        <v>439901</v>
      </c>
      <c r="H5248" s="89"/>
      <c r="I5248" s="270" t="s">
        <v>11086</v>
      </c>
      <c r="J5248" s="89"/>
      <c r="K5248" s="89"/>
      <c r="L5248" s="89"/>
      <c r="M5248" s="89"/>
      <c r="N5248" s="271">
        <v>1125312.47</v>
      </c>
      <c r="O5248" s="271">
        <v>0</v>
      </c>
      <c r="P5248" s="89" t="s">
        <v>670</v>
      </c>
    </row>
    <row r="5249" spans="1:16" ht="76.5" hidden="1">
      <c r="A5249" s="268">
        <v>25</v>
      </c>
      <c r="B5249" s="89"/>
      <c r="C5249" s="269" t="s">
        <v>45</v>
      </c>
      <c r="D5249" s="84">
        <v>43609</v>
      </c>
      <c r="E5249" s="85" t="s">
        <v>9194</v>
      </c>
      <c r="F5249" s="85" t="s">
        <v>671</v>
      </c>
      <c r="G5249" s="85">
        <v>443838</v>
      </c>
      <c r="H5249" s="89"/>
      <c r="I5249" s="270" t="s">
        <v>11087</v>
      </c>
      <c r="J5249" s="89"/>
      <c r="K5249" s="89"/>
      <c r="L5249" s="89"/>
      <c r="M5249" s="89"/>
      <c r="N5249" s="271">
        <v>104710.65</v>
      </c>
      <c r="O5249" s="271">
        <v>0</v>
      </c>
      <c r="P5249" s="89" t="s">
        <v>670</v>
      </c>
    </row>
    <row r="5250" spans="1:16" ht="76.5" hidden="1">
      <c r="A5250" s="268">
        <v>25</v>
      </c>
      <c r="B5250" s="89"/>
      <c r="C5250" s="269" t="s">
        <v>45</v>
      </c>
      <c r="D5250" s="84">
        <v>43609</v>
      </c>
      <c r="E5250" s="85" t="s">
        <v>9194</v>
      </c>
      <c r="F5250" s="85" t="s">
        <v>671</v>
      </c>
      <c r="G5250" s="85">
        <v>443836</v>
      </c>
      <c r="H5250" s="89"/>
      <c r="I5250" s="270" t="s">
        <v>11088</v>
      </c>
      <c r="J5250" s="89"/>
      <c r="K5250" s="89"/>
      <c r="L5250" s="89"/>
      <c r="M5250" s="89"/>
      <c r="N5250" s="271">
        <v>857444.39</v>
      </c>
      <c r="O5250" s="271">
        <v>0</v>
      </c>
      <c r="P5250" s="89" t="s">
        <v>670</v>
      </c>
    </row>
    <row r="5251" spans="1:16" ht="89.25" hidden="1">
      <c r="A5251" s="268">
        <v>25</v>
      </c>
      <c r="B5251" s="89"/>
      <c r="C5251" s="269" t="s">
        <v>45</v>
      </c>
      <c r="D5251" s="84">
        <v>43609</v>
      </c>
      <c r="E5251" s="85" t="s">
        <v>9194</v>
      </c>
      <c r="F5251" s="85" t="s">
        <v>671</v>
      </c>
      <c r="G5251" s="85">
        <v>443489</v>
      </c>
      <c r="H5251" s="89"/>
      <c r="I5251" s="270" t="s">
        <v>11089</v>
      </c>
      <c r="J5251" s="89"/>
      <c r="K5251" s="89"/>
      <c r="L5251" s="89"/>
      <c r="M5251" s="89"/>
      <c r="N5251" s="271">
        <v>39059.19</v>
      </c>
      <c r="O5251" s="271">
        <v>0</v>
      </c>
      <c r="P5251" s="89" t="s">
        <v>670</v>
      </c>
    </row>
    <row r="5252" spans="1:16" ht="76.5" hidden="1">
      <c r="A5252" s="268">
        <v>25</v>
      </c>
      <c r="B5252" s="89"/>
      <c r="C5252" s="269" t="s">
        <v>45</v>
      </c>
      <c r="D5252" s="84">
        <v>43609</v>
      </c>
      <c r="E5252" s="85" t="s">
        <v>9194</v>
      </c>
      <c r="F5252" s="85" t="s">
        <v>671</v>
      </c>
      <c r="G5252" s="85">
        <v>443834</v>
      </c>
      <c r="H5252" s="89"/>
      <c r="I5252" s="270" t="s">
        <v>11090</v>
      </c>
      <c r="J5252" s="89"/>
      <c r="K5252" s="89"/>
      <c r="L5252" s="89"/>
      <c r="M5252" s="89"/>
      <c r="N5252" s="271">
        <v>329332.55</v>
      </c>
      <c r="O5252" s="271">
        <v>0</v>
      </c>
      <c r="P5252" s="89" t="s">
        <v>670</v>
      </c>
    </row>
    <row r="5253" spans="1:16" ht="76.5" hidden="1">
      <c r="A5253" s="268">
        <v>25</v>
      </c>
      <c r="B5253" s="89"/>
      <c r="C5253" s="269" t="s">
        <v>45</v>
      </c>
      <c r="D5253" s="84">
        <v>43609</v>
      </c>
      <c r="E5253" s="85" t="s">
        <v>9194</v>
      </c>
      <c r="F5253" s="85" t="s">
        <v>671</v>
      </c>
      <c r="G5253" s="85">
        <v>443491</v>
      </c>
      <c r="H5253" s="89"/>
      <c r="I5253" s="270" t="s">
        <v>11091</v>
      </c>
      <c r="J5253" s="89"/>
      <c r="K5253" s="89"/>
      <c r="L5253" s="89"/>
      <c r="M5253" s="89"/>
      <c r="N5253" s="271">
        <v>885108.68</v>
      </c>
      <c r="O5253" s="271">
        <v>0</v>
      </c>
      <c r="P5253" s="89" t="s">
        <v>670</v>
      </c>
    </row>
    <row r="5254" spans="1:16" ht="76.5" hidden="1">
      <c r="A5254" s="268">
        <v>25</v>
      </c>
      <c r="B5254" s="89"/>
      <c r="C5254" s="269" t="s">
        <v>45</v>
      </c>
      <c r="D5254" s="84">
        <v>43609</v>
      </c>
      <c r="E5254" s="85" t="s">
        <v>9194</v>
      </c>
      <c r="F5254" s="85" t="s">
        <v>671</v>
      </c>
      <c r="G5254" s="85">
        <v>443492</v>
      </c>
      <c r="H5254" s="89"/>
      <c r="I5254" s="270" t="s">
        <v>11092</v>
      </c>
      <c r="J5254" s="89"/>
      <c r="K5254" s="89"/>
      <c r="L5254" s="89"/>
      <c r="M5254" s="89"/>
      <c r="N5254" s="271">
        <v>104400.39</v>
      </c>
      <c r="O5254" s="271">
        <v>0</v>
      </c>
      <c r="P5254" s="89" t="s">
        <v>670</v>
      </c>
    </row>
    <row r="5255" spans="1:16" ht="76.5" hidden="1">
      <c r="A5255" s="268">
        <v>25</v>
      </c>
      <c r="B5255" s="89"/>
      <c r="C5255" s="269" t="s">
        <v>45</v>
      </c>
      <c r="D5255" s="84">
        <v>43609</v>
      </c>
      <c r="E5255" s="85" t="s">
        <v>9194</v>
      </c>
      <c r="F5255" s="85" t="s">
        <v>671</v>
      </c>
      <c r="G5255" s="85">
        <v>443839</v>
      </c>
      <c r="H5255" s="89"/>
      <c r="I5255" s="270" t="s">
        <v>11093</v>
      </c>
      <c r="J5255" s="89"/>
      <c r="K5255" s="89"/>
      <c r="L5255" s="89"/>
      <c r="M5255" s="89"/>
      <c r="N5255" s="271">
        <v>1132392.46</v>
      </c>
      <c r="O5255" s="271">
        <v>0</v>
      </c>
      <c r="P5255" s="89" t="s">
        <v>670</v>
      </c>
    </row>
    <row r="5256" spans="1:16" ht="76.5" hidden="1">
      <c r="A5256" s="268">
        <v>25</v>
      </c>
      <c r="B5256" s="89"/>
      <c r="C5256" s="269" t="s">
        <v>45</v>
      </c>
      <c r="D5256" s="84">
        <v>43609</v>
      </c>
      <c r="E5256" s="85" t="s">
        <v>9194</v>
      </c>
      <c r="F5256" s="85" t="s">
        <v>671</v>
      </c>
      <c r="G5256" s="85">
        <v>443835</v>
      </c>
      <c r="H5256" s="89"/>
      <c r="I5256" s="270" t="s">
        <v>11094</v>
      </c>
      <c r="J5256" s="89"/>
      <c r="K5256" s="89"/>
      <c r="L5256" s="89"/>
      <c r="M5256" s="89"/>
      <c r="N5256" s="271">
        <v>267741.49</v>
      </c>
      <c r="O5256" s="271">
        <v>0</v>
      </c>
      <c r="P5256" s="89" t="s">
        <v>670</v>
      </c>
    </row>
    <row r="5257" spans="1:16" ht="76.5" hidden="1">
      <c r="A5257" s="268">
        <v>25</v>
      </c>
      <c r="B5257" s="89"/>
      <c r="C5257" s="269" t="s">
        <v>45</v>
      </c>
      <c r="D5257" s="84">
        <v>43609</v>
      </c>
      <c r="E5257" s="85" t="s">
        <v>9194</v>
      </c>
      <c r="F5257" s="85" t="s">
        <v>671</v>
      </c>
      <c r="G5257" s="85">
        <v>441250</v>
      </c>
      <c r="H5257" s="89"/>
      <c r="I5257" s="270" t="s">
        <v>11095</v>
      </c>
      <c r="J5257" s="89"/>
      <c r="K5257" s="89"/>
      <c r="L5257" s="89"/>
      <c r="M5257" s="89"/>
      <c r="N5257" s="271">
        <v>497705.58</v>
      </c>
      <c r="O5257" s="271">
        <v>0</v>
      </c>
      <c r="P5257" s="89" t="s">
        <v>670</v>
      </c>
    </row>
    <row r="5258" spans="1:16" ht="76.5" hidden="1">
      <c r="A5258" s="268">
        <v>25</v>
      </c>
      <c r="B5258" s="89"/>
      <c r="C5258" s="269" t="s">
        <v>45</v>
      </c>
      <c r="D5258" s="84">
        <v>43609</v>
      </c>
      <c r="E5258" s="85" t="s">
        <v>9194</v>
      </c>
      <c r="F5258" s="85" t="s">
        <v>671</v>
      </c>
      <c r="G5258" s="85">
        <v>443484</v>
      </c>
      <c r="H5258" s="89"/>
      <c r="I5258" s="270" t="s">
        <v>11096</v>
      </c>
      <c r="J5258" s="89"/>
      <c r="K5258" s="89"/>
      <c r="L5258" s="89"/>
      <c r="M5258" s="89"/>
      <c r="N5258" s="271">
        <v>590452.73</v>
      </c>
      <c r="O5258" s="271">
        <v>0</v>
      </c>
      <c r="P5258" s="89" t="s">
        <v>670</v>
      </c>
    </row>
    <row r="5259" spans="1:16" ht="76.5" hidden="1">
      <c r="A5259" s="268">
        <v>25</v>
      </c>
      <c r="B5259" s="89"/>
      <c r="C5259" s="269" t="s">
        <v>45</v>
      </c>
      <c r="D5259" s="84">
        <v>43609</v>
      </c>
      <c r="E5259" s="85" t="s">
        <v>9194</v>
      </c>
      <c r="F5259" s="85" t="s">
        <v>671</v>
      </c>
      <c r="G5259" s="85">
        <v>443840</v>
      </c>
      <c r="H5259" s="89"/>
      <c r="I5259" s="270" t="s">
        <v>11097</v>
      </c>
      <c r="J5259" s="89"/>
      <c r="K5259" s="89"/>
      <c r="L5259" s="89"/>
      <c r="M5259" s="89"/>
      <c r="N5259" s="271">
        <v>209112.03</v>
      </c>
      <c r="O5259" s="271">
        <v>0</v>
      </c>
      <c r="P5259" s="89" t="s">
        <v>670</v>
      </c>
    </row>
    <row r="5260" spans="1:16" ht="51" hidden="1">
      <c r="A5260" s="268">
        <v>119</v>
      </c>
      <c r="B5260" s="89"/>
      <c r="C5260" s="269" t="s">
        <v>63</v>
      </c>
      <c r="D5260" s="84">
        <v>43609</v>
      </c>
      <c r="E5260" s="85" t="s">
        <v>9195</v>
      </c>
      <c r="F5260" s="85" t="s">
        <v>11</v>
      </c>
      <c r="G5260" s="85">
        <v>955059</v>
      </c>
      <c r="H5260" s="89"/>
      <c r="I5260" s="270" t="s">
        <v>11098</v>
      </c>
      <c r="J5260" s="89"/>
      <c r="K5260" s="89"/>
      <c r="L5260" s="89"/>
      <c r="M5260" s="89"/>
      <c r="N5260" s="271">
        <v>50</v>
      </c>
      <c r="O5260" s="271">
        <v>0</v>
      </c>
      <c r="P5260" s="89" t="s">
        <v>670</v>
      </c>
    </row>
    <row r="5261" spans="1:16" ht="51" hidden="1">
      <c r="A5261" s="268">
        <v>117</v>
      </c>
      <c r="B5261" s="89"/>
      <c r="C5261" s="269" t="s">
        <v>62</v>
      </c>
      <c r="D5261" s="84">
        <v>43609</v>
      </c>
      <c r="E5261" s="85" t="s">
        <v>9196</v>
      </c>
      <c r="F5261" s="85" t="s">
        <v>11</v>
      </c>
      <c r="G5261" s="85">
        <v>955060</v>
      </c>
      <c r="H5261" s="89"/>
      <c r="I5261" s="270" t="s">
        <v>11099</v>
      </c>
      <c r="J5261" s="89"/>
      <c r="K5261" s="89"/>
      <c r="L5261" s="89"/>
      <c r="M5261" s="89"/>
      <c r="N5261" s="271">
        <v>50</v>
      </c>
      <c r="O5261" s="271">
        <v>0</v>
      </c>
      <c r="P5261" s="89" t="s">
        <v>670</v>
      </c>
    </row>
    <row r="5262" spans="1:16" ht="51" hidden="1">
      <c r="A5262" s="268">
        <v>117</v>
      </c>
      <c r="B5262" s="89"/>
      <c r="C5262" s="269" t="s">
        <v>62</v>
      </c>
      <c r="D5262" s="84">
        <v>43609</v>
      </c>
      <c r="E5262" s="85" t="s">
        <v>9197</v>
      </c>
      <c r="F5262" s="85" t="s">
        <v>11</v>
      </c>
      <c r="G5262" s="85">
        <v>955067</v>
      </c>
      <c r="H5262" s="89"/>
      <c r="I5262" s="270" t="s">
        <v>11100</v>
      </c>
      <c r="J5262" s="89"/>
      <c r="K5262" s="89"/>
      <c r="L5262" s="89"/>
      <c r="M5262" s="89"/>
      <c r="N5262" s="271">
        <v>50</v>
      </c>
      <c r="O5262" s="271">
        <v>0</v>
      </c>
      <c r="P5262" s="89" t="s">
        <v>670</v>
      </c>
    </row>
    <row r="5263" spans="1:16" ht="51" hidden="1">
      <c r="A5263" s="268">
        <v>117</v>
      </c>
      <c r="B5263" s="89"/>
      <c r="C5263" s="269" t="s">
        <v>62</v>
      </c>
      <c r="D5263" s="84">
        <v>43609</v>
      </c>
      <c r="E5263" s="85" t="s">
        <v>9198</v>
      </c>
      <c r="F5263" s="85" t="s">
        <v>11</v>
      </c>
      <c r="G5263" s="85">
        <v>955068</v>
      </c>
      <c r="H5263" s="89"/>
      <c r="I5263" s="270" t="s">
        <v>11101</v>
      </c>
      <c r="J5263" s="89"/>
      <c r="K5263" s="89"/>
      <c r="L5263" s="89"/>
      <c r="M5263" s="89"/>
      <c r="N5263" s="271">
        <v>50</v>
      </c>
      <c r="O5263" s="271">
        <v>0</v>
      </c>
      <c r="P5263" s="89" t="s">
        <v>670</v>
      </c>
    </row>
    <row r="5264" spans="1:16" ht="51">
      <c r="A5264" s="268">
        <v>378</v>
      </c>
      <c r="B5264" s="89"/>
      <c r="C5264" s="269" t="s">
        <v>639</v>
      </c>
      <c r="D5264" s="84">
        <v>43612</v>
      </c>
      <c r="E5264" s="85" t="s">
        <v>9199</v>
      </c>
      <c r="F5264" s="85" t="s">
        <v>3</v>
      </c>
      <c r="G5264" s="85">
        <v>1745083</v>
      </c>
      <c r="H5264" s="89"/>
      <c r="I5264" s="270" t="s">
        <v>11102</v>
      </c>
      <c r="J5264" s="89"/>
      <c r="K5264" s="89"/>
      <c r="L5264" s="89"/>
      <c r="M5264" s="89"/>
      <c r="N5264" s="271">
        <v>0</v>
      </c>
      <c r="O5264" s="271">
        <v>43.29</v>
      </c>
      <c r="P5264" s="89" t="s">
        <v>670</v>
      </c>
    </row>
    <row r="5265" spans="1:16" ht="51">
      <c r="A5265" s="268">
        <v>378</v>
      </c>
      <c r="B5265" s="89"/>
      <c r="C5265" s="269" t="s">
        <v>639</v>
      </c>
      <c r="D5265" s="84">
        <v>43612</v>
      </c>
      <c r="E5265" s="85" t="s">
        <v>9200</v>
      </c>
      <c r="F5265" s="85" t="s">
        <v>3</v>
      </c>
      <c r="G5265" s="85">
        <v>1745081</v>
      </c>
      <c r="H5265" s="89"/>
      <c r="I5265" s="270" t="s">
        <v>11103</v>
      </c>
      <c r="J5265" s="89"/>
      <c r="K5265" s="89"/>
      <c r="L5265" s="89"/>
      <c r="M5265" s="89"/>
      <c r="N5265" s="271">
        <v>0</v>
      </c>
      <c r="O5265" s="271">
        <v>500.71000000000004</v>
      </c>
      <c r="P5265" s="89" t="s">
        <v>670</v>
      </c>
    </row>
    <row r="5266" spans="1:16" ht="51">
      <c r="A5266" s="268">
        <v>41</v>
      </c>
      <c r="B5266" s="89"/>
      <c r="C5266" s="269" t="s">
        <v>47</v>
      </c>
      <c r="D5266" s="84">
        <v>43612</v>
      </c>
      <c r="E5266" s="85" t="s">
        <v>9201</v>
      </c>
      <c r="F5266" s="85" t="s">
        <v>3</v>
      </c>
      <c r="G5266" s="85">
        <v>1745063</v>
      </c>
      <c r="H5266" s="89"/>
      <c r="I5266" s="270" t="s">
        <v>11104</v>
      </c>
      <c r="J5266" s="89"/>
      <c r="K5266" s="89"/>
      <c r="L5266" s="89"/>
      <c r="M5266" s="89"/>
      <c r="N5266" s="271">
        <v>0</v>
      </c>
      <c r="O5266" s="271">
        <v>30</v>
      </c>
      <c r="P5266" s="89" t="s">
        <v>670</v>
      </c>
    </row>
    <row r="5267" spans="1:16" ht="63.75">
      <c r="A5267" s="268">
        <v>41</v>
      </c>
      <c r="B5267" s="89"/>
      <c r="C5267" s="269" t="s">
        <v>47</v>
      </c>
      <c r="D5267" s="84">
        <v>43612</v>
      </c>
      <c r="E5267" s="85" t="s">
        <v>9202</v>
      </c>
      <c r="F5267" s="85" t="s">
        <v>3</v>
      </c>
      <c r="G5267" s="85">
        <v>1745062</v>
      </c>
      <c r="H5267" s="89"/>
      <c r="I5267" s="270" t="s">
        <v>11105</v>
      </c>
      <c r="J5267" s="89"/>
      <c r="K5267" s="89"/>
      <c r="L5267" s="89"/>
      <c r="M5267" s="89"/>
      <c r="N5267" s="271">
        <v>0</v>
      </c>
      <c r="O5267" s="271">
        <v>490</v>
      </c>
      <c r="P5267" s="89" t="s">
        <v>670</v>
      </c>
    </row>
    <row r="5268" spans="1:16" ht="63.75">
      <c r="A5268" s="268">
        <v>6</v>
      </c>
      <c r="B5268" s="89"/>
      <c r="C5268" s="269" t="s">
        <v>40</v>
      </c>
      <c r="D5268" s="84">
        <v>43612</v>
      </c>
      <c r="E5268" s="85" t="s">
        <v>9203</v>
      </c>
      <c r="F5268" s="85" t="s">
        <v>3</v>
      </c>
      <c r="G5268" s="85">
        <v>1745061</v>
      </c>
      <c r="H5268" s="89"/>
      <c r="I5268" s="270" t="s">
        <v>11106</v>
      </c>
      <c r="J5268" s="89"/>
      <c r="K5268" s="89"/>
      <c r="L5268" s="89"/>
      <c r="M5268" s="89"/>
      <c r="N5268" s="271">
        <v>0</v>
      </c>
      <c r="O5268" s="271">
        <v>10022.4</v>
      </c>
      <c r="P5268" s="89" t="s">
        <v>670</v>
      </c>
    </row>
    <row r="5269" spans="1:16" ht="51">
      <c r="A5269" s="268">
        <v>41</v>
      </c>
      <c r="B5269" s="89"/>
      <c r="C5269" s="269" t="s">
        <v>47</v>
      </c>
      <c r="D5269" s="84">
        <v>43612</v>
      </c>
      <c r="E5269" s="85" t="s">
        <v>9204</v>
      </c>
      <c r="F5269" s="85" t="s">
        <v>3</v>
      </c>
      <c r="G5269" s="85">
        <v>1745060</v>
      </c>
      <c r="H5269" s="89"/>
      <c r="I5269" s="270" t="s">
        <v>11107</v>
      </c>
      <c r="J5269" s="89"/>
      <c r="K5269" s="89"/>
      <c r="L5269" s="89"/>
      <c r="M5269" s="89"/>
      <c r="N5269" s="271">
        <v>0</v>
      </c>
      <c r="O5269" s="271">
        <v>200</v>
      </c>
      <c r="P5269" s="89" t="s">
        <v>670</v>
      </c>
    </row>
    <row r="5270" spans="1:16" ht="51">
      <c r="A5270" s="268">
        <v>41</v>
      </c>
      <c r="B5270" s="89"/>
      <c r="C5270" s="269" t="s">
        <v>47</v>
      </c>
      <c r="D5270" s="84">
        <v>43612</v>
      </c>
      <c r="E5270" s="85" t="s">
        <v>9205</v>
      </c>
      <c r="F5270" s="85" t="s">
        <v>3</v>
      </c>
      <c r="G5270" s="85">
        <v>1745059</v>
      </c>
      <c r="H5270" s="89"/>
      <c r="I5270" s="270" t="s">
        <v>11108</v>
      </c>
      <c r="J5270" s="89"/>
      <c r="K5270" s="89"/>
      <c r="L5270" s="89"/>
      <c r="M5270" s="89"/>
      <c r="N5270" s="271">
        <v>0</v>
      </c>
      <c r="O5270" s="271">
        <v>323</v>
      </c>
      <c r="P5270" s="89" t="s">
        <v>670</v>
      </c>
    </row>
    <row r="5271" spans="1:16" ht="51">
      <c r="A5271" s="268">
        <v>203</v>
      </c>
      <c r="B5271" s="89"/>
      <c r="C5271" s="269" t="s">
        <v>96</v>
      </c>
      <c r="D5271" s="84">
        <v>43612</v>
      </c>
      <c r="E5271" s="85" t="s">
        <v>9206</v>
      </c>
      <c r="F5271" s="85" t="s">
        <v>3</v>
      </c>
      <c r="G5271" s="85">
        <v>1745042</v>
      </c>
      <c r="H5271" s="89"/>
      <c r="I5271" s="270" t="s">
        <v>11109</v>
      </c>
      <c r="J5271" s="89"/>
      <c r="K5271" s="89"/>
      <c r="L5271" s="89"/>
      <c r="M5271" s="89"/>
      <c r="N5271" s="271">
        <v>0</v>
      </c>
      <c r="O5271" s="271">
        <v>15</v>
      </c>
      <c r="P5271" s="89" t="s">
        <v>670</v>
      </c>
    </row>
    <row r="5272" spans="1:16" ht="51">
      <c r="A5272" s="268">
        <v>130</v>
      </c>
      <c r="B5272" s="89"/>
      <c r="C5272" s="269" t="s">
        <v>67</v>
      </c>
      <c r="D5272" s="84">
        <v>43612</v>
      </c>
      <c r="E5272" s="85" t="s">
        <v>9207</v>
      </c>
      <c r="F5272" s="85" t="s">
        <v>3</v>
      </c>
      <c r="G5272" s="85">
        <v>1745031</v>
      </c>
      <c r="H5272" s="89"/>
      <c r="I5272" s="270" t="s">
        <v>11110</v>
      </c>
      <c r="J5272" s="89"/>
      <c r="K5272" s="89"/>
      <c r="L5272" s="89"/>
      <c r="M5272" s="89"/>
      <c r="N5272" s="271">
        <v>0</v>
      </c>
      <c r="O5272" s="271">
        <v>208</v>
      </c>
      <c r="P5272" s="89" t="s">
        <v>670</v>
      </c>
    </row>
    <row r="5273" spans="1:16" ht="51">
      <c r="A5273" s="268" t="s">
        <v>565</v>
      </c>
      <c r="B5273" s="89"/>
      <c r="C5273" s="269" t="s">
        <v>615</v>
      </c>
      <c r="D5273" s="84">
        <v>43612</v>
      </c>
      <c r="E5273" s="85" t="s">
        <v>9208</v>
      </c>
      <c r="F5273" s="85" t="s">
        <v>3</v>
      </c>
      <c r="G5273" s="85">
        <v>1745025</v>
      </c>
      <c r="H5273" s="89"/>
      <c r="I5273" s="270" t="s">
        <v>11111</v>
      </c>
      <c r="J5273" s="89"/>
      <c r="K5273" s="89"/>
      <c r="L5273" s="89"/>
      <c r="M5273" s="89"/>
      <c r="N5273" s="271">
        <v>0</v>
      </c>
      <c r="O5273" s="271">
        <v>872</v>
      </c>
      <c r="P5273" s="89" t="s">
        <v>670</v>
      </c>
    </row>
    <row r="5274" spans="1:16" ht="51">
      <c r="A5274" s="268">
        <v>234</v>
      </c>
      <c r="B5274" s="89"/>
      <c r="C5274" s="269" t="s">
        <v>644</v>
      </c>
      <c r="D5274" s="84">
        <v>43612</v>
      </c>
      <c r="E5274" s="85" t="s">
        <v>9209</v>
      </c>
      <c r="F5274" s="85" t="s">
        <v>3</v>
      </c>
      <c r="G5274" s="85">
        <v>1745003</v>
      </c>
      <c r="H5274" s="89"/>
      <c r="I5274" s="270" t="s">
        <v>11112</v>
      </c>
      <c r="J5274" s="89"/>
      <c r="K5274" s="89"/>
      <c r="L5274" s="89"/>
      <c r="M5274" s="89"/>
      <c r="N5274" s="271">
        <v>0</v>
      </c>
      <c r="O5274" s="271">
        <v>44</v>
      </c>
      <c r="P5274" s="89" t="s">
        <v>670</v>
      </c>
    </row>
    <row r="5275" spans="1:16" ht="38.25">
      <c r="A5275" s="268">
        <v>526</v>
      </c>
      <c r="B5275" s="89"/>
      <c r="C5275" s="269" t="s">
        <v>610</v>
      </c>
      <c r="D5275" s="84">
        <v>43612</v>
      </c>
      <c r="E5275" s="85" t="s">
        <v>9210</v>
      </c>
      <c r="F5275" s="85" t="s">
        <v>3</v>
      </c>
      <c r="G5275" s="85">
        <v>1745090</v>
      </c>
      <c r="H5275" s="89"/>
      <c r="I5275" s="270" t="s">
        <v>11113</v>
      </c>
      <c r="J5275" s="89"/>
      <c r="K5275" s="89"/>
      <c r="L5275" s="89"/>
      <c r="M5275" s="89"/>
      <c r="N5275" s="271">
        <v>0</v>
      </c>
      <c r="O5275" s="271">
        <v>182</v>
      </c>
      <c r="P5275" s="89" t="s">
        <v>670</v>
      </c>
    </row>
    <row r="5276" spans="1:16" ht="51">
      <c r="A5276" s="268">
        <v>41</v>
      </c>
      <c r="B5276" s="89"/>
      <c r="C5276" s="269" t="s">
        <v>47</v>
      </c>
      <c r="D5276" s="84">
        <v>43612</v>
      </c>
      <c r="E5276" s="85" t="s">
        <v>9211</v>
      </c>
      <c r="F5276" s="85" t="s">
        <v>3</v>
      </c>
      <c r="G5276" s="85">
        <v>1745104</v>
      </c>
      <c r="H5276" s="89"/>
      <c r="I5276" s="270" t="s">
        <v>7764</v>
      </c>
      <c r="J5276" s="89"/>
      <c r="K5276" s="89"/>
      <c r="L5276" s="89"/>
      <c r="M5276" s="89"/>
      <c r="N5276" s="271">
        <v>0</v>
      </c>
      <c r="O5276" s="271">
        <v>51</v>
      </c>
      <c r="P5276" s="89" t="s">
        <v>670</v>
      </c>
    </row>
    <row r="5277" spans="1:16" ht="51">
      <c r="A5277" s="268">
        <v>342</v>
      </c>
      <c r="B5277" s="89"/>
      <c r="C5277" s="269" t="s">
        <v>148</v>
      </c>
      <c r="D5277" s="84">
        <v>43612</v>
      </c>
      <c r="E5277" s="85" t="s">
        <v>9212</v>
      </c>
      <c r="F5277" s="85" t="s">
        <v>3</v>
      </c>
      <c r="G5277" s="85">
        <v>1745121</v>
      </c>
      <c r="H5277" s="89"/>
      <c r="I5277" s="270" t="s">
        <v>11114</v>
      </c>
      <c r="J5277" s="89"/>
      <c r="K5277" s="89"/>
      <c r="L5277" s="89"/>
      <c r="M5277" s="89"/>
      <c r="N5277" s="271">
        <v>0</v>
      </c>
      <c r="O5277" s="271">
        <v>6000</v>
      </c>
      <c r="P5277" s="89" t="s">
        <v>670</v>
      </c>
    </row>
    <row r="5278" spans="1:16" ht="51">
      <c r="A5278" s="268">
        <v>203</v>
      </c>
      <c r="B5278" s="89"/>
      <c r="C5278" s="269" t="s">
        <v>96</v>
      </c>
      <c r="D5278" s="84">
        <v>43612</v>
      </c>
      <c r="E5278" s="85" t="s">
        <v>9213</v>
      </c>
      <c r="F5278" s="85" t="s">
        <v>3</v>
      </c>
      <c r="G5278" s="85">
        <v>1745125</v>
      </c>
      <c r="H5278" s="89"/>
      <c r="I5278" s="270" t="s">
        <v>11115</v>
      </c>
      <c r="J5278" s="89"/>
      <c r="K5278" s="89"/>
      <c r="L5278" s="89"/>
      <c r="M5278" s="89"/>
      <c r="N5278" s="271">
        <v>0</v>
      </c>
      <c r="O5278" s="271">
        <v>15</v>
      </c>
      <c r="P5278" s="89" t="s">
        <v>670</v>
      </c>
    </row>
    <row r="5279" spans="1:16" ht="51">
      <c r="A5279" s="268">
        <v>592</v>
      </c>
      <c r="B5279" s="89"/>
      <c r="C5279" s="269" t="s">
        <v>645</v>
      </c>
      <c r="D5279" s="84">
        <v>43612</v>
      </c>
      <c r="E5279" s="85" t="s">
        <v>9214</v>
      </c>
      <c r="F5279" s="85" t="s">
        <v>3</v>
      </c>
      <c r="G5279" s="85">
        <v>1745126</v>
      </c>
      <c r="H5279" s="89"/>
      <c r="I5279" s="270" t="s">
        <v>11116</v>
      </c>
      <c r="J5279" s="89"/>
      <c r="K5279" s="89"/>
      <c r="L5279" s="89"/>
      <c r="M5279" s="89"/>
      <c r="N5279" s="271">
        <v>0</v>
      </c>
      <c r="O5279" s="271">
        <v>30</v>
      </c>
      <c r="P5279" s="89" t="s">
        <v>670</v>
      </c>
    </row>
    <row r="5280" spans="1:16" ht="51">
      <c r="A5280" s="268">
        <v>203</v>
      </c>
      <c r="B5280" s="89"/>
      <c r="C5280" s="269" t="s">
        <v>96</v>
      </c>
      <c r="D5280" s="84">
        <v>43612</v>
      </c>
      <c r="E5280" s="85" t="s">
        <v>9215</v>
      </c>
      <c r="F5280" s="85" t="s">
        <v>3</v>
      </c>
      <c r="G5280" s="85">
        <v>1745127</v>
      </c>
      <c r="H5280" s="89"/>
      <c r="I5280" s="270" t="s">
        <v>11117</v>
      </c>
      <c r="J5280" s="89"/>
      <c r="K5280" s="89"/>
      <c r="L5280" s="89"/>
      <c r="M5280" s="89"/>
      <c r="N5280" s="271">
        <v>0</v>
      </c>
      <c r="O5280" s="271">
        <v>15</v>
      </c>
      <c r="P5280" s="89" t="s">
        <v>670</v>
      </c>
    </row>
    <row r="5281" spans="1:16" ht="51">
      <c r="A5281" s="268">
        <v>592</v>
      </c>
      <c r="B5281" s="89"/>
      <c r="C5281" s="269" t="s">
        <v>645</v>
      </c>
      <c r="D5281" s="84">
        <v>43612</v>
      </c>
      <c r="E5281" s="85" t="s">
        <v>9216</v>
      </c>
      <c r="F5281" s="85" t="s">
        <v>3</v>
      </c>
      <c r="G5281" s="85">
        <v>1745128</v>
      </c>
      <c r="H5281" s="89"/>
      <c r="I5281" s="270" t="s">
        <v>11118</v>
      </c>
      <c r="J5281" s="89"/>
      <c r="K5281" s="89"/>
      <c r="L5281" s="89"/>
      <c r="M5281" s="89"/>
      <c r="N5281" s="271">
        <v>0</v>
      </c>
      <c r="O5281" s="271">
        <v>348</v>
      </c>
      <c r="P5281" s="89" t="s">
        <v>670</v>
      </c>
    </row>
    <row r="5282" spans="1:16" ht="51">
      <c r="A5282" s="268">
        <v>203</v>
      </c>
      <c r="B5282" s="89"/>
      <c r="C5282" s="269" t="s">
        <v>96</v>
      </c>
      <c r="D5282" s="84">
        <v>43612</v>
      </c>
      <c r="E5282" s="85" t="s">
        <v>9217</v>
      </c>
      <c r="F5282" s="85" t="s">
        <v>3</v>
      </c>
      <c r="G5282" s="85">
        <v>1745129</v>
      </c>
      <c r="H5282" s="89"/>
      <c r="I5282" s="270" t="s">
        <v>11119</v>
      </c>
      <c r="J5282" s="89"/>
      <c r="K5282" s="89"/>
      <c r="L5282" s="89"/>
      <c r="M5282" s="89"/>
      <c r="N5282" s="271">
        <v>0</v>
      </c>
      <c r="O5282" s="271">
        <v>15</v>
      </c>
      <c r="P5282" s="89" t="s">
        <v>670</v>
      </c>
    </row>
    <row r="5283" spans="1:16" ht="51">
      <c r="A5283" s="268">
        <v>203</v>
      </c>
      <c r="B5283" s="89"/>
      <c r="C5283" s="269" t="s">
        <v>96</v>
      </c>
      <c r="D5283" s="84">
        <v>43612</v>
      </c>
      <c r="E5283" s="85" t="s">
        <v>9218</v>
      </c>
      <c r="F5283" s="85" t="s">
        <v>3</v>
      </c>
      <c r="G5283" s="85">
        <v>1745130</v>
      </c>
      <c r="H5283" s="89"/>
      <c r="I5283" s="270" t="s">
        <v>11120</v>
      </c>
      <c r="J5283" s="89"/>
      <c r="K5283" s="89"/>
      <c r="L5283" s="89"/>
      <c r="M5283" s="89"/>
      <c r="N5283" s="271">
        <v>0</v>
      </c>
      <c r="O5283" s="271">
        <v>15</v>
      </c>
      <c r="P5283" s="89" t="s">
        <v>670</v>
      </c>
    </row>
    <row r="5284" spans="1:16" ht="51">
      <c r="A5284" s="268">
        <v>46</v>
      </c>
      <c r="B5284" s="89"/>
      <c r="C5284" s="269" t="s">
        <v>48</v>
      </c>
      <c r="D5284" s="84">
        <v>43612</v>
      </c>
      <c r="E5284" s="85" t="s">
        <v>9219</v>
      </c>
      <c r="F5284" s="85" t="s">
        <v>3</v>
      </c>
      <c r="G5284" s="85">
        <v>1745159</v>
      </c>
      <c r="H5284" s="89"/>
      <c r="I5284" s="270" t="s">
        <v>11121</v>
      </c>
      <c r="J5284" s="89"/>
      <c r="K5284" s="89"/>
      <c r="L5284" s="89"/>
      <c r="M5284" s="89"/>
      <c r="N5284" s="271">
        <v>0</v>
      </c>
      <c r="O5284" s="271">
        <v>2844.64</v>
      </c>
      <c r="P5284" s="89" t="s">
        <v>670</v>
      </c>
    </row>
    <row r="5285" spans="1:16" ht="63.75">
      <c r="A5285" s="268">
        <v>201</v>
      </c>
      <c r="B5285" s="89"/>
      <c r="C5285" s="269" t="s">
        <v>95</v>
      </c>
      <c r="D5285" s="84">
        <v>43612</v>
      </c>
      <c r="E5285" s="85" t="s">
        <v>9220</v>
      </c>
      <c r="F5285" s="85" t="s">
        <v>3</v>
      </c>
      <c r="G5285" s="85">
        <v>1744858</v>
      </c>
      <c r="H5285" s="89"/>
      <c r="I5285" s="270" t="s">
        <v>11122</v>
      </c>
      <c r="J5285" s="89"/>
      <c r="K5285" s="89"/>
      <c r="L5285" s="89"/>
      <c r="M5285" s="89"/>
      <c r="N5285" s="271">
        <v>0</v>
      </c>
      <c r="O5285" s="271">
        <v>3232</v>
      </c>
      <c r="P5285" s="89" t="s">
        <v>670</v>
      </c>
    </row>
    <row r="5286" spans="1:16" ht="63.75">
      <c r="A5286" s="268">
        <v>201</v>
      </c>
      <c r="B5286" s="89"/>
      <c r="C5286" s="269" t="s">
        <v>95</v>
      </c>
      <c r="D5286" s="84">
        <v>43612</v>
      </c>
      <c r="E5286" s="85" t="s">
        <v>9221</v>
      </c>
      <c r="F5286" s="85" t="s">
        <v>3</v>
      </c>
      <c r="G5286" s="85">
        <v>1744860</v>
      </c>
      <c r="H5286" s="89"/>
      <c r="I5286" s="270" t="s">
        <v>11123</v>
      </c>
      <c r="J5286" s="89"/>
      <c r="K5286" s="89"/>
      <c r="L5286" s="89"/>
      <c r="M5286" s="89"/>
      <c r="N5286" s="271">
        <v>0</v>
      </c>
      <c r="O5286" s="271">
        <v>528</v>
      </c>
      <c r="P5286" s="89" t="s">
        <v>670</v>
      </c>
    </row>
    <row r="5287" spans="1:16" ht="51">
      <c r="A5287" s="268" t="s">
        <v>565</v>
      </c>
      <c r="B5287" s="89"/>
      <c r="C5287" s="269" t="s">
        <v>615</v>
      </c>
      <c r="D5287" s="84">
        <v>43612</v>
      </c>
      <c r="E5287" s="85" t="s">
        <v>9222</v>
      </c>
      <c r="F5287" s="85" t="s">
        <v>3</v>
      </c>
      <c r="G5287" s="85">
        <v>1744918</v>
      </c>
      <c r="H5287" s="89"/>
      <c r="I5287" s="270" t="s">
        <v>11124</v>
      </c>
      <c r="J5287" s="89"/>
      <c r="K5287" s="89"/>
      <c r="L5287" s="89"/>
      <c r="M5287" s="89"/>
      <c r="N5287" s="271">
        <v>0</v>
      </c>
      <c r="O5287" s="271">
        <v>1078.67</v>
      </c>
      <c r="P5287" s="89" t="s">
        <v>670</v>
      </c>
    </row>
    <row r="5288" spans="1:16" ht="51">
      <c r="A5288" s="268">
        <v>15</v>
      </c>
      <c r="B5288" s="89"/>
      <c r="C5288" s="269" t="s">
        <v>42</v>
      </c>
      <c r="D5288" s="84">
        <v>43612</v>
      </c>
      <c r="E5288" s="85" t="s">
        <v>9223</v>
      </c>
      <c r="F5288" s="85" t="s">
        <v>3</v>
      </c>
      <c r="G5288" s="85">
        <v>1744921</v>
      </c>
      <c r="H5288" s="89"/>
      <c r="I5288" s="270" t="s">
        <v>11125</v>
      </c>
      <c r="J5288" s="89"/>
      <c r="K5288" s="89"/>
      <c r="L5288" s="89"/>
      <c r="M5288" s="89"/>
      <c r="N5288" s="271">
        <v>0</v>
      </c>
      <c r="O5288" s="271">
        <v>10566.67</v>
      </c>
      <c r="P5288" s="89" t="s">
        <v>670</v>
      </c>
    </row>
    <row r="5289" spans="1:16" ht="38.25">
      <c r="A5289" s="268">
        <v>254</v>
      </c>
      <c r="B5289" s="89"/>
      <c r="C5289" s="269" t="s">
        <v>115</v>
      </c>
      <c r="D5289" s="84">
        <v>43612</v>
      </c>
      <c r="E5289" s="85" t="s">
        <v>9224</v>
      </c>
      <c r="F5289" s="85" t="s">
        <v>3</v>
      </c>
      <c r="G5289" s="85">
        <v>1744953</v>
      </c>
      <c r="H5289" s="89"/>
      <c r="I5289" s="270" t="s">
        <v>11126</v>
      </c>
      <c r="J5289" s="89"/>
      <c r="K5289" s="89"/>
      <c r="L5289" s="89"/>
      <c r="M5289" s="89"/>
      <c r="N5289" s="271">
        <v>0</v>
      </c>
      <c r="O5289" s="271">
        <v>10</v>
      </c>
      <c r="P5289" s="89" t="s">
        <v>670</v>
      </c>
    </row>
    <row r="5290" spans="1:16" ht="38.25">
      <c r="A5290" s="268">
        <v>254</v>
      </c>
      <c r="B5290" s="89"/>
      <c r="C5290" s="269" t="s">
        <v>115</v>
      </c>
      <c r="D5290" s="84">
        <v>43612</v>
      </c>
      <c r="E5290" s="85" t="s">
        <v>9225</v>
      </c>
      <c r="F5290" s="85" t="s">
        <v>3</v>
      </c>
      <c r="G5290" s="85">
        <v>1744954</v>
      </c>
      <c r="H5290" s="89"/>
      <c r="I5290" s="270" t="s">
        <v>11127</v>
      </c>
      <c r="J5290" s="89"/>
      <c r="K5290" s="89"/>
      <c r="L5290" s="89"/>
      <c r="M5290" s="89"/>
      <c r="N5290" s="271">
        <v>0</v>
      </c>
      <c r="O5290" s="271">
        <v>40</v>
      </c>
      <c r="P5290" s="89" t="s">
        <v>670</v>
      </c>
    </row>
    <row r="5291" spans="1:16" ht="63.75">
      <c r="A5291" s="268">
        <v>290</v>
      </c>
      <c r="B5291" s="89"/>
      <c r="C5291" s="269" t="s">
        <v>128</v>
      </c>
      <c r="D5291" s="84">
        <v>43612</v>
      </c>
      <c r="E5291" s="85" t="s">
        <v>9226</v>
      </c>
      <c r="F5291" s="85" t="s">
        <v>3</v>
      </c>
      <c r="G5291" s="85">
        <v>1744968</v>
      </c>
      <c r="H5291" s="89"/>
      <c r="I5291" s="270" t="s">
        <v>11128</v>
      </c>
      <c r="J5291" s="89"/>
      <c r="K5291" s="89"/>
      <c r="L5291" s="89"/>
      <c r="M5291" s="89"/>
      <c r="N5291" s="271">
        <v>0</v>
      </c>
      <c r="O5291" s="271">
        <v>2621.81</v>
      </c>
      <c r="P5291" s="89" t="s">
        <v>670</v>
      </c>
    </row>
    <row r="5292" spans="1:16" ht="51">
      <c r="A5292" s="268" t="s">
        <v>563</v>
      </c>
      <c r="B5292" s="89"/>
      <c r="C5292" s="269" t="s">
        <v>614</v>
      </c>
      <c r="D5292" s="84">
        <v>43612</v>
      </c>
      <c r="E5292" s="85" t="s">
        <v>9227</v>
      </c>
      <c r="F5292" s="85" t="s">
        <v>3</v>
      </c>
      <c r="G5292" s="85">
        <v>1744985</v>
      </c>
      <c r="H5292" s="89"/>
      <c r="I5292" s="270" t="s">
        <v>11129</v>
      </c>
      <c r="J5292" s="89"/>
      <c r="K5292" s="89"/>
      <c r="L5292" s="89"/>
      <c r="M5292" s="89"/>
      <c r="N5292" s="271">
        <v>0</v>
      </c>
      <c r="O5292" s="271">
        <v>5387.93</v>
      </c>
      <c r="P5292" s="89" t="s">
        <v>670</v>
      </c>
    </row>
    <row r="5293" spans="1:16" ht="51">
      <c r="A5293" s="268" t="s">
        <v>563</v>
      </c>
      <c r="B5293" s="89"/>
      <c r="C5293" s="269" t="s">
        <v>614</v>
      </c>
      <c r="D5293" s="84">
        <v>43612</v>
      </c>
      <c r="E5293" s="85" t="s">
        <v>9228</v>
      </c>
      <c r="F5293" s="85" t="s">
        <v>3</v>
      </c>
      <c r="G5293" s="85">
        <v>1744987</v>
      </c>
      <c r="H5293" s="89"/>
      <c r="I5293" s="270" t="s">
        <v>11130</v>
      </c>
      <c r="J5293" s="89"/>
      <c r="K5293" s="89"/>
      <c r="L5293" s="89"/>
      <c r="M5293" s="89"/>
      <c r="N5293" s="271">
        <v>0</v>
      </c>
      <c r="O5293" s="271">
        <v>1117.81</v>
      </c>
      <c r="P5293" s="89" t="s">
        <v>670</v>
      </c>
    </row>
    <row r="5294" spans="1:16" ht="51">
      <c r="A5294" s="268">
        <v>234</v>
      </c>
      <c r="B5294" s="89"/>
      <c r="C5294" s="269" t="s">
        <v>644</v>
      </c>
      <c r="D5294" s="84">
        <v>43612</v>
      </c>
      <c r="E5294" s="85" t="s">
        <v>9229</v>
      </c>
      <c r="F5294" s="85" t="s">
        <v>3</v>
      </c>
      <c r="G5294" s="85">
        <v>1745001</v>
      </c>
      <c r="H5294" s="89"/>
      <c r="I5294" s="270" t="s">
        <v>11131</v>
      </c>
      <c r="J5294" s="89"/>
      <c r="K5294" s="89"/>
      <c r="L5294" s="89"/>
      <c r="M5294" s="89"/>
      <c r="N5294" s="271">
        <v>0</v>
      </c>
      <c r="O5294" s="271">
        <v>663.26</v>
      </c>
      <c r="P5294" s="89" t="s">
        <v>670</v>
      </c>
    </row>
    <row r="5295" spans="1:16" ht="51">
      <c r="A5295" s="268">
        <v>234</v>
      </c>
      <c r="B5295" s="89"/>
      <c r="C5295" s="269" t="s">
        <v>644</v>
      </c>
      <c r="D5295" s="84">
        <v>43612</v>
      </c>
      <c r="E5295" s="85" t="s">
        <v>9230</v>
      </c>
      <c r="F5295" s="85" t="s">
        <v>3</v>
      </c>
      <c r="G5295" s="85">
        <v>1745000</v>
      </c>
      <c r="H5295" s="89"/>
      <c r="I5295" s="270" t="s">
        <v>11132</v>
      </c>
      <c r="J5295" s="89"/>
      <c r="K5295" s="89"/>
      <c r="L5295" s="89"/>
      <c r="M5295" s="89"/>
      <c r="N5295" s="271">
        <v>0</v>
      </c>
      <c r="O5295" s="271">
        <v>250</v>
      </c>
      <c r="P5295" s="89" t="s">
        <v>670</v>
      </c>
    </row>
    <row r="5296" spans="1:16" ht="51">
      <c r="A5296" s="268">
        <v>234</v>
      </c>
      <c r="B5296" s="89"/>
      <c r="C5296" s="269" t="s">
        <v>644</v>
      </c>
      <c r="D5296" s="84">
        <v>43612</v>
      </c>
      <c r="E5296" s="85" t="s">
        <v>9231</v>
      </c>
      <c r="F5296" s="85" t="s">
        <v>3</v>
      </c>
      <c r="G5296" s="85">
        <v>1744999</v>
      </c>
      <c r="H5296" s="89"/>
      <c r="I5296" s="270" t="s">
        <v>11133</v>
      </c>
      <c r="J5296" s="89"/>
      <c r="K5296" s="89"/>
      <c r="L5296" s="89"/>
      <c r="M5296" s="89"/>
      <c r="N5296" s="271">
        <v>0</v>
      </c>
      <c r="O5296" s="271">
        <v>836</v>
      </c>
      <c r="P5296" s="89" t="s">
        <v>670</v>
      </c>
    </row>
    <row r="5297" spans="1:16" ht="63.75">
      <c r="A5297" s="268" t="s">
        <v>565</v>
      </c>
      <c r="B5297" s="89"/>
      <c r="C5297" s="269" t="s">
        <v>615</v>
      </c>
      <c r="D5297" s="84">
        <v>43612</v>
      </c>
      <c r="E5297" s="85" t="s">
        <v>9232</v>
      </c>
      <c r="F5297" s="85" t="s">
        <v>3</v>
      </c>
      <c r="G5297" s="85">
        <v>1744930</v>
      </c>
      <c r="H5297" s="89"/>
      <c r="I5297" s="270" t="s">
        <v>11134</v>
      </c>
      <c r="J5297" s="89"/>
      <c r="K5297" s="89"/>
      <c r="L5297" s="89"/>
      <c r="M5297" s="89"/>
      <c r="N5297" s="271">
        <v>0</v>
      </c>
      <c r="O5297" s="271">
        <v>1</v>
      </c>
      <c r="P5297" s="89" t="s">
        <v>670</v>
      </c>
    </row>
    <row r="5298" spans="1:16" ht="51">
      <c r="A5298" s="268">
        <v>132</v>
      </c>
      <c r="B5298" s="89"/>
      <c r="C5298" s="269" t="s">
        <v>68</v>
      </c>
      <c r="D5298" s="84">
        <v>43612</v>
      </c>
      <c r="E5298" s="85" t="s">
        <v>9233</v>
      </c>
      <c r="F5298" s="85" t="s">
        <v>3</v>
      </c>
      <c r="G5298" s="85">
        <v>1744911</v>
      </c>
      <c r="H5298" s="89"/>
      <c r="I5298" s="270" t="s">
        <v>11135</v>
      </c>
      <c r="J5298" s="89"/>
      <c r="K5298" s="89"/>
      <c r="L5298" s="89"/>
      <c r="M5298" s="89"/>
      <c r="N5298" s="271">
        <v>0</v>
      </c>
      <c r="O5298" s="271">
        <v>730</v>
      </c>
      <c r="P5298" s="89" t="s">
        <v>670</v>
      </c>
    </row>
    <row r="5299" spans="1:16" ht="51">
      <c r="A5299" s="268">
        <v>47</v>
      </c>
      <c r="B5299" s="89"/>
      <c r="C5299" s="269" t="s">
        <v>49</v>
      </c>
      <c r="D5299" s="84">
        <v>43612</v>
      </c>
      <c r="E5299" s="85" t="s">
        <v>9234</v>
      </c>
      <c r="F5299" s="85" t="s">
        <v>3</v>
      </c>
      <c r="G5299" s="85">
        <v>1744902</v>
      </c>
      <c r="H5299" s="89"/>
      <c r="I5299" s="270" t="s">
        <v>11136</v>
      </c>
      <c r="J5299" s="89"/>
      <c r="K5299" s="89"/>
      <c r="L5299" s="89"/>
      <c r="M5299" s="89"/>
      <c r="N5299" s="271">
        <v>0</v>
      </c>
      <c r="O5299" s="271">
        <v>122.84</v>
      </c>
      <c r="P5299" s="89" t="s">
        <v>670</v>
      </c>
    </row>
    <row r="5300" spans="1:16" ht="51">
      <c r="A5300" s="268">
        <v>47</v>
      </c>
      <c r="B5300" s="89"/>
      <c r="C5300" s="269" t="s">
        <v>49</v>
      </c>
      <c r="D5300" s="84">
        <v>43612</v>
      </c>
      <c r="E5300" s="85" t="s">
        <v>9235</v>
      </c>
      <c r="F5300" s="85" t="s">
        <v>3</v>
      </c>
      <c r="G5300" s="85">
        <v>1744899</v>
      </c>
      <c r="H5300" s="89"/>
      <c r="I5300" s="270" t="s">
        <v>11137</v>
      </c>
      <c r="J5300" s="89"/>
      <c r="K5300" s="89"/>
      <c r="L5300" s="89"/>
      <c r="M5300" s="89"/>
      <c r="N5300" s="271">
        <v>0</v>
      </c>
      <c r="O5300" s="271">
        <v>391</v>
      </c>
      <c r="P5300" s="89" t="s">
        <v>670</v>
      </c>
    </row>
    <row r="5301" spans="1:16" ht="51">
      <c r="A5301" s="268">
        <v>47</v>
      </c>
      <c r="B5301" s="89"/>
      <c r="C5301" s="269" t="s">
        <v>49</v>
      </c>
      <c r="D5301" s="84">
        <v>43612</v>
      </c>
      <c r="E5301" s="85" t="s">
        <v>9236</v>
      </c>
      <c r="F5301" s="85" t="s">
        <v>3</v>
      </c>
      <c r="G5301" s="85">
        <v>1744897</v>
      </c>
      <c r="H5301" s="89"/>
      <c r="I5301" s="270" t="s">
        <v>11138</v>
      </c>
      <c r="J5301" s="89"/>
      <c r="K5301" s="89"/>
      <c r="L5301" s="89"/>
      <c r="M5301" s="89"/>
      <c r="N5301" s="271">
        <v>0</v>
      </c>
      <c r="O5301" s="271">
        <v>10</v>
      </c>
      <c r="P5301" s="89" t="s">
        <v>670</v>
      </c>
    </row>
    <row r="5302" spans="1:16" ht="51">
      <c r="A5302" s="268">
        <v>47</v>
      </c>
      <c r="B5302" s="89"/>
      <c r="C5302" s="269" t="s">
        <v>49</v>
      </c>
      <c r="D5302" s="84">
        <v>43612</v>
      </c>
      <c r="E5302" s="85" t="s">
        <v>9237</v>
      </c>
      <c r="F5302" s="85" t="s">
        <v>3</v>
      </c>
      <c r="G5302" s="85">
        <v>1744894</v>
      </c>
      <c r="H5302" s="89"/>
      <c r="I5302" s="270" t="s">
        <v>11139</v>
      </c>
      <c r="J5302" s="89"/>
      <c r="K5302" s="89"/>
      <c r="L5302" s="89"/>
      <c r="M5302" s="89"/>
      <c r="N5302" s="271">
        <v>0</v>
      </c>
      <c r="O5302" s="271">
        <v>107.4</v>
      </c>
      <c r="P5302" s="89" t="s">
        <v>670</v>
      </c>
    </row>
    <row r="5303" spans="1:16" ht="51">
      <c r="A5303" s="268" t="s">
        <v>565</v>
      </c>
      <c r="B5303" s="89"/>
      <c r="C5303" s="269" t="s">
        <v>615</v>
      </c>
      <c r="D5303" s="84">
        <v>43612</v>
      </c>
      <c r="E5303" s="85" t="s">
        <v>9238</v>
      </c>
      <c r="F5303" s="85" t="s">
        <v>3</v>
      </c>
      <c r="G5303" s="85">
        <v>1744891</v>
      </c>
      <c r="H5303" s="89"/>
      <c r="I5303" s="270" t="s">
        <v>11140</v>
      </c>
      <c r="J5303" s="89"/>
      <c r="K5303" s="89"/>
      <c r="L5303" s="89"/>
      <c r="M5303" s="89"/>
      <c r="N5303" s="271">
        <v>0</v>
      </c>
      <c r="O5303" s="271">
        <v>0.9</v>
      </c>
      <c r="P5303" s="89" t="s">
        <v>670</v>
      </c>
    </row>
    <row r="5304" spans="1:16" ht="51">
      <c r="A5304" s="268">
        <v>599</v>
      </c>
      <c r="B5304" s="89"/>
      <c r="C5304" s="269" t="s">
        <v>1370</v>
      </c>
      <c r="D5304" s="84">
        <v>43612</v>
      </c>
      <c r="E5304" s="85" t="s">
        <v>9239</v>
      </c>
      <c r="F5304" s="85" t="s">
        <v>3</v>
      </c>
      <c r="G5304" s="85">
        <v>1744864</v>
      </c>
      <c r="H5304" s="89"/>
      <c r="I5304" s="270" t="s">
        <v>10927</v>
      </c>
      <c r="J5304" s="89"/>
      <c r="K5304" s="89"/>
      <c r="L5304" s="89"/>
      <c r="M5304" s="89"/>
      <c r="N5304" s="271">
        <v>0</v>
      </c>
      <c r="O5304" s="271">
        <v>24</v>
      </c>
      <c r="P5304" s="89" t="s">
        <v>670</v>
      </c>
    </row>
    <row r="5305" spans="1:16" ht="76.5" hidden="1">
      <c r="A5305" s="268">
        <v>513</v>
      </c>
      <c r="B5305" s="89"/>
      <c r="C5305" s="269" t="s">
        <v>171</v>
      </c>
      <c r="D5305" s="84">
        <v>43612</v>
      </c>
      <c r="E5305" s="85" t="s">
        <v>9240</v>
      </c>
      <c r="F5305" s="85" t="s">
        <v>15</v>
      </c>
      <c r="G5305" s="85">
        <v>1048891</v>
      </c>
      <c r="H5305" s="89"/>
      <c r="I5305" s="270" t="s">
        <v>11141</v>
      </c>
      <c r="J5305" s="89"/>
      <c r="K5305" s="89"/>
      <c r="L5305" s="89"/>
      <c r="M5305" s="89"/>
      <c r="N5305" s="271">
        <v>50</v>
      </c>
      <c r="O5305" s="271">
        <v>0</v>
      </c>
      <c r="P5305" s="89" t="s">
        <v>670</v>
      </c>
    </row>
    <row r="5306" spans="1:16" ht="76.5" hidden="1">
      <c r="A5306" s="268">
        <v>25</v>
      </c>
      <c r="B5306" s="89"/>
      <c r="C5306" s="269" t="s">
        <v>45</v>
      </c>
      <c r="D5306" s="84">
        <v>43612</v>
      </c>
      <c r="E5306" s="85" t="s">
        <v>9241</v>
      </c>
      <c r="F5306" s="85" t="s">
        <v>671</v>
      </c>
      <c r="G5306" s="85">
        <v>445114</v>
      </c>
      <c r="H5306" s="89"/>
      <c r="I5306" s="270" t="s">
        <v>11142</v>
      </c>
      <c r="J5306" s="89"/>
      <c r="K5306" s="89"/>
      <c r="L5306" s="89"/>
      <c r="M5306" s="89"/>
      <c r="N5306" s="271">
        <v>1343680.54</v>
      </c>
      <c r="O5306" s="271">
        <v>0</v>
      </c>
      <c r="P5306" s="89" t="s">
        <v>670</v>
      </c>
    </row>
    <row r="5307" spans="1:16" ht="89.25" hidden="1">
      <c r="A5307" s="268">
        <v>25</v>
      </c>
      <c r="B5307" s="89"/>
      <c r="C5307" s="269" t="s">
        <v>45</v>
      </c>
      <c r="D5307" s="84">
        <v>43612</v>
      </c>
      <c r="E5307" s="85" t="s">
        <v>9241</v>
      </c>
      <c r="F5307" s="85" t="s">
        <v>671</v>
      </c>
      <c r="G5307" s="85">
        <v>445112</v>
      </c>
      <c r="H5307" s="89"/>
      <c r="I5307" s="270" t="s">
        <v>11143</v>
      </c>
      <c r="J5307" s="89"/>
      <c r="K5307" s="89"/>
      <c r="L5307" s="89"/>
      <c r="M5307" s="89"/>
      <c r="N5307" s="271">
        <v>0.17</v>
      </c>
      <c r="O5307" s="271">
        <v>0</v>
      </c>
      <c r="P5307" s="89" t="s">
        <v>670</v>
      </c>
    </row>
    <row r="5308" spans="1:16" ht="76.5" hidden="1">
      <c r="A5308" s="268">
        <v>25</v>
      </c>
      <c r="B5308" s="89"/>
      <c r="C5308" s="269" t="s">
        <v>45</v>
      </c>
      <c r="D5308" s="84">
        <v>43612</v>
      </c>
      <c r="E5308" s="85" t="s">
        <v>9241</v>
      </c>
      <c r="F5308" s="85" t="s">
        <v>671</v>
      </c>
      <c r="G5308" s="85">
        <v>445113</v>
      </c>
      <c r="H5308" s="89"/>
      <c r="I5308" s="270" t="s">
        <v>11144</v>
      </c>
      <c r="J5308" s="89"/>
      <c r="K5308" s="89"/>
      <c r="L5308" s="89"/>
      <c r="M5308" s="89"/>
      <c r="N5308" s="271">
        <v>200208.05</v>
      </c>
      <c r="O5308" s="271">
        <v>0</v>
      </c>
      <c r="P5308" s="89" t="s">
        <v>670</v>
      </c>
    </row>
    <row r="5309" spans="1:16" ht="76.5" hidden="1">
      <c r="A5309" s="268">
        <v>25</v>
      </c>
      <c r="B5309" s="89"/>
      <c r="C5309" s="269" t="s">
        <v>45</v>
      </c>
      <c r="D5309" s="84">
        <v>43612</v>
      </c>
      <c r="E5309" s="85" t="s">
        <v>9241</v>
      </c>
      <c r="F5309" s="85" t="s">
        <v>671</v>
      </c>
      <c r="G5309" s="85">
        <v>449378</v>
      </c>
      <c r="H5309" s="89"/>
      <c r="I5309" s="270" t="s">
        <v>11145</v>
      </c>
      <c r="J5309" s="89"/>
      <c r="K5309" s="89"/>
      <c r="L5309" s="89"/>
      <c r="M5309" s="89"/>
      <c r="N5309" s="271">
        <v>1898226.23</v>
      </c>
      <c r="O5309" s="271">
        <v>0</v>
      </c>
      <c r="P5309" s="89" t="s">
        <v>670</v>
      </c>
    </row>
    <row r="5310" spans="1:16" ht="89.25" hidden="1">
      <c r="A5310" s="268">
        <v>25</v>
      </c>
      <c r="B5310" s="89"/>
      <c r="C5310" s="269" t="s">
        <v>45</v>
      </c>
      <c r="D5310" s="84">
        <v>43612</v>
      </c>
      <c r="E5310" s="85" t="s">
        <v>9241</v>
      </c>
      <c r="F5310" s="85" t="s">
        <v>671</v>
      </c>
      <c r="G5310" s="85">
        <v>449379</v>
      </c>
      <c r="H5310" s="89"/>
      <c r="I5310" s="270" t="s">
        <v>11146</v>
      </c>
      <c r="J5310" s="89"/>
      <c r="K5310" s="89"/>
      <c r="L5310" s="89"/>
      <c r="M5310" s="89"/>
      <c r="N5310" s="271">
        <v>591322.21</v>
      </c>
      <c r="O5310" s="271">
        <v>0</v>
      </c>
      <c r="P5310" s="89" t="s">
        <v>670</v>
      </c>
    </row>
    <row r="5311" spans="1:16" ht="76.5" hidden="1">
      <c r="A5311" s="268">
        <v>25</v>
      </c>
      <c r="B5311" s="89"/>
      <c r="C5311" s="269" t="s">
        <v>45</v>
      </c>
      <c r="D5311" s="84">
        <v>43612</v>
      </c>
      <c r="E5311" s="85" t="s">
        <v>9241</v>
      </c>
      <c r="F5311" s="85" t="s">
        <v>671</v>
      </c>
      <c r="G5311" s="85">
        <v>445111</v>
      </c>
      <c r="H5311" s="89"/>
      <c r="I5311" s="270" t="s">
        <v>11147</v>
      </c>
      <c r="J5311" s="89"/>
      <c r="K5311" s="89"/>
      <c r="L5311" s="89"/>
      <c r="M5311" s="89"/>
      <c r="N5311" s="271">
        <v>788654.82</v>
      </c>
      <c r="O5311" s="271">
        <v>0</v>
      </c>
      <c r="P5311" s="89" t="s">
        <v>670</v>
      </c>
    </row>
    <row r="5312" spans="1:16" ht="89.25" hidden="1">
      <c r="A5312" s="268">
        <v>25</v>
      </c>
      <c r="B5312" s="89"/>
      <c r="C5312" s="269" t="s">
        <v>45</v>
      </c>
      <c r="D5312" s="84">
        <v>43612</v>
      </c>
      <c r="E5312" s="85" t="s">
        <v>9241</v>
      </c>
      <c r="F5312" s="85" t="s">
        <v>671</v>
      </c>
      <c r="G5312" s="85">
        <v>449374</v>
      </c>
      <c r="H5312" s="89"/>
      <c r="I5312" s="270" t="s">
        <v>11148</v>
      </c>
      <c r="J5312" s="89"/>
      <c r="K5312" s="89"/>
      <c r="L5312" s="89"/>
      <c r="M5312" s="89"/>
      <c r="N5312" s="271">
        <v>898480.93</v>
      </c>
      <c r="O5312" s="271">
        <v>0</v>
      </c>
      <c r="P5312" s="89" t="s">
        <v>670</v>
      </c>
    </row>
    <row r="5313" spans="1:16" ht="76.5" hidden="1">
      <c r="A5313" s="268">
        <v>25</v>
      </c>
      <c r="B5313" s="89"/>
      <c r="C5313" s="269" t="s">
        <v>45</v>
      </c>
      <c r="D5313" s="84">
        <v>43612</v>
      </c>
      <c r="E5313" s="85" t="s">
        <v>9241</v>
      </c>
      <c r="F5313" s="85" t="s">
        <v>671</v>
      </c>
      <c r="G5313" s="85">
        <v>449376</v>
      </c>
      <c r="H5313" s="89"/>
      <c r="I5313" s="270" t="s">
        <v>11149</v>
      </c>
      <c r="J5313" s="89"/>
      <c r="K5313" s="89"/>
      <c r="L5313" s="89"/>
      <c r="M5313" s="89"/>
      <c r="N5313" s="271">
        <v>726969.52</v>
      </c>
      <c r="O5313" s="271">
        <v>0</v>
      </c>
      <c r="P5313" s="89" t="s">
        <v>670</v>
      </c>
    </row>
    <row r="5314" spans="1:16" ht="89.25" hidden="1">
      <c r="A5314" s="268">
        <v>25</v>
      </c>
      <c r="B5314" s="89"/>
      <c r="C5314" s="269" t="s">
        <v>45</v>
      </c>
      <c r="D5314" s="84">
        <v>43612</v>
      </c>
      <c r="E5314" s="85" t="s">
        <v>9241</v>
      </c>
      <c r="F5314" s="85" t="s">
        <v>671</v>
      </c>
      <c r="G5314" s="85">
        <v>449377</v>
      </c>
      <c r="H5314" s="89"/>
      <c r="I5314" s="270" t="s">
        <v>11150</v>
      </c>
      <c r="J5314" s="89"/>
      <c r="K5314" s="89"/>
      <c r="L5314" s="89"/>
      <c r="M5314" s="89"/>
      <c r="N5314" s="271">
        <v>859122.15</v>
      </c>
      <c r="O5314" s="271">
        <v>0</v>
      </c>
      <c r="P5314" s="89" t="s">
        <v>670</v>
      </c>
    </row>
    <row r="5315" spans="1:16" ht="89.25" hidden="1">
      <c r="A5315" s="268">
        <v>25</v>
      </c>
      <c r="B5315" s="89"/>
      <c r="C5315" s="269" t="s">
        <v>45</v>
      </c>
      <c r="D5315" s="84">
        <v>43612</v>
      </c>
      <c r="E5315" s="85" t="s">
        <v>9241</v>
      </c>
      <c r="F5315" s="85" t="s">
        <v>671</v>
      </c>
      <c r="G5315" s="85">
        <v>439438</v>
      </c>
      <c r="H5315" s="89"/>
      <c r="I5315" s="270" t="s">
        <v>11151</v>
      </c>
      <c r="J5315" s="89"/>
      <c r="K5315" s="89"/>
      <c r="L5315" s="89"/>
      <c r="M5315" s="89"/>
      <c r="N5315" s="271">
        <v>157539.60999999999</v>
      </c>
      <c r="O5315" s="271">
        <v>0</v>
      </c>
      <c r="P5315" s="89" t="s">
        <v>670</v>
      </c>
    </row>
    <row r="5316" spans="1:16" ht="76.5" hidden="1">
      <c r="A5316" s="268">
        <v>25</v>
      </c>
      <c r="B5316" s="89"/>
      <c r="C5316" s="269" t="s">
        <v>45</v>
      </c>
      <c r="D5316" s="84">
        <v>43612</v>
      </c>
      <c r="E5316" s="85" t="s">
        <v>9241</v>
      </c>
      <c r="F5316" s="85" t="s">
        <v>671</v>
      </c>
      <c r="G5316" s="85">
        <v>444755</v>
      </c>
      <c r="H5316" s="89"/>
      <c r="I5316" s="270" t="s">
        <v>11152</v>
      </c>
      <c r="J5316" s="89"/>
      <c r="K5316" s="89"/>
      <c r="L5316" s="89"/>
      <c r="M5316" s="89"/>
      <c r="N5316" s="271">
        <v>299492.44</v>
      </c>
      <c r="O5316" s="271">
        <v>0</v>
      </c>
      <c r="P5316" s="89" t="s">
        <v>670</v>
      </c>
    </row>
    <row r="5317" spans="1:16" ht="76.5" hidden="1">
      <c r="A5317" s="268">
        <v>25</v>
      </c>
      <c r="B5317" s="89"/>
      <c r="C5317" s="269" t="s">
        <v>45</v>
      </c>
      <c r="D5317" s="84">
        <v>43612</v>
      </c>
      <c r="E5317" s="85" t="s">
        <v>9241</v>
      </c>
      <c r="F5317" s="85" t="s">
        <v>671</v>
      </c>
      <c r="G5317" s="85">
        <v>444756</v>
      </c>
      <c r="H5317" s="89"/>
      <c r="I5317" s="270" t="s">
        <v>11153</v>
      </c>
      <c r="J5317" s="89"/>
      <c r="K5317" s="89"/>
      <c r="L5317" s="89"/>
      <c r="M5317" s="89"/>
      <c r="N5317" s="271">
        <v>2037310.83</v>
      </c>
      <c r="O5317" s="271">
        <v>0</v>
      </c>
      <c r="P5317" s="89" t="s">
        <v>670</v>
      </c>
    </row>
    <row r="5318" spans="1:16" ht="76.5" hidden="1">
      <c r="A5318" s="268">
        <v>25</v>
      </c>
      <c r="B5318" s="89"/>
      <c r="C5318" s="269" t="s">
        <v>45</v>
      </c>
      <c r="D5318" s="84">
        <v>43612</v>
      </c>
      <c r="E5318" s="85" t="s">
        <v>9241</v>
      </c>
      <c r="F5318" s="85" t="s">
        <v>671</v>
      </c>
      <c r="G5318" s="85">
        <v>444753</v>
      </c>
      <c r="H5318" s="89"/>
      <c r="I5318" s="270" t="s">
        <v>11154</v>
      </c>
      <c r="J5318" s="89"/>
      <c r="K5318" s="89"/>
      <c r="L5318" s="89"/>
      <c r="M5318" s="89"/>
      <c r="N5318" s="271">
        <v>56974.33</v>
      </c>
      <c r="O5318" s="271">
        <v>0</v>
      </c>
      <c r="P5318" s="89" t="s">
        <v>670</v>
      </c>
    </row>
    <row r="5319" spans="1:16" ht="89.25" hidden="1">
      <c r="A5319" s="268">
        <v>25</v>
      </c>
      <c r="B5319" s="89"/>
      <c r="C5319" s="269" t="s">
        <v>45</v>
      </c>
      <c r="D5319" s="84">
        <v>43612</v>
      </c>
      <c r="E5319" s="85" t="s">
        <v>9241</v>
      </c>
      <c r="F5319" s="85" t="s">
        <v>671</v>
      </c>
      <c r="G5319" s="85">
        <v>444750</v>
      </c>
      <c r="H5319" s="89"/>
      <c r="I5319" s="270" t="s">
        <v>11155</v>
      </c>
      <c r="J5319" s="89"/>
      <c r="K5319" s="89"/>
      <c r="L5319" s="89"/>
      <c r="M5319" s="89"/>
      <c r="N5319" s="271">
        <v>538074.87</v>
      </c>
      <c r="O5319" s="271">
        <v>0</v>
      </c>
      <c r="P5319" s="89" t="s">
        <v>670</v>
      </c>
    </row>
    <row r="5320" spans="1:16" ht="89.25" hidden="1">
      <c r="A5320" s="268">
        <v>25</v>
      </c>
      <c r="B5320" s="89"/>
      <c r="C5320" s="269" t="s">
        <v>45</v>
      </c>
      <c r="D5320" s="84">
        <v>43612</v>
      </c>
      <c r="E5320" s="85" t="s">
        <v>9241</v>
      </c>
      <c r="F5320" s="85" t="s">
        <v>671</v>
      </c>
      <c r="G5320" s="85">
        <v>444751</v>
      </c>
      <c r="H5320" s="89"/>
      <c r="I5320" s="270" t="s">
        <v>11156</v>
      </c>
      <c r="J5320" s="89"/>
      <c r="K5320" s="89"/>
      <c r="L5320" s="89"/>
      <c r="M5320" s="89"/>
      <c r="N5320" s="271">
        <v>30351.599999999999</v>
      </c>
      <c r="O5320" s="271">
        <v>0</v>
      </c>
      <c r="P5320" s="89" t="s">
        <v>670</v>
      </c>
    </row>
    <row r="5321" spans="1:16" ht="76.5" hidden="1">
      <c r="A5321" s="268">
        <v>25</v>
      </c>
      <c r="B5321" s="89"/>
      <c r="C5321" s="269" t="s">
        <v>45</v>
      </c>
      <c r="D5321" s="84">
        <v>43612</v>
      </c>
      <c r="E5321" s="85" t="s">
        <v>9241</v>
      </c>
      <c r="F5321" s="85" t="s">
        <v>671</v>
      </c>
      <c r="G5321" s="85">
        <v>444198</v>
      </c>
      <c r="H5321" s="89"/>
      <c r="I5321" s="270" t="s">
        <v>11157</v>
      </c>
      <c r="J5321" s="89"/>
      <c r="K5321" s="89"/>
      <c r="L5321" s="89"/>
      <c r="M5321" s="89"/>
      <c r="N5321" s="271">
        <v>488758.75</v>
      </c>
      <c r="O5321" s="271">
        <v>0</v>
      </c>
      <c r="P5321" s="89" t="s">
        <v>670</v>
      </c>
    </row>
    <row r="5322" spans="1:16" ht="76.5" hidden="1">
      <c r="A5322" s="268">
        <v>25</v>
      </c>
      <c r="B5322" s="89"/>
      <c r="C5322" s="269" t="s">
        <v>45</v>
      </c>
      <c r="D5322" s="84">
        <v>43612</v>
      </c>
      <c r="E5322" s="85" t="s">
        <v>9241</v>
      </c>
      <c r="F5322" s="85" t="s">
        <v>671</v>
      </c>
      <c r="G5322" s="85">
        <v>444502</v>
      </c>
      <c r="H5322" s="89"/>
      <c r="I5322" s="270" t="s">
        <v>11158</v>
      </c>
      <c r="J5322" s="89"/>
      <c r="K5322" s="89"/>
      <c r="L5322" s="89"/>
      <c r="M5322" s="89"/>
      <c r="N5322" s="271">
        <v>1417390.14</v>
      </c>
      <c r="O5322" s="271">
        <v>0</v>
      </c>
      <c r="P5322" s="89" t="s">
        <v>670</v>
      </c>
    </row>
    <row r="5323" spans="1:16" ht="76.5" hidden="1">
      <c r="A5323" s="268">
        <v>25</v>
      </c>
      <c r="B5323" s="89"/>
      <c r="C5323" s="269" t="s">
        <v>45</v>
      </c>
      <c r="D5323" s="84">
        <v>43612</v>
      </c>
      <c r="E5323" s="85" t="s">
        <v>9241</v>
      </c>
      <c r="F5323" s="85" t="s">
        <v>671</v>
      </c>
      <c r="G5323" s="85">
        <v>444501</v>
      </c>
      <c r="H5323" s="89"/>
      <c r="I5323" s="270" t="s">
        <v>11159</v>
      </c>
      <c r="J5323" s="89"/>
      <c r="K5323" s="89"/>
      <c r="L5323" s="89"/>
      <c r="M5323" s="89"/>
      <c r="N5323" s="271">
        <v>516666.67</v>
      </c>
      <c r="O5323" s="271">
        <v>0</v>
      </c>
      <c r="P5323" s="89" t="s">
        <v>670</v>
      </c>
    </row>
    <row r="5324" spans="1:16" ht="89.25" hidden="1">
      <c r="A5324" s="268">
        <v>25</v>
      </c>
      <c r="B5324" s="89"/>
      <c r="C5324" s="269" t="s">
        <v>45</v>
      </c>
      <c r="D5324" s="84">
        <v>43612</v>
      </c>
      <c r="E5324" s="85" t="s">
        <v>9241</v>
      </c>
      <c r="F5324" s="85" t="s">
        <v>671</v>
      </c>
      <c r="G5324" s="85">
        <v>444499</v>
      </c>
      <c r="H5324" s="89"/>
      <c r="I5324" s="270" t="s">
        <v>11160</v>
      </c>
      <c r="J5324" s="89"/>
      <c r="K5324" s="89"/>
      <c r="L5324" s="89"/>
      <c r="M5324" s="89"/>
      <c r="N5324" s="271">
        <v>731749.41</v>
      </c>
      <c r="O5324" s="271">
        <v>0</v>
      </c>
      <c r="P5324" s="89" t="s">
        <v>670</v>
      </c>
    </row>
    <row r="5325" spans="1:16" ht="76.5" hidden="1">
      <c r="A5325" s="268">
        <v>25</v>
      </c>
      <c r="B5325" s="89"/>
      <c r="C5325" s="269" t="s">
        <v>45</v>
      </c>
      <c r="D5325" s="84">
        <v>43612</v>
      </c>
      <c r="E5325" s="85" t="s">
        <v>9241</v>
      </c>
      <c r="F5325" s="85" t="s">
        <v>671</v>
      </c>
      <c r="G5325" s="85">
        <v>444500</v>
      </c>
      <c r="H5325" s="89"/>
      <c r="I5325" s="270" t="s">
        <v>11161</v>
      </c>
      <c r="J5325" s="89"/>
      <c r="K5325" s="89"/>
      <c r="L5325" s="89"/>
      <c r="M5325" s="89"/>
      <c r="N5325" s="271">
        <v>275878.12</v>
      </c>
      <c r="O5325" s="271">
        <v>0</v>
      </c>
      <c r="P5325" s="89" t="s">
        <v>670</v>
      </c>
    </row>
    <row r="5326" spans="1:16" ht="76.5" hidden="1">
      <c r="A5326" s="268">
        <v>25</v>
      </c>
      <c r="B5326" s="89"/>
      <c r="C5326" s="269" t="s">
        <v>45</v>
      </c>
      <c r="D5326" s="84">
        <v>43612</v>
      </c>
      <c r="E5326" s="85" t="s">
        <v>9241</v>
      </c>
      <c r="F5326" s="85" t="s">
        <v>671</v>
      </c>
      <c r="G5326" s="85">
        <v>444497</v>
      </c>
      <c r="H5326" s="89"/>
      <c r="I5326" s="270" t="s">
        <v>11162</v>
      </c>
      <c r="J5326" s="89"/>
      <c r="K5326" s="89"/>
      <c r="L5326" s="89"/>
      <c r="M5326" s="89"/>
      <c r="N5326" s="271">
        <v>3047502.87</v>
      </c>
      <c r="O5326" s="271">
        <v>0</v>
      </c>
      <c r="P5326" s="89" t="s">
        <v>670</v>
      </c>
    </row>
    <row r="5327" spans="1:16" ht="76.5" hidden="1">
      <c r="A5327" s="268">
        <v>25</v>
      </c>
      <c r="B5327" s="89"/>
      <c r="C5327" s="269" t="s">
        <v>45</v>
      </c>
      <c r="D5327" s="84">
        <v>43612</v>
      </c>
      <c r="E5327" s="85" t="s">
        <v>9241</v>
      </c>
      <c r="F5327" s="85" t="s">
        <v>671</v>
      </c>
      <c r="G5327" s="85">
        <v>444498</v>
      </c>
      <c r="H5327" s="89"/>
      <c r="I5327" s="270" t="s">
        <v>11163</v>
      </c>
      <c r="J5327" s="89"/>
      <c r="K5327" s="89"/>
      <c r="L5327" s="89"/>
      <c r="M5327" s="89"/>
      <c r="N5327" s="271">
        <v>1661038.41</v>
      </c>
      <c r="O5327" s="271">
        <v>0</v>
      </c>
      <c r="P5327" s="89" t="s">
        <v>670</v>
      </c>
    </row>
    <row r="5328" spans="1:16" ht="76.5" hidden="1">
      <c r="A5328" s="268">
        <v>25</v>
      </c>
      <c r="B5328" s="89"/>
      <c r="C5328" s="269" t="s">
        <v>45</v>
      </c>
      <c r="D5328" s="84">
        <v>43612</v>
      </c>
      <c r="E5328" s="85" t="s">
        <v>9241</v>
      </c>
      <c r="F5328" s="85" t="s">
        <v>671</v>
      </c>
      <c r="G5328" s="85">
        <v>444495</v>
      </c>
      <c r="H5328" s="89"/>
      <c r="I5328" s="270" t="s">
        <v>11164</v>
      </c>
      <c r="J5328" s="89"/>
      <c r="K5328" s="89"/>
      <c r="L5328" s="89"/>
      <c r="M5328" s="89"/>
      <c r="N5328" s="271">
        <v>268558.65999999997</v>
      </c>
      <c r="O5328" s="271">
        <v>0</v>
      </c>
      <c r="P5328" s="89" t="s">
        <v>670</v>
      </c>
    </row>
    <row r="5329" spans="1:16" ht="76.5" hidden="1">
      <c r="A5329" s="268">
        <v>25</v>
      </c>
      <c r="B5329" s="89"/>
      <c r="C5329" s="269" t="s">
        <v>45</v>
      </c>
      <c r="D5329" s="84">
        <v>43612</v>
      </c>
      <c r="E5329" s="85" t="s">
        <v>9241</v>
      </c>
      <c r="F5329" s="85" t="s">
        <v>671</v>
      </c>
      <c r="G5329" s="85">
        <v>444496</v>
      </c>
      <c r="H5329" s="89"/>
      <c r="I5329" s="270" t="s">
        <v>11165</v>
      </c>
      <c r="J5329" s="89"/>
      <c r="K5329" s="89"/>
      <c r="L5329" s="89"/>
      <c r="M5329" s="89"/>
      <c r="N5329" s="271">
        <v>1383356.5</v>
      </c>
      <c r="O5329" s="271">
        <v>0</v>
      </c>
      <c r="P5329" s="89" t="s">
        <v>670</v>
      </c>
    </row>
    <row r="5330" spans="1:16" ht="89.25" hidden="1">
      <c r="A5330" s="268">
        <v>25</v>
      </c>
      <c r="B5330" s="89"/>
      <c r="C5330" s="269" t="s">
        <v>45</v>
      </c>
      <c r="D5330" s="84">
        <v>43612</v>
      </c>
      <c r="E5330" s="85" t="s">
        <v>9241</v>
      </c>
      <c r="F5330" s="85" t="s">
        <v>671</v>
      </c>
      <c r="G5330" s="85">
        <v>444199</v>
      </c>
      <c r="H5330" s="89"/>
      <c r="I5330" s="270" t="s">
        <v>11166</v>
      </c>
      <c r="J5330" s="89"/>
      <c r="K5330" s="89"/>
      <c r="L5330" s="89"/>
      <c r="M5330" s="89"/>
      <c r="N5330" s="271">
        <v>2348871.13</v>
      </c>
      <c r="O5330" s="271">
        <v>0</v>
      </c>
      <c r="P5330" s="89" t="s">
        <v>670</v>
      </c>
    </row>
    <row r="5331" spans="1:16" ht="76.5" hidden="1">
      <c r="A5331" s="268">
        <v>25</v>
      </c>
      <c r="B5331" s="89"/>
      <c r="C5331" s="269" t="s">
        <v>45</v>
      </c>
      <c r="D5331" s="84">
        <v>43612</v>
      </c>
      <c r="E5331" s="85" t="s">
        <v>9241</v>
      </c>
      <c r="F5331" s="85" t="s">
        <v>671</v>
      </c>
      <c r="G5331" s="85">
        <v>444197</v>
      </c>
      <c r="H5331" s="89"/>
      <c r="I5331" s="270" t="s">
        <v>11167</v>
      </c>
      <c r="J5331" s="89"/>
      <c r="K5331" s="89"/>
      <c r="L5331" s="89"/>
      <c r="M5331" s="89"/>
      <c r="N5331" s="271">
        <v>242697.96</v>
      </c>
      <c r="O5331" s="271">
        <v>0</v>
      </c>
      <c r="P5331" s="89" t="s">
        <v>670</v>
      </c>
    </row>
    <row r="5332" spans="1:16" ht="89.25" hidden="1">
      <c r="A5332" s="268">
        <v>25</v>
      </c>
      <c r="B5332" s="89"/>
      <c r="C5332" s="269" t="s">
        <v>45</v>
      </c>
      <c r="D5332" s="84">
        <v>43612</v>
      </c>
      <c r="E5332" s="85" t="s">
        <v>9241</v>
      </c>
      <c r="F5332" s="85" t="s">
        <v>671</v>
      </c>
      <c r="G5332" s="85">
        <v>444200</v>
      </c>
      <c r="H5332" s="89"/>
      <c r="I5332" s="270" t="s">
        <v>11168</v>
      </c>
      <c r="J5332" s="89"/>
      <c r="K5332" s="89"/>
      <c r="L5332" s="89"/>
      <c r="M5332" s="89"/>
      <c r="N5332" s="271">
        <v>919135.67</v>
      </c>
      <c r="O5332" s="271">
        <v>0</v>
      </c>
      <c r="P5332" s="89" t="s">
        <v>670</v>
      </c>
    </row>
    <row r="5333" spans="1:16" ht="76.5" hidden="1">
      <c r="A5333" s="268">
        <v>25</v>
      </c>
      <c r="B5333" s="89"/>
      <c r="C5333" s="269" t="s">
        <v>45</v>
      </c>
      <c r="D5333" s="84">
        <v>43612</v>
      </c>
      <c r="E5333" s="85" t="s">
        <v>9241</v>
      </c>
      <c r="F5333" s="85" t="s">
        <v>671</v>
      </c>
      <c r="G5333" s="85">
        <v>444195</v>
      </c>
      <c r="H5333" s="89"/>
      <c r="I5333" s="270" t="s">
        <v>11169</v>
      </c>
      <c r="J5333" s="89"/>
      <c r="K5333" s="89"/>
      <c r="L5333" s="89"/>
      <c r="M5333" s="89"/>
      <c r="N5333" s="271">
        <v>690248.97</v>
      </c>
      <c r="O5333" s="271">
        <v>0</v>
      </c>
      <c r="P5333" s="89" t="s">
        <v>670</v>
      </c>
    </row>
    <row r="5334" spans="1:16" ht="76.5" hidden="1">
      <c r="A5334" s="268">
        <v>25</v>
      </c>
      <c r="B5334" s="89"/>
      <c r="C5334" s="269" t="s">
        <v>45</v>
      </c>
      <c r="D5334" s="84">
        <v>43612</v>
      </c>
      <c r="E5334" s="85" t="s">
        <v>9241</v>
      </c>
      <c r="F5334" s="85" t="s">
        <v>671</v>
      </c>
      <c r="G5334" s="85">
        <v>444196</v>
      </c>
      <c r="H5334" s="89"/>
      <c r="I5334" s="270" t="s">
        <v>11170</v>
      </c>
      <c r="J5334" s="89"/>
      <c r="K5334" s="89"/>
      <c r="L5334" s="89"/>
      <c r="M5334" s="89"/>
      <c r="N5334" s="271">
        <v>122193.24</v>
      </c>
      <c r="O5334" s="271">
        <v>0</v>
      </c>
      <c r="P5334" s="89" t="s">
        <v>670</v>
      </c>
    </row>
    <row r="5335" spans="1:16" ht="76.5" hidden="1">
      <c r="A5335" s="268">
        <v>25</v>
      </c>
      <c r="B5335" s="89"/>
      <c r="C5335" s="269" t="s">
        <v>45</v>
      </c>
      <c r="D5335" s="84">
        <v>43612</v>
      </c>
      <c r="E5335" s="85" t="s">
        <v>9241</v>
      </c>
      <c r="F5335" s="85" t="s">
        <v>671</v>
      </c>
      <c r="G5335" s="85">
        <v>444194</v>
      </c>
      <c r="H5335" s="89"/>
      <c r="I5335" s="270" t="s">
        <v>11171</v>
      </c>
      <c r="J5335" s="89"/>
      <c r="K5335" s="89"/>
      <c r="L5335" s="89"/>
      <c r="M5335" s="89"/>
      <c r="N5335" s="271">
        <v>384013.63</v>
      </c>
      <c r="O5335" s="271">
        <v>0</v>
      </c>
      <c r="P5335" s="89" t="s">
        <v>670</v>
      </c>
    </row>
    <row r="5336" spans="1:16" ht="76.5" hidden="1">
      <c r="A5336" s="268" t="s">
        <v>557</v>
      </c>
      <c r="B5336" s="89"/>
      <c r="C5336" s="269" t="s">
        <v>781</v>
      </c>
      <c r="D5336" s="84">
        <v>43612</v>
      </c>
      <c r="E5336" s="85" t="s">
        <v>9242</v>
      </c>
      <c r="F5336" s="85" t="s">
        <v>6</v>
      </c>
      <c r="G5336" s="85">
        <v>1123644</v>
      </c>
      <c r="H5336" s="89"/>
      <c r="I5336" s="270" t="s">
        <v>11172</v>
      </c>
      <c r="J5336" s="89"/>
      <c r="K5336" s="89"/>
      <c r="L5336" s="89"/>
      <c r="M5336" s="89"/>
      <c r="N5336" s="271">
        <v>0</v>
      </c>
      <c r="O5336" s="271">
        <v>70000</v>
      </c>
      <c r="P5336" s="89" t="s">
        <v>670</v>
      </c>
    </row>
    <row r="5337" spans="1:16" ht="51" hidden="1">
      <c r="A5337" s="268">
        <v>373</v>
      </c>
      <c r="B5337" s="89"/>
      <c r="C5337" s="269" t="s">
        <v>636</v>
      </c>
      <c r="D5337" s="84">
        <v>43612</v>
      </c>
      <c r="E5337" s="85" t="s">
        <v>9243</v>
      </c>
      <c r="F5337" s="85" t="s">
        <v>6</v>
      </c>
      <c r="G5337" s="85">
        <v>955151</v>
      </c>
      <c r="H5337" s="89"/>
      <c r="I5337" s="270" t="s">
        <v>11173</v>
      </c>
      <c r="J5337" s="89"/>
      <c r="K5337" s="89"/>
      <c r="L5337" s="89"/>
      <c r="M5337" s="89"/>
      <c r="N5337" s="271">
        <v>0</v>
      </c>
      <c r="O5337" s="271">
        <v>184185.52</v>
      </c>
      <c r="P5337" s="89" t="s">
        <v>670</v>
      </c>
    </row>
    <row r="5338" spans="1:16" ht="102" hidden="1">
      <c r="A5338" s="268">
        <v>512</v>
      </c>
      <c r="B5338" s="89"/>
      <c r="C5338" s="269" t="s">
        <v>783</v>
      </c>
      <c r="D5338" s="84">
        <v>43612</v>
      </c>
      <c r="E5338" s="85" t="s">
        <v>9244</v>
      </c>
      <c r="F5338" s="85" t="s">
        <v>11</v>
      </c>
      <c r="G5338" s="85">
        <v>955158</v>
      </c>
      <c r="H5338" s="89"/>
      <c r="I5338" s="270" t="s">
        <v>11174</v>
      </c>
      <c r="J5338" s="89"/>
      <c r="K5338" s="89"/>
      <c r="L5338" s="89"/>
      <c r="M5338" s="89"/>
      <c r="N5338" s="271">
        <v>341.96</v>
      </c>
      <c r="O5338" s="271">
        <v>0</v>
      </c>
      <c r="P5338" s="89" t="s">
        <v>670</v>
      </c>
    </row>
    <row r="5339" spans="1:16" ht="38.25">
      <c r="A5339" s="268">
        <v>670</v>
      </c>
      <c r="B5339" s="89"/>
      <c r="C5339" s="269" t="s">
        <v>190</v>
      </c>
      <c r="D5339" s="84">
        <v>43613</v>
      </c>
      <c r="E5339" s="85" t="s">
        <v>9245</v>
      </c>
      <c r="F5339" s="85" t="s">
        <v>3</v>
      </c>
      <c r="G5339" s="85">
        <v>1745437</v>
      </c>
      <c r="H5339" s="89"/>
      <c r="I5339" s="270" t="s">
        <v>11175</v>
      </c>
      <c r="J5339" s="89"/>
      <c r="K5339" s="89"/>
      <c r="L5339" s="89"/>
      <c r="M5339" s="89"/>
      <c r="N5339" s="271">
        <v>0</v>
      </c>
      <c r="O5339" s="271">
        <v>40</v>
      </c>
      <c r="P5339" s="89" t="s">
        <v>670</v>
      </c>
    </row>
    <row r="5340" spans="1:16" ht="51">
      <c r="A5340" s="268">
        <v>203</v>
      </c>
      <c r="B5340" s="89"/>
      <c r="C5340" s="269" t="s">
        <v>96</v>
      </c>
      <c r="D5340" s="84">
        <v>43613</v>
      </c>
      <c r="E5340" s="85" t="s">
        <v>9246</v>
      </c>
      <c r="F5340" s="85" t="s">
        <v>3</v>
      </c>
      <c r="G5340" s="85">
        <v>1745461</v>
      </c>
      <c r="H5340" s="89"/>
      <c r="I5340" s="270" t="s">
        <v>11176</v>
      </c>
      <c r="J5340" s="89"/>
      <c r="K5340" s="89"/>
      <c r="L5340" s="89"/>
      <c r="M5340" s="89"/>
      <c r="N5340" s="271">
        <v>0</v>
      </c>
      <c r="O5340" s="271">
        <v>1743.7</v>
      </c>
      <c r="P5340" s="89" t="s">
        <v>670</v>
      </c>
    </row>
    <row r="5341" spans="1:16" ht="51">
      <c r="A5341" s="268">
        <v>586</v>
      </c>
      <c r="B5341" s="89"/>
      <c r="C5341" s="269" t="s">
        <v>184</v>
      </c>
      <c r="D5341" s="84">
        <v>43613</v>
      </c>
      <c r="E5341" s="85" t="s">
        <v>9247</v>
      </c>
      <c r="F5341" s="85" t="s">
        <v>3</v>
      </c>
      <c r="G5341" s="85">
        <v>1745465</v>
      </c>
      <c r="H5341" s="89"/>
      <c r="I5341" s="270" t="s">
        <v>11177</v>
      </c>
      <c r="J5341" s="89"/>
      <c r="K5341" s="89"/>
      <c r="L5341" s="89"/>
      <c r="M5341" s="89"/>
      <c r="N5341" s="271">
        <v>0</v>
      </c>
      <c r="O5341" s="271">
        <v>4065.98</v>
      </c>
      <c r="P5341" s="89" t="s">
        <v>670</v>
      </c>
    </row>
    <row r="5342" spans="1:16" ht="51">
      <c r="A5342" s="268">
        <v>526</v>
      </c>
      <c r="B5342" s="89"/>
      <c r="C5342" s="269" t="s">
        <v>610</v>
      </c>
      <c r="D5342" s="84">
        <v>43613</v>
      </c>
      <c r="E5342" s="85" t="s">
        <v>9248</v>
      </c>
      <c r="F5342" s="85" t="s">
        <v>3</v>
      </c>
      <c r="G5342" s="85">
        <v>1745466</v>
      </c>
      <c r="H5342" s="89"/>
      <c r="I5342" s="270" t="s">
        <v>5784</v>
      </c>
      <c r="J5342" s="89"/>
      <c r="K5342" s="89"/>
      <c r="L5342" s="89"/>
      <c r="M5342" s="89"/>
      <c r="N5342" s="271">
        <v>0</v>
      </c>
      <c r="O5342" s="271">
        <v>30</v>
      </c>
      <c r="P5342" s="89" t="s">
        <v>670</v>
      </c>
    </row>
    <row r="5343" spans="1:16" ht="38.25">
      <c r="A5343" s="268" t="s">
        <v>565</v>
      </c>
      <c r="B5343" s="89"/>
      <c r="C5343" s="269" t="s">
        <v>615</v>
      </c>
      <c r="D5343" s="84">
        <v>43613</v>
      </c>
      <c r="E5343" s="85" t="s">
        <v>9249</v>
      </c>
      <c r="F5343" s="85" t="s">
        <v>3</v>
      </c>
      <c r="G5343" s="85">
        <v>1745467</v>
      </c>
      <c r="H5343" s="89"/>
      <c r="I5343" s="270" t="s">
        <v>11178</v>
      </c>
      <c r="J5343" s="89"/>
      <c r="K5343" s="89"/>
      <c r="L5343" s="89"/>
      <c r="M5343" s="89"/>
      <c r="N5343" s="271">
        <v>0</v>
      </c>
      <c r="O5343" s="271">
        <v>3636.8</v>
      </c>
      <c r="P5343" s="89" t="s">
        <v>670</v>
      </c>
    </row>
    <row r="5344" spans="1:16" ht="38.25">
      <c r="A5344" s="268" t="s">
        <v>565</v>
      </c>
      <c r="B5344" s="89"/>
      <c r="C5344" s="269" t="s">
        <v>615</v>
      </c>
      <c r="D5344" s="84">
        <v>43613</v>
      </c>
      <c r="E5344" s="85" t="s">
        <v>9250</v>
      </c>
      <c r="F5344" s="85" t="s">
        <v>3</v>
      </c>
      <c r="G5344" s="85">
        <v>1745469</v>
      </c>
      <c r="H5344" s="89"/>
      <c r="I5344" s="270" t="s">
        <v>11178</v>
      </c>
      <c r="J5344" s="89"/>
      <c r="K5344" s="89"/>
      <c r="L5344" s="89"/>
      <c r="M5344" s="89"/>
      <c r="N5344" s="271">
        <v>0</v>
      </c>
      <c r="O5344" s="271">
        <v>3636.8</v>
      </c>
      <c r="P5344" s="89" t="s">
        <v>670</v>
      </c>
    </row>
    <row r="5345" spans="1:16" ht="51">
      <c r="A5345" s="268">
        <v>670</v>
      </c>
      <c r="B5345" s="89"/>
      <c r="C5345" s="269" t="s">
        <v>190</v>
      </c>
      <c r="D5345" s="84">
        <v>43613</v>
      </c>
      <c r="E5345" s="85" t="s">
        <v>9251</v>
      </c>
      <c r="F5345" s="85" t="s">
        <v>3</v>
      </c>
      <c r="G5345" s="85">
        <v>1745435</v>
      </c>
      <c r="H5345" s="89"/>
      <c r="I5345" s="270" t="s">
        <v>11179</v>
      </c>
      <c r="J5345" s="89"/>
      <c r="K5345" s="89"/>
      <c r="L5345" s="89"/>
      <c r="M5345" s="89"/>
      <c r="N5345" s="271">
        <v>0</v>
      </c>
      <c r="O5345" s="271">
        <v>40</v>
      </c>
      <c r="P5345" s="89" t="s">
        <v>670</v>
      </c>
    </row>
    <row r="5346" spans="1:16" ht="51">
      <c r="A5346" s="268">
        <v>212</v>
      </c>
      <c r="B5346" s="89"/>
      <c r="C5346" s="269" t="s">
        <v>100</v>
      </c>
      <c r="D5346" s="84">
        <v>43613</v>
      </c>
      <c r="E5346" s="85" t="s">
        <v>9252</v>
      </c>
      <c r="F5346" s="85" t="s">
        <v>3</v>
      </c>
      <c r="G5346" s="85">
        <v>1745433</v>
      </c>
      <c r="H5346" s="89"/>
      <c r="I5346" s="270" t="s">
        <v>11180</v>
      </c>
      <c r="J5346" s="89"/>
      <c r="K5346" s="89"/>
      <c r="L5346" s="89"/>
      <c r="M5346" s="89"/>
      <c r="N5346" s="271">
        <v>0</v>
      </c>
      <c r="O5346" s="271">
        <v>222</v>
      </c>
      <c r="P5346" s="89" t="s">
        <v>670</v>
      </c>
    </row>
    <row r="5347" spans="1:16" ht="38.25">
      <c r="A5347" s="268" t="s">
        <v>565</v>
      </c>
      <c r="B5347" s="89"/>
      <c r="C5347" s="269" t="s">
        <v>615</v>
      </c>
      <c r="D5347" s="84">
        <v>43613</v>
      </c>
      <c r="E5347" s="85" t="s">
        <v>9253</v>
      </c>
      <c r="F5347" s="85" t="s">
        <v>3</v>
      </c>
      <c r="G5347" s="85">
        <v>1745420</v>
      </c>
      <c r="H5347" s="89"/>
      <c r="I5347" s="270" t="s">
        <v>11181</v>
      </c>
      <c r="J5347" s="89"/>
      <c r="K5347" s="89"/>
      <c r="L5347" s="89"/>
      <c r="M5347" s="89"/>
      <c r="N5347" s="271">
        <v>0</v>
      </c>
      <c r="O5347" s="271">
        <v>1570</v>
      </c>
      <c r="P5347" s="89" t="s">
        <v>670</v>
      </c>
    </row>
    <row r="5348" spans="1:16" ht="38.25">
      <c r="A5348" s="268">
        <v>86</v>
      </c>
      <c r="B5348" s="89"/>
      <c r="C5348" s="269" t="s">
        <v>56</v>
      </c>
      <c r="D5348" s="84">
        <v>43613</v>
      </c>
      <c r="E5348" s="85" t="s">
        <v>9254</v>
      </c>
      <c r="F5348" s="85" t="s">
        <v>3</v>
      </c>
      <c r="G5348" s="85">
        <v>1745414</v>
      </c>
      <c r="H5348" s="89"/>
      <c r="I5348" s="270" t="s">
        <v>11182</v>
      </c>
      <c r="J5348" s="89"/>
      <c r="K5348" s="89"/>
      <c r="L5348" s="89"/>
      <c r="M5348" s="89"/>
      <c r="N5348" s="271">
        <v>0</v>
      </c>
      <c r="O5348" s="271">
        <v>736</v>
      </c>
      <c r="P5348" s="89" t="s">
        <v>670</v>
      </c>
    </row>
    <row r="5349" spans="1:16" ht="51">
      <c r="A5349" s="268">
        <v>86</v>
      </c>
      <c r="B5349" s="89"/>
      <c r="C5349" s="269" t="s">
        <v>56</v>
      </c>
      <c r="D5349" s="84">
        <v>43613</v>
      </c>
      <c r="E5349" s="85" t="s">
        <v>9255</v>
      </c>
      <c r="F5349" s="85" t="s">
        <v>3</v>
      </c>
      <c r="G5349" s="85">
        <v>1745412</v>
      </c>
      <c r="H5349" s="89"/>
      <c r="I5349" s="270" t="s">
        <v>11183</v>
      </c>
      <c r="J5349" s="89"/>
      <c r="K5349" s="89"/>
      <c r="L5349" s="89"/>
      <c r="M5349" s="89"/>
      <c r="N5349" s="271">
        <v>0</v>
      </c>
      <c r="O5349" s="271">
        <v>2157.6</v>
      </c>
      <c r="P5349" s="89" t="s">
        <v>670</v>
      </c>
    </row>
    <row r="5350" spans="1:16" ht="51">
      <c r="A5350" s="268">
        <v>41</v>
      </c>
      <c r="B5350" s="89"/>
      <c r="C5350" s="269" t="s">
        <v>47</v>
      </c>
      <c r="D5350" s="84">
        <v>43613</v>
      </c>
      <c r="E5350" s="85" t="s">
        <v>9256</v>
      </c>
      <c r="F5350" s="85" t="s">
        <v>3</v>
      </c>
      <c r="G5350" s="85">
        <v>1745404</v>
      </c>
      <c r="H5350" s="89"/>
      <c r="I5350" s="270" t="s">
        <v>11184</v>
      </c>
      <c r="J5350" s="89"/>
      <c r="K5350" s="89"/>
      <c r="L5350" s="89"/>
      <c r="M5350" s="89"/>
      <c r="N5350" s="271">
        <v>0</v>
      </c>
      <c r="O5350" s="271">
        <v>473.38</v>
      </c>
      <c r="P5350" s="89" t="s">
        <v>670</v>
      </c>
    </row>
    <row r="5351" spans="1:16" ht="38.25">
      <c r="A5351" s="268" t="s">
        <v>565</v>
      </c>
      <c r="B5351" s="89"/>
      <c r="C5351" s="269" t="s">
        <v>615</v>
      </c>
      <c r="D5351" s="84">
        <v>43613</v>
      </c>
      <c r="E5351" s="85" t="s">
        <v>9257</v>
      </c>
      <c r="F5351" s="85" t="s">
        <v>3</v>
      </c>
      <c r="G5351" s="85">
        <v>1745403</v>
      </c>
      <c r="H5351" s="89"/>
      <c r="I5351" s="270" t="s">
        <v>11185</v>
      </c>
      <c r="J5351" s="89"/>
      <c r="K5351" s="89"/>
      <c r="L5351" s="89"/>
      <c r="M5351" s="89"/>
      <c r="N5351" s="271">
        <v>0</v>
      </c>
      <c r="O5351" s="271">
        <v>968.62</v>
      </c>
      <c r="P5351" s="89" t="s">
        <v>670</v>
      </c>
    </row>
    <row r="5352" spans="1:16" ht="38.25">
      <c r="A5352" s="268" t="s">
        <v>565</v>
      </c>
      <c r="B5352" s="89"/>
      <c r="C5352" s="269" t="s">
        <v>615</v>
      </c>
      <c r="D5352" s="84">
        <v>43613</v>
      </c>
      <c r="E5352" s="85" t="s">
        <v>9258</v>
      </c>
      <c r="F5352" s="85" t="s">
        <v>3</v>
      </c>
      <c r="G5352" s="85">
        <v>1745402</v>
      </c>
      <c r="H5352" s="89"/>
      <c r="I5352" s="270" t="s">
        <v>11186</v>
      </c>
      <c r="J5352" s="89"/>
      <c r="K5352" s="89"/>
      <c r="L5352" s="89"/>
      <c r="M5352" s="89"/>
      <c r="N5352" s="271">
        <v>0</v>
      </c>
      <c r="O5352" s="271">
        <v>617.46</v>
      </c>
      <c r="P5352" s="89" t="s">
        <v>670</v>
      </c>
    </row>
    <row r="5353" spans="1:16" ht="38.25">
      <c r="A5353" s="268" t="s">
        <v>565</v>
      </c>
      <c r="B5353" s="89"/>
      <c r="C5353" s="269" t="s">
        <v>615</v>
      </c>
      <c r="D5353" s="84">
        <v>43613</v>
      </c>
      <c r="E5353" s="85" t="s">
        <v>9259</v>
      </c>
      <c r="F5353" s="85" t="s">
        <v>3</v>
      </c>
      <c r="G5353" s="85">
        <v>1745399</v>
      </c>
      <c r="H5353" s="89"/>
      <c r="I5353" s="270" t="s">
        <v>11187</v>
      </c>
      <c r="J5353" s="89"/>
      <c r="K5353" s="89"/>
      <c r="L5353" s="89"/>
      <c r="M5353" s="89"/>
      <c r="N5353" s="271">
        <v>0</v>
      </c>
      <c r="O5353" s="271">
        <v>3409.56</v>
      </c>
      <c r="P5353" s="89" t="s">
        <v>670</v>
      </c>
    </row>
    <row r="5354" spans="1:16" ht="63.75">
      <c r="A5354" s="268" t="s">
        <v>565</v>
      </c>
      <c r="B5354" s="89"/>
      <c r="C5354" s="269" t="s">
        <v>615</v>
      </c>
      <c r="D5354" s="84">
        <v>43613</v>
      </c>
      <c r="E5354" s="85" t="s">
        <v>9260</v>
      </c>
      <c r="F5354" s="85" t="s">
        <v>3</v>
      </c>
      <c r="G5354" s="85">
        <v>1745587</v>
      </c>
      <c r="H5354" s="89"/>
      <c r="I5354" s="270" t="s">
        <v>11188</v>
      </c>
      <c r="J5354" s="89"/>
      <c r="K5354" s="89"/>
      <c r="L5354" s="89"/>
      <c r="M5354" s="89"/>
      <c r="N5354" s="271">
        <v>0</v>
      </c>
      <c r="O5354" s="271">
        <v>9190</v>
      </c>
      <c r="P5354" s="89" t="s">
        <v>670</v>
      </c>
    </row>
    <row r="5355" spans="1:16" ht="38.25">
      <c r="A5355" s="268">
        <v>526</v>
      </c>
      <c r="B5355" s="89"/>
      <c r="C5355" s="269" t="s">
        <v>610</v>
      </c>
      <c r="D5355" s="84">
        <v>43613</v>
      </c>
      <c r="E5355" s="85" t="s">
        <v>9261</v>
      </c>
      <c r="F5355" s="85" t="s">
        <v>3</v>
      </c>
      <c r="G5355" s="85">
        <v>1745562</v>
      </c>
      <c r="H5355" s="89"/>
      <c r="I5355" s="270" t="s">
        <v>10793</v>
      </c>
      <c r="J5355" s="89"/>
      <c r="K5355" s="89"/>
      <c r="L5355" s="89"/>
      <c r="M5355" s="89"/>
      <c r="N5355" s="271">
        <v>0</v>
      </c>
      <c r="O5355" s="271">
        <v>20</v>
      </c>
      <c r="P5355" s="89" t="s">
        <v>670</v>
      </c>
    </row>
    <row r="5356" spans="1:16" ht="38.25">
      <c r="A5356" s="268">
        <v>526</v>
      </c>
      <c r="B5356" s="89"/>
      <c r="C5356" s="269" t="s">
        <v>610</v>
      </c>
      <c r="D5356" s="84">
        <v>43613</v>
      </c>
      <c r="E5356" s="85" t="s">
        <v>9262</v>
      </c>
      <c r="F5356" s="85" t="s">
        <v>3</v>
      </c>
      <c r="G5356" s="85">
        <v>1745559</v>
      </c>
      <c r="H5356" s="89"/>
      <c r="I5356" s="270" t="s">
        <v>10793</v>
      </c>
      <c r="J5356" s="89"/>
      <c r="K5356" s="89"/>
      <c r="L5356" s="89"/>
      <c r="M5356" s="89"/>
      <c r="N5356" s="271">
        <v>0</v>
      </c>
      <c r="O5356" s="271">
        <v>51</v>
      </c>
      <c r="P5356" s="89" t="s">
        <v>670</v>
      </c>
    </row>
    <row r="5357" spans="1:16" ht="51">
      <c r="A5357" s="268" t="s">
        <v>559</v>
      </c>
      <c r="B5357" s="89"/>
      <c r="C5357" s="269" t="s">
        <v>760</v>
      </c>
      <c r="D5357" s="84">
        <v>43613</v>
      </c>
      <c r="E5357" s="85" t="s">
        <v>9263</v>
      </c>
      <c r="F5357" s="85" t="s">
        <v>3</v>
      </c>
      <c r="G5357" s="85">
        <v>1745557</v>
      </c>
      <c r="H5357" s="89"/>
      <c r="I5357" s="270" t="s">
        <v>11189</v>
      </c>
      <c r="J5357" s="89"/>
      <c r="K5357" s="89"/>
      <c r="L5357" s="89"/>
      <c r="M5357" s="89"/>
      <c r="N5357" s="271">
        <v>0</v>
      </c>
      <c r="O5357" s="271">
        <v>58800</v>
      </c>
      <c r="P5357" s="89" t="s">
        <v>670</v>
      </c>
    </row>
    <row r="5358" spans="1:16" ht="51">
      <c r="A5358" s="268">
        <v>132</v>
      </c>
      <c r="B5358" s="89"/>
      <c r="C5358" s="269" t="s">
        <v>68</v>
      </c>
      <c r="D5358" s="84">
        <v>43613</v>
      </c>
      <c r="E5358" s="85" t="s">
        <v>9264</v>
      </c>
      <c r="F5358" s="85" t="s">
        <v>3</v>
      </c>
      <c r="G5358" s="85">
        <v>1745547</v>
      </c>
      <c r="H5358" s="89"/>
      <c r="I5358" s="270" t="s">
        <v>11190</v>
      </c>
      <c r="J5358" s="89"/>
      <c r="K5358" s="89"/>
      <c r="L5358" s="89"/>
      <c r="M5358" s="89"/>
      <c r="N5358" s="271">
        <v>0</v>
      </c>
      <c r="O5358" s="271">
        <v>220</v>
      </c>
      <c r="P5358" s="89" t="s">
        <v>670</v>
      </c>
    </row>
    <row r="5359" spans="1:16" ht="63.75">
      <c r="A5359" s="268">
        <v>266</v>
      </c>
      <c r="B5359" s="89"/>
      <c r="C5359" s="269" t="s">
        <v>1354</v>
      </c>
      <c r="D5359" s="84">
        <v>43613</v>
      </c>
      <c r="E5359" s="85" t="s">
        <v>9265</v>
      </c>
      <c r="F5359" s="85" t="s">
        <v>3</v>
      </c>
      <c r="G5359" s="85">
        <v>1745532</v>
      </c>
      <c r="H5359" s="89"/>
      <c r="I5359" s="270" t="s">
        <v>11191</v>
      </c>
      <c r="J5359" s="89"/>
      <c r="K5359" s="89"/>
      <c r="L5359" s="89"/>
      <c r="M5359" s="89"/>
      <c r="N5359" s="271">
        <v>0</v>
      </c>
      <c r="O5359" s="271">
        <v>1435.5</v>
      </c>
      <c r="P5359" s="89" t="s">
        <v>670</v>
      </c>
    </row>
    <row r="5360" spans="1:16" ht="51">
      <c r="A5360" s="268">
        <v>526</v>
      </c>
      <c r="B5360" s="89"/>
      <c r="C5360" s="269" t="s">
        <v>610</v>
      </c>
      <c r="D5360" s="84">
        <v>43613</v>
      </c>
      <c r="E5360" s="85" t="s">
        <v>9266</v>
      </c>
      <c r="F5360" s="85" t="s">
        <v>3</v>
      </c>
      <c r="G5360" s="85">
        <v>1745523</v>
      </c>
      <c r="H5360" s="89"/>
      <c r="I5360" s="270" t="s">
        <v>11192</v>
      </c>
      <c r="J5360" s="89"/>
      <c r="K5360" s="89"/>
      <c r="L5360" s="89"/>
      <c r="M5360" s="89"/>
      <c r="N5360" s="271">
        <v>0</v>
      </c>
      <c r="O5360" s="271">
        <v>182</v>
      </c>
      <c r="P5360" s="89" t="s">
        <v>670</v>
      </c>
    </row>
    <row r="5361" spans="1:16" ht="51">
      <c r="A5361" s="268">
        <v>599</v>
      </c>
      <c r="B5361" s="89"/>
      <c r="C5361" s="269" t="s">
        <v>1370</v>
      </c>
      <c r="D5361" s="84">
        <v>43613</v>
      </c>
      <c r="E5361" s="85" t="s">
        <v>9267</v>
      </c>
      <c r="F5361" s="85" t="s">
        <v>3</v>
      </c>
      <c r="G5361" s="85">
        <v>1745519</v>
      </c>
      <c r="H5361" s="89"/>
      <c r="I5361" s="270" t="s">
        <v>11193</v>
      </c>
      <c r="J5361" s="89"/>
      <c r="K5361" s="89"/>
      <c r="L5361" s="89"/>
      <c r="M5361" s="89"/>
      <c r="N5361" s="271">
        <v>0</v>
      </c>
      <c r="O5361" s="271">
        <v>445</v>
      </c>
      <c r="P5361" s="89" t="s">
        <v>670</v>
      </c>
    </row>
    <row r="5362" spans="1:16" ht="51">
      <c r="A5362" s="268">
        <v>599</v>
      </c>
      <c r="B5362" s="89"/>
      <c r="C5362" s="269" t="s">
        <v>1370</v>
      </c>
      <c r="D5362" s="84">
        <v>43613</v>
      </c>
      <c r="E5362" s="85" t="s">
        <v>9268</v>
      </c>
      <c r="F5362" s="85" t="s">
        <v>3</v>
      </c>
      <c r="G5362" s="85">
        <v>1745516</v>
      </c>
      <c r="H5362" s="89"/>
      <c r="I5362" s="270" t="s">
        <v>11194</v>
      </c>
      <c r="J5362" s="89"/>
      <c r="K5362" s="89"/>
      <c r="L5362" s="89"/>
      <c r="M5362" s="89"/>
      <c r="N5362" s="271">
        <v>0</v>
      </c>
      <c r="O5362" s="271">
        <v>148</v>
      </c>
      <c r="P5362" s="89" t="s">
        <v>670</v>
      </c>
    </row>
    <row r="5363" spans="1:16" ht="51">
      <c r="A5363" s="268">
        <v>10</v>
      </c>
      <c r="B5363" s="89"/>
      <c r="C5363" s="269" t="s">
        <v>41</v>
      </c>
      <c r="D5363" s="84">
        <v>43613</v>
      </c>
      <c r="E5363" s="85" t="s">
        <v>9269</v>
      </c>
      <c r="F5363" s="85" t="s">
        <v>3</v>
      </c>
      <c r="G5363" s="85">
        <v>1745507</v>
      </c>
      <c r="H5363" s="89"/>
      <c r="I5363" s="270" t="s">
        <v>11195</v>
      </c>
      <c r="J5363" s="89"/>
      <c r="K5363" s="89"/>
      <c r="L5363" s="89"/>
      <c r="M5363" s="89"/>
      <c r="N5363" s="271">
        <v>0</v>
      </c>
      <c r="O5363" s="271">
        <v>591.6</v>
      </c>
      <c r="P5363" s="89" t="s">
        <v>670</v>
      </c>
    </row>
    <row r="5364" spans="1:16" ht="51">
      <c r="A5364" s="268">
        <v>10</v>
      </c>
      <c r="B5364" s="89"/>
      <c r="C5364" s="269" t="s">
        <v>41</v>
      </c>
      <c r="D5364" s="84">
        <v>43613</v>
      </c>
      <c r="E5364" s="85" t="s">
        <v>9270</v>
      </c>
      <c r="F5364" s="85" t="s">
        <v>3</v>
      </c>
      <c r="G5364" s="85">
        <v>1745506</v>
      </c>
      <c r="H5364" s="89"/>
      <c r="I5364" s="270" t="s">
        <v>11196</v>
      </c>
      <c r="J5364" s="89"/>
      <c r="K5364" s="89"/>
      <c r="L5364" s="89"/>
      <c r="M5364" s="89"/>
      <c r="N5364" s="271">
        <v>0</v>
      </c>
      <c r="O5364" s="271">
        <v>591.6</v>
      </c>
      <c r="P5364" s="89" t="s">
        <v>670</v>
      </c>
    </row>
    <row r="5365" spans="1:16" ht="51">
      <c r="A5365" s="268">
        <v>385</v>
      </c>
      <c r="B5365" s="89"/>
      <c r="C5365" s="269" t="s">
        <v>782</v>
      </c>
      <c r="D5365" s="84">
        <v>43613</v>
      </c>
      <c r="E5365" s="85" t="s">
        <v>9271</v>
      </c>
      <c r="F5365" s="85" t="s">
        <v>3</v>
      </c>
      <c r="G5365" s="85">
        <v>1745497</v>
      </c>
      <c r="H5365" s="89"/>
      <c r="I5365" s="270" t="s">
        <v>11197</v>
      </c>
      <c r="J5365" s="89"/>
      <c r="K5365" s="89"/>
      <c r="L5365" s="89"/>
      <c r="M5365" s="89"/>
      <c r="N5365" s="271">
        <v>0</v>
      </c>
      <c r="O5365" s="271">
        <v>869</v>
      </c>
      <c r="P5365" s="89" t="s">
        <v>670</v>
      </c>
    </row>
    <row r="5366" spans="1:16" ht="38.25">
      <c r="A5366" s="268">
        <v>526</v>
      </c>
      <c r="B5366" s="89"/>
      <c r="C5366" s="269" t="s">
        <v>610</v>
      </c>
      <c r="D5366" s="84">
        <v>43613</v>
      </c>
      <c r="E5366" s="85" t="s">
        <v>9272</v>
      </c>
      <c r="F5366" s="85" t="s">
        <v>3</v>
      </c>
      <c r="G5366" s="85">
        <v>1745477</v>
      </c>
      <c r="H5366" s="89"/>
      <c r="I5366" s="270" t="s">
        <v>5534</v>
      </c>
      <c r="J5366" s="89"/>
      <c r="K5366" s="89"/>
      <c r="L5366" s="89"/>
      <c r="M5366" s="89"/>
      <c r="N5366" s="271">
        <v>0</v>
      </c>
      <c r="O5366" s="271">
        <v>40</v>
      </c>
      <c r="P5366" s="89" t="s">
        <v>670</v>
      </c>
    </row>
    <row r="5367" spans="1:16" ht="51">
      <c r="A5367" s="268">
        <v>670</v>
      </c>
      <c r="B5367" s="89"/>
      <c r="C5367" s="269" t="s">
        <v>190</v>
      </c>
      <c r="D5367" s="84">
        <v>43613</v>
      </c>
      <c r="E5367" s="85" t="s">
        <v>9273</v>
      </c>
      <c r="F5367" s="85" t="s">
        <v>3</v>
      </c>
      <c r="G5367" s="85">
        <v>1745475</v>
      </c>
      <c r="H5367" s="89"/>
      <c r="I5367" s="270" t="s">
        <v>11198</v>
      </c>
      <c r="J5367" s="89"/>
      <c r="K5367" s="89"/>
      <c r="L5367" s="89"/>
      <c r="M5367" s="89"/>
      <c r="N5367" s="271">
        <v>0</v>
      </c>
      <c r="O5367" s="271">
        <v>157.6</v>
      </c>
      <c r="P5367" s="89" t="s">
        <v>670</v>
      </c>
    </row>
    <row r="5368" spans="1:16" ht="38.25">
      <c r="A5368" s="268" t="s">
        <v>565</v>
      </c>
      <c r="B5368" s="89"/>
      <c r="C5368" s="269" t="s">
        <v>615</v>
      </c>
      <c r="D5368" s="84">
        <v>43613</v>
      </c>
      <c r="E5368" s="85" t="s">
        <v>9274</v>
      </c>
      <c r="F5368" s="85" t="s">
        <v>3</v>
      </c>
      <c r="G5368" s="85">
        <v>1745473</v>
      </c>
      <c r="H5368" s="89"/>
      <c r="I5368" s="270" t="s">
        <v>11199</v>
      </c>
      <c r="J5368" s="89"/>
      <c r="K5368" s="89"/>
      <c r="L5368" s="89"/>
      <c r="M5368" s="89"/>
      <c r="N5368" s="271">
        <v>0</v>
      </c>
      <c r="O5368" s="271">
        <v>12</v>
      </c>
      <c r="P5368" s="89" t="s">
        <v>741</v>
      </c>
    </row>
    <row r="5369" spans="1:16" ht="51">
      <c r="A5369" s="268">
        <v>670</v>
      </c>
      <c r="B5369" s="89"/>
      <c r="C5369" s="269" t="s">
        <v>190</v>
      </c>
      <c r="D5369" s="84">
        <v>43613</v>
      </c>
      <c r="E5369" s="85" t="s">
        <v>9275</v>
      </c>
      <c r="F5369" s="85" t="s">
        <v>3</v>
      </c>
      <c r="G5369" s="85">
        <v>1745304</v>
      </c>
      <c r="H5369" s="89"/>
      <c r="I5369" s="270" t="s">
        <v>11200</v>
      </c>
      <c r="J5369" s="89"/>
      <c r="K5369" s="89"/>
      <c r="L5369" s="89"/>
      <c r="M5369" s="89"/>
      <c r="N5369" s="271">
        <v>0</v>
      </c>
      <c r="O5369" s="271">
        <v>200</v>
      </c>
      <c r="P5369" s="89" t="s">
        <v>670</v>
      </c>
    </row>
    <row r="5370" spans="1:16" ht="51">
      <c r="A5370" s="268">
        <v>670</v>
      </c>
      <c r="B5370" s="89"/>
      <c r="C5370" s="269" t="s">
        <v>190</v>
      </c>
      <c r="D5370" s="84">
        <v>43613</v>
      </c>
      <c r="E5370" s="85" t="s">
        <v>9276</v>
      </c>
      <c r="F5370" s="85" t="s">
        <v>3</v>
      </c>
      <c r="G5370" s="85">
        <v>1745302</v>
      </c>
      <c r="H5370" s="89"/>
      <c r="I5370" s="270" t="s">
        <v>11201</v>
      </c>
      <c r="J5370" s="89"/>
      <c r="K5370" s="89"/>
      <c r="L5370" s="89"/>
      <c r="M5370" s="89"/>
      <c r="N5370" s="271">
        <v>0</v>
      </c>
      <c r="O5370" s="271">
        <v>80</v>
      </c>
      <c r="P5370" s="89" t="s">
        <v>670</v>
      </c>
    </row>
    <row r="5371" spans="1:16" ht="51">
      <c r="A5371" s="268">
        <v>314</v>
      </c>
      <c r="B5371" s="89"/>
      <c r="C5371" s="269" t="s">
        <v>145</v>
      </c>
      <c r="D5371" s="84">
        <v>43613</v>
      </c>
      <c r="E5371" s="85" t="s">
        <v>9277</v>
      </c>
      <c r="F5371" s="85" t="s">
        <v>3</v>
      </c>
      <c r="G5371" s="85">
        <v>1745294</v>
      </c>
      <c r="H5371" s="89"/>
      <c r="I5371" s="270" t="s">
        <v>11202</v>
      </c>
      <c r="J5371" s="89"/>
      <c r="K5371" s="89"/>
      <c r="L5371" s="89"/>
      <c r="M5371" s="89"/>
      <c r="N5371" s="271">
        <v>0</v>
      </c>
      <c r="O5371" s="271">
        <v>378</v>
      </c>
      <c r="P5371" s="89" t="s">
        <v>670</v>
      </c>
    </row>
    <row r="5372" spans="1:16" ht="51">
      <c r="A5372" s="268">
        <v>212</v>
      </c>
      <c r="B5372" s="89"/>
      <c r="C5372" s="269" t="s">
        <v>100</v>
      </c>
      <c r="D5372" s="84">
        <v>43613</v>
      </c>
      <c r="E5372" s="85" t="s">
        <v>9278</v>
      </c>
      <c r="F5372" s="85" t="s">
        <v>3</v>
      </c>
      <c r="G5372" s="85">
        <v>1745282</v>
      </c>
      <c r="H5372" s="89"/>
      <c r="I5372" s="270" t="s">
        <v>11203</v>
      </c>
      <c r="J5372" s="89"/>
      <c r="K5372" s="89"/>
      <c r="L5372" s="89"/>
      <c r="M5372" s="89"/>
      <c r="N5372" s="271">
        <v>0</v>
      </c>
      <c r="O5372" s="271">
        <v>353</v>
      </c>
      <c r="P5372" s="89" t="s">
        <v>670</v>
      </c>
    </row>
    <row r="5373" spans="1:16" ht="51">
      <c r="A5373" s="268" t="s">
        <v>565</v>
      </c>
      <c r="B5373" s="89"/>
      <c r="C5373" s="269" t="s">
        <v>615</v>
      </c>
      <c r="D5373" s="84">
        <v>43613</v>
      </c>
      <c r="E5373" s="85" t="s">
        <v>9279</v>
      </c>
      <c r="F5373" s="85" t="s">
        <v>3</v>
      </c>
      <c r="G5373" s="85">
        <v>1745363</v>
      </c>
      <c r="H5373" s="89"/>
      <c r="I5373" s="270" t="s">
        <v>11204</v>
      </c>
      <c r="J5373" s="89"/>
      <c r="K5373" s="89"/>
      <c r="L5373" s="89"/>
      <c r="M5373" s="89"/>
      <c r="N5373" s="271">
        <v>0</v>
      </c>
      <c r="O5373" s="271">
        <v>438016.87</v>
      </c>
      <c r="P5373" s="89" t="s">
        <v>670</v>
      </c>
    </row>
    <row r="5374" spans="1:16" ht="51">
      <c r="A5374" s="268" t="s">
        <v>565</v>
      </c>
      <c r="B5374" s="89"/>
      <c r="C5374" s="269" t="s">
        <v>615</v>
      </c>
      <c r="D5374" s="84">
        <v>43613</v>
      </c>
      <c r="E5374" s="85" t="s">
        <v>9280</v>
      </c>
      <c r="F5374" s="85" t="s">
        <v>3</v>
      </c>
      <c r="G5374" s="85">
        <v>1745361</v>
      </c>
      <c r="H5374" s="89"/>
      <c r="I5374" s="270" t="s">
        <v>11205</v>
      </c>
      <c r="J5374" s="89"/>
      <c r="K5374" s="89"/>
      <c r="L5374" s="89"/>
      <c r="M5374" s="89"/>
      <c r="N5374" s="271">
        <v>0</v>
      </c>
      <c r="O5374" s="271">
        <v>26.86</v>
      </c>
      <c r="P5374" s="89" t="s">
        <v>670</v>
      </c>
    </row>
    <row r="5375" spans="1:16" ht="51">
      <c r="A5375" s="268" t="s">
        <v>565</v>
      </c>
      <c r="B5375" s="89"/>
      <c r="C5375" s="269" t="s">
        <v>615</v>
      </c>
      <c r="D5375" s="84">
        <v>43613</v>
      </c>
      <c r="E5375" s="85" t="s">
        <v>9281</v>
      </c>
      <c r="F5375" s="85" t="s">
        <v>3</v>
      </c>
      <c r="G5375" s="85">
        <v>1745360</v>
      </c>
      <c r="H5375" s="89"/>
      <c r="I5375" s="270" t="s">
        <v>11206</v>
      </c>
      <c r="J5375" s="89"/>
      <c r="K5375" s="89"/>
      <c r="L5375" s="89"/>
      <c r="M5375" s="89"/>
      <c r="N5375" s="271">
        <v>0</v>
      </c>
      <c r="O5375" s="271">
        <v>2884.85</v>
      </c>
      <c r="P5375" s="89" t="s">
        <v>670</v>
      </c>
    </row>
    <row r="5376" spans="1:16" ht="63.75">
      <c r="A5376" s="268">
        <v>47</v>
      </c>
      <c r="B5376" s="89"/>
      <c r="C5376" s="269" t="s">
        <v>49</v>
      </c>
      <c r="D5376" s="84">
        <v>43613</v>
      </c>
      <c r="E5376" s="85" t="s">
        <v>9282</v>
      </c>
      <c r="F5376" s="85" t="s">
        <v>3</v>
      </c>
      <c r="G5376" s="85">
        <v>1745355</v>
      </c>
      <c r="H5376" s="89"/>
      <c r="I5376" s="270" t="s">
        <v>11207</v>
      </c>
      <c r="J5376" s="89"/>
      <c r="K5376" s="89"/>
      <c r="L5376" s="89"/>
      <c r="M5376" s="89"/>
      <c r="N5376" s="271">
        <v>0</v>
      </c>
      <c r="O5376" s="271">
        <v>151204.63</v>
      </c>
      <c r="P5376" s="89" t="s">
        <v>670</v>
      </c>
    </row>
    <row r="5377" spans="1:16" ht="63.75">
      <c r="A5377" s="268">
        <v>47</v>
      </c>
      <c r="B5377" s="89"/>
      <c r="C5377" s="269" t="s">
        <v>49</v>
      </c>
      <c r="D5377" s="84">
        <v>43613</v>
      </c>
      <c r="E5377" s="85" t="s">
        <v>9283</v>
      </c>
      <c r="F5377" s="85" t="s">
        <v>3</v>
      </c>
      <c r="G5377" s="85">
        <v>1745353</v>
      </c>
      <c r="H5377" s="89"/>
      <c r="I5377" s="270" t="s">
        <v>11208</v>
      </c>
      <c r="J5377" s="89"/>
      <c r="K5377" s="89"/>
      <c r="L5377" s="89"/>
      <c r="M5377" s="89"/>
      <c r="N5377" s="271">
        <v>0</v>
      </c>
      <c r="O5377" s="271">
        <v>54340</v>
      </c>
      <c r="P5377" s="89" t="s">
        <v>670</v>
      </c>
    </row>
    <row r="5378" spans="1:16" ht="51">
      <c r="A5378" s="268">
        <v>130</v>
      </c>
      <c r="B5378" s="89"/>
      <c r="C5378" s="269" t="s">
        <v>67</v>
      </c>
      <c r="D5378" s="84">
        <v>43613</v>
      </c>
      <c r="E5378" s="85" t="s">
        <v>9284</v>
      </c>
      <c r="F5378" s="85" t="s">
        <v>3</v>
      </c>
      <c r="G5378" s="85">
        <v>1745318</v>
      </c>
      <c r="H5378" s="89"/>
      <c r="I5378" s="270" t="s">
        <v>11209</v>
      </c>
      <c r="J5378" s="89"/>
      <c r="K5378" s="89"/>
      <c r="L5378" s="89"/>
      <c r="M5378" s="89"/>
      <c r="N5378" s="271">
        <v>0</v>
      </c>
      <c r="O5378" s="271">
        <v>373250</v>
      </c>
      <c r="P5378" s="89" t="s">
        <v>670</v>
      </c>
    </row>
    <row r="5379" spans="1:16" ht="51">
      <c r="A5379" s="268">
        <v>234</v>
      </c>
      <c r="B5379" s="89"/>
      <c r="C5379" s="269" t="s">
        <v>644</v>
      </c>
      <c r="D5379" s="84">
        <v>43613</v>
      </c>
      <c r="E5379" s="85" t="s">
        <v>9285</v>
      </c>
      <c r="F5379" s="85" t="s">
        <v>3</v>
      </c>
      <c r="G5379" s="85">
        <v>1745395</v>
      </c>
      <c r="H5379" s="89"/>
      <c r="I5379" s="270" t="s">
        <v>11210</v>
      </c>
      <c r="J5379" s="89"/>
      <c r="K5379" s="89"/>
      <c r="L5379" s="89"/>
      <c r="M5379" s="89"/>
      <c r="N5379" s="271">
        <v>0</v>
      </c>
      <c r="O5379" s="271">
        <v>34.5</v>
      </c>
      <c r="P5379" s="89" t="s">
        <v>670</v>
      </c>
    </row>
    <row r="5380" spans="1:16" ht="51">
      <c r="A5380" s="268">
        <v>234</v>
      </c>
      <c r="B5380" s="89"/>
      <c r="C5380" s="269" t="s">
        <v>644</v>
      </c>
      <c r="D5380" s="84">
        <v>43613</v>
      </c>
      <c r="E5380" s="85" t="s">
        <v>9286</v>
      </c>
      <c r="F5380" s="85" t="s">
        <v>3</v>
      </c>
      <c r="G5380" s="85">
        <v>1745393</v>
      </c>
      <c r="H5380" s="89"/>
      <c r="I5380" s="270" t="s">
        <v>11211</v>
      </c>
      <c r="J5380" s="89"/>
      <c r="K5380" s="89"/>
      <c r="L5380" s="89"/>
      <c r="M5380" s="89"/>
      <c r="N5380" s="271">
        <v>0</v>
      </c>
      <c r="O5380" s="271">
        <v>180</v>
      </c>
      <c r="P5380" s="89" t="s">
        <v>670</v>
      </c>
    </row>
    <row r="5381" spans="1:16" ht="51">
      <c r="A5381" s="268">
        <v>234</v>
      </c>
      <c r="B5381" s="89"/>
      <c r="C5381" s="269" t="s">
        <v>644</v>
      </c>
      <c r="D5381" s="84">
        <v>43613</v>
      </c>
      <c r="E5381" s="85" t="s">
        <v>9287</v>
      </c>
      <c r="F5381" s="85" t="s">
        <v>3</v>
      </c>
      <c r="G5381" s="85">
        <v>1745391</v>
      </c>
      <c r="H5381" s="89"/>
      <c r="I5381" s="270" t="s">
        <v>11212</v>
      </c>
      <c r="J5381" s="89"/>
      <c r="K5381" s="89"/>
      <c r="L5381" s="89"/>
      <c r="M5381" s="89"/>
      <c r="N5381" s="271">
        <v>0</v>
      </c>
      <c r="O5381" s="271">
        <v>670</v>
      </c>
      <c r="P5381" s="89" t="s">
        <v>670</v>
      </c>
    </row>
    <row r="5382" spans="1:16" ht="63.75">
      <c r="A5382" s="268">
        <v>16</v>
      </c>
      <c r="B5382" s="89"/>
      <c r="C5382" s="269" t="s">
        <v>43</v>
      </c>
      <c r="D5382" s="84">
        <v>43613</v>
      </c>
      <c r="E5382" s="85" t="s">
        <v>9288</v>
      </c>
      <c r="F5382" s="85" t="s">
        <v>3</v>
      </c>
      <c r="G5382" s="85">
        <v>1745387</v>
      </c>
      <c r="H5382" s="89"/>
      <c r="I5382" s="270" t="s">
        <v>11213</v>
      </c>
      <c r="J5382" s="89"/>
      <c r="K5382" s="89"/>
      <c r="L5382" s="89"/>
      <c r="M5382" s="89"/>
      <c r="N5382" s="271">
        <v>0</v>
      </c>
      <c r="O5382" s="271">
        <v>4088</v>
      </c>
      <c r="P5382" s="89" t="s">
        <v>670</v>
      </c>
    </row>
    <row r="5383" spans="1:16" ht="51">
      <c r="A5383" s="268" t="s">
        <v>565</v>
      </c>
      <c r="B5383" s="89"/>
      <c r="C5383" s="269" t="s">
        <v>615</v>
      </c>
      <c r="D5383" s="84">
        <v>43613</v>
      </c>
      <c r="E5383" s="85" t="s">
        <v>9289</v>
      </c>
      <c r="F5383" s="85" t="s">
        <v>3</v>
      </c>
      <c r="G5383" s="85">
        <v>1745362</v>
      </c>
      <c r="H5383" s="89"/>
      <c r="I5383" s="270" t="s">
        <v>11214</v>
      </c>
      <c r="J5383" s="89"/>
      <c r="K5383" s="89"/>
      <c r="L5383" s="89"/>
      <c r="M5383" s="89"/>
      <c r="N5383" s="271">
        <v>0</v>
      </c>
      <c r="O5383" s="271">
        <v>1666.56</v>
      </c>
      <c r="P5383" s="89" t="s">
        <v>670</v>
      </c>
    </row>
    <row r="5384" spans="1:16" ht="63.75">
      <c r="A5384" s="268">
        <v>132</v>
      </c>
      <c r="B5384" s="89"/>
      <c r="C5384" s="269" t="s">
        <v>68</v>
      </c>
      <c r="D5384" s="84">
        <v>43613</v>
      </c>
      <c r="E5384" s="85" t="s">
        <v>9290</v>
      </c>
      <c r="F5384" s="85" t="s">
        <v>3</v>
      </c>
      <c r="G5384" s="85">
        <v>1745356</v>
      </c>
      <c r="H5384" s="89"/>
      <c r="I5384" s="270" t="s">
        <v>11215</v>
      </c>
      <c r="J5384" s="89"/>
      <c r="K5384" s="89"/>
      <c r="L5384" s="89"/>
      <c r="M5384" s="89"/>
      <c r="N5384" s="271">
        <v>0</v>
      </c>
      <c r="O5384" s="271">
        <v>35.85</v>
      </c>
      <c r="P5384" s="89" t="s">
        <v>670</v>
      </c>
    </row>
    <row r="5385" spans="1:16" ht="51">
      <c r="A5385" s="268">
        <v>156</v>
      </c>
      <c r="B5385" s="89"/>
      <c r="C5385" s="269" t="s">
        <v>86</v>
      </c>
      <c r="D5385" s="84">
        <v>43613</v>
      </c>
      <c r="E5385" s="85" t="s">
        <v>9291</v>
      </c>
      <c r="F5385" s="85" t="s">
        <v>3</v>
      </c>
      <c r="G5385" s="85">
        <v>1745339</v>
      </c>
      <c r="H5385" s="89"/>
      <c r="I5385" s="270" t="s">
        <v>11216</v>
      </c>
      <c r="J5385" s="89"/>
      <c r="K5385" s="89"/>
      <c r="L5385" s="89"/>
      <c r="M5385" s="89"/>
      <c r="N5385" s="271">
        <v>0</v>
      </c>
      <c r="O5385" s="271">
        <v>391.56</v>
      </c>
      <c r="P5385" s="89" t="s">
        <v>670</v>
      </c>
    </row>
    <row r="5386" spans="1:16" ht="51">
      <c r="A5386" s="268">
        <v>78</v>
      </c>
      <c r="B5386" s="89"/>
      <c r="C5386" s="269" t="s">
        <v>674</v>
      </c>
      <c r="D5386" s="84">
        <v>43613</v>
      </c>
      <c r="E5386" s="85" t="s">
        <v>9292</v>
      </c>
      <c r="F5386" s="85" t="s">
        <v>3</v>
      </c>
      <c r="G5386" s="85">
        <v>1745336</v>
      </c>
      <c r="H5386" s="89"/>
      <c r="I5386" s="270" t="s">
        <v>11217</v>
      </c>
      <c r="J5386" s="89"/>
      <c r="K5386" s="89"/>
      <c r="L5386" s="89"/>
      <c r="M5386" s="89"/>
      <c r="N5386" s="271">
        <v>0</v>
      </c>
      <c r="O5386" s="271">
        <v>7775.6500000000005</v>
      </c>
      <c r="P5386" s="89" t="s">
        <v>670</v>
      </c>
    </row>
    <row r="5387" spans="1:16" ht="51">
      <c r="A5387" s="268">
        <v>78</v>
      </c>
      <c r="B5387" s="89"/>
      <c r="C5387" s="269" t="s">
        <v>674</v>
      </c>
      <c r="D5387" s="84">
        <v>43613</v>
      </c>
      <c r="E5387" s="85" t="s">
        <v>9293</v>
      </c>
      <c r="F5387" s="85" t="s">
        <v>3</v>
      </c>
      <c r="G5387" s="85">
        <v>1745334</v>
      </c>
      <c r="H5387" s="89"/>
      <c r="I5387" s="270" t="s">
        <v>11218</v>
      </c>
      <c r="J5387" s="89"/>
      <c r="K5387" s="89"/>
      <c r="L5387" s="89"/>
      <c r="M5387" s="89"/>
      <c r="N5387" s="271">
        <v>0</v>
      </c>
      <c r="O5387" s="271">
        <v>11642.69</v>
      </c>
      <c r="P5387" s="89" t="s">
        <v>670</v>
      </c>
    </row>
    <row r="5388" spans="1:16" ht="51">
      <c r="A5388" s="268">
        <v>78</v>
      </c>
      <c r="B5388" s="89"/>
      <c r="C5388" s="269" t="s">
        <v>674</v>
      </c>
      <c r="D5388" s="84">
        <v>43613</v>
      </c>
      <c r="E5388" s="85" t="s">
        <v>9294</v>
      </c>
      <c r="F5388" s="85" t="s">
        <v>3</v>
      </c>
      <c r="G5388" s="85">
        <v>1745333</v>
      </c>
      <c r="H5388" s="89"/>
      <c r="I5388" s="270" t="s">
        <v>11219</v>
      </c>
      <c r="J5388" s="89"/>
      <c r="K5388" s="89"/>
      <c r="L5388" s="89"/>
      <c r="M5388" s="89"/>
      <c r="N5388" s="271">
        <v>0</v>
      </c>
      <c r="O5388" s="271">
        <v>7775.6500000000005</v>
      </c>
      <c r="P5388" s="89" t="s">
        <v>670</v>
      </c>
    </row>
    <row r="5389" spans="1:16" ht="63.75" hidden="1">
      <c r="A5389" s="268">
        <v>10</v>
      </c>
      <c r="B5389" s="89"/>
      <c r="C5389" s="269" t="s">
        <v>41</v>
      </c>
      <c r="D5389" s="84">
        <v>43613</v>
      </c>
      <c r="E5389" s="85" t="s">
        <v>9295</v>
      </c>
      <c r="F5389" s="85" t="s">
        <v>6</v>
      </c>
      <c r="G5389" s="85">
        <v>1049943</v>
      </c>
      <c r="H5389" s="89"/>
      <c r="I5389" s="270" t="s">
        <v>11220</v>
      </c>
      <c r="J5389" s="89"/>
      <c r="K5389" s="89"/>
      <c r="L5389" s="89"/>
      <c r="M5389" s="89"/>
      <c r="N5389" s="271">
        <v>0</v>
      </c>
      <c r="O5389" s="271">
        <v>347017.83</v>
      </c>
      <c r="P5389" s="89" t="s">
        <v>670</v>
      </c>
    </row>
    <row r="5390" spans="1:16" ht="63.75" hidden="1">
      <c r="A5390" s="268">
        <v>10</v>
      </c>
      <c r="B5390" s="89"/>
      <c r="C5390" s="269" t="s">
        <v>41</v>
      </c>
      <c r="D5390" s="84">
        <v>43613</v>
      </c>
      <c r="E5390" s="85" t="s">
        <v>9296</v>
      </c>
      <c r="F5390" s="85" t="s">
        <v>15</v>
      </c>
      <c r="G5390" s="85">
        <v>1049944</v>
      </c>
      <c r="H5390" s="89"/>
      <c r="I5390" s="270" t="s">
        <v>11221</v>
      </c>
      <c r="J5390" s="89"/>
      <c r="K5390" s="89"/>
      <c r="L5390" s="89"/>
      <c r="M5390" s="89"/>
      <c r="N5390" s="271">
        <v>50</v>
      </c>
      <c r="O5390" s="271">
        <v>0</v>
      </c>
      <c r="P5390" s="89" t="s">
        <v>670</v>
      </c>
    </row>
    <row r="5391" spans="1:16" ht="76.5" hidden="1">
      <c r="A5391" s="268">
        <v>25</v>
      </c>
      <c r="B5391" s="89"/>
      <c r="C5391" s="269" t="s">
        <v>45</v>
      </c>
      <c r="D5391" s="84">
        <v>43613</v>
      </c>
      <c r="E5391" s="85" t="s">
        <v>9297</v>
      </c>
      <c r="F5391" s="85" t="s">
        <v>671</v>
      </c>
      <c r="G5391" s="85">
        <v>444870</v>
      </c>
      <c r="H5391" s="89"/>
      <c r="I5391" s="270" t="s">
        <v>11222</v>
      </c>
      <c r="J5391" s="89"/>
      <c r="K5391" s="89"/>
      <c r="L5391" s="89"/>
      <c r="M5391" s="89"/>
      <c r="N5391" s="271">
        <v>933833.63</v>
      </c>
      <c r="O5391" s="271">
        <v>0</v>
      </c>
      <c r="P5391" s="89" t="s">
        <v>670</v>
      </c>
    </row>
    <row r="5392" spans="1:16" ht="76.5" hidden="1">
      <c r="A5392" s="268">
        <v>25</v>
      </c>
      <c r="B5392" s="89"/>
      <c r="C5392" s="269" t="s">
        <v>45</v>
      </c>
      <c r="D5392" s="84">
        <v>43613</v>
      </c>
      <c r="E5392" s="85" t="s">
        <v>9297</v>
      </c>
      <c r="F5392" s="85" t="s">
        <v>671</v>
      </c>
      <c r="G5392" s="85">
        <v>439456</v>
      </c>
      <c r="H5392" s="89"/>
      <c r="I5392" s="270" t="s">
        <v>11223</v>
      </c>
      <c r="J5392" s="89"/>
      <c r="K5392" s="89"/>
      <c r="L5392" s="89"/>
      <c r="M5392" s="89"/>
      <c r="N5392" s="271">
        <v>830.08</v>
      </c>
      <c r="O5392" s="271">
        <v>0</v>
      </c>
      <c r="P5392" s="89" t="s">
        <v>670</v>
      </c>
    </row>
    <row r="5393" spans="1:16" ht="76.5" hidden="1">
      <c r="A5393" s="268">
        <v>25</v>
      </c>
      <c r="B5393" s="89"/>
      <c r="C5393" s="269" t="s">
        <v>45</v>
      </c>
      <c r="D5393" s="84">
        <v>43613</v>
      </c>
      <c r="E5393" s="85" t="s">
        <v>9297</v>
      </c>
      <c r="F5393" s="85" t="s">
        <v>671</v>
      </c>
      <c r="G5393" s="85">
        <v>444869</v>
      </c>
      <c r="H5393" s="89"/>
      <c r="I5393" s="270" t="s">
        <v>11224</v>
      </c>
      <c r="J5393" s="89"/>
      <c r="K5393" s="89"/>
      <c r="L5393" s="89"/>
      <c r="M5393" s="89"/>
      <c r="N5393" s="271">
        <v>1312678.52</v>
      </c>
      <c r="O5393" s="271">
        <v>0</v>
      </c>
      <c r="P5393" s="89" t="s">
        <v>670</v>
      </c>
    </row>
    <row r="5394" spans="1:16" ht="76.5" hidden="1">
      <c r="A5394" s="268">
        <v>25</v>
      </c>
      <c r="B5394" s="89"/>
      <c r="C5394" s="269" t="s">
        <v>45</v>
      </c>
      <c r="D5394" s="84">
        <v>43613</v>
      </c>
      <c r="E5394" s="85" t="s">
        <v>9297</v>
      </c>
      <c r="F5394" s="85" t="s">
        <v>671</v>
      </c>
      <c r="G5394" s="85">
        <v>439455</v>
      </c>
      <c r="H5394" s="89"/>
      <c r="I5394" s="270" t="s">
        <v>11225</v>
      </c>
      <c r="J5394" s="89"/>
      <c r="K5394" s="89"/>
      <c r="L5394" s="89"/>
      <c r="M5394" s="89"/>
      <c r="N5394" s="271">
        <v>0.7</v>
      </c>
      <c r="O5394" s="271">
        <v>0</v>
      </c>
      <c r="P5394" s="89" t="s">
        <v>670</v>
      </c>
    </row>
    <row r="5395" spans="1:16" ht="76.5" hidden="1">
      <c r="A5395" s="268">
        <v>25</v>
      </c>
      <c r="B5395" s="89"/>
      <c r="C5395" s="269" t="s">
        <v>45</v>
      </c>
      <c r="D5395" s="84">
        <v>43613</v>
      </c>
      <c r="E5395" s="85" t="s">
        <v>9297</v>
      </c>
      <c r="F5395" s="85" t="s">
        <v>671</v>
      </c>
      <c r="G5395" s="85">
        <v>444871</v>
      </c>
      <c r="H5395" s="89"/>
      <c r="I5395" s="270" t="s">
        <v>11226</v>
      </c>
      <c r="J5395" s="89"/>
      <c r="K5395" s="89"/>
      <c r="L5395" s="89"/>
      <c r="M5395" s="89"/>
      <c r="N5395" s="271">
        <v>384342.69</v>
      </c>
      <c r="O5395" s="271">
        <v>0</v>
      </c>
      <c r="P5395" s="89" t="s">
        <v>670</v>
      </c>
    </row>
    <row r="5396" spans="1:16" ht="76.5" hidden="1">
      <c r="A5396" s="268">
        <v>25</v>
      </c>
      <c r="B5396" s="89"/>
      <c r="C5396" s="269" t="s">
        <v>45</v>
      </c>
      <c r="D5396" s="84">
        <v>43613</v>
      </c>
      <c r="E5396" s="85" t="s">
        <v>9297</v>
      </c>
      <c r="F5396" s="85" t="s">
        <v>671</v>
      </c>
      <c r="G5396" s="85">
        <v>444868</v>
      </c>
      <c r="H5396" s="89"/>
      <c r="I5396" s="270" t="s">
        <v>11227</v>
      </c>
      <c r="J5396" s="89"/>
      <c r="K5396" s="89"/>
      <c r="L5396" s="89"/>
      <c r="M5396" s="89"/>
      <c r="N5396" s="271">
        <v>1488147.57</v>
      </c>
      <c r="O5396" s="271">
        <v>0</v>
      </c>
      <c r="P5396" s="89" t="s">
        <v>670</v>
      </c>
    </row>
    <row r="5397" spans="1:16" ht="63.75" hidden="1">
      <c r="A5397" s="268">
        <v>513</v>
      </c>
      <c r="B5397" s="89"/>
      <c r="C5397" s="269" t="s">
        <v>171</v>
      </c>
      <c r="D5397" s="84">
        <v>43613</v>
      </c>
      <c r="E5397" s="85" t="s">
        <v>9298</v>
      </c>
      <c r="F5397" s="85" t="s">
        <v>15</v>
      </c>
      <c r="G5397" s="85">
        <v>1049948</v>
      </c>
      <c r="H5397" s="89"/>
      <c r="I5397" s="270" t="s">
        <v>11228</v>
      </c>
      <c r="J5397" s="89"/>
      <c r="K5397" s="89"/>
      <c r="L5397" s="89"/>
      <c r="M5397" s="89"/>
      <c r="N5397" s="271">
        <v>50</v>
      </c>
      <c r="O5397" s="271">
        <v>0</v>
      </c>
      <c r="P5397" s="89" t="s">
        <v>670</v>
      </c>
    </row>
    <row r="5398" spans="1:16" ht="76.5" hidden="1">
      <c r="A5398" s="268">
        <v>513</v>
      </c>
      <c r="B5398" s="89"/>
      <c r="C5398" s="269" t="s">
        <v>171</v>
      </c>
      <c r="D5398" s="84">
        <v>43613</v>
      </c>
      <c r="E5398" s="85" t="s">
        <v>9299</v>
      </c>
      <c r="F5398" s="85" t="s">
        <v>15</v>
      </c>
      <c r="G5398" s="85">
        <v>1049962</v>
      </c>
      <c r="H5398" s="89"/>
      <c r="I5398" s="270" t="s">
        <v>11229</v>
      </c>
      <c r="J5398" s="89"/>
      <c r="K5398" s="89"/>
      <c r="L5398" s="89"/>
      <c r="M5398" s="89"/>
      <c r="N5398" s="271">
        <v>50</v>
      </c>
      <c r="O5398" s="271">
        <v>0</v>
      </c>
      <c r="P5398" s="89" t="s">
        <v>670</v>
      </c>
    </row>
    <row r="5399" spans="1:16" ht="51" hidden="1">
      <c r="A5399" s="268" t="s">
        <v>557</v>
      </c>
      <c r="B5399" s="89"/>
      <c r="C5399" s="269" t="s">
        <v>781</v>
      </c>
      <c r="D5399" s="84">
        <v>43613</v>
      </c>
      <c r="E5399" s="85" t="s">
        <v>9300</v>
      </c>
      <c r="F5399" s="85" t="s">
        <v>11</v>
      </c>
      <c r="G5399" s="85">
        <v>12249</v>
      </c>
      <c r="H5399" s="89"/>
      <c r="I5399" s="270" t="s">
        <v>11230</v>
      </c>
      <c r="J5399" s="89"/>
      <c r="K5399" s="89"/>
      <c r="L5399" s="89"/>
      <c r="M5399" s="89"/>
      <c r="N5399" s="271">
        <v>313.97000000000003</v>
      </c>
      <c r="O5399" s="271">
        <v>0</v>
      </c>
      <c r="P5399" s="89" t="s">
        <v>670</v>
      </c>
    </row>
    <row r="5400" spans="1:16" ht="76.5" hidden="1">
      <c r="A5400" s="268">
        <v>25</v>
      </c>
      <c r="B5400" s="89"/>
      <c r="C5400" s="269" t="s">
        <v>45</v>
      </c>
      <c r="D5400" s="84">
        <v>43613</v>
      </c>
      <c r="E5400" s="85" t="s">
        <v>9301</v>
      </c>
      <c r="F5400" s="85" t="s">
        <v>671</v>
      </c>
      <c r="G5400" s="85">
        <v>438983</v>
      </c>
      <c r="H5400" s="89"/>
      <c r="I5400" s="270" t="s">
        <v>11231</v>
      </c>
      <c r="J5400" s="89"/>
      <c r="K5400" s="89"/>
      <c r="L5400" s="89"/>
      <c r="M5400" s="89"/>
      <c r="N5400" s="271">
        <v>7055.23</v>
      </c>
      <c r="O5400" s="271">
        <v>0</v>
      </c>
      <c r="P5400" s="89" t="s">
        <v>670</v>
      </c>
    </row>
    <row r="5401" spans="1:16" ht="76.5" hidden="1">
      <c r="A5401" s="268">
        <v>25</v>
      </c>
      <c r="B5401" s="89"/>
      <c r="C5401" s="269" t="s">
        <v>45</v>
      </c>
      <c r="D5401" s="84">
        <v>43613</v>
      </c>
      <c r="E5401" s="85" t="s">
        <v>9301</v>
      </c>
      <c r="F5401" s="85" t="s">
        <v>671</v>
      </c>
      <c r="G5401" s="85">
        <v>438978</v>
      </c>
      <c r="H5401" s="89"/>
      <c r="I5401" s="270" t="s">
        <v>11232</v>
      </c>
      <c r="J5401" s="89"/>
      <c r="K5401" s="89"/>
      <c r="L5401" s="89"/>
      <c r="M5401" s="89"/>
      <c r="N5401" s="271">
        <v>0.2</v>
      </c>
      <c r="O5401" s="271">
        <v>0</v>
      </c>
      <c r="P5401" s="89" t="s">
        <v>670</v>
      </c>
    </row>
    <row r="5402" spans="1:16" ht="76.5" hidden="1">
      <c r="A5402" s="268">
        <v>25</v>
      </c>
      <c r="B5402" s="89"/>
      <c r="C5402" s="269" t="s">
        <v>45</v>
      </c>
      <c r="D5402" s="84">
        <v>43613</v>
      </c>
      <c r="E5402" s="85" t="s">
        <v>9301</v>
      </c>
      <c r="F5402" s="85" t="s">
        <v>671</v>
      </c>
      <c r="G5402" s="85">
        <v>438974</v>
      </c>
      <c r="H5402" s="89"/>
      <c r="I5402" s="270" t="s">
        <v>11233</v>
      </c>
      <c r="J5402" s="89"/>
      <c r="K5402" s="89"/>
      <c r="L5402" s="89"/>
      <c r="M5402" s="89"/>
      <c r="N5402" s="271">
        <v>3265.89</v>
      </c>
      <c r="O5402" s="271">
        <v>0</v>
      </c>
      <c r="P5402" s="89" t="s">
        <v>670</v>
      </c>
    </row>
    <row r="5403" spans="1:16" ht="76.5" hidden="1">
      <c r="A5403" s="268">
        <v>25</v>
      </c>
      <c r="B5403" s="89"/>
      <c r="C5403" s="269" t="s">
        <v>45</v>
      </c>
      <c r="D5403" s="84">
        <v>43613</v>
      </c>
      <c r="E5403" s="85" t="s">
        <v>9301</v>
      </c>
      <c r="F5403" s="85" t="s">
        <v>671</v>
      </c>
      <c r="G5403" s="85">
        <v>439430</v>
      </c>
      <c r="H5403" s="89"/>
      <c r="I5403" s="270" t="s">
        <v>11234</v>
      </c>
      <c r="J5403" s="89"/>
      <c r="K5403" s="89"/>
      <c r="L5403" s="89"/>
      <c r="M5403" s="89"/>
      <c r="N5403" s="271">
        <v>8579.3799999999992</v>
      </c>
      <c r="O5403" s="271">
        <v>0</v>
      </c>
      <c r="P5403" s="89" t="s">
        <v>670</v>
      </c>
    </row>
    <row r="5404" spans="1:16" ht="76.5" hidden="1">
      <c r="A5404" s="268">
        <v>25</v>
      </c>
      <c r="B5404" s="89"/>
      <c r="C5404" s="269" t="s">
        <v>45</v>
      </c>
      <c r="D5404" s="84">
        <v>43613</v>
      </c>
      <c r="E5404" s="85" t="s">
        <v>9301</v>
      </c>
      <c r="F5404" s="85" t="s">
        <v>671</v>
      </c>
      <c r="G5404" s="85">
        <v>438972</v>
      </c>
      <c r="H5404" s="89"/>
      <c r="I5404" s="270" t="s">
        <v>11235</v>
      </c>
      <c r="J5404" s="89"/>
      <c r="K5404" s="89"/>
      <c r="L5404" s="89"/>
      <c r="M5404" s="89"/>
      <c r="N5404" s="271">
        <v>430.31</v>
      </c>
      <c r="O5404" s="271">
        <v>0</v>
      </c>
      <c r="P5404" s="89" t="s">
        <v>670</v>
      </c>
    </row>
    <row r="5405" spans="1:16" ht="76.5" hidden="1">
      <c r="A5405" s="268">
        <v>25</v>
      </c>
      <c r="B5405" s="89"/>
      <c r="C5405" s="269" t="s">
        <v>45</v>
      </c>
      <c r="D5405" s="84">
        <v>43613</v>
      </c>
      <c r="E5405" s="85" t="s">
        <v>9301</v>
      </c>
      <c r="F5405" s="85" t="s">
        <v>671</v>
      </c>
      <c r="G5405" s="85">
        <v>439274</v>
      </c>
      <c r="H5405" s="89"/>
      <c r="I5405" s="270" t="s">
        <v>11236</v>
      </c>
      <c r="J5405" s="89"/>
      <c r="K5405" s="89"/>
      <c r="L5405" s="89"/>
      <c r="M5405" s="89"/>
      <c r="N5405" s="271">
        <v>408.59</v>
      </c>
      <c r="O5405" s="271">
        <v>0</v>
      </c>
      <c r="P5405" s="89" t="s">
        <v>670</v>
      </c>
    </row>
    <row r="5406" spans="1:16" ht="76.5" hidden="1">
      <c r="A5406" s="268">
        <v>25</v>
      </c>
      <c r="B5406" s="89"/>
      <c r="C5406" s="269" t="s">
        <v>45</v>
      </c>
      <c r="D5406" s="84">
        <v>43613</v>
      </c>
      <c r="E5406" s="85" t="s">
        <v>9301</v>
      </c>
      <c r="F5406" s="85" t="s">
        <v>671</v>
      </c>
      <c r="G5406" s="85">
        <v>438970</v>
      </c>
      <c r="H5406" s="89"/>
      <c r="I5406" s="270" t="s">
        <v>11237</v>
      </c>
      <c r="J5406" s="89"/>
      <c r="K5406" s="89"/>
      <c r="L5406" s="89"/>
      <c r="M5406" s="89"/>
      <c r="N5406" s="271">
        <v>7528.48</v>
      </c>
      <c r="O5406" s="271">
        <v>0</v>
      </c>
      <c r="P5406" s="89" t="s">
        <v>670</v>
      </c>
    </row>
    <row r="5407" spans="1:16" ht="89.25" hidden="1">
      <c r="A5407" s="268">
        <v>25</v>
      </c>
      <c r="B5407" s="89"/>
      <c r="C5407" s="269" t="s">
        <v>45</v>
      </c>
      <c r="D5407" s="84">
        <v>43613</v>
      </c>
      <c r="E5407" s="85" t="s">
        <v>9301</v>
      </c>
      <c r="F5407" s="85" t="s">
        <v>671</v>
      </c>
      <c r="G5407" s="85">
        <v>439432</v>
      </c>
      <c r="H5407" s="89"/>
      <c r="I5407" s="270" t="s">
        <v>11238</v>
      </c>
      <c r="J5407" s="89"/>
      <c r="K5407" s="89"/>
      <c r="L5407" s="89"/>
      <c r="M5407" s="89"/>
      <c r="N5407" s="271">
        <v>21123.62</v>
      </c>
      <c r="O5407" s="271">
        <v>0</v>
      </c>
      <c r="P5407" s="89" t="s">
        <v>670</v>
      </c>
    </row>
    <row r="5408" spans="1:16" ht="76.5" hidden="1">
      <c r="A5408" s="268">
        <v>25</v>
      </c>
      <c r="B5408" s="89"/>
      <c r="C5408" s="269" t="s">
        <v>45</v>
      </c>
      <c r="D5408" s="84">
        <v>43613</v>
      </c>
      <c r="E5408" s="85" t="s">
        <v>9301</v>
      </c>
      <c r="F5408" s="85" t="s">
        <v>671</v>
      </c>
      <c r="G5408" s="85">
        <v>438969</v>
      </c>
      <c r="H5408" s="89"/>
      <c r="I5408" s="270" t="s">
        <v>11239</v>
      </c>
      <c r="J5408" s="89"/>
      <c r="K5408" s="89"/>
      <c r="L5408" s="89"/>
      <c r="M5408" s="89"/>
      <c r="N5408" s="271">
        <v>20.95</v>
      </c>
      <c r="O5408" s="271">
        <v>0</v>
      </c>
      <c r="P5408" s="89" t="s">
        <v>670</v>
      </c>
    </row>
    <row r="5409" spans="1:16" ht="76.5" hidden="1">
      <c r="A5409" s="268">
        <v>25</v>
      </c>
      <c r="B5409" s="89"/>
      <c r="C5409" s="269" t="s">
        <v>45</v>
      </c>
      <c r="D5409" s="84">
        <v>43613</v>
      </c>
      <c r="E5409" s="85" t="s">
        <v>9301</v>
      </c>
      <c r="F5409" s="85" t="s">
        <v>671</v>
      </c>
      <c r="G5409" s="85">
        <v>439272</v>
      </c>
      <c r="H5409" s="89"/>
      <c r="I5409" s="270" t="s">
        <v>11240</v>
      </c>
      <c r="J5409" s="89"/>
      <c r="K5409" s="89"/>
      <c r="L5409" s="89"/>
      <c r="M5409" s="89"/>
      <c r="N5409" s="271">
        <v>714.52</v>
      </c>
      <c r="O5409" s="271">
        <v>0</v>
      </c>
      <c r="P5409" s="89" t="s">
        <v>670</v>
      </c>
    </row>
    <row r="5410" spans="1:16" ht="76.5" hidden="1">
      <c r="A5410" s="268">
        <v>25</v>
      </c>
      <c r="B5410" s="89"/>
      <c r="C5410" s="269" t="s">
        <v>45</v>
      </c>
      <c r="D5410" s="84">
        <v>43613</v>
      </c>
      <c r="E5410" s="85" t="s">
        <v>9301</v>
      </c>
      <c r="F5410" s="85" t="s">
        <v>671</v>
      </c>
      <c r="G5410" s="85">
        <v>438967</v>
      </c>
      <c r="H5410" s="89"/>
      <c r="I5410" s="270" t="s">
        <v>11241</v>
      </c>
      <c r="J5410" s="89"/>
      <c r="K5410" s="89"/>
      <c r="L5410" s="89"/>
      <c r="M5410" s="89"/>
      <c r="N5410" s="271">
        <v>3563.65</v>
      </c>
      <c r="O5410" s="271">
        <v>0</v>
      </c>
      <c r="P5410" s="89" t="s">
        <v>670</v>
      </c>
    </row>
    <row r="5411" spans="1:16" ht="76.5" hidden="1">
      <c r="A5411" s="268">
        <v>25</v>
      </c>
      <c r="B5411" s="89"/>
      <c r="C5411" s="269" t="s">
        <v>45</v>
      </c>
      <c r="D5411" s="84">
        <v>43613</v>
      </c>
      <c r="E5411" s="85" t="s">
        <v>9301</v>
      </c>
      <c r="F5411" s="85" t="s">
        <v>671</v>
      </c>
      <c r="G5411" s="85">
        <v>439433</v>
      </c>
      <c r="H5411" s="89"/>
      <c r="I5411" s="270" t="s">
        <v>11242</v>
      </c>
      <c r="J5411" s="89"/>
      <c r="K5411" s="89"/>
      <c r="L5411" s="89"/>
      <c r="M5411" s="89"/>
      <c r="N5411" s="271">
        <v>1656.22</v>
      </c>
      <c r="O5411" s="271">
        <v>0</v>
      </c>
      <c r="P5411" s="89" t="s">
        <v>670</v>
      </c>
    </row>
    <row r="5412" spans="1:16" ht="76.5" hidden="1">
      <c r="A5412" s="268">
        <v>25</v>
      </c>
      <c r="B5412" s="89"/>
      <c r="C5412" s="269" t="s">
        <v>45</v>
      </c>
      <c r="D5412" s="84">
        <v>43613</v>
      </c>
      <c r="E5412" s="85" t="s">
        <v>9301</v>
      </c>
      <c r="F5412" s="85" t="s">
        <v>671</v>
      </c>
      <c r="G5412" s="85">
        <v>438711</v>
      </c>
      <c r="H5412" s="89"/>
      <c r="I5412" s="270" t="s">
        <v>11243</v>
      </c>
      <c r="J5412" s="89"/>
      <c r="K5412" s="89"/>
      <c r="L5412" s="89"/>
      <c r="M5412" s="89"/>
      <c r="N5412" s="271">
        <v>132950.88</v>
      </c>
      <c r="O5412" s="271">
        <v>0</v>
      </c>
      <c r="P5412" s="89" t="s">
        <v>670</v>
      </c>
    </row>
    <row r="5413" spans="1:16" ht="76.5" hidden="1">
      <c r="A5413" s="268">
        <v>25</v>
      </c>
      <c r="B5413" s="89"/>
      <c r="C5413" s="269" t="s">
        <v>45</v>
      </c>
      <c r="D5413" s="84">
        <v>43613</v>
      </c>
      <c r="E5413" s="85" t="s">
        <v>9301</v>
      </c>
      <c r="F5413" s="85" t="s">
        <v>671</v>
      </c>
      <c r="G5413" s="85">
        <v>439270</v>
      </c>
      <c r="H5413" s="89"/>
      <c r="I5413" s="270" t="s">
        <v>11244</v>
      </c>
      <c r="J5413" s="89"/>
      <c r="K5413" s="89"/>
      <c r="L5413" s="89"/>
      <c r="M5413" s="89"/>
      <c r="N5413" s="271">
        <v>76.47</v>
      </c>
      <c r="O5413" s="271">
        <v>0</v>
      </c>
      <c r="P5413" s="89" t="s">
        <v>670</v>
      </c>
    </row>
    <row r="5414" spans="1:16" ht="76.5" hidden="1">
      <c r="A5414" s="268">
        <v>25</v>
      </c>
      <c r="B5414" s="89"/>
      <c r="C5414" s="269" t="s">
        <v>45</v>
      </c>
      <c r="D5414" s="84">
        <v>43613</v>
      </c>
      <c r="E5414" s="85" t="s">
        <v>9301</v>
      </c>
      <c r="F5414" s="85" t="s">
        <v>671</v>
      </c>
      <c r="G5414" s="85">
        <v>439283</v>
      </c>
      <c r="H5414" s="89"/>
      <c r="I5414" s="270" t="s">
        <v>11245</v>
      </c>
      <c r="J5414" s="89"/>
      <c r="K5414" s="89"/>
      <c r="L5414" s="89"/>
      <c r="M5414" s="89"/>
      <c r="N5414" s="271">
        <v>493544.59</v>
      </c>
      <c r="O5414" s="271">
        <v>0</v>
      </c>
      <c r="P5414" s="89" t="s">
        <v>670</v>
      </c>
    </row>
    <row r="5415" spans="1:16" ht="76.5" hidden="1">
      <c r="A5415" s="268">
        <v>25</v>
      </c>
      <c r="B5415" s="89"/>
      <c r="C5415" s="269" t="s">
        <v>45</v>
      </c>
      <c r="D5415" s="84">
        <v>43613</v>
      </c>
      <c r="E5415" s="85" t="s">
        <v>9301</v>
      </c>
      <c r="F5415" s="85" t="s">
        <v>671</v>
      </c>
      <c r="G5415" s="85">
        <v>439435</v>
      </c>
      <c r="H5415" s="89"/>
      <c r="I5415" s="270" t="s">
        <v>11246</v>
      </c>
      <c r="J5415" s="89"/>
      <c r="K5415" s="89"/>
      <c r="L5415" s="89"/>
      <c r="M5415" s="89"/>
      <c r="N5415" s="271">
        <v>2831.58</v>
      </c>
      <c r="O5415" s="271">
        <v>0</v>
      </c>
      <c r="P5415" s="89" t="s">
        <v>670</v>
      </c>
    </row>
    <row r="5416" spans="1:16" ht="76.5" hidden="1">
      <c r="A5416" s="268">
        <v>25</v>
      </c>
      <c r="B5416" s="89"/>
      <c r="C5416" s="269" t="s">
        <v>45</v>
      </c>
      <c r="D5416" s="84">
        <v>43613</v>
      </c>
      <c r="E5416" s="85" t="s">
        <v>9301</v>
      </c>
      <c r="F5416" s="85" t="s">
        <v>671</v>
      </c>
      <c r="G5416" s="85">
        <v>449375</v>
      </c>
      <c r="H5416" s="89"/>
      <c r="I5416" s="270" t="s">
        <v>11247</v>
      </c>
      <c r="J5416" s="89"/>
      <c r="K5416" s="89"/>
      <c r="L5416" s="89"/>
      <c r="M5416" s="89"/>
      <c r="N5416" s="271">
        <v>556676.73</v>
      </c>
      <c r="O5416" s="271">
        <v>0</v>
      </c>
      <c r="P5416" s="89" t="s">
        <v>670</v>
      </c>
    </row>
    <row r="5417" spans="1:16" ht="76.5" hidden="1">
      <c r="A5417" s="268">
        <v>25</v>
      </c>
      <c r="B5417" s="89"/>
      <c r="C5417" s="269" t="s">
        <v>45</v>
      </c>
      <c r="D5417" s="84">
        <v>43613</v>
      </c>
      <c r="E5417" s="85" t="s">
        <v>9301</v>
      </c>
      <c r="F5417" s="85" t="s">
        <v>671</v>
      </c>
      <c r="G5417" s="85">
        <v>438985</v>
      </c>
      <c r="H5417" s="89"/>
      <c r="I5417" s="270" t="s">
        <v>11248</v>
      </c>
      <c r="J5417" s="89"/>
      <c r="K5417" s="89"/>
      <c r="L5417" s="89"/>
      <c r="M5417" s="89"/>
      <c r="N5417" s="271">
        <v>3014.71</v>
      </c>
      <c r="O5417" s="271">
        <v>0</v>
      </c>
      <c r="P5417" s="89" t="s">
        <v>670</v>
      </c>
    </row>
    <row r="5418" spans="1:16" ht="76.5" hidden="1">
      <c r="A5418" s="268">
        <v>25</v>
      </c>
      <c r="B5418" s="89"/>
      <c r="C5418" s="269" t="s">
        <v>45</v>
      </c>
      <c r="D5418" s="84">
        <v>43613</v>
      </c>
      <c r="E5418" s="85" t="s">
        <v>9301</v>
      </c>
      <c r="F5418" s="85" t="s">
        <v>671</v>
      </c>
      <c r="G5418" s="85">
        <v>439277</v>
      </c>
      <c r="H5418" s="89"/>
      <c r="I5418" s="270" t="s">
        <v>11249</v>
      </c>
      <c r="J5418" s="89"/>
      <c r="K5418" s="89"/>
      <c r="L5418" s="89"/>
      <c r="M5418" s="89"/>
      <c r="N5418" s="271">
        <v>0.1</v>
      </c>
      <c r="O5418" s="271">
        <v>0</v>
      </c>
      <c r="P5418" s="89" t="s">
        <v>670</v>
      </c>
    </row>
    <row r="5419" spans="1:16" ht="89.25" hidden="1">
      <c r="A5419" s="268">
        <v>25</v>
      </c>
      <c r="B5419" s="89"/>
      <c r="C5419" s="269" t="s">
        <v>45</v>
      </c>
      <c r="D5419" s="84">
        <v>43613</v>
      </c>
      <c r="E5419" s="85" t="s">
        <v>9301</v>
      </c>
      <c r="F5419" s="85" t="s">
        <v>671</v>
      </c>
      <c r="G5419" s="85">
        <v>438981</v>
      </c>
      <c r="H5419" s="89"/>
      <c r="I5419" s="270" t="s">
        <v>9728</v>
      </c>
      <c r="J5419" s="89"/>
      <c r="K5419" s="89"/>
      <c r="L5419" s="89"/>
      <c r="M5419" s="89"/>
      <c r="N5419" s="271">
        <v>5388.15</v>
      </c>
      <c r="O5419" s="271">
        <v>0</v>
      </c>
      <c r="P5419" s="89" t="s">
        <v>670</v>
      </c>
    </row>
    <row r="5420" spans="1:16" ht="76.5" hidden="1">
      <c r="A5420" s="268">
        <v>25</v>
      </c>
      <c r="B5420" s="89"/>
      <c r="C5420" s="269" t="s">
        <v>45</v>
      </c>
      <c r="D5420" s="84">
        <v>43613</v>
      </c>
      <c r="E5420" s="85" t="s">
        <v>9301</v>
      </c>
      <c r="F5420" s="85" t="s">
        <v>671</v>
      </c>
      <c r="G5420" s="85">
        <v>439275</v>
      </c>
      <c r="H5420" s="89"/>
      <c r="I5420" s="270" t="s">
        <v>11250</v>
      </c>
      <c r="J5420" s="89"/>
      <c r="K5420" s="89"/>
      <c r="L5420" s="89"/>
      <c r="M5420" s="89"/>
      <c r="N5420" s="271">
        <v>4057.43</v>
      </c>
      <c r="O5420" s="271">
        <v>0</v>
      </c>
      <c r="P5420" s="89" t="s">
        <v>670</v>
      </c>
    </row>
    <row r="5421" spans="1:16" ht="76.5" hidden="1">
      <c r="A5421" s="268">
        <v>25</v>
      </c>
      <c r="B5421" s="89"/>
      <c r="C5421" s="269" t="s">
        <v>45</v>
      </c>
      <c r="D5421" s="84">
        <v>43613</v>
      </c>
      <c r="E5421" s="85" t="s">
        <v>9301</v>
      </c>
      <c r="F5421" s="85" t="s">
        <v>671</v>
      </c>
      <c r="G5421" s="85">
        <v>438976</v>
      </c>
      <c r="H5421" s="89"/>
      <c r="I5421" s="270" t="s">
        <v>11251</v>
      </c>
      <c r="J5421" s="89"/>
      <c r="K5421" s="89"/>
      <c r="L5421" s="89"/>
      <c r="M5421" s="89"/>
      <c r="N5421" s="271">
        <v>219.4</v>
      </c>
      <c r="O5421" s="271">
        <v>0</v>
      </c>
      <c r="P5421" s="89" t="s">
        <v>670</v>
      </c>
    </row>
    <row r="5422" spans="1:16" ht="63.75" hidden="1">
      <c r="A5422" s="268">
        <v>650</v>
      </c>
      <c r="B5422" s="89"/>
      <c r="C5422" s="269" t="s">
        <v>187</v>
      </c>
      <c r="D5422" s="84">
        <v>43613</v>
      </c>
      <c r="E5422" s="85" t="s">
        <v>9302</v>
      </c>
      <c r="F5422" s="85" t="s">
        <v>6</v>
      </c>
      <c r="G5422" s="85">
        <v>1123950</v>
      </c>
      <c r="H5422" s="89"/>
      <c r="I5422" s="270" t="s">
        <v>11252</v>
      </c>
      <c r="J5422" s="89"/>
      <c r="K5422" s="89"/>
      <c r="L5422" s="89"/>
      <c r="M5422" s="89"/>
      <c r="N5422" s="271">
        <v>0</v>
      </c>
      <c r="O5422" s="271">
        <v>12000</v>
      </c>
      <c r="P5422" s="89" t="s">
        <v>670</v>
      </c>
    </row>
    <row r="5423" spans="1:16" ht="63.75" hidden="1">
      <c r="A5423" s="268">
        <v>150</v>
      </c>
      <c r="B5423" s="89"/>
      <c r="C5423" s="269" t="s">
        <v>81</v>
      </c>
      <c r="D5423" s="84">
        <v>43613</v>
      </c>
      <c r="E5423" s="85" t="s">
        <v>9303</v>
      </c>
      <c r="F5423" s="85" t="s">
        <v>6</v>
      </c>
      <c r="G5423" s="85">
        <v>1124009</v>
      </c>
      <c r="H5423" s="89"/>
      <c r="I5423" s="270" t="s">
        <v>11253</v>
      </c>
      <c r="J5423" s="89"/>
      <c r="K5423" s="89"/>
      <c r="L5423" s="89"/>
      <c r="M5423" s="89"/>
      <c r="N5423" s="271">
        <v>0</v>
      </c>
      <c r="O5423" s="271">
        <v>427221.32</v>
      </c>
      <c r="P5423" s="89" t="s">
        <v>670</v>
      </c>
    </row>
    <row r="5424" spans="1:16" ht="89.25" hidden="1">
      <c r="A5424" s="268">
        <v>20</v>
      </c>
      <c r="B5424" s="89"/>
      <c r="C5424" s="269" t="s">
        <v>44</v>
      </c>
      <c r="D5424" s="84">
        <v>43613</v>
      </c>
      <c r="E5424" s="85" t="s">
        <v>9304</v>
      </c>
      <c r="F5424" s="85" t="s">
        <v>15</v>
      </c>
      <c r="G5424" s="85">
        <v>8113</v>
      </c>
      <c r="H5424" s="89"/>
      <c r="I5424" s="270" t="s">
        <v>11254</v>
      </c>
      <c r="J5424" s="89"/>
      <c r="K5424" s="89"/>
      <c r="L5424" s="89"/>
      <c r="M5424" s="89"/>
      <c r="N5424" s="271">
        <v>270</v>
      </c>
      <c r="O5424" s="271">
        <v>0</v>
      </c>
      <c r="P5424" s="89" t="s">
        <v>670</v>
      </c>
    </row>
    <row r="5425" spans="1:16" ht="102" hidden="1">
      <c r="A5425" s="268">
        <v>117</v>
      </c>
      <c r="B5425" s="89"/>
      <c r="C5425" s="269" t="s">
        <v>62</v>
      </c>
      <c r="D5425" s="84">
        <v>43613</v>
      </c>
      <c r="E5425" s="85" t="s">
        <v>9305</v>
      </c>
      <c r="F5425" s="85" t="s">
        <v>629</v>
      </c>
      <c r="G5425" s="85">
        <v>8075</v>
      </c>
      <c r="H5425" s="89"/>
      <c r="I5425" s="270" t="s">
        <v>11255</v>
      </c>
      <c r="J5425" s="89"/>
      <c r="K5425" s="89"/>
      <c r="L5425" s="89"/>
      <c r="M5425" s="89"/>
      <c r="N5425" s="271">
        <v>5380.42</v>
      </c>
      <c r="O5425" s="271">
        <v>0</v>
      </c>
      <c r="P5425" s="89" t="s">
        <v>670</v>
      </c>
    </row>
    <row r="5426" spans="1:16" ht="51" hidden="1">
      <c r="A5426" s="268">
        <v>117</v>
      </c>
      <c r="B5426" s="89"/>
      <c r="C5426" s="269" t="s">
        <v>62</v>
      </c>
      <c r="D5426" s="84">
        <v>43613</v>
      </c>
      <c r="E5426" s="85" t="s">
        <v>9306</v>
      </c>
      <c r="F5426" s="85" t="s">
        <v>11</v>
      </c>
      <c r="G5426" s="85">
        <v>955172</v>
      </c>
      <c r="H5426" s="89"/>
      <c r="I5426" s="270" t="s">
        <v>11256</v>
      </c>
      <c r="J5426" s="89"/>
      <c r="K5426" s="89"/>
      <c r="L5426" s="89"/>
      <c r="M5426" s="89"/>
      <c r="N5426" s="271">
        <v>50</v>
      </c>
      <c r="O5426" s="271">
        <v>0</v>
      </c>
      <c r="P5426" s="89" t="s">
        <v>670</v>
      </c>
    </row>
    <row r="5427" spans="1:16" ht="51" hidden="1">
      <c r="A5427" s="268">
        <v>119</v>
      </c>
      <c r="B5427" s="89"/>
      <c r="C5427" s="269" t="s">
        <v>63</v>
      </c>
      <c r="D5427" s="84">
        <v>43613</v>
      </c>
      <c r="E5427" s="85" t="s">
        <v>9307</v>
      </c>
      <c r="F5427" s="85" t="s">
        <v>11</v>
      </c>
      <c r="G5427" s="85">
        <v>955173</v>
      </c>
      <c r="H5427" s="89"/>
      <c r="I5427" s="270" t="s">
        <v>11257</v>
      </c>
      <c r="J5427" s="89"/>
      <c r="K5427" s="89"/>
      <c r="L5427" s="89"/>
      <c r="M5427" s="89"/>
      <c r="N5427" s="271">
        <v>50</v>
      </c>
      <c r="O5427" s="271">
        <v>0</v>
      </c>
      <c r="P5427" s="89" t="s">
        <v>670</v>
      </c>
    </row>
    <row r="5428" spans="1:16" ht="51" hidden="1">
      <c r="A5428" s="268">
        <v>119</v>
      </c>
      <c r="B5428" s="89"/>
      <c r="C5428" s="269" t="s">
        <v>63</v>
      </c>
      <c r="D5428" s="84">
        <v>43613</v>
      </c>
      <c r="E5428" s="85" t="s">
        <v>9308</v>
      </c>
      <c r="F5428" s="85" t="s">
        <v>11</v>
      </c>
      <c r="G5428" s="85">
        <v>955174</v>
      </c>
      <c r="H5428" s="89"/>
      <c r="I5428" s="270" t="s">
        <v>11258</v>
      </c>
      <c r="J5428" s="89"/>
      <c r="K5428" s="89"/>
      <c r="L5428" s="89"/>
      <c r="M5428" s="89"/>
      <c r="N5428" s="271">
        <v>50</v>
      </c>
      <c r="O5428" s="271">
        <v>0</v>
      </c>
      <c r="P5428" s="89" t="s">
        <v>670</v>
      </c>
    </row>
    <row r="5429" spans="1:16" ht="51" hidden="1">
      <c r="A5429" s="268">
        <v>117</v>
      </c>
      <c r="B5429" s="89"/>
      <c r="C5429" s="269" t="s">
        <v>62</v>
      </c>
      <c r="D5429" s="84">
        <v>43613</v>
      </c>
      <c r="E5429" s="85" t="s">
        <v>9309</v>
      </c>
      <c r="F5429" s="85" t="s">
        <v>11</v>
      </c>
      <c r="G5429" s="85">
        <v>955220</v>
      </c>
      <c r="H5429" s="89"/>
      <c r="I5429" s="270" t="s">
        <v>11259</v>
      </c>
      <c r="J5429" s="89"/>
      <c r="K5429" s="89"/>
      <c r="L5429" s="89"/>
      <c r="M5429" s="89"/>
      <c r="N5429" s="271">
        <v>50</v>
      </c>
      <c r="O5429" s="271">
        <v>0</v>
      </c>
      <c r="P5429" s="89" t="s">
        <v>670</v>
      </c>
    </row>
    <row r="5430" spans="1:16" ht="51" hidden="1">
      <c r="A5430" s="268">
        <v>119</v>
      </c>
      <c r="B5430" s="89"/>
      <c r="C5430" s="269" t="s">
        <v>63</v>
      </c>
      <c r="D5430" s="84">
        <v>43613</v>
      </c>
      <c r="E5430" s="85" t="s">
        <v>9310</v>
      </c>
      <c r="F5430" s="85" t="s">
        <v>11</v>
      </c>
      <c r="G5430" s="85">
        <v>955222</v>
      </c>
      <c r="H5430" s="89"/>
      <c r="I5430" s="270" t="s">
        <v>11260</v>
      </c>
      <c r="J5430" s="89"/>
      <c r="K5430" s="89"/>
      <c r="L5430" s="89"/>
      <c r="M5430" s="89"/>
      <c r="N5430" s="271">
        <v>50</v>
      </c>
      <c r="O5430" s="271">
        <v>0</v>
      </c>
      <c r="P5430" s="89" t="s">
        <v>670</v>
      </c>
    </row>
    <row r="5431" spans="1:16" ht="51" hidden="1">
      <c r="A5431" s="268">
        <v>513</v>
      </c>
      <c r="B5431" s="89"/>
      <c r="C5431" s="269" t="s">
        <v>171</v>
      </c>
      <c r="D5431" s="84">
        <v>43613</v>
      </c>
      <c r="E5431" s="85" t="s">
        <v>9311</v>
      </c>
      <c r="F5431" s="85" t="s">
        <v>11</v>
      </c>
      <c r="G5431" s="85">
        <v>955227</v>
      </c>
      <c r="H5431" s="89"/>
      <c r="I5431" s="270" t="s">
        <v>11261</v>
      </c>
      <c r="J5431" s="89"/>
      <c r="K5431" s="89"/>
      <c r="L5431" s="89"/>
      <c r="M5431" s="89"/>
      <c r="N5431" s="271">
        <v>50</v>
      </c>
      <c r="O5431" s="271">
        <v>0</v>
      </c>
      <c r="P5431" s="89" t="s">
        <v>670</v>
      </c>
    </row>
    <row r="5432" spans="1:16" ht="76.5" hidden="1">
      <c r="A5432" s="268" t="s">
        <v>557</v>
      </c>
      <c r="B5432" s="89"/>
      <c r="C5432" s="269" t="s">
        <v>781</v>
      </c>
      <c r="D5432" s="84">
        <v>43613</v>
      </c>
      <c r="E5432" s="85" t="s">
        <v>9312</v>
      </c>
      <c r="F5432" s="85" t="s">
        <v>6</v>
      </c>
      <c r="G5432" s="85">
        <v>1124424</v>
      </c>
      <c r="H5432" s="89"/>
      <c r="I5432" s="270" t="s">
        <v>11262</v>
      </c>
      <c r="J5432" s="89"/>
      <c r="K5432" s="89"/>
      <c r="L5432" s="89"/>
      <c r="M5432" s="89"/>
      <c r="N5432" s="271">
        <v>0</v>
      </c>
      <c r="O5432" s="271">
        <v>171000</v>
      </c>
      <c r="P5432" s="89" t="s">
        <v>670</v>
      </c>
    </row>
    <row r="5433" spans="1:16" ht="76.5" hidden="1">
      <c r="A5433" s="268">
        <v>86</v>
      </c>
      <c r="B5433" s="89"/>
      <c r="C5433" s="269" t="s">
        <v>56</v>
      </c>
      <c r="D5433" s="84">
        <v>43613</v>
      </c>
      <c r="E5433" s="85" t="s">
        <v>9313</v>
      </c>
      <c r="F5433" s="85" t="s">
        <v>6</v>
      </c>
      <c r="G5433" s="85">
        <v>955292</v>
      </c>
      <c r="H5433" s="89"/>
      <c r="I5433" s="270" t="s">
        <v>11263</v>
      </c>
      <c r="J5433" s="89"/>
      <c r="K5433" s="89"/>
      <c r="L5433" s="89"/>
      <c r="M5433" s="89"/>
      <c r="N5433" s="271">
        <v>0</v>
      </c>
      <c r="O5433" s="271">
        <v>85936.5</v>
      </c>
      <c r="P5433" s="89" t="s">
        <v>670</v>
      </c>
    </row>
    <row r="5434" spans="1:16" ht="51" hidden="1">
      <c r="A5434" s="268">
        <v>513</v>
      </c>
      <c r="B5434" s="89"/>
      <c r="C5434" s="269" t="s">
        <v>171</v>
      </c>
      <c r="D5434" s="84">
        <v>43613</v>
      </c>
      <c r="E5434" s="85" t="s">
        <v>9314</v>
      </c>
      <c r="F5434" s="85" t="s">
        <v>11</v>
      </c>
      <c r="G5434" s="85">
        <v>955339</v>
      </c>
      <c r="H5434" s="89"/>
      <c r="I5434" s="270" t="s">
        <v>11264</v>
      </c>
      <c r="J5434" s="89"/>
      <c r="K5434" s="89"/>
      <c r="L5434" s="89"/>
      <c r="M5434" s="89"/>
      <c r="N5434" s="271">
        <v>50</v>
      </c>
      <c r="O5434" s="271">
        <v>0</v>
      </c>
      <c r="P5434" s="89" t="s">
        <v>670</v>
      </c>
    </row>
    <row r="5435" spans="1:16" ht="51" hidden="1">
      <c r="A5435" s="268">
        <v>513</v>
      </c>
      <c r="B5435" s="89"/>
      <c r="C5435" s="269" t="s">
        <v>171</v>
      </c>
      <c r="D5435" s="84">
        <v>43613</v>
      </c>
      <c r="E5435" s="85" t="s">
        <v>9315</v>
      </c>
      <c r="F5435" s="85" t="s">
        <v>15</v>
      </c>
      <c r="G5435" s="85">
        <v>1050876</v>
      </c>
      <c r="H5435" s="89"/>
      <c r="I5435" s="270" t="s">
        <v>11265</v>
      </c>
      <c r="J5435" s="89"/>
      <c r="K5435" s="89"/>
      <c r="L5435" s="89"/>
      <c r="M5435" s="89"/>
      <c r="N5435" s="271">
        <v>50</v>
      </c>
      <c r="O5435" s="271">
        <v>0</v>
      </c>
      <c r="P5435" s="89" t="s">
        <v>670</v>
      </c>
    </row>
    <row r="5436" spans="1:16" ht="51" hidden="1">
      <c r="A5436" s="268">
        <v>117</v>
      </c>
      <c r="B5436" s="89"/>
      <c r="C5436" s="269" t="s">
        <v>62</v>
      </c>
      <c r="D5436" s="84">
        <v>43613</v>
      </c>
      <c r="E5436" s="85" t="s">
        <v>9316</v>
      </c>
      <c r="F5436" s="85" t="s">
        <v>11</v>
      </c>
      <c r="G5436" s="85">
        <v>955330</v>
      </c>
      <c r="H5436" s="89"/>
      <c r="I5436" s="270" t="s">
        <v>11266</v>
      </c>
      <c r="J5436" s="89"/>
      <c r="K5436" s="89"/>
      <c r="L5436" s="89"/>
      <c r="M5436" s="89"/>
      <c r="N5436" s="271">
        <v>50</v>
      </c>
      <c r="O5436" s="271">
        <v>0</v>
      </c>
      <c r="P5436" s="89" t="s">
        <v>670</v>
      </c>
    </row>
    <row r="5437" spans="1:16" ht="51" hidden="1">
      <c r="A5437" s="268">
        <v>119</v>
      </c>
      <c r="B5437" s="89"/>
      <c r="C5437" s="269" t="s">
        <v>63</v>
      </c>
      <c r="D5437" s="84">
        <v>43613</v>
      </c>
      <c r="E5437" s="85" t="s">
        <v>9317</v>
      </c>
      <c r="F5437" s="85" t="s">
        <v>11</v>
      </c>
      <c r="G5437" s="85">
        <v>955336</v>
      </c>
      <c r="H5437" s="89"/>
      <c r="I5437" s="270" t="s">
        <v>11267</v>
      </c>
      <c r="J5437" s="89"/>
      <c r="K5437" s="89"/>
      <c r="L5437" s="89"/>
      <c r="M5437" s="89"/>
      <c r="N5437" s="271">
        <v>50</v>
      </c>
      <c r="O5437" s="271">
        <v>0</v>
      </c>
      <c r="P5437" s="89" t="s">
        <v>670</v>
      </c>
    </row>
    <row r="5438" spans="1:16" ht="89.25" hidden="1">
      <c r="A5438" s="268">
        <v>862</v>
      </c>
      <c r="B5438" s="89"/>
      <c r="C5438" s="269" t="s">
        <v>199</v>
      </c>
      <c r="D5438" s="84">
        <v>43613</v>
      </c>
      <c r="E5438" s="85" t="s">
        <v>9318</v>
      </c>
      <c r="F5438" s="85" t="s">
        <v>6</v>
      </c>
      <c r="G5438" s="85">
        <v>955403</v>
      </c>
      <c r="H5438" s="89"/>
      <c r="I5438" s="270" t="s">
        <v>11268</v>
      </c>
      <c r="J5438" s="89"/>
      <c r="K5438" s="89"/>
      <c r="L5438" s="89"/>
      <c r="M5438" s="89"/>
      <c r="N5438" s="271">
        <v>0</v>
      </c>
      <c r="O5438" s="271">
        <v>143606.72</v>
      </c>
      <c r="P5438" s="89" t="s">
        <v>670</v>
      </c>
    </row>
    <row r="5439" spans="1:16" ht="76.5" hidden="1">
      <c r="A5439" s="268">
        <v>373</v>
      </c>
      <c r="B5439" s="89"/>
      <c r="C5439" s="269" t="s">
        <v>636</v>
      </c>
      <c r="D5439" s="84">
        <v>43613</v>
      </c>
      <c r="E5439" s="85" t="s">
        <v>9319</v>
      </c>
      <c r="F5439" s="85" t="s">
        <v>671</v>
      </c>
      <c r="G5439" s="85">
        <v>456666</v>
      </c>
      <c r="H5439" s="89"/>
      <c r="I5439" s="270" t="s">
        <v>11269</v>
      </c>
      <c r="J5439" s="89"/>
      <c r="K5439" s="89"/>
      <c r="L5439" s="89"/>
      <c r="M5439" s="89"/>
      <c r="N5439" s="271">
        <v>0</v>
      </c>
      <c r="O5439" s="271">
        <v>2053958.5</v>
      </c>
      <c r="P5439" s="89" t="s">
        <v>670</v>
      </c>
    </row>
    <row r="5440" spans="1:16" ht="89.25" hidden="1">
      <c r="A5440" s="268">
        <v>862</v>
      </c>
      <c r="B5440" s="89"/>
      <c r="C5440" s="269" t="s">
        <v>199</v>
      </c>
      <c r="D5440" s="84">
        <v>43613</v>
      </c>
      <c r="E5440" s="85" t="s">
        <v>9320</v>
      </c>
      <c r="F5440" s="85" t="s">
        <v>6</v>
      </c>
      <c r="G5440" s="85">
        <v>955385</v>
      </c>
      <c r="H5440" s="89"/>
      <c r="I5440" s="270" t="s">
        <v>11270</v>
      </c>
      <c r="J5440" s="89"/>
      <c r="K5440" s="89"/>
      <c r="L5440" s="89"/>
      <c r="M5440" s="89"/>
      <c r="N5440" s="271">
        <v>0</v>
      </c>
      <c r="O5440" s="271">
        <v>393309.46</v>
      </c>
      <c r="P5440" s="89" t="s">
        <v>670</v>
      </c>
    </row>
    <row r="5441" spans="1:16" ht="89.25" hidden="1">
      <c r="A5441" s="268">
        <v>862</v>
      </c>
      <c r="B5441" s="89"/>
      <c r="C5441" s="269" t="s">
        <v>199</v>
      </c>
      <c r="D5441" s="84">
        <v>43613</v>
      </c>
      <c r="E5441" s="85" t="s">
        <v>9321</v>
      </c>
      <c r="F5441" s="85" t="s">
        <v>6</v>
      </c>
      <c r="G5441" s="85">
        <v>955387</v>
      </c>
      <c r="H5441" s="89"/>
      <c r="I5441" s="270" t="s">
        <v>11271</v>
      </c>
      <c r="J5441" s="89"/>
      <c r="K5441" s="89"/>
      <c r="L5441" s="89"/>
      <c r="M5441" s="89"/>
      <c r="N5441" s="271">
        <v>0</v>
      </c>
      <c r="O5441" s="271">
        <v>131123.82</v>
      </c>
      <c r="P5441" s="89" t="s">
        <v>670</v>
      </c>
    </row>
    <row r="5442" spans="1:16" ht="89.25" hidden="1">
      <c r="A5442" s="268">
        <v>862</v>
      </c>
      <c r="B5442" s="89"/>
      <c r="C5442" s="269" t="s">
        <v>199</v>
      </c>
      <c r="D5442" s="84">
        <v>43613</v>
      </c>
      <c r="E5442" s="85" t="s">
        <v>9322</v>
      </c>
      <c r="F5442" s="85" t="s">
        <v>6</v>
      </c>
      <c r="G5442" s="85">
        <v>955391</v>
      </c>
      <c r="H5442" s="89"/>
      <c r="I5442" s="270" t="s">
        <v>11272</v>
      </c>
      <c r="J5442" s="89"/>
      <c r="K5442" s="89"/>
      <c r="L5442" s="89"/>
      <c r="M5442" s="89"/>
      <c r="N5442" s="271">
        <v>0</v>
      </c>
      <c r="O5442" s="271">
        <v>140893.57999999999</v>
      </c>
      <c r="P5442" s="89" t="s">
        <v>670</v>
      </c>
    </row>
    <row r="5443" spans="1:16" ht="89.25" hidden="1">
      <c r="A5443" s="268">
        <v>862</v>
      </c>
      <c r="B5443" s="89"/>
      <c r="C5443" s="269" t="s">
        <v>199</v>
      </c>
      <c r="D5443" s="84">
        <v>43613</v>
      </c>
      <c r="E5443" s="85" t="s">
        <v>9323</v>
      </c>
      <c r="F5443" s="85" t="s">
        <v>6</v>
      </c>
      <c r="G5443" s="85">
        <v>955394</v>
      </c>
      <c r="H5443" s="89"/>
      <c r="I5443" s="270" t="s">
        <v>11273</v>
      </c>
      <c r="J5443" s="89"/>
      <c r="K5443" s="89"/>
      <c r="L5443" s="89"/>
      <c r="M5443" s="89"/>
      <c r="N5443" s="271">
        <v>0</v>
      </c>
      <c r="O5443" s="271">
        <v>1283095.98</v>
      </c>
      <c r="P5443" s="89" t="s">
        <v>670</v>
      </c>
    </row>
    <row r="5444" spans="1:16" ht="102" hidden="1">
      <c r="A5444" s="268">
        <v>862</v>
      </c>
      <c r="B5444" s="89"/>
      <c r="C5444" s="269" t="s">
        <v>199</v>
      </c>
      <c r="D5444" s="84">
        <v>43613</v>
      </c>
      <c r="E5444" s="85" t="s">
        <v>9324</v>
      </c>
      <c r="F5444" s="85" t="s">
        <v>6</v>
      </c>
      <c r="G5444" s="85">
        <v>955400</v>
      </c>
      <c r="H5444" s="89"/>
      <c r="I5444" s="270" t="s">
        <v>11274</v>
      </c>
      <c r="J5444" s="89"/>
      <c r="K5444" s="89"/>
      <c r="L5444" s="89"/>
      <c r="M5444" s="89"/>
      <c r="N5444" s="271">
        <v>0</v>
      </c>
      <c r="O5444" s="271">
        <v>930415.44</v>
      </c>
      <c r="P5444" s="89" t="s">
        <v>670</v>
      </c>
    </row>
    <row r="5445" spans="1:16" ht="76.5" hidden="1">
      <c r="A5445" s="268">
        <v>513</v>
      </c>
      <c r="B5445" s="89"/>
      <c r="C5445" s="269" t="s">
        <v>171</v>
      </c>
      <c r="D5445" s="84">
        <v>43613</v>
      </c>
      <c r="E5445" s="85" t="s">
        <v>9325</v>
      </c>
      <c r="F5445" s="85" t="s">
        <v>13</v>
      </c>
      <c r="G5445" s="85">
        <v>955260</v>
      </c>
      <c r="H5445" s="89"/>
      <c r="I5445" s="270" t="s">
        <v>11275</v>
      </c>
      <c r="J5445" s="89"/>
      <c r="K5445" s="89"/>
      <c r="L5445" s="89"/>
      <c r="M5445" s="89"/>
      <c r="N5445" s="271">
        <v>433937.97</v>
      </c>
      <c r="O5445" s="271">
        <v>0</v>
      </c>
      <c r="P5445" s="89" t="s">
        <v>670</v>
      </c>
    </row>
    <row r="5446" spans="1:16" ht="89.25" hidden="1">
      <c r="A5446" s="268">
        <v>513</v>
      </c>
      <c r="B5446" s="89"/>
      <c r="C5446" s="269" t="s">
        <v>171</v>
      </c>
      <c r="D5446" s="84">
        <v>43613</v>
      </c>
      <c r="E5446" s="85" t="s">
        <v>9326</v>
      </c>
      <c r="F5446" s="85" t="s">
        <v>11</v>
      </c>
      <c r="G5446" s="85">
        <v>955268</v>
      </c>
      <c r="H5446" s="89"/>
      <c r="I5446" s="270" t="s">
        <v>11276</v>
      </c>
      <c r="J5446" s="89"/>
      <c r="K5446" s="89"/>
      <c r="L5446" s="89"/>
      <c r="M5446" s="89"/>
      <c r="N5446" s="271">
        <v>349.37</v>
      </c>
      <c r="O5446" s="271">
        <v>0</v>
      </c>
      <c r="P5446" s="89" t="s">
        <v>670</v>
      </c>
    </row>
    <row r="5447" spans="1:16" ht="89.25" hidden="1">
      <c r="A5447" s="268">
        <v>862</v>
      </c>
      <c r="B5447" s="89"/>
      <c r="C5447" s="269" t="s">
        <v>199</v>
      </c>
      <c r="D5447" s="84">
        <v>43613</v>
      </c>
      <c r="E5447" s="85" t="s">
        <v>9327</v>
      </c>
      <c r="F5447" s="85" t="s">
        <v>6</v>
      </c>
      <c r="G5447" s="85">
        <v>955404</v>
      </c>
      <c r="H5447" s="89"/>
      <c r="I5447" s="270" t="s">
        <v>11277</v>
      </c>
      <c r="J5447" s="89"/>
      <c r="K5447" s="89"/>
      <c r="L5447" s="89"/>
      <c r="M5447" s="89"/>
      <c r="N5447" s="271">
        <v>0</v>
      </c>
      <c r="O5447" s="271">
        <v>828236.87</v>
      </c>
      <c r="P5447" s="89" t="s">
        <v>670</v>
      </c>
    </row>
    <row r="5448" spans="1:16" ht="89.25" hidden="1">
      <c r="A5448" s="268">
        <v>862</v>
      </c>
      <c r="B5448" s="89"/>
      <c r="C5448" s="269" t="s">
        <v>199</v>
      </c>
      <c r="D5448" s="84">
        <v>43613</v>
      </c>
      <c r="E5448" s="85" t="s">
        <v>9328</v>
      </c>
      <c r="F5448" s="85" t="s">
        <v>6</v>
      </c>
      <c r="G5448" s="85">
        <v>955399</v>
      </c>
      <c r="H5448" s="89"/>
      <c r="I5448" s="270" t="s">
        <v>11278</v>
      </c>
      <c r="J5448" s="89"/>
      <c r="K5448" s="89"/>
      <c r="L5448" s="89"/>
      <c r="M5448" s="89"/>
      <c r="N5448" s="271">
        <v>0</v>
      </c>
      <c r="O5448" s="271">
        <v>1101500.81</v>
      </c>
      <c r="P5448" s="89" t="s">
        <v>670</v>
      </c>
    </row>
    <row r="5449" spans="1:16" ht="102" hidden="1">
      <c r="A5449" s="268">
        <v>862</v>
      </c>
      <c r="B5449" s="89"/>
      <c r="C5449" s="269" t="s">
        <v>199</v>
      </c>
      <c r="D5449" s="84">
        <v>43613</v>
      </c>
      <c r="E5449" s="85" t="s">
        <v>9329</v>
      </c>
      <c r="F5449" s="85" t="s">
        <v>6</v>
      </c>
      <c r="G5449" s="85">
        <v>955392</v>
      </c>
      <c r="H5449" s="89"/>
      <c r="I5449" s="270" t="s">
        <v>11279</v>
      </c>
      <c r="J5449" s="89"/>
      <c r="K5449" s="89"/>
      <c r="L5449" s="89"/>
      <c r="M5449" s="89"/>
      <c r="N5449" s="271">
        <v>0</v>
      </c>
      <c r="O5449" s="271">
        <v>83292.2</v>
      </c>
      <c r="P5449" s="89" t="s">
        <v>670</v>
      </c>
    </row>
    <row r="5450" spans="1:16" ht="89.25" hidden="1">
      <c r="A5450" s="268">
        <v>862</v>
      </c>
      <c r="B5450" s="89"/>
      <c r="C5450" s="269" t="s">
        <v>199</v>
      </c>
      <c r="D5450" s="84">
        <v>43613</v>
      </c>
      <c r="E5450" s="85" t="s">
        <v>9330</v>
      </c>
      <c r="F5450" s="85" t="s">
        <v>6</v>
      </c>
      <c r="G5450" s="85">
        <v>955388</v>
      </c>
      <c r="H5450" s="89"/>
      <c r="I5450" s="270" t="s">
        <v>11280</v>
      </c>
      <c r="J5450" s="89"/>
      <c r="K5450" s="89"/>
      <c r="L5450" s="89"/>
      <c r="M5450" s="89"/>
      <c r="N5450" s="271">
        <v>0</v>
      </c>
      <c r="O5450" s="271">
        <v>117106.45</v>
      </c>
      <c r="P5450" s="89" t="s">
        <v>670</v>
      </c>
    </row>
    <row r="5451" spans="1:16" ht="51">
      <c r="A5451" s="268" t="s">
        <v>565</v>
      </c>
      <c r="B5451" s="89"/>
      <c r="C5451" s="269" t="s">
        <v>615</v>
      </c>
      <c r="D5451" s="84">
        <v>43614</v>
      </c>
      <c r="E5451" s="85" t="s">
        <v>9331</v>
      </c>
      <c r="F5451" s="85" t="s">
        <v>3</v>
      </c>
      <c r="G5451" s="85">
        <v>1745831</v>
      </c>
      <c r="H5451" s="89"/>
      <c r="I5451" s="270" t="s">
        <v>11281</v>
      </c>
      <c r="J5451" s="89"/>
      <c r="K5451" s="89"/>
      <c r="L5451" s="89"/>
      <c r="M5451" s="89"/>
      <c r="N5451" s="271">
        <v>0</v>
      </c>
      <c r="O5451" s="271">
        <v>8771.2000000000007</v>
      </c>
      <c r="P5451" s="89" t="s">
        <v>670</v>
      </c>
    </row>
    <row r="5452" spans="1:16" ht="63.75">
      <c r="A5452" s="268">
        <v>661</v>
      </c>
      <c r="B5452" s="89"/>
      <c r="C5452" s="269" t="s">
        <v>189</v>
      </c>
      <c r="D5452" s="84">
        <v>43614</v>
      </c>
      <c r="E5452" s="85" t="s">
        <v>9332</v>
      </c>
      <c r="F5452" s="85" t="s">
        <v>3</v>
      </c>
      <c r="G5452" s="85">
        <v>1745840</v>
      </c>
      <c r="H5452" s="89"/>
      <c r="I5452" s="270" t="s">
        <v>11282</v>
      </c>
      <c r="J5452" s="89"/>
      <c r="K5452" s="89"/>
      <c r="L5452" s="89"/>
      <c r="M5452" s="89"/>
      <c r="N5452" s="271">
        <v>0</v>
      </c>
      <c r="O5452" s="271">
        <v>173.33</v>
      </c>
      <c r="P5452" s="89" t="s">
        <v>670</v>
      </c>
    </row>
    <row r="5453" spans="1:16" ht="51">
      <c r="A5453" s="268" t="s">
        <v>565</v>
      </c>
      <c r="B5453" s="89"/>
      <c r="C5453" s="269" t="s">
        <v>615</v>
      </c>
      <c r="D5453" s="84">
        <v>43614</v>
      </c>
      <c r="E5453" s="85" t="s">
        <v>9333</v>
      </c>
      <c r="F5453" s="85" t="s">
        <v>3</v>
      </c>
      <c r="G5453" s="85">
        <v>1745874</v>
      </c>
      <c r="H5453" s="89"/>
      <c r="I5453" s="270" t="s">
        <v>11283</v>
      </c>
      <c r="J5453" s="89"/>
      <c r="K5453" s="89"/>
      <c r="L5453" s="89"/>
      <c r="M5453" s="89"/>
      <c r="N5453" s="271">
        <v>0</v>
      </c>
      <c r="O5453" s="271">
        <v>371</v>
      </c>
      <c r="P5453" s="89" t="s">
        <v>670</v>
      </c>
    </row>
    <row r="5454" spans="1:16" ht="38.25">
      <c r="A5454" s="268">
        <v>526</v>
      </c>
      <c r="B5454" s="89"/>
      <c r="C5454" s="269" t="s">
        <v>610</v>
      </c>
      <c r="D5454" s="84">
        <v>43614</v>
      </c>
      <c r="E5454" s="85" t="s">
        <v>9334</v>
      </c>
      <c r="F5454" s="85" t="s">
        <v>3</v>
      </c>
      <c r="G5454" s="85">
        <v>1745898</v>
      </c>
      <c r="H5454" s="89"/>
      <c r="I5454" s="270" t="s">
        <v>7837</v>
      </c>
      <c r="J5454" s="89"/>
      <c r="K5454" s="89"/>
      <c r="L5454" s="89"/>
      <c r="M5454" s="89"/>
      <c r="N5454" s="271">
        <v>0</v>
      </c>
      <c r="O5454" s="271">
        <v>40</v>
      </c>
      <c r="P5454" s="89" t="s">
        <v>670</v>
      </c>
    </row>
    <row r="5455" spans="1:16" ht="38.25">
      <c r="A5455" s="268">
        <v>526</v>
      </c>
      <c r="B5455" s="89"/>
      <c r="C5455" s="269" t="s">
        <v>610</v>
      </c>
      <c r="D5455" s="84">
        <v>43614</v>
      </c>
      <c r="E5455" s="85" t="s">
        <v>9335</v>
      </c>
      <c r="F5455" s="85" t="s">
        <v>3</v>
      </c>
      <c r="G5455" s="85">
        <v>1745899</v>
      </c>
      <c r="H5455" s="89"/>
      <c r="I5455" s="270" t="s">
        <v>11284</v>
      </c>
      <c r="J5455" s="89"/>
      <c r="K5455" s="89"/>
      <c r="L5455" s="89"/>
      <c r="M5455" s="89"/>
      <c r="N5455" s="271">
        <v>0</v>
      </c>
      <c r="O5455" s="271">
        <v>60</v>
      </c>
      <c r="P5455" s="89" t="s">
        <v>670</v>
      </c>
    </row>
    <row r="5456" spans="1:16" ht="51">
      <c r="A5456" s="268" t="s">
        <v>565</v>
      </c>
      <c r="B5456" s="89"/>
      <c r="C5456" s="269" t="s">
        <v>615</v>
      </c>
      <c r="D5456" s="84">
        <v>43614</v>
      </c>
      <c r="E5456" s="85" t="s">
        <v>9336</v>
      </c>
      <c r="F5456" s="85" t="s">
        <v>3</v>
      </c>
      <c r="G5456" s="85">
        <v>1745900</v>
      </c>
      <c r="H5456" s="89"/>
      <c r="I5456" s="270" t="s">
        <v>11285</v>
      </c>
      <c r="J5456" s="89"/>
      <c r="K5456" s="89"/>
      <c r="L5456" s="89"/>
      <c r="M5456" s="89"/>
      <c r="N5456" s="271">
        <v>0</v>
      </c>
      <c r="O5456" s="271">
        <v>646</v>
      </c>
      <c r="P5456" s="89" t="s">
        <v>670</v>
      </c>
    </row>
    <row r="5457" spans="1:16" ht="51">
      <c r="A5457" s="268">
        <v>46</v>
      </c>
      <c r="B5457" s="89"/>
      <c r="C5457" s="269" t="s">
        <v>48</v>
      </c>
      <c r="D5457" s="84">
        <v>43614</v>
      </c>
      <c r="E5457" s="85" t="s">
        <v>9337</v>
      </c>
      <c r="F5457" s="85" t="s">
        <v>3</v>
      </c>
      <c r="G5457" s="85">
        <v>1745914</v>
      </c>
      <c r="H5457" s="89"/>
      <c r="I5457" s="270" t="s">
        <v>11286</v>
      </c>
      <c r="J5457" s="89"/>
      <c r="K5457" s="89"/>
      <c r="L5457" s="89"/>
      <c r="M5457" s="89"/>
      <c r="N5457" s="271">
        <v>0</v>
      </c>
      <c r="O5457" s="271">
        <v>150</v>
      </c>
      <c r="P5457" s="89" t="s">
        <v>670</v>
      </c>
    </row>
    <row r="5458" spans="1:16" ht="51">
      <c r="A5458" s="268">
        <v>251</v>
      </c>
      <c r="B5458" s="89"/>
      <c r="C5458" s="269" t="s">
        <v>113</v>
      </c>
      <c r="D5458" s="84">
        <v>43614</v>
      </c>
      <c r="E5458" s="85" t="s">
        <v>9338</v>
      </c>
      <c r="F5458" s="85" t="s">
        <v>3</v>
      </c>
      <c r="G5458" s="85">
        <v>1745915</v>
      </c>
      <c r="H5458" s="89"/>
      <c r="I5458" s="270" t="s">
        <v>11287</v>
      </c>
      <c r="J5458" s="89"/>
      <c r="K5458" s="89"/>
      <c r="L5458" s="89"/>
      <c r="M5458" s="89"/>
      <c r="N5458" s="271">
        <v>0</v>
      </c>
      <c r="O5458" s="271">
        <v>596</v>
      </c>
      <c r="P5458" s="89" t="s">
        <v>670</v>
      </c>
    </row>
    <row r="5459" spans="1:16" ht="51">
      <c r="A5459" s="268">
        <v>155</v>
      </c>
      <c r="B5459" s="89"/>
      <c r="C5459" s="269" t="s">
        <v>85</v>
      </c>
      <c r="D5459" s="84">
        <v>43614</v>
      </c>
      <c r="E5459" s="85" t="s">
        <v>9339</v>
      </c>
      <c r="F5459" s="85" t="s">
        <v>3</v>
      </c>
      <c r="G5459" s="85">
        <v>1745922</v>
      </c>
      <c r="H5459" s="89"/>
      <c r="I5459" s="270" t="s">
        <v>11288</v>
      </c>
      <c r="J5459" s="89"/>
      <c r="K5459" s="89"/>
      <c r="L5459" s="89"/>
      <c r="M5459" s="89"/>
      <c r="N5459" s="271">
        <v>0</v>
      </c>
      <c r="O5459" s="271">
        <v>3</v>
      </c>
      <c r="P5459" s="89" t="s">
        <v>670</v>
      </c>
    </row>
    <row r="5460" spans="1:16" ht="38.25">
      <c r="A5460" s="268" t="s">
        <v>565</v>
      </c>
      <c r="B5460" s="89"/>
      <c r="C5460" s="269" t="s">
        <v>615</v>
      </c>
      <c r="D5460" s="84">
        <v>43614</v>
      </c>
      <c r="E5460" s="85" t="s">
        <v>9340</v>
      </c>
      <c r="F5460" s="85" t="s">
        <v>3</v>
      </c>
      <c r="G5460" s="85">
        <v>1745826</v>
      </c>
      <c r="H5460" s="89"/>
      <c r="I5460" s="270" t="s">
        <v>11289</v>
      </c>
      <c r="J5460" s="89"/>
      <c r="K5460" s="89"/>
      <c r="L5460" s="89"/>
      <c r="M5460" s="89"/>
      <c r="N5460" s="271">
        <v>0</v>
      </c>
      <c r="O5460" s="271">
        <v>8771.2000000000007</v>
      </c>
      <c r="P5460" s="89" t="s">
        <v>670</v>
      </c>
    </row>
    <row r="5461" spans="1:16" ht="51">
      <c r="A5461" s="268">
        <v>46</v>
      </c>
      <c r="B5461" s="89"/>
      <c r="C5461" s="269" t="s">
        <v>48</v>
      </c>
      <c r="D5461" s="84">
        <v>43614</v>
      </c>
      <c r="E5461" s="85" t="s">
        <v>9341</v>
      </c>
      <c r="F5461" s="85" t="s">
        <v>3</v>
      </c>
      <c r="G5461" s="85">
        <v>1745824</v>
      </c>
      <c r="H5461" s="89"/>
      <c r="I5461" s="270" t="s">
        <v>11290</v>
      </c>
      <c r="J5461" s="89"/>
      <c r="K5461" s="89"/>
      <c r="L5461" s="89"/>
      <c r="M5461" s="89"/>
      <c r="N5461" s="271">
        <v>0</v>
      </c>
      <c r="O5461" s="271">
        <v>1250</v>
      </c>
      <c r="P5461" s="89" t="s">
        <v>670</v>
      </c>
    </row>
    <row r="5462" spans="1:16" ht="51">
      <c r="A5462" s="268" t="s">
        <v>565</v>
      </c>
      <c r="B5462" s="89"/>
      <c r="C5462" s="269" t="s">
        <v>615</v>
      </c>
      <c r="D5462" s="84">
        <v>43614</v>
      </c>
      <c r="E5462" s="85" t="s">
        <v>9342</v>
      </c>
      <c r="F5462" s="85" t="s">
        <v>3</v>
      </c>
      <c r="G5462" s="85">
        <v>1745823</v>
      </c>
      <c r="H5462" s="89"/>
      <c r="I5462" s="270" t="s">
        <v>5576</v>
      </c>
      <c r="J5462" s="89"/>
      <c r="K5462" s="89"/>
      <c r="L5462" s="89"/>
      <c r="M5462" s="89"/>
      <c r="N5462" s="271">
        <v>0</v>
      </c>
      <c r="O5462" s="271">
        <v>1200</v>
      </c>
      <c r="P5462" s="89" t="s">
        <v>670</v>
      </c>
    </row>
    <row r="5463" spans="1:16" ht="51">
      <c r="A5463" s="268">
        <v>234</v>
      </c>
      <c r="B5463" s="89"/>
      <c r="C5463" s="269" t="s">
        <v>644</v>
      </c>
      <c r="D5463" s="84">
        <v>43614</v>
      </c>
      <c r="E5463" s="85" t="s">
        <v>9343</v>
      </c>
      <c r="F5463" s="85" t="s">
        <v>3</v>
      </c>
      <c r="G5463" s="85">
        <v>1745812</v>
      </c>
      <c r="H5463" s="89"/>
      <c r="I5463" s="270" t="s">
        <v>11291</v>
      </c>
      <c r="J5463" s="89"/>
      <c r="K5463" s="89"/>
      <c r="L5463" s="89"/>
      <c r="M5463" s="89"/>
      <c r="N5463" s="271">
        <v>0</v>
      </c>
      <c r="O5463" s="271">
        <v>177</v>
      </c>
      <c r="P5463" s="89" t="s">
        <v>670</v>
      </c>
    </row>
    <row r="5464" spans="1:16" ht="51">
      <c r="A5464" s="268">
        <v>234</v>
      </c>
      <c r="B5464" s="89"/>
      <c r="C5464" s="269" t="s">
        <v>644</v>
      </c>
      <c r="D5464" s="84">
        <v>43614</v>
      </c>
      <c r="E5464" s="85" t="s">
        <v>9344</v>
      </c>
      <c r="F5464" s="85" t="s">
        <v>3</v>
      </c>
      <c r="G5464" s="85">
        <v>1745811</v>
      </c>
      <c r="H5464" s="89"/>
      <c r="I5464" s="270" t="s">
        <v>11292</v>
      </c>
      <c r="J5464" s="89"/>
      <c r="K5464" s="89"/>
      <c r="L5464" s="89"/>
      <c r="M5464" s="89"/>
      <c r="N5464" s="271">
        <v>0</v>
      </c>
      <c r="O5464" s="271">
        <v>6.8100000000000005</v>
      </c>
      <c r="P5464" s="89" t="s">
        <v>670</v>
      </c>
    </row>
    <row r="5465" spans="1:16" ht="51">
      <c r="A5465" s="268">
        <v>234</v>
      </c>
      <c r="B5465" s="89"/>
      <c r="C5465" s="269" t="s">
        <v>644</v>
      </c>
      <c r="D5465" s="84">
        <v>43614</v>
      </c>
      <c r="E5465" s="85" t="s">
        <v>9345</v>
      </c>
      <c r="F5465" s="85" t="s">
        <v>3</v>
      </c>
      <c r="G5465" s="85">
        <v>1745810</v>
      </c>
      <c r="H5465" s="89"/>
      <c r="I5465" s="270" t="s">
        <v>11293</v>
      </c>
      <c r="J5465" s="89"/>
      <c r="K5465" s="89"/>
      <c r="L5465" s="89"/>
      <c r="M5465" s="89"/>
      <c r="N5465" s="271">
        <v>0</v>
      </c>
      <c r="O5465" s="271">
        <v>200</v>
      </c>
      <c r="P5465" s="89" t="s">
        <v>670</v>
      </c>
    </row>
    <row r="5466" spans="1:16" ht="51">
      <c r="A5466" s="268">
        <v>234</v>
      </c>
      <c r="B5466" s="89"/>
      <c r="C5466" s="269" t="s">
        <v>644</v>
      </c>
      <c r="D5466" s="84">
        <v>43614</v>
      </c>
      <c r="E5466" s="85" t="s">
        <v>9346</v>
      </c>
      <c r="F5466" s="85" t="s">
        <v>3</v>
      </c>
      <c r="G5466" s="85">
        <v>1745808</v>
      </c>
      <c r="H5466" s="89"/>
      <c r="I5466" s="270" t="s">
        <v>11294</v>
      </c>
      <c r="J5466" s="89"/>
      <c r="K5466" s="89"/>
      <c r="L5466" s="89"/>
      <c r="M5466" s="89"/>
      <c r="N5466" s="271">
        <v>0</v>
      </c>
      <c r="O5466" s="271">
        <v>215</v>
      </c>
      <c r="P5466" s="89" t="s">
        <v>670</v>
      </c>
    </row>
    <row r="5467" spans="1:16" ht="63.75">
      <c r="A5467" s="268">
        <v>661</v>
      </c>
      <c r="B5467" s="89"/>
      <c r="C5467" s="269" t="s">
        <v>189</v>
      </c>
      <c r="D5467" s="84">
        <v>43614</v>
      </c>
      <c r="E5467" s="85" t="s">
        <v>9347</v>
      </c>
      <c r="F5467" s="85" t="s">
        <v>3</v>
      </c>
      <c r="G5467" s="85">
        <v>1745807</v>
      </c>
      <c r="H5467" s="89"/>
      <c r="I5467" s="270" t="s">
        <v>11295</v>
      </c>
      <c r="J5467" s="89"/>
      <c r="K5467" s="89"/>
      <c r="L5467" s="89"/>
      <c r="M5467" s="89"/>
      <c r="N5467" s="271">
        <v>0</v>
      </c>
      <c r="O5467" s="271">
        <v>850</v>
      </c>
      <c r="P5467" s="89" t="s">
        <v>670</v>
      </c>
    </row>
    <row r="5468" spans="1:16" ht="51">
      <c r="A5468" s="268">
        <v>46</v>
      </c>
      <c r="B5468" s="89"/>
      <c r="C5468" s="269" t="s">
        <v>48</v>
      </c>
      <c r="D5468" s="84">
        <v>43614</v>
      </c>
      <c r="E5468" s="85" t="s">
        <v>9348</v>
      </c>
      <c r="F5468" s="85" t="s">
        <v>3</v>
      </c>
      <c r="G5468" s="85">
        <v>1745804</v>
      </c>
      <c r="H5468" s="89"/>
      <c r="I5468" s="270" t="s">
        <v>11296</v>
      </c>
      <c r="J5468" s="89"/>
      <c r="K5468" s="89"/>
      <c r="L5468" s="89"/>
      <c r="M5468" s="89"/>
      <c r="N5468" s="271">
        <v>0</v>
      </c>
      <c r="O5468" s="271">
        <v>5800</v>
      </c>
      <c r="P5468" s="89" t="s">
        <v>670</v>
      </c>
    </row>
    <row r="5469" spans="1:16" ht="51">
      <c r="A5469" s="268">
        <v>212</v>
      </c>
      <c r="B5469" s="89"/>
      <c r="C5469" s="269" t="s">
        <v>100</v>
      </c>
      <c r="D5469" s="84">
        <v>43614</v>
      </c>
      <c r="E5469" s="85" t="s">
        <v>9349</v>
      </c>
      <c r="F5469" s="85" t="s">
        <v>3</v>
      </c>
      <c r="G5469" s="85">
        <v>1745793</v>
      </c>
      <c r="H5469" s="89"/>
      <c r="I5469" s="270" t="s">
        <v>11297</v>
      </c>
      <c r="J5469" s="89"/>
      <c r="K5469" s="89"/>
      <c r="L5469" s="89"/>
      <c r="M5469" s="89"/>
      <c r="N5469" s="271">
        <v>0</v>
      </c>
      <c r="O5469" s="271">
        <v>111</v>
      </c>
      <c r="P5469" s="89" t="s">
        <v>670</v>
      </c>
    </row>
    <row r="5470" spans="1:16" ht="63.75">
      <c r="A5470" s="268">
        <v>221</v>
      </c>
      <c r="B5470" s="89"/>
      <c r="C5470" s="269" t="s">
        <v>102</v>
      </c>
      <c r="D5470" s="84">
        <v>43614</v>
      </c>
      <c r="E5470" s="85" t="s">
        <v>9350</v>
      </c>
      <c r="F5470" s="85" t="s">
        <v>3</v>
      </c>
      <c r="G5470" s="85">
        <v>1745779</v>
      </c>
      <c r="H5470" s="89"/>
      <c r="I5470" s="270" t="s">
        <v>11298</v>
      </c>
      <c r="J5470" s="89"/>
      <c r="K5470" s="89"/>
      <c r="L5470" s="89"/>
      <c r="M5470" s="89"/>
      <c r="N5470" s="271">
        <v>0</v>
      </c>
      <c r="O5470" s="271">
        <v>79.600000000000009</v>
      </c>
      <c r="P5470" s="89" t="s">
        <v>670</v>
      </c>
    </row>
    <row r="5471" spans="1:16" ht="51">
      <c r="A5471" s="268">
        <v>46</v>
      </c>
      <c r="B5471" s="89"/>
      <c r="C5471" s="269" t="s">
        <v>48</v>
      </c>
      <c r="D5471" s="84">
        <v>43614</v>
      </c>
      <c r="E5471" s="85" t="s">
        <v>9351</v>
      </c>
      <c r="F5471" s="85" t="s">
        <v>3</v>
      </c>
      <c r="G5471" s="85">
        <v>1746052</v>
      </c>
      <c r="H5471" s="89"/>
      <c r="I5471" s="270" t="s">
        <v>11299</v>
      </c>
      <c r="J5471" s="89"/>
      <c r="K5471" s="89"/>
      <c r="L5471" s="89"/>
      <c r="M5471" s="89"/>
      <c r="N5471" s="271">
        <v>0</v>
      </c>
      <c r="O5471" s="271">
        <v>2201.6</v>
      </c>
      <c r="P5471" s="89" t="s">
        <v>670</v>
      </c>
    </row>
    <row r="5472" spans="1:16" ht="38.25">
      <c r="A5472" s="268">
        <v>526</v>
      </c>
      <c r="B5472" s="89"/>
      <c r="C5472" s="269" t="s">
        <v>610</v>
      </c>
      <c r="D5472" s="84">
        <v>43614</v>
      </c>
      <c r="E5472" s="85" t="s">
        <v>9352</v>
      </c>
      <c r="F5472" s="85" t="s">
        <v>3</v>
      </c>
      <c r="G5472" s="85">
        <v>1746048</v>
      </c>
      <c r="H5472" s="89"/>
      <c r="I5472" s="270" t="s">
        <v>11300</v>
      </c>
      <c r="J5472" s="89"/>
      <c r="K5472" s="89"/>
      <c r="L5472" s="89"/>
      <c r="M5472" s="89"/>
      <c r="N5472" s="271">
        <v>0</v>
      </c>
      <c r="O5472" s="271">
        <v>75</v>
      </c>
      <c r="P5472" s="89" t="s">
        <v>670</v>
      </c>
    </row>
    <row r="5473" spans="1:16" ht="51">
      <c r="A5473" s="268">
        <v>46</v>
      </c>
      <c r="B5473" s="89"/>
      <c r="C5473" s="269" t="s">
        <v>48</v>
      </c>
      <c r="D5473" s="84">
        <v>43614</v>
      </c>
      <c r="E5473" s="85" t="s">
        <v>9353</v>
      </c>
      <c r="F5473" s="85" t="s">
        <v>3</v>
      </c>
      <c r="G5473" s="85">
        <v>1746046</v>
      </c>
      <c r="H5473" s="89"/>
      <c r="I5473" s="270" t="s">
        <v>11301</v>
      </c>
      <c r="J5473" s="89"/>
      <c r="K5473" s="89"/>
      <c r="L5473" s="89"/>
      <c r="M5473" s="89"/>
      <c r="N5473" s="271">
        <v>0</v>
      </c>
      <c r="O5473" s="271">
        <v>350</v>
      </c>
      <c r="P5473" s="89" t="s">
        <v>670</v>
      </c>
    </row>
    <row r="5474" spans="1:16" ht="51">
      <c r="A5474" s="268">
        <v>670</v>
      </c>
      <c r="B5474" s="89"/>
      <c r="C5474" s="269" t="s">
        <v>190</v>
      </c>
      <c r="D5474" s="84">
        <v>43614</v>
      </c>
      <c r="E5474" s="85" t="s">
        <v>9354</v>
      </c>
      <c r="F5474" s="85" t="s">
        <v>3</v>
      </c>
      <c r="G5474" s="85">
        <v>1746029</v>
      </c>
      <c r="H5474" s="89"/>
      <c r="I5474" s="270" t="s">
        <v>11302</v>
      </c>
      <c r="J5474" s="89"/>
      <c r="K5474" s="89"/>
      <c r="L5474" s="89"/>
      <c r="M5474" s="89"/>
      <c r="N5474" s="271">
        <v>0</v>
      </c>
      <c r="O5474" s="271">
        <v>1453.39</v>
      </c>
      <c r="P5474" s="89" t="s">
        <v>670</v>
      </c>
    </row>
    <row r="5475" spans="1:16" ht="51">
      <c r="A5475" s="268">
        <v>670</v>
      </c>
      <c r="B5475" s="89"/>
      <c r="C5475" s="269" t="s">
        <v>190</v>
      </c>
      <c r="D5475" s="84">
        <v>43614</v>
      </c>
      <c r="E5475" s="85" t="s">
        <v>9355</v>
      </c>
      <c r="F5475" s="85" t="s">
        <v>3</v>
      </c>
      <c r="G5475" s="85">
        <v>1746024</v>
      </c>
      <c r="H5475" s="89"/>
      <c r="I5475" s="270" t="s">
        <v>11303</v>
      </c>
      <c r="J5475" s="89"/>
      <c r="K5475" s="89"/>
      <c r="L5475" s="89"/>
      <c r="M5475" s="89"/>
      <c r="N5475" s="271">
        <v>0</v>
      </c>
      <c r="O5475" s="271">
        <v>1139</v>
      </c>
      <c r="P5475" s="89" t="s">
        <v>670</v>
      </c>
    </row>
    <row r="5476" spans="1:16" ht="51">
      <c r="A5476" s="268">
        <v>670</v>
      </c>
      <c r="B5476" s="89"/>
      <c r="C5476" s="269" t="s">
        <v>190</v>
      </c>
      <c r="D5476" s="84">
        <v>43614</v>
      </c>
      <c r="E5476" s="85" t="s">
        <v>9356</v>
      </c>
      <c r="F5476" s="85" t="s">
        <v>3</v>
      </c>
      <c r="G5476" s="85">
        <v>1746023</v>
      </c>
      <c r="H5476" s="89"/>
      <c r="I5476" s="270" t="s">
        <v>11304</v>
      </c>
      <c r="J5476" s="89"/>
      <c r="K5476" s="89"/>
      <c r="L5476" s="89"/>
      <c r="M5476" s="89"/>
      <c r="N5476" s="271">
        <v>0</v>
      </c>
      <c r="O5476" s="271">
        <v>11</v>
      </c>
      <c r="P5476" s="89" t="s">
        <v>670</v>
      </c>
    </row>
    <row r="5477" spans="1:16" ht="51">
      <c r="A5477" s="268">
        <v>670</v>
      </c>
      <c r="B5477" s="89"/>
      <c r="C5477" s="269" t="s">
        <v>190</v>
      </c>
      <c r="D5477" s="84">
        <v>43614</v>
      </c>
      <c r="E5477" s="85" t="s">
        <v>9357</v>
      </c>
      <c r="F5477" s="85" t="s">
        <v>3</v>
      </c>
      <c r="G5477" s="85">
        <v>1746022</v>
      </c>
      <c r="H5477" s="89"/>
      <c r="I5477" s="270" t="s">
        <v>11305</v>
      </c>
      <c r="J5477" s="89"/>
      <c r="K5477" s="89"/>
      <c r="L5477" s="89"/>
      <c r="M5477" s="89"/>
      <c r="N5477" s="271">
        <v>0</v>
      </c>
      <c r="O5477" s="271">
        <v>1.04</v>
      </c>
      <c r="P5477" s="89" t="s">
        <v>670</v>
      </c>
    </row>
    <row r="5478" spans="1:16" ht="51">
      <c r="A5478" s="268">
        <v>670</v>
      </c>
      <c r="B5478" s="89"/>
      <c r="C5478" s="269" t="s">
        <v>190</v>
      </c>
      <c r="D5478" s="84">
        <v>43614</v>
      </c>
      <c r="E5478" s="85" t="s">
        <v>9358</v>
      </c>
      <c r="F5478" s="85" t="s">
        <v>3</v>
      </c>
      <c r="G5478" s="85">
        <v>1746021</v>
      </c>
      <c r="H5478" s="89"/>
      <c r="I5478" s="270" t="s">
        <v>11306</v>
      </c>
      <c r="J5478" s="89"/>
      <c r="K5478" s="89"/>
      <c r="L5478" s="89"/>
      <c r="M5478" s="89"/>
      <c r="N5478" s="271">
        <v>0</v>
      </c>
      <c r="O5478" s="271">
        <v>266.99</v>
      </c>
      <c r="P5478" s="89" t="s">
        <v>670</v>
      </c>
    </row>
    <row r="5479" spans="1:16" ht="51">
      <c r="A5479" s="268">
        <v>670</v>
      </c>
      <c r="B5479" s="89"/>
      <c r="C5479" s="269" t="s">
        <v>190</v>
      </c>
      <c r="D5479" s="84">
        <v>43614</v>
      </c>
      <c r="E5479" s="85" t="s">
        <v>9359</v>
      </c>
      <c r="F5479" s="85" t="s">
        <v>3</v>
      </c>
      <c r="G5479" s="85">
        <v>1745991</v>
      </c>
      <c r="H5479" s="89"/>
      <c r="I5479" s="270" t="s">
        <v>11307</v>
      </c>
      <c r="J5479" s="89"/>
      <c r="K5479" s="89"/>
      <c r="L5479" s="89"/>
      <c r="M5479" s="89"/>
      <c r="N5479" s="271">
        <v>0</v>
      </c>
      <c r="O5479" s="271">
        <v>40</v>
      </c>
      <c r="P5479" s="89" t="s">
        <v>670</v>
      </c>
    </row>
    <row r="5480" spans="1:16" ht="51">
      <c r="A5480" s="268">
        <v>670</v>
      </c>
      <c r="B5480" s="89"/>
      <c r="C5480" s="269" t="s">
        <v>190</v>
      </c>
      <c r="D5480" s="84">
        <v>43614</v>
      </c>
      <c r="E5480" s="85" t="s">
        <v>9360</v>
      </c>
      <c r="F5480" s="85" t="s">
        <v>3</v>
      </c>
      <c r="G5480" s="85">
        <v>1745983</v>
      </c>
      <c r="H5480" s="89"/>
      <c r="I5480" s="270" t="s">
        <v>11308</v>
      </c>
      <c r="J5480" s="89"/>
      <c r="K5480" s="89"/>
      <c r="L5480" s="89"/>
      <c r="M5480" s="89"/>
      <c r="N5480" s="271">
        <v>0</v>
      </c>
      <c r="O5480" s="271">
        <v>5286.03</v>
      </c>
      <c r="P5480" s="89" t="s">
        <v>670</v>
      </c>
    </row>
    <row r="5481" spans="1:16" ht="51">
      <c r="A5481" s="268" t="s">
        <v>565</v>
      </c>
      <c r="B5481" s="89"/>
      <c r="C5481" s="269" t="s">
        <v>615</v>
      </c>
      <c r="D5481" s="84">
        <v>43614</v>
      </c>
      <c r="E5481" s="85" t="s">
        <v>9361</v>
      </c>
      <c r="F5481" s="85" t="s">
        <v>3</v>
      </c>
      <c r="G5481" s="85">
        <v>1745981</v>
      </c>
      <c r="H5481" s="89"/>
      <c r="I5481" s="270" t="s">
        <v>11309</v>
      </c>
      <c r="J5481" s="89"/>
      <c r="K5481" s="89"/>
      <c r="L5481" s="89"/>
      <c r="M5481" s="89"/>
      <c r="N5481" s="271">
        <v>0</v>
      </c>
      <c r="O5481" s="271">
        <v>628.97</v>
      </c>
      <c r="P5481" s="89" t="s">
        <v>670</v>
      </c>
    </row>
    <row r="5482" spans="1:16" ht="38.25">
      <c r="A5482" s="268">
        <v>526</v>
      </c>
      <c r="B5482" s="89"/>
      <c r="C5482" s="269" t="s">
        <v>610</v>
      </c>
      <c r="D5482" s="84">
        <v>43614</v>
      </c>
      <c r="E5482" s="85" t="s">
        <v>9362</v>
      </c>
      <c r="F5482" s="85" t="s">
        <v>3</v>
      </c>
      <c r="G5482" s="85">
        <v>1745979</v>
      </c>
      <c r="H5482" s="89"/>
      <c r="I5482" s="270" t="s">
        <v>11310</v>
      </c>
      <c r="J5482" s="89"/>
      <c r="K5482" s="89"/>
      <c r="L5482" s="89"/>
      <c r="M5482" s="89"/>
      <c r="N5482" s="271">
        <v>0</v>
      </c>
      <c r="O5482" s="271">
        <v>10</v>
      </c>
      <c r="P5482" s="89" t="s">
        <v>670</v>
      </c>
    </row>
    <row r="5483" spans="1:16" ht="51">
      <c r="A5483" s="268">
        <v>212</v>
      </c>
      <c r="B5483" s="89"/>
      <c r="C5483" s="269" t="s">
        <v>100</v>
      </c>
      <c r="D5483" s="84">
        <v>43614</v>
      </c>
      <c r="E5483" s="85" t="s">
        <v>9363</v>
      </c>
      <c r="F5483" s="85" t="s">
        <v>3</v>
      </c>
      <c r="G5483" s="85">
        <v>1745978</v>
      </c>
      <c r="H5483" s="89"/>
      <c r="I5483" s="270" t="s">
        <v>11311</v>
      </c>
      <c r="J5483" s="89"/>
      <c r="K5483" s="89"/>
      <c r="L5483" s="89"/>
      <c r="M5483" s="89"/>
      <c r="N5483" s="271">
        <v>0</v>
      </c>
      <c r="O5483" s="271">
        <v>535</v>
      </c>
      <c r="P5483" s="89" t="s">
        <v>670</v>
      </c>
    </row>
    <row r="5484" spans="1:16" ht="51">
      <c r="A5484" s="268">
        <v>249</v>
      </c>
      <c r="B5484" s="89"/>
      <c r="C5484" s="269" t="s">
        <v>112</v>
      </c>
      <c r="D5484" s="84">
        <v>43614</v>
      </c>
      <c r="E5484" s="85" t="s">
        <v>9364</v>
      </c>
      <c r="F5484" s="85" t="s">
        <v>3</v>
      </c>
      <c r="G5484" s="85">
        <v>1745976</v>
      </c>
      <c r="H5484" s="89"/>
      <c r="I5484" s="270" t="s">
        <v>11312</v>
      </c>
      <c r="J5484" s="89"/>
      <c r="K5484" s="89"/>
      <c r="L5484" s="89"/>
      <c r="M5484" s="89"/>
      <c r="N5484" s="271">
        <v>0</v>
      </c>
      <c r="O5484" s="271">
        <v>130</v>
      </c>
      <c r="P5484" s="89" t="s">
        <v>670</v>
      </c>
    </row>
    <row r="5485" spans="1:16" ht="63.75">
      <c r="A5485" s="268">
        <v>597</v>
      </c>
      <c r="B5485" s="89"/>
      <c r="C5485" s="269" t="s">
        <v>734</v>
      </c>
      <c r="D5485" s="84">
        <v>43614</v>
      </c>
      <c r="E5485" s="85" t="s">
        <v>9365</v>
      </c>
      <c r="F5485" s="85" t="s">
        <v>3</v>
      </c>
      <c r="G5485" s="85">
        <v>1745967</v>
      </c>
      <c r="H5485" s="89"/>
      <c r="I5485" s="270" t="s">
        <v>11313</v>
      </c>
      <c r="J5485" s="89"/>
      <c r="K5485" s="89"/>
      <c r="L5485" s="89"/>
      <c r="M5485" s="89"/>
      <c r="N5485" s="271">
        <v>0</v>
      </c>
      <c r="O5485" s="271">
        <v>156</v>
      </c>
      <c r="P5485" s="89" t="s">
        <v>670</v>
      </c>
    </row>
    <row r="5486" spans="1:16" ht="63.75">
      <c r="A5486" s="268">
        <v>597</v>
      </c>
      <c r="B5486" s="89"/>
      <c r="C5486" s="269" t="s">
        <v>734</v>
      </c>
      <c r="D5486" s="84">
        <v>43614</v>
      </c>
      <c r="E5486" s="85" t="s">
        <v>9366</v>
      </c>
      <c r="F5486" s="85" t="s">
        <v>3</v>
      </c>
      <c r="G5486" s="85">
        <v>1745964</v>
      </c>
      <c r="H5486" s="89"/>
      <c r="I5486" s="270" t="s">
        <v>11314</v>
      </c>
      <c r="J5486" s="89"/>
      <c r="K5486" s="89"/>
      <c r="L5486" s="89"/>
      <c r="M5486" s="89"/>
      <c r="N5486" s="271">
        <v>0</v>
      </c>
      <c r="O5486" s="271">
        <v>340.8</v>
      </c>
      <c r="P5486" s="89" t="s">
        <v>670</v>
      </c>
    </row>
    <row r="5487" spans="1:16" ht="51">
      <c r="A5487" s="268" t="s">
        <v>565</v>
      </c>
      <c r="B5487" s="89"/>
      <c r="C5487" s="269" t="s">
        <v>615</v>
      </c>
      <c r="D5487" s="84">
        <v>43614</v>
      </c>
      <c r="E5487" s="85" t="s">
        <v>9367</v>
      </c>
      <c r="F5487" s="85" t="s">
        <v>3</v>
      </c>
      <c r="G5487" s="85">
        <v>1745961</v>
      </c>
      <c r="H5487" s="89"/>
      <c r="I5487" s="270" t="s">
        <v>11315</v>
      </c>
      <c r="J5487" s="89"/>
      <c r="K5487" s="89"/>
      <c r="L5487" s="89"/>
      <c r="M5487" s="89"/>
      <c r="N5487" s="271">
        <v>0</v>
      </c>
      <c r="O5487" s="271">
        <v>98</v>
      </c>
      <c r="P5487" s="89" t="s">
        <v>670</v>
      </c>
    </row>
    <row r="5488" spans="1:16" ht="51">
      <c r="A5488" s="268">
        <v>20</v>
      </c>
      <c r="B5488" s="89"/>
      <c r="C5488" s="269" t="s">
        <v>44</v>
      </c>
      <c r="D5488" s="84">
        <v>43614</v>
      </c>
      <c r="E5488" s="85" t="s">
        <v>9368</v>
      </c>
      <c r="F5488" s="85" t="s">
        <v>3</v>
      </c>
      <c r="G5488" s="85">
        <v>1745957</v>
      </c>
      <c r="H5488" s="89"/>
      <c r="I5488" s="270" t="s">
        <v>11316</v>
      </c>
      <c r="J5488" s="89"/>
      <c r="K5488" s="89"/>
      <c r="L5488" s="89"/>
      <c r="M5488" s="89"/>
      <c r="N5488" s="271">
        <v>0</v>
      </c>
      <c r="O5488" s="271">
        <v>168</v>
      </c>
      <c r="P5488" s="89" t="s">
        <v>670</v>
      </c>
    </row>
    <row r="5489" spans="1:16" ht="38.25">
      <c r="A5489" s="268">
        <v>86</v>
      </c>
      <c r="B5489" s="89"/>
      <c r="C5489" s="269" t="s">
        <v>56</v>
      </c>
      <c r="D5489" s="84">
        <v>43614</v>
      </c>
      <c r="E5489" s="85" t="s">
        <v>9369</v>
      </c>
      <c r="F5489" s="85" t="s">
        <v>3</v>
      </c>
      <c r="G5489" s="85">
        <v>1745954</v>
      </c>
      <c r="H5489" s="89"/>
      <c r="I5489" s="270" t="s">
        <v>11317</v>
      </c>
      <c r="J5489" s="89"/>
      <c r="K5489" s="89"/>
      <c r="L5489" s="89"/>
      <c r="M5489" s="89"/>
      <c r="N5489" s="271">
        <v>0</v>
      </c>
      <c r="O5489" s="271">
        <v>0.35000000000000003</v>
      </c>
      <c r="P5489" s="89" t="s">
        <v>670</v>
      </c>
    </row>
    <row r="5490" spans="1:16" ht="51">
      <c r="A5490" s="268">
        <v>41</v>
      </c>
      <c r="B5490" s="89"/>
      <c r="C5490" s="269" t="s">
        <v>47</v>
      </c>
      <c r="D5490" s="84">
        <v>43614</v>
      </c>
      <c r="E5490" s="85" t="s">
        <v>9370</v>
      </c>
      <c r="F5490" s="85" t="s">
        <v>3</v>
      </c>
      <c r="G5490" s="85">
        <v>1745947</v>
      </c>
      <c r="H5490" s="89"/>
      <c r="I5490" s="270" t="s">
        <v>11318</v>
      </c>
      <c r="J5490" s="89"/>
      <c r="K5490" s="89"/>
      <c r="L5490" s="89"/>
      <c r="M5490" s="89"/>
      <c r="N5490" s="271">
        <v>0</v>
      </c>
      <c r="O5490" s="271">
        <v>1976</v>
      </c>
      <c r="P5490" s="89" t="s">
        <v>670</v>
      </c>
    </row>
    <row r="5491" spans="1:16" ht="63.75">
      <c r="A5491" s="268">
        <v>512</v>
      </c>
      <c r="B5491" s="89"/>
      <c r="C5491" s="269" t="s">
        <v>783</v>
      </c>
      <c r="D5491" s="84">
        <v>43614</v>
      </c>
      <c r="E5491" s="85" t="s">
        <v>9371</v>
      </c>
      <c r="F5491" s="85" t="s">
        <v>3</v>
      </c>
      <c r="G5491" s="85">
        <v>1745926</v>
      </c>
      <c r="H5491" s="89"/>
      <c r="I5491" s="270" t="s">
        <v>11319</v>
      </c>
      <c r="J5491" s="89"/>
      <c r="K5491" s="89"/>
      <c r="L5491" s="89"/>
      <c r="M5491" s="89"/>
      <c r="N5491" s="271">
        <v>0</v>
      </c>
      <c r="O5491" s="271">
        <v>4085</v>
      </c>
      <c r="P5491" s="89" t="s">
        <v>670</v>
      </c>
    </row>
    <row r="5492" spans="1:16" ht="51">
      <c r="A5492" s="268">
        <v>680</v>
      </c>
      <c r="B5492" s="89"/>
      <c r="C5492" s="269" t="s">
        <v>191</v>
      </c>
      <c r="D5492" s="84">
        <v>43614</v>
      </c>
      <c r="E5492" s="85" t="s">
        <v>9372</v>
      </c>
      <c r="F5492" s="85" t="s">
        <v>3</v>
      </c>
      <c r="G5492" s="85">
        <v>1745845</v>
      </c>
      <c r="H5492" s="89"/>
      <c r="I5492" s="270" t="s">
        <v>11320</v>
      </c>
      <c r="J5492" s="89"/>
      <c r="K5492" s="89"/>
      <c r="L5492" s="89"/>
      <c r="M5492" s="89"/>
      <c r="N5492" s="271">
        <v>0</v>
      </c>
      <c r="O5492" s="271">
        <v>27</v>
      </c>
      <c r="P5492" s="89" t="s">
        <v>670</v>
      </c>
    </row>
    <row r="5493" spans="1:16" ht="51">
      <c r="A5493" s="268">
        <v>290</v>
      </c>
      <c r="B5493" s="89"/>
      <c r="C5493" s="269" t="s">
        <v>128</v>
      </c>
      <c r="D5493" s="84">
        <v>43614</v>
      </c>
      <c r="E5493" s="85" t="s">
        <v>9373</v>
      </c>
      <c r="F5493" s="85" t="s">
        <v>3</v>
      </c>
      <c r="G5493" s="85">
        <v>1745835</v>
      </c>
      <c r="H5493" s="89"/>
      <c r="I5493" s="270" t="s">
        <v>11321</v>
      </c>
      <c r="J5493" s="89"/>
      <c r="K5493" s="89"/>
      <c r="L5493" s="89"/>
      <c r="M5493" s="89"/>
      <c r="N5493" s="271">
        <v>0</v>
      </c>
      <c r="O5493" s="271">
        <v>5856.59</v>
      </c>
      <c r="P5493" s="89" t="s">
        <v>670</v>
      </c>
    </row>
    <row r="5494" spans="1:16" ht="63.75">
      <c r="A5494" s="268" t="s">
        <v>565</v>
      </c>
      <c r="B5494" s="89"/>
      <c r="C5494" s="269" t="s">
        <v>615</v>
      </c>
      <c r="D5494" s="84">
        <v>43614</v>
      </c>
      <c r="E5494" s="85" t="s">
        <v>9374</v>
      </c>
      <c r="F5494" s="85" t="s">
        <v>3</v>
      </c>
      <c r="G5494" s="85">
        <v>1745819</v>
      </c>
      <c r="H5494" s="89"/>
      <c r="I5494" s="270" t="s">
        <v>11322</v>
      </c>
      <c r="J5494" s="89"/>
      <c r="K5494" s="89"/>
      <c r="L5494" s="89"/>
      <c r="M5494" s="89"/>
      <c r="N5494" s="271">
        <v>0</v>
      </c>
      <c r="O5494" s="271">
        <v>29993.3</v>
      </c>
      <c r="P5494" s="89" t="s">
        <v>670</v>
      </c>
    </row>
    <row r="5495" spans="1:16" ht="63.75">
      <c r="A5495" s="268">
        <v>35</v>
      </c>
      <c r="B5495" s="89"/>
      <c r="C5495" s="269" t="s">
        <v>46</v>
      </c>
      <c r="D5495" s="84">
        <v>43614</v>
      </c>
      <c r="E5495" s="85" t="s">
        <v>9375</v>
      </c>
      <c r="F5495" s="85" t="s">
        <v>3</v>
      </c>
      <c r="G5495" s="85">
        <v>1745818</v>
      </c>
      <c r="H5495" s="89"/>
      <c r="I5495" s="270" t="s">
        <v>11323</v>
      </c>
      <c r="J5495" s="89"/>
      <c r="K5495" s="89"/>
      <c r="L5495" s="89"/>
      <c r="M5495" s="89"/>
      <c r="N5495" s="271">
        <v>0</v>
      </c>
      <c r="O5495" s="271">
        <v>4847.4000000000005</v>
      </c>
      <c r="P5495" s="89" t="s">
        <v>670</v>
      </c>
    </row>
    <row r="5496" spans="1:16" ht="63.75">
      <c r="A5496" s="268">
        <v>47</v>
      </c>
      <c r="B5496" s="89"/>
      <c r="C5496" s="269" t="s">
        <v>49</v>
      </c>
      <c r="D5496" s="84">
        <v>43614</v>
      </c>
      <c r="E5496" s="85" t="s">
        <v>9376</v>
      </c>
      <c r="F5496" s="85" t="s">
        <v>3</v>
      </c>
      <c r="G5496" s="85">
        <v>1745817</v>
      </c>
      <c r="H5496" s="89"/>
      <c r="I5496" s="270" t="s">
        <v>11324</v>
      </c>
      <c r="J5496" s="89"/>
      <c r="K5496" s="89"/>
      <c r="L5496" s="89"/>
      <c r="M5496" s="89"/>
      <c r="N5496" s="271">
        <v>0</v>
      </c>
      <c r="O5496" s="271">
        <v>1000</v>
      </c>
      <c r="P5496" s="89" t="s">
        <v>670</v>
      </c>
    </row>
    <row r="5497" spans="1:16" ht="51">
      <c r="A5497" s="268" t="s">
        <v>565</v>
      </c>
      <c r="B5497" s="89"/>
      <c r="C5497" s="269" t="s">
        <v>615</v>
      </c>
      <c r="D5497" s="84">
        <v>43614</v>
      </c>
      <c r="E5497" s="85" t="s">
        <v>9377</v>
      </c>
      <c r="F5497" s="85" t="s">
        <v>3</v>
      </c>
      <c r="G5497" s="85">
        <v>1745814</v>
      </c>
      <c r="H5497" s="89"/>
      <c r="I5497" s="270" t="s">
        <v>11325</v>
      </c>
      <c r="J5497" s="89"/>
      <c r="K5497" s="89"/>
      <c r="L5497" s="89"/>
      <c r="M5497" s="89"/>
      <c r="N5497" s="271">
        <v>0</v>
      </c>
      <c r="O5497" s="271">
        <v>500</v>
      </c>
      <c r="P5497" s="89" t="s">
        <v>670</v>
      </c>
    </row>
    <row r="5498" spans="1:16" ht="51">
      <c r="A5498" s="268" t="s">
        <v>565</v>
      </c>
      <c r="B5498" s="89"/>
      <c r="C5498" s="269" t="s">
        <v>615</v>
      </c>
      <c r="D5498" s="84">
        <v>43614</v>
      </c>
      <c r="E5498" s="85" t="s">
        <v>9378</v>
      </c>
      <c r="F5498" s="85" t="s">
        <v>3</v>
      </c>
      <c r="G5498" s="85">
        <v>1745813</v>
      </c>
      <c r="H5498" s="89"/>
      <c r="I5498" s="270" t="s">
        <v>11326</v>
      </c>
      <c r="J5498" s="89"/>
      <c r="K5498" s="89"/>
      <c r="L5498" s="89"/>
      <c r="M5498" s="89"/>
      <c r="N5498" s="271">
        <v>0</v>
      </c>
      <c r="O5498" s="271">
        <v>1851.82</v>
      </c>
      <c r="P5498" s="89" t="s">
        <v>670</v>
      </c>
    </row>
    <row r="5499" spans="1:16" ht="63.75">
      <c r="A5499" s="268">
        <v>35</v>
      </c>
      <c r="B5499" s="89"/>
      <c r="C5499" s="269" t="s">
        <v>46</v>
      </c>
      <c r="D5499" s="84">
        <v>43614</v>
      </c>
      <c r="E5499" s="85" t="s">
        <v>9379</v>
      </c>
      <c r="F5499" s="85" t="s">
        <v>3</v>
      </c>
      <c r="G5499" s="85">
        <v>1745785</v>
      </c>
      <c r="H5499" s="89"/>
      <c r="I5499" s="270" t="s">
        <v>11327</v>
      </c>
      <c r="J5499" s="89"/>
      <c r="K5499" s="89"/>
      <c r="L5499" s="89"/>
      <c r="M5499" s="89"/>
      <c r="N5499" s="271">
        <v>0</v>
      </c>
      <c r="O5499" s="271">
        <v>0.99</v>
      </c>
      <c r="P5499" s="89" t="s">
        <v>670</v>
      </c>
    </row>
    <row r="5500" spans="1:16" ht="51">
      <c r="A5500" s="268">
        <v>35</v>
      </c>
      <c r="B5500" s="89"/>
      <c r="C5500" s="269" t="s">
        <v>46</v>
      </c>
      <c r="D5500" s="84">
        <v>43614</v>
      </c>
      <c r="E5500" s="85" t="s">
        <v>9380</v>
      </c>
      <c r="F5500" s="85" t="s">
        <v>3</v>
      </c>
      <c r="G5500" s="85">
        <v>1745783</v>
      </c>
      <c r="H5500" s="89"/>
      <c r="I5500" s="270" t="s">
        <v>11328</v>
      </c>
      <c r="J5500" s="89"/>
      <c r="K5500" s="89"/>
      <c r="L5500" s="89"/>
      <c r="M5500" s="89"/>
      <c r="N5500" s="271">
        <v>0</v>
      </c>
      <c r="O5500" s="271">
        <v>796.26</v>
      </c>
      <c r="P5500" s="89" t="s">
        <v>670</v>
      </c>
    </row>
    <row r="5501" spans="1:16" ht="63.75">
      <c r="A5501" s="268">
        <v>35</v>
      </c>
      <c r="B5501" s="89"/>
      <c r="C5501" s="269" t="s">
        <v>46</v>
      </c>
      <c r="D5501" s="84">
        <v>43614</v>
      </c>
      <c r="E5501" s="85" t="s">
        <v>9381</v>
      </c>
      <c r="F5501" s="85" t="s">
        <v>3</v>
      </c>
      <c r="G5501" s="85">
        <v>1745782</v>
      </c>
      <c r="H5501" s="89"/>
      <c r="I5501" s="270" t="s">
        <v>11329</v>
      </c>
      <c r="J5501" s="89"/>
      <c r="K5501" s="89"/>
      <c r="L5501" s="89"/>
      <c r="M5501" s="89"/>
      <c r="N5501" s="271">
        <v>0</v>
      </c>
      <c r="O5501" s="271">
        <v>150</v>
      </c>
      <c r="P5501" s="89" t="s">
        <v>670</v>
      </c>
    </row>
    <row r="5502" spans="1:16" ht="63.75">
      <c r="A5502" s="268">
        <v>46</v>
      </c>
      <c r="B5502" s="89"/>
      <c r="C5502" s="269" t="s">
        <v>48</v>
      </c>
      <c r="D5502" s="84">
        <v>43614</v>
      </c>
      <c r="E5502" s="85" t="s">
        <v>9382</v>
      </c>
      <c r="F5502" s="85" t="s">
        <v>3</v>
      </c>
      <c r="G5502" s="85">
        <v>1745775</v>
      </c>
      <c r="H5502" s="89"/>
      <c r="I5502" s="270" t="s">
        <v>11330</v>
      </c>
      <c r="J5502" s="89"/>
      <c r="K5502" s="89"/>
      <c r="L5502" s="89"/>
      <c r="M5502" s="89"/>
      <c r="N5502" s="271">
        <v>0</v>
      </c>
      <c r="O5502" s="271">
        <v>8280.11</v>
      </c>
      <c r="P5502" s="89" t="s">
        <v>670</v>
      </c>
    </row>
    <row r="5503" spans="1:16" ht="63.75">
      <c r="A5503" s="268">
        <v>46</v>
      </c>
      <c r="B5503" s="89"/>
      <c r="C5503" s="269" t="s">
        <v>48</v>
      </c>
      <c r="D5503" s="84">
        <v>43614</v>
      </c>
      <c r="E5503" s="85" t="s">
        <v>9383</v>
      </c>
      <c r="F5503" s="85" t="s">
        <v>3</v>
      </c>
      <c r="G5503" s="85">
        <v>1745773</v>
      </c>
      <c r="H5503" s="89"/>
      <c r="I5503" s="270" t="s">
        <v>11331</v>
      </c>
      <c r="J5503" s="89"/>
      <c r="K5503" s="89"/>
      <c r="L5503" s="89"/>
      <c r="M5503" s="89"/>
      <c r="N5503" s="271">
        <v>0</v>
      </c>
      <c r="O5503" s="271">
        <v>690594.98</v>
      </c>
      <c r="P5503" s="89" t="s">
        <v>670</v>
      </c>
    </row>
    <row r="5504" spans="1:16" ht="51">
      <c r="A5504" s="268">
        <v>46</v>
      </c>
      <c r="B5504" s="89"/>
      <c r="C5504" s="269" t="s">
        <v>48</v>
      </c>
      <c r="D5504" s="84">
        <v>43614</v>
      </c>
      <c r="E5504" s="85" t="s">
        <v>9384</v>
      </c>
      <c r="F5504" s="85" t="s">
        <v>3</v>
      </c>
      <c r="G5504" s="85">
        <v>1745762</v>
      </c>
      <c r="H5504" s="89"/>
      <c r="I5504" s="270" t="s">
        <v>11332</v>
      </c>
      <c r="J5504" s="89"/>
      <c r="K5504" s="89"/>
      <c r="L5504" s="89"/>
      <c r="M5504" s="89"/>
      <c r="N5504" s="271">
        <v>0</v>
      </c>
      <c r="O5504" s="271">
        <v>1000</v>
      </c>
      <c r="P5504" s="89" t="s">
        <v>670</v>
      </c>
    </row>
    <row r="5505" spans="1:16" ht="63.75">
      <c r="A5505" s="268">
        <v>598</v>
      </c>
      <c r="B5505" s="89"/>
      <c r="C5505" s="269" t="s">
        <v>727</v>
      </c>
      <c r="D5505" s="84">
        <v>43614</v>
      </c>
      <c r="E5505" s="85" t="s">
        <v>9385</v>
      </c>
      <c r="F5505" s="85" t="s">
        <v>3</v>
      </c>
      <c r="G5505" s="85">
        <v>1745757</v>
      </c>
      <c r="H5505" s="89"/>
      <c r="I5505" s="270" t="s">
        <v>11333</v>
      </c>
      <c r="J5505" s="89"/>
      <c r="K5505" s="89"/>
      <c r="L5505" s="89"/>
      <c r="M5505" s="89"/>
      <c r="N5505" s="271">
        <v>0</v>
      </c>
      <c r="O5505" s="271">
        <v>680</v>
      </c>
      <c r="P5505" s="89" t="s">
        <v>670</v>
      </c>
    </row>
    <row r="5506" spans="1:16" ht="63.75">
      <c r="A5506" s="268" t="s">
        <v>565</v>
      </c>
      <c r="B5506" s="89"/>
      <c r="C5506" s="269" t="s">
        <v>615</v>
      </c>
      <c r="D5506" s="84">
        <v>43614</v>
      </c>
      <c r="E5506" s="85" t="s">
        <v>9386</v>
      </c>
      <c r="F5506" s="85" t="s">
        <v>3</v>
      </c>
      <c r="G5506" s="85">
        <v>1745756</v>
      </c>
      <c r="H5506" s="89"/>
      <c r="I5506" s="270" t="s">
        <v>11334</v>
      </c>
      <c r="J5506" s="89"/>
      <c r="K5506" s="89"/>
      <c r="L5506" s="89"/>
      <c r="M5506" s="89"/>
      <c r="N5506" s="271">
        <v>0</v>
      </c>
      <c r="O5506" s="271">
        <v>98.18</v>
      </c>
      <c r="P5506" s="89" t="s">
        <v>670</v>
      </c>
    </row>
    <row r="5507" spans="1:16" ht="63.75">
      <c r="A5507" s="268" t="s">
        <v>565</v>
      </c>
      <c r="B5507" s="89"/>
      <c r="C5507" s="269" t="s">
        <v>615</v>
      </c>
      <c r="D5507" s="84">
        <v>43614</v>
      </c>
      <c r="E5507" s="85" t="s">
        <v>9387</v>
      </c>
      <c r="F5507" s="85" t="s">
        <v>3</v>
      </c>
      <c r="G5507" s="85">
        <v>1745755</v>
      </c>
      <c r="H5507" s="89"/>
      <c r="I5507" s="270" t="s">
        <v>11335</v>
      </c>
      <c r="J5507" s="89"/>
      <c r="K5507" s="89"/>
      <c r="L5507" s="89"/>
      <c r="M5507" s="89"/>
      <c r="N5507" s="271">
        <v>0</v>
      </c>
      <c r="O5507" s="271">
        <v>47.47</v>
      </c>
      <c r="P5507" s="89" t="s">
        <v>670</v>
      </c>
    </row>
    <row r="5508" spans="1:16" ht="51">
      <c r="A5508" s="268">
        <v>293</v>
      </c>
      <c r="B5508" s="89"/>
      <c r="C5508" s="269" t="s">
        <v>131</v>
      </c>
      <c r="D5508" s="84">
        <v>43614</v>
      </c>
      <c r="E5508" s="85" t="s">
        <v>9388</v>
      </c>
      <c r="F5508" s="85" t="s">
        <v>3</v>
      </c>
      <c r="G5508" s="85">
        <v>1745747</v>
      </c>
      <c r="H5508" s="89"/>
      <c r="I5508" s="270" t="s">
        <v>11336</v>
      </c>
      <c r="J5508" s="89"/>
      <c r="K5508" s="89"/>
      <c r="L5508" s="89"/>
      <c r="M5508" s="89"/>
      <c r="N5508" s="271">
        <v>0</v>
      </c>
      <c r="O5508" s="271">
        <v>185.5</v>
      </c>
      <c r="P5508" s="89" t="s">
        <v>670</v>
      </c>
    </row>
    <row r="5509" spans="1:16" ht="51">
      <c r="A5509" s="268">
        <v>134</v>
      </c>
      <c r="B5509" s="89"/>
      <c r="C5509" s="269" t="s">
        <v>70</v>
      </c>
      <c r="D5509" s="84">
        <v>43614</v>
      </c>
      <c r="E5509" s="85" t="s">
        <v>9389</v>
      </c>
      <c r="F5509" s="85" t="s">
        <v>3</v>
      </c>
      <c r="G5509" s="85">
        <v>1745740</v>
      </c>
      <c r="H5509" s="89"/>
      <c r="I5509" s="270" t="s">
        <v>11337</v>
      </c>
      <c r="J5509" s="89"/>
      <c r="K5509" s="89"/>
      <c r="L5509" s="89"/>
      <c r="M5509" s="89"/>
      <c r="N5509" s="271">
        <v>0</v>
      </c>
      <c r="O5509" s="271">
        <v>6500</v>
      </c>
      <c r="P5509" s="89" t="s">
        <v>670</v>
      </c>
    </row>
    <row r="5510" spans="1:16" ht="51">
      <c r="A5510" s="268">
        <v>70</v>
      </c>
      <c r="B5510" s="89"/>
      <c r="C5510" s="269" t="s">
        <v>53</v>
      </c>
      <c r="D5510" s="84">
        <v>43614</v>
      </c>
      <c r="E5510" s="85" t="s">
        <v>9390</v>
      </c>
      <c r="F5510" s="85" t="s">
        <v>3</v>
      </c>
      <c r="G5510" s="85">
        <v>1745891</v>
      </c>
      <c r="H5510" s="89"/>
      <c r="I5510" s="270" t="s">
        <v>11338</v>
      </c>
      <c r="J5510" s="89"/>
      <c r="K5510" s="89"/>
      <c r="L5510" s="89"/>
      <c r="M5510" s="89"/>
      <c r="N5510" s="271">
        <v>0</v>
      </c>
      <c r="O5510" s="271">
        <v>6206.9800000000005</v>
      </c>
      <c r="P5510" s="89" t="s">
        <v>670</v>
      </c>
    </row>
    <row r="5511" spans="1:16" ht="63.75">
      <c r="A5511" s="268">
        <v>70</v>
      </c>
      <c r="B5511" s="89"/>
      <c r="C5511" s="269" t="s">
        <v>53</v>
      </c>
      <c r="D5511" s="84">
        <v>43614</v>
      </c>
      <c r="E5511" s="85" t="s">
        <v>9391</v>
      </c>
      <c r="F5511" s="85" t="s">
        <v>3</v>
      </c>
      <c r="G5511" s="85">
        <v>1745890</v>
      </c>
      <c r="H5511" s="89"/>
      <c r="I5511" s="270" t="s">
        <v>11339</v>
      </c>
      <c r="J5511" s="89"/>
      <c r="K5511" s="89"/>
      <c r="L5511" s="89"/>
      <c r="M5511" s="89"/>
      <c r="N5511" s="271">
        <v>0</v>
      </c>
      <c r="O5511" s="271">
        <v>20</v>
      </c>
      <c r="P5511" s="89" t="s">
        <v>670</v>
      </c>
    </row>
    <row r="5512" spans="1:16" ht="63.75">
      <c r="A5512" s="268">
        <v>680</v>
      </c>
      <c r="B5512" s="89"/>
      <c r="C5512" s="269" t="s">
        <v>191</v>
      </c>
      <c r="D5512" s="84">
        <v>43614</v>
      </c>
      <c r="E5512" s="85" t="s">
        <v>9392</v>
      </c>
      <c r="F5512" s="85" t="s">
        <v>3</v>
      </c>
      <c r="G5512" s="85">
        <v>1745889</v>
      </c>
      <c r="H5512" s="89"/>
      <c r="I5512" s="270" t="s">
        <v>11340</v>
      </c>
      <c r="J5512" s="89"/>
      <c r="K5512" s="89"/>
      <c r="L5512" s="89"/>
      <c r="M5512" s="89"/>
      <c r="N5512" s="271">
        <v>0</v>
      </c>
      <c r="O5512" s="271">
        <v>1202.8900000000001</v>
      </c>
      <c r="P5512" s="89" t="s">
        <v>670</v>
      </c>
    </row>
    <row r="5513" spans="1:16" ht="63.75">
      <c r="A5513" s="268">
        <v>680</v>
      </c>
      <c r="B5513" s="89"/>
      <c r="C5513" s="269" t="s">
        <v>191</v>
      </c>
      <c r="D5513" s="84">
        <v>43614</v>
      </c>
      <c r="E5513" s="85" t="s">
        <v>9393</v>
      </c>
      <c r="F5513" s="85" t="s">
        <v>3</v>
      </c>
      <c r="G5513" s="85">
        <v>1745888</v>
      </c>
      <c r="H5513" s="89"/>
      <c r="I5513" s="270" t="s">
        <v>11341</v>
      </c>
      <c r="J5513" s="89"/>
      <c r="K5513" s="89"/>
      <c r="L5513" s="89"/>
      <c r="M5513" s="89"/>
      <c r="N5513" s="271">
        <v>0</v>
      </c>
      <c r="O5513" s="271">
        <v>1292.06</v>
      </c>
      <c r="P5513" s="89" t="s">
        <v>670</v>
      </c>
    </row>
    <row r="5514" spans="1:16" ht="63.75">
      <c r="A5514" s="268">
        <v>680</v>
      </c>
      <c r="B5514" s="89"/>
      <c r="C5514" s="269" t="s">
        <v>191</v>
      </c>
      <c r="D5514" s="84">
        <v>43614</v>
      </c>
      <c r="E5514" s="85" t="s">
        <v>9394</v>
      </c>
      <c r="F5514" s="85" t="s">
        <v>3</v>
      </c>
      <c r="G5514" s="85">
        <v>1745887</v>
      </c>
      <c r="H5514" s="89"/>
      <c r="I5514" s="270" t="s">
        <v>11342</v>
      </c>
      <c r="J5514" s="89"/>
      <c r="K5514" s="89"/>
      <c r="L5514" s="89"/>
      <c r="M5514" s="89"/>
      <c r="N5514" s="271">
        <v>0</v>
      </c>
      <c r="O5514" s="271">
        <v>2286.27</v>
      </c>
      <c r="P5514" s="89" t="s">
        <v>670</v>
      </c>
    </row>
    <row r="5515" spans="1:16" ht="102" hidden="1">
      <c r="A5515" s="268">
        <v>197</v>
      </c>
      <c r="B5515" s="89"/>
      <c r="C5515" s="269" t="s">
        <v>1353</v>
      </c>
      <c r="D5515" s="84">
        <v>43614</v>
      </c>
      <c r="E5515" s="85" t="s">
        <v>9395</v>
      </c>
      <c r="F5515" s="85" t="s">
        <v>629</v>
      </c>
      <c r="G5515" s="85">
        <v>8102</v>
      </c>
      <c r="H5515" s="89"/>
      <c r="I5515" s="270" t="s">
        <v>11343</v>
      </c>
      <c r="J5515" s="89"/>
      <c r="K5515" s="89"/>
      <c r="L5515" s="89"/>
      <c r="M5515" s="89"/>
      <c r="N5515" s="271">
        <v>206.76</v>
      </c>
      <c r="O5515" s="271">
        <v>0</v>
      </c>
      <c r="P5515" s="89" t="s">
        <v>670</v>
      </c>
    </row>
    <row r="5516" spans="1:16" ht="102" hidden="1">
      <c r="A5516" s="268">
        <v>576</v>
      </c>
      <c r="B5516" s="89"/>
      <c r="C5516" s="269" t="s">
        <v>1367</v>
      </c>
      <c r="D5516" s="84">
        <v>43614</v>
      </c>
      <c r="E5516" s="85" t="s">
        <v>9396</v>
      </c>
      <c r="F5516" s="85" t="s">
        <v>629</v>
      </c>
      <c r="G5516" s="85">
        <v>8106</v>
      </c>
      <c r="H5516" s="89"/>
      <c r="I5516" s="270" t="s">
        <v>11344</v>
      </c>
      <c r="J5516" s="89"/>
      <c r="K5516" s="89"/>
      <c r="L5516" s="89"/>
      <c r="M5516" s="89"/>
      <c r="N5516" s="271">
        <v>111.01</v>
      </c>
      <c r="O5516" s="271">
        <v>0</v>
      </c>
      <c r="P5516" s="89" t="s">
        <v>670</v>
      </c>
    </row>
    <row r="5517" spans="1:16" ht="51" hidden="1">
      <c r="A5517" s="268">
        <v>342</v>
      </c>
      <c r="B5517" s="89"/>
      <c r="C5517" s="269" t="s">
        <v>148</v>
      </c>
      <c r="D5517" s="84">
        <v>43614</v>
      </c>
      <c r="E5517" s="85" t="s">
        <v>9397</v>
      </c>
      <c r="F5517" s="85" t="s">
        <v>6</v>
      </c>
      <c r="G5517" s="85">
        <v>1124601</v>
      </c>
      <c r="H5517" s="89"/>
      <c r="I5517" s="270" t="s">
        <v>751</v>
      </c>
      <c r="J5517" s="89"/>
      <c r="K5517" s="89"/>
      <c r="L5517" s="89"/>
      <c r="M5517" s="89"/>
      <c r="N5517" s="271">
        <v>0</v>
      </c>
      <c r="O5517" s="271">
        <v>648681.73</v>
      </c>
      <c r="P5517" s="89" t="s">
        <v>670</v>
      </c>
    </row>
    <row r="5518" spans="1:16" ht="76.5" hidden="1">
      <c r="A5518" s="268">
        <v>25</v>
      </c>
      <c r="B5518" s="89"/>
      <c r="C5518" s="269" t="s">
        <v>45</v>
      </c>
      <c r="D5518" s="84">
        <v>43614</v>
      </c>
      <c r="E5518" s="85" t="s">
        <v>9398</v>
      </c>
      <c r="F5518" s="85" t="s">
        <v>671</v>
      </c>
      <c r="G5518" s="85">
        <v>457698</v>
      </c>
      <c r="H5518" s="89"/>
      <c r="I5518" s="270" t="s">
        <v>11345</v>
      </c>
      <c r="J5518" s="89"/>
      <c r="K5518" s="89"/>
      <c r="L5518" s="89"/>
      <c r="M5518" s="89"/>
      <c r="N5518" s="271">
        <v>394601.68</v>
      </c>
      <c r="O5518" s="271">
        <v>0</v>
      </c>
      <c r="P5518" s="89" t="s">
        <v>670</v>
      </c>
    </row>
    <row r="5519" spans="1:16" ht="51" hidden="1">
      <c r="A5519" s="268">
        <v>513</v>
      </c>
      <c r="B5519" s="89"/>
      <c r="C5519" s="269" t="s">
        <v>171</v>
      </c>
      <c r="D5519" s="84">
        <v>43614</v>
      </c>
      <c r="E5519" s="85" t="s">
        <v>9399</v>
      </c>
      <c r="F5519" s="85" t="s">
        <v>15</v>
      </c>
      <c r="G5519" s="85">
        <v>1051409</v>
      </c>
      <c r="H5519" s="89"/>
      <c r="I5519" s="270" t="s">
        <v>5419</v>
      </c>
      <c r="J5519" s="89"/>
      <c r="K5519" s="89"/>
      <c r="L5519" s="89"/>
      <c r="M5519" s="89"/>
      <c r="N5519" s="271">
        <v>50</v>
      </c>
      <c r="O5519" s="271">
        <v>0</v>
      </c>
      <c r="P5519" s="89" t="s">
        <v>670</v>
      </c>
    </row>
    <row r="5520" spans="1:16" ht="63.75" hidden="1">
      <c r="A5520" s="268" t="s">
        <v>556</v>
      </c>
      <c r="B5520" s="89"/>
      <c r="C5520" s="269" t="s">
        <v>616</v>
      </c>
      <c r="D5520" s="84">
        <v>43614</v>
      </c>
      <c r="E5520" s="85" t="s">
        <v>9400</v>
      </c>
      <c r="F5520" s="85" t="s">
        <v>6</v>
      </c>
      <c r="G5520" s="85">
        <v>1124836</v>
      </c>
      <c r="H5520" s="89"/>
      <c r="I5520" s="270" t="s">
        <v>11346</v>
      </c>
      <c r="J5520" s="89"/>
      <c r="K5520" s="89"/>
      <c r="L5520" s="89"/>
      <c r="M5520" s="89"/>
      <c r="N5520" s="271">
        <v>0</v>
      </c>
      <c r="O5520" s="271">
        <v>5619</v>
      </c>
      <c r="P5520" s="89" t="s">
        <v>670</v>
      </c>
    </row>
    <row r="5521" spans="1:16" ht="63.75" hidden="1">
      <c r="A5521" s="268" t="s">
        <v>556</v>
      </c>
      <c r="B5521" s="89"/>
      <c r="C5521" s="269" t="s">
        <v>616</v>
      </c>
      <c r="D5521" s="84">
        <v>43614</v>
      </c>
      <c r="E5521" s="85" t="s">
        <v>9401</v>
      </c>
      <c r="F5521" s="85" t="s">
        <v>6</v>
      </c>
      <c r="G5521" s="85">
        <v>1124837</v>
      </c>
      <c r="H5521" s="89"/>
      <c r="I5521" s="270" t="s">
        <v>11347</v>
      </c>
      <c r="J5521" s="89"/>
      <c r="K5521" s="89"/>
      <c r="L5521" s="89"/>
      <c r="M5521" s="89"/>
      <c r="N5521" s="271">
        <v>0</v>
      </c>
      <c r="O5521" s="271">
        <v>2809</v>
      </c>
      <c r="P5521" s="89" t="s">
        <v>670</v>
      </c>
    </row>
    <row r="5522" spans="1:16" ht="89.25" hidden="1">
      <c r="A5522" s="268">
        <v>376</v>
      </c>
      <c r="B5522" s="89"/>
      <c r="C5522" s="269" t="s">
        <v>638</v>
      </c>
      <c r="D5522" s="84">
        <v>43614</v>
      </c>
      <c r="E5522" s="85" t="s">
        <v>9402</v>
      </c>
      <c r="F5522" s="85" t="s">
        <v>11</v>
      </c>
      <c r="G5522" s="85">
        <v>955431</v>
      </c>
      <c r="H5522" s="89"/>
      <c r="I5522" s="270" t="s">
        <v>11348</v>
      </c>
      <c r="J5522" s="89"/>
      <c r="K5522" s="89"/>
      <c r="L5522" s="89"/>
      <c r="M5522" s="89"/>
      <c r="N5522" s="271">
        <v>490</v>
      </c>
      <c r="O5522" s="271">
        <v>0</v>
      </c>
      <c r="P5522" s="89" t="s">
        <v>670</v>
      </c>
    </row>
    <row r="5523" spans="1:16" ht="63.75" hidden="1">
      <c r="A5523" s="268">
        <v>35</v>
      </c>
      <c r="B5523" s="89"/>
      <c r="C5523" s="269" t="s">
        <v>46</v>
      </c>
      <c r="D5523" s="84">
        <v>43614</v>
      </c>
      <c r="E5523" s="85" t="s">
        <v>9403</v>
      </c>
      <c r="F5523" s="85" t="s">
        <v>671</v>
      </c>
      <c r="G5523" s="85">
        <v>457696</v>
      </c>
      <c r="H5523" s="89"/>
      <c r="I5523" s="270" t="s">
        <v>11349</v>
      </c>
      <c r="J5523" s="89"/>
      <c r="K5523" s="89"/>
      <c r="L5523" s="89"/>
      <c r="M5523" s="89"/>
      <c r="N5523" s="271">
        <v>0</v>
      </c>
      <c r="O5523" s="271">
        <v>13845.67</v>
      </c>
      <c r="P5523" s="89" t="s">
        <v>670</v>
      </c>
    </row>
    <row r="5524" spans="1:16" ht="76.5" hidden="1">
      <c r="A5524" s="268" t="s">
        <v>557</v>
      </c>
      <c r="B5524" s="89"/>
      <c r="C5524" s="269" t="s">
        <v>781</v>
      </c>
      <c r="D5524" s="84">
        <v>43614</v>
      </c>
      <c r="E5524" s="85" t="s">
        <v>9404</v>
      </c>
      <c r="F5524" s="85" t="s">
        <v>6</v>
      </c>
      <c r="G5524" s="85">
        <v>1125136</v>
      </c>
      <c r="H5524" s="89"/>
      <c r="I5524" s="270" t="s">
        <v>11350</v>
      </c>
      <c r="J5524" s="89"/>
      <c r="K5524" s="89"/>
      <c r="L5524" s="89"/>
      <c r="M5524" s="89"/>
      <c r="N5524" s="271">
        <v>0</v>
      </c>
      <c r="O5524" s="271">
        <v>50000</v>
      </c>
      <c r="P5524" s="89" t="s">
        <v>670</v>
      </c>
    </row>
    <row r="5525" spans="1:16" ht="76.5" hidden="1">
      <c r="A5525" s="268">
        <v>10</v>
      </c>
      <c r="B5525" s="89"/>
      <c r="C5525" s="269" t="s">
        <v>41</v>
      </c>
      <c r="D5525" s="84">
        <v>43614</v>
      </c>
      <c r="E5525" s="85" t="s">
        <v>9405</v>
      </c>
      <c r="F5525" s="85" t="s">
        <v>6</v>
      </c>
      <c r="G5525" s="85">
        <v>1052015</v>
      </c>
      <c r="H5525" s="89"/>
      <c r="I5525" s="270" t="s">
        <v>11351</v>
      </c>
      <c r="J5525" s="89"/>
      <c r="K5525" s="89"/>
      <c r="L5525" s="89"/>
      <c r="M5525" s="89"/>
      <c r="N5525" s="271">
        <v>0</v>
      </c>
      <c r="O5525" s="271">
        <v>242336.36</v>
      </c>
      <c r="P5525" s="89" t="s">
        <v>670</v>
      </c>
    </row>
    <row r="5526" spans="1:16" ht="51" hidden="1">
      <c r="A5526" s="268">
        <v>10</v>
      </c>
      <c r="B5526" s="89"/>
      <c r="C5526" s="269" t="s">
        <v>41</v>
      </c>
      <c r="D5526" s="84">
        <v>43614</v>
      </c>
      <c r="E5526" s="85" t="s">
        <v>9406</v>
      </c>
      <c r="F5526" s="85" t="s">
        <v>6</v>
      </c>
      <c r="G5526" s="85">
        <v>1051873</v>
      </c>
      <c r="H5526" s="89"/>
      <c r="I5526" s="270" t="s">
        <v>11352</v>
      </c>
      <c r="J5526" s="89"/>
      <c r="K5526" s="89"/>
      <c r="L5526" s="89"/>
      <c r="M5526" s="89"/>
      <c r="N5526" s="271">
        <v>0</v>
      </c>
      <c r="O5526" s="271">
        <v>12690.18</v>
      </c>
      <c r="P5526" s="89" t="s">
        <v>670</v>
      </c>
    </row>
    <row r="5527" spans="1:16" ht="63.75" hidden="1">
      <c r="A5527" s="268">
        <v>10</v>
      </c>
      <c r="B5527" s="89"/>
      <c r="C5527" s="269" t="s">
        <v>41</v>
      </c>
      <c r="D5527" s="84">
        <v>43614</v>
      </c>
      <c r="E5527" s="85" t="s">
        <v>9407</v>
      </c>
      <c r="F5527" s="85" t="s">
        <v>6</v>
      </c>
      <c r="G5527" s="85">
        <v>1051869</v>
      </c>
      <c r="H5527" s="89"/>
      <c r="I5527" s="270" t="s">
        <v>11353</v>
      </c>
      <c r="J5527" s="89"/>
      <c r="K5527" s="89"/>
      <c r="L5527" s="89"/>
      <c r="M5527" s="89"/>
      <c r="N5527" s="271">
        <v>0</v>
      </c>
      <c r="O5527" s="271">
        <v>121181.9</v>
      </c>
      <c r="P5527" s="89" t="s">
        <v>670</v>
      </c>
    </row>
    <row r="5528" spans="1:16" ht="63.75" hidden="1">
      <c r="A5528" s="268">
        <v>597</v>
      </c>
      <c r="B5528" s="89"/>
      <c r="C5528" s="269" t="s">
        <v>734</v>
      </c>
      <c r="D5528" s="84">
        <v>43614</v>
      </c>
      <c r="E5528" s="85" t="s">
        <v>9408</v>
      </c>
      <c r="F5528" s="85" t="s">
        <v>15</v>
      </c>
      <c r="G5528" s="85">
        <v>1051866</v>
      </c>
      <c r="H5528" s="89"/>
      <c r="I5528" s="270" t="s">
        <v>11354</v>
      </c>
      <c r="J5528" s="89"/>
      <c r="K5528" s="89"/>
      <c r="L5528" s="89"/>
      <c r="M5528" s="89"/>
      <c r="N5528" s="271">
        <v>50</v>
      </c>
      <c r="O5528" s="271">
        <v>0</v>
      </c>
      <c r="P5528" s="89" t="s">
        <v>670</v>
      </c>
    </row>
    <row r="5529" spans="1:16" ht="63.75" hidden="1">
      <c r="A5529" s="268">
        <v>597</v>
      </c>
      <c r="B5529" s="89"/>
      <c r="C5529" s="269" t="s">
        <v>734</v>
      </c>
      <c r="D5529" s="84">
        <v>43614</v>
      </c>
      <c r="E5529" s="85" t="s">
        <v>9409</v>
      </c>
      <c r="F5529" s="85" t="s">
        <v>15</v>
      </c>
      <c r="G5529" s="85">
        <v>1051868</v>
      </c>
      <c r="H5529" s="89"/>
      <c r="I5529" s="270" t="s">
        <v>11355</v>
      </c>
      <c r="J5529" s="89"/>
      <c r="K5529" s="89"/>
      <c r="L5529" s="89"/>
      <c r="M5529" s="89"/>
      <c r="N5529" s="271">
        <v>50</v>
      </c>
      <c r="O5529" s="271">
        <v>0</v>
      </c>
      <c r="P5529" s="89" t="s">
        <v>670</v>
      </c>
    </row>
    <row r="5530" spans="1:16" ht="63.75" hidden="1">
      <c r="A5530" s="268">
        <v>10</v>
      </c>
      <c r="B5530" s="89"/>
      <c r="C5530" s="269" t="s">
        <v>41</v>
      </c>
      <c r="D5530" s="84">
        <v>43614</v>
      </c>
      <c r="E5530" s="85" t="s">
        <v>9410</v>
      </c>
      <c r="F5530" s="85" t="s">
        <v>15</v>
      </c>
      <c r="G5530" s="85">
        <v>1051870</v>
      </c>
      <c r="H5530" s="89"/>
      <c r="I5530" s="270" t="s">
        <v>11356</v>
      </c>
      <c r="J5530" s="89"/>
      <c r="K5530" s="89"/>
      <c r="L5530" s="89"/>
      <c r="M5530" s="89"/>
      <c r="N5530" s="271">
        <v>50</v>
      </c>
      <c r="O5530" s="271">
        <v>0</v>
      </c>
      <c r="P5530" s="89" t="s">
        <v>670</v>
      </c>
    </row>
    <row r="5531" spans="1:16" ht="63.75" hidden="1">
      <c r="A5531" s="268">
        <v>513</v>
      </c>
      <c r="B5531" s="89"/>
      <c r="C5531" s="269" t="s">
        <v>171</v>
      </c>
      <c r="D5531" s="84">
        <v>43614</v>
      </c>
      <c r="E5531" s="85" t="s">
        <v>9411</v>
      </c>
      <c r="F5531" s="85" t="s">
        <v>15</v>
      </c>
      <c r="G5531" s="85">
        <v>1051872</v>
      </c>
      <c r="H5531" s="89"/>
      <c r="I5531" s="270" t="s">
        <v>11357</v>
      </c>
      <c r="J5531" s="89"/>
      <c r="K5531" s="89"/>
      <c r="L5531" s="89"/>
      <c r="M5531" s="89"/>
      <c r="N5531" s="271">
        <v>50</v>
      </c>
      <c r="O5531" s="271">
        <v>0</v>
      </c>
      <c r="P5531" s="89" t="s">
        <v>670</v>
      </c>
    </row>
    <row r="5532" spans="1:16" ht="51" hidden="1">
      <c r="A5532" s="268">
        <v>10</v>
      </c>
      <c r="B5532" s="89"/>
      <c r="C5532" s="269" t="s">
        <v>41</v>
      </c>
      <c r="D5532" s="84">
        <v>43614</v>
      </c>
      <c r="E5532" s="85" t="s">
        <v>9412</v>
      </c>
      <c r="F5532" s="85" t="s">
        <v>15</v>
      </c>
      <c r="G5532" s="85">
        <v>1051874</v>
      </c>
      <c r="H5532" s="89"/>
      <c r="I5532" s="270" t="s">
        <v>11358</v>
      </c>
      <c r="J5532" s="89"/>
      <c r="K5532" s="89"/>
      <c r="L5532" s="89"/>
      <c r="M5532" s="89"/>
      <c r="N5532" s="271">
        <v>50</v>
      </c>
      <c r="O5532" s="271">
        <v>0</v>
      </c>
      <c r="P5532" s="89" t="s">
        <v>670</v>
      </c>
    </row>
    <row r="5533" spans="1:16" ht="76.5" hidden="1">
      <c r="A5533" s="268">
        <v>287</v>
      </c>
      <c r="B5533" s="89"/>
      <c r="C5533" s="269" t="s">
        <v>126</v>
      </c>
      <c r="D5533" s="84">
        <v>43614</v>
      </c>
      <c r="E5533" s="85" t="s">
        <v>9413</v>
      </c>
      <c r="F5533" s="85" t="s">
        <v>11</v>
      </c>
      <c r="G5533" s="85">
        <v>1051875</v>
      </c>
      <c r="H5533" s="89"/>
      <c r="I5533" s="270" t="s">
        <v>11359</v>
      </c>
      <c r="J5533" s="89"/>
      <c r="K5533" s="89"/>
      <c r="L5533" s="89"/>
      <c r="M5533" s="89"/>
      <c r="N5533" s="271">
        <v>50</v>
      </c>
      <c r="O5533" s="271">
        <v>0</v>
      </c>
      <c r="P5533" s="89" t="s">
        <v>670</v>
      </c>
    </row>
    <row r="5534" spans="1:16" ht="51" hidden="1">
      <c r="A5534" s="268">
        <v>513</v>
      </c>
      <c r="B5534" s="89"/>
      <c r="C5534" s="269" t="s">
        <v>171</v>
      </c>
      <c r="D5534" s="84">
        <v>43614</v>
      </c>
      <c r="E5534" s="85" t="s">
        <v>9414</v>
      </c>
      <c r="F5534" s="85" t="s">
        <v>15</v>
      </c>
      <c r="G5534" s="85">
        <v>1052014</v>
      </c>
      <c r="H5534" s="89"/>
      <c r="I5534" s="270" t="s">
        <v>744</v>
      </c>
      <c r="J5534" s="89"/>
      <c r="K5534" s="89"/>
      <c r="L5534" s="89"/>
      <c r="M5534" s="89"/>
      <c r="N5534" s="271">
        <v>50</v>
      </c>
      <c r="O5534" s="271">
        <v>0</v>
      </c>
      <c r="P5534" s="89" t="s">
        <v>670</v>
      </c>
    </row>
    <row r="5535" spans="1:16" ht="63.75" hidden="1">
      <c r="A5535" s="268">
        <v>10</v>
      </c>
      <c r="B5535" s="89"/>
      <c r="C5535" s="269" t="s">
        <v>41</v>
      </c>
      <c r="D5535" s="84">
        <v>43614</v>
      </c>
      <c r="E5535" s="85" t="s">
        <v>9415</v>
      </c>
      <c r="F5535" s="85" t="s">
        <v>15</v>
      </c>
      <c r="G5535" s="85">
        <v>1052016</v>
      </c>
      <c r="H5535" s="89"/>
      <c r="I5535" s="270" t="s">
        <v>11360</v>
      </c>
      <c r="J5535" s="89"/>
      <c r="K5535" s="89"/>
      <c r="L5535" s="89"/>
      <c r="M5535" s="89"/>
      <c r="N5535" s="271">
        <v>50</v>
      </c>
      <c r="O5535" s="271">
        <v>0</v>
      </c>
      <c r="P5535" s="89" t="s">
        <v>670</v>
      </c>
    </row>
    <row r="5536" spans="1:16" ht="51" hidden="1">
      <c r="A5536" s="268">
        <v>862</v>
      </c>
      <c r="B5536" s="89"/>
      <c r="C5536" s="269" t="s">
        <v>199</v>
      </c>
      <c r="D5536" s="84">
        <v>43614</v>
      </c>
      <c r="E5536" s="85" t="s">
        <v>9416</v>
      </c>
      <c r="F5536" s="85" t="s">
        <v>11</v>
      </c>
      <c r="G5536" s="85">
        <v>955523</v>
      </c>
      <c r="H5536" s="89"/>
      <c r="I5536" s="270" t="s">
        <v>11361</v>
      </c>
      <c r="J5536" s="89"/>
      <c r="K5536" s="89"/>
      <c r="L5536" s="89"/>
      <c r="M5536" s="89"/>
      <c r="N5536" s="271">
        <v>50</v>
      </c>
      <c r="O5536" s="271">
        <v>0</v>
      </c>
      <c r="P5536" s="89" t="s">
        <v>670</v>
      </c>
    </row>
    <row r="5537" spans="1:16" ht="89.25" hidden="1">
      <c r="A5537" s="268">
        <v>862</v>
      </c>
      <c r="B5537" s="89"/>
      <c r="C5537" s="269" t="s">
        <v>199</v>
      </c>
      <c r="D5537" s="84">
        <v>43614</v>
      </c>
      <c r="E5537" s="85" t="s">
        <v>9417</v>
      </c>
      <c r="F5537" s="85" t="s">
        <v>11</v>
      </c>
      <c r="G5537" s="85">
        <v>955524</v>
      </c>
      <c r="H5537" s="89"/>
      <c r="I5537" s="270" t="s">
        <v>11362</v>
      </c>
      <c r="J5537" s="89"/>
      <c r="K5537" s="89"/>
      <c r="L5537" s="89"/>
      <c r="M5537" s="89"/>
      <c r="N5537" s="271">
        <v>50</v>
      </c>
      <c r="O5537" s="271">
        <v>0</v>
      </c>
      <c r="P5537" s="89" t="s">
        <v>670</v>
      </c>
    </row>
    <row r="5538" spans="1:16" ht="63.75" hidden="1">
      <c r="A5538" s="268">
        <v>119</v>
      </c>
      <c r="B5538" s="89"/>
      <c r="C5538" s="269" t="s">
        <v>63</v>
      </c>
      <c r="D5538" s="84">
        <v>43614</v>
      </c>
      <c r="E5538" s="85" t="s">
        <v>9418</v>
      </c>
      <c r="F5538" s="85" t="s">
        <v>11</v>
      </c>
      <c r="G5538" s="85">
        <v>955545</v>
      </c>
      <c r="H5538" s="89"/>
      <c r="I5538" s="270" t="s">
        <v>11363</v>
      </c>
      <c r="J5538" s="89"/>
      <c r="K5538" s="89"/>
      <c r="L5538" s="89"/>
      <c r="M5538" s="89"/>
      <c r="N5538" s="271">
        <v>50</v>
      </c>
      <c r="O5538" s="271">
        <v>0</v>
      </c>
      <c r="P5538" s="89" t="s">
        <v>670</v>
      </c>
    </row>
    <row r="5539" spans="1:16" ht="51" hidden="1">
      <c r="A5539" s="268">
        <v>119</v>
      </c>
      <c r="B5539" s="89"/>
      <c r="C5539" s="269" t="s">
        <v>63</v>
      </c>
      <c r="D5539" s="84">
        <v>43614</v>
      </c>
      <c r="E5539" s="85" t="s">
        <v>9419</v>
      </c>
      <c r="F5539" s="85" t="s">
        <v>11</v>
      </c>
      <c r="G5539" s="85">
        <v>955546</v>
      </c>
      <c r="H5539" s="89"/>
      <c r="I5539" s="270" t="s">
        <v>11364</v>
      </c>
      <c r="J5539" s="89"/>
      <c r="K5539" s="89"/>
      <c r="L5539" s="89"/>
      <c r="M5539" s="89"/>
      <c r="N5539" s="271">
        <v>50</v>
      </c>
      <c r="O5539" s="271">
        <v>0</v>
      </c>
      <c r="P5539" s="89" t="s">
        <v>670</v>
      </c>
    </row>
    <row r="5540" spans="1:16" ht="51" hidden="1">
      <c r="A5540" s="268">
        <v>119</v>
      </c>
      <c r="B5540" s="89"/>
      <c r="C5540" s="269" t="s">
        <v>63</v>
      </c>
      <c r="D5540" s="84">
        <v>43614</v>
      </c>
      <c r="E5540" s="85" t="s">
        <v>9420</v>
      </c>
      <c r="F5540" s="85" t="s">
        <v>11</v>
      </c>
      <c r="G5540" s="85">
        <v>955548</v>
      </c>
      <c r="H5540" s="89"/>
      <c r="I5540" s="270" t="s">
        <v>11365</v>
      </c>
      <c r="J5540" s="89"/>
      <c r="K5540" s="89"/>
      <c r="L5540" s="89"/>
      <c r="M5540" s="89"/>
      <c r="N5540" s="271">
        <v>50</v>
      </c>
      <c r="O5540" s="271">
        <v>0</v>
      </c>
      <c r="P5540" s="89" t="s">
        <v>670</v>
      </c>
    </row>
    <row r="5541" spans="1:16" ht="51" hidden="1">
      <c r="A5541" s="268">
        <v>117</v>
      </c>
      <c r="B5541" s="89"/>
      <c r="C5541" s="269" t="s">
        <v>62</v>
      </c>
      <c r="D5541" s="84">
        <v>43614</v>
      </c>
      <c r="E5541" s="85" t="s">
        <v>9421</v>
      </c>
      <c r="F5541" s="85" t="s">
        <v>11</v>
      </c>
      <c r="G5541" s="85">
        <v>955552</v>
      </c>
      <c r="H5541" s="89"/>
      <c r="I5541" s="270" t="s">
        <v>11366</v>
      </c>
      <c r="J5541" s="89"/>
      <c r="K5541" s="89"/>
      <c r="L5541" s="89"/>
      <c r="M5541" s="89"/>
      <c r="N5541" s="271">
        <v>50</v>
      </c>
      <c r="O5541" s="271">
        <v>0</v>
      </c>
      <c r="P5541" s="89" t="s">
        <v>670</v>
      </c>
    </row>
    <row r="5542" spans="1:16" ht="63.75" hidden="1">
      <c r="A5542" s="268" t="s">
        <v>556</v>
      </c>
      <c r="B5542" s="89"/>
      <c r="C5542" s="269" t="s">
        <v>616</v>
      </c>
      <c r="D5542" s="84">
        <v>43614</v>
      </c>
      <c r="E5542" s="85" t="s">
        <v>9422</v>
      </c>
      <c r="F5542" s="85" t="s">
        <v>11</v>
      </c>
      <c r="G5542" s="85">
        <v>955562</v>
      </c>
      <c r="H5542" s="89"/>
      <c r="I5542" s="270" t="s">
        <v>752</v>
      </c>
      <c r="J5542" s="89"/>
      <c r="K5542" s="89"/>
      <c r="L5542" s="89"/>
      <c r="M5542" s="89"/>
      <c r="N5542" s="271">
        <v>50</v>
      </c>
      <c r="O5542" s="271">
        <v>0</v>
      </c>
      <c r="P5542" s="89" t="s">
        <v>670</v>
      </c>
    </row>
    <row r="5543" spans="1:16" ht="63.75" hidden="1">
      <c r="A5543" s="268">
        <v>117</v>
      </c>
      <c r="B5543" s="89"/>
      <c r="C5543" s="269" t="s">
        <v>62</v>
      </c>
      <c r="D5543" s="84">
        <v>43614</v>
      </c>
      <c r="E5543" s="85" t="s">
        <v>9423</v>
      </c>
      <c r="F5543" s="85" t="s">
        <v>11</v>
      </c>
      <c r="G5543" s="85">
        <v>955575</v>
      </c>
      <c r="H5543" s="89"/>
      <c r="I5543" s="270" t="s">
        <v>11367</v>
      </c>
      <c r="J5543" s="89"/>
      <c r="K5543" s="89"/>
      <c r="L5543" s="89"/>
      <c r="M5543" s="89"/>
      <c r="N5543" s="271">
        <v>50</v>
      </c>
      <c r="O5543" s="271">
        <v>0</v>
      </c>
      <c r="P5543" s="89" t="s">
        <v>670</v>
      </c>
    </row>
    <row r="5544" spans="1:16" ht="38.25" hidden="1">
      <c r="A5544" s="268" t="s">
        <v>711</v>
      </c>
      <c r="B5544" s="89"/>
      <c r="C5544" s="269" t="s">
        <v>1409</v>
      </c>
      <c r="D5544" s="84">
        <v>43614</v>
      </c>
      <c r="E5544" s="85" t="s">
        <v>9424</v>
      </c>
      <c r="F5544" s="85" t="s">
        <v>13</v>
      </c>
      <c r="G5544" s="85">
        <v>395572</v>
      </c>
      <c r="H5544" s="89"/>
      <c r="I5544" s="270" t="s">
        <v>720</v>
      </c>
      <c r="J5544" s="89"/>
      <c r="K5544" s="89"/>
      <c r="L5544" s="89"/>
      <c r="M5544" s="89"/>
      <c r="N5544" s="271">
        <v>2611408</v>
      </c>
      <c r="O5544" s="271">
        <v>0</v>
      </c>
      <c r="P5544" s="89" t="s">
        <v>670</v>
      </c>
    </row>
    <row r="5545" spans="1:16" ht="38.25" hidden="1">
      <c r="A5545" s="268" t="s">
        <v>711</v>
      </c>
      <c r="B5545" s="89"/>
      <c r="C5545" s="269" t="s">
        <v>1409</v>
      </c>
      <c r="D5545" s="84">
        <v>43614</v>
      </c>
      <c r="E5545" s="85" t="s">
        <v>9425</v>
      </c>
      <c r="F5545" s="85" t="s">
        <v>13</v>
      </c>
      <c r="G5545" s="85">
        <v>395574</v>
      </c>
      <c r="H5545" s="89"/>
      <c r="I5545" s="270" t="s">
        <v>720</v>
      </c>
      <c r="J5545" s="89"/>
      <c r="K5545" s="89"/>
      <c r="L5545" s="89"/>
      <c r="M5545" s="89"/>
      <c r="N5545" s="271">
        <v>2611408</v>
      </c>
      <c r="O5545" s="271">
        <v>0</v>
      </c>
      <c r="P5545" s="89" t="s">
        <v>670</v>
      </c>
    </row>
    <row r="5546" spans="1:16" ht="38.25" hidden="1">
      <c r="A5546" s="268" t="s">
        <v>711</v>
      </c>
      <c r="B5546" s="89"/>
      <c r="C5546" s="269" t="s">
        <v>1409</v>
      </c>
      <c r="D5546" s="84">
        <v>43614</v>
      </c>
      <c r="E5546" s="85" t="s">
        <v>9426</v>
      </c>
      <c r="F5546" s="85" t="s">
        <v>13</v>
      </c>
      <c r="G5546" s="85">
        <v>395576</v>
      </c>
      <c r="H5546" s="89"/>
      <c r="I5546" s="270" t="s">
        <v>720</v>
      </c>
      <c r="J5546" s="89"/>
      <c r="K5546" s="89"/>
      <c r="L5546" s="89"/>
      <c r="M5546" s="89"/>
      <c r="N5546" s="271">
        <v>2611408</v>
      </c>
      <c r="O5546" s="271">
        <v>0</v>
      </c>
      <c r="P5546" s="89" t="s">
        <v>670</v>
      </c>
    </row>
    <row r="5547" spans="1:16" ht="38.25" hidden="1">
      <c r="A5547" s="268" t="s">
        <v>711</v>
      </c>
      <c r="B5547" s="89"/>
      <c r="C5547" s="269" t="s">
        <v>1409</v>
      </c>
      <c r="D5547" s="84">
        <v>43614</v>
      </c>
      <c r="E5547" s="85" t="s">
        <v>9427</v>
      </c>
      <c r="F5547" s="85" t="s">
        <v>13</v>
      </c>
      <c r="G5547" s="85">
        <v>395578</v>
      </c>
      <c r="H5547" s="89"/>
      <c r="I5547" s="270" t="s">
        <v>720</v>
      </c>
      <c r="J5547" s="89"/>
      <c r="K5547" s="89"/>
      <c r="L5547" s="89"/>
      <c r="M5547" s="89"/>
      <c r="N5547" s="271">
        <v>2611408</v>
      </c>
      <c r="O5547" s="271">
        <v>0</v>
      </c>
      <c r="P5547" s="89" t="s">
        <v>670</v>
      </c>
    </row>
    <row r="5548" spans="1:16" ht="38.25" hidden="1">
      <c r="A5548" s="268" t="s">
        <v>711</v>
      </c>
      <c r="B5548" s="89"/>
      <c r="C5548" s="269" t="s">
        <v>1409</v>
      </c>
      <c r="D5548" s="84">
        <v>43614</v>
      </c>
      <c r="E5548" s="85" t="s">
        <v>9428</v>
      </c>
      <c r="F5548" s="85" t="s">
        <v>13</v>
      </c>
      <c r="G5548" s="85">
        <v>395580</v>
      </c>
      <c r="H5548" s="89"/>
      <c r="I5548" s="270" t="s">
        <v>720</v>
      </c>
      <c r="J5548" s="89"/>
      <c r="K5548" s="89"/>
      <c r="L5548" s="89"/>
      <c r="M5548" s="89"/>
      <c r="N5548" s="271">
        <v>2611408</v>
      </c>
      <c r="O5548" s="271">
        <v>0</v>
      </c>
      <c r="P5548" s="89" t="s">
        <v>670</v>
      </c>
    </row>
    <row r="5549" spans="1:16" ht="38.25" hidden="1">
      <c r="A5549" s="268" t="s">
        <v>711</v>
      </c>
      <c r="B5549" s="89"/>
      <c r="C5549" s="269" t="s">
        <v>1409</v>
      </c>
      <c r="D5549" s="84">
        <v>43614</v>
      </c>
      <c r="E5549" s="85" t="s">
        <v>9429</v>
      </c>
      <c r="F5549" s="85" t="s">
        <v>13</v>
      </c>
      <c r="G5549" s="85">
        <v>395582</v>
      </c>
      <c r="H5549" s="89"/>
      <c r="I5549" s="270" t="s">
        <v>720</v>
      </c>
      <c r="J5549" s="89"/>
      <c r="K5549" s="89"/>
      <c r="L5549" s="89"/>
      <c r="M5549" s="89"/>
      <c r="N5549" s="271">
        <v>7172538.8600000003</v>
      </c>
      <c r="O5549" s="271">
        <v>0</v>
      </c>
      <c r="P5549" s="89" t="s">
        <v>670</v>
      </c>
    </row>
    <row r="5550" spans="1:16" ht="38.25" hidden="1">
      <c r="A5550" s="268" t="s">
        <v>711</v>
      </c>
      <c r="B5550" s="89"/>
      <c r="C5550" s="269" t="s">
        <v>1409</v>
      </c>
      <c r="D5550" s="84">
        <v>43614</v>
      </c>
      <c r="E5550" s="85" t="s">
        <v>9430</v>
      </c>
      <c r="F5550" s="85" t="s">
        <v>13</v>
      </c>
      <c r="G5550" s="85">
        <v>395584</v>
      </c>
      <c r="H5550" s="89"/>
      <c r="I5550" s="270" t="s">
        <v>720</v>
      </c>
      <c r="J5550" s="89"/>
      <c r="K5550" s="89"/>
      <c r="L5550" s="89"/>
      <c r="M5550" s="89"/>
      <c r="N5550" s="271">
        <v>7172538.8600000003</v>
      </c>
      <c r="O5550" s="271">
        <v>0</v>
      </c>
      <c r="P5550" s="89" t="s">
        <v>670</v>
      </c>
    </row>
    <row r="5551" spans="1:16" ht="38.25" hidden="1">
      <c r="A5551" s="268" t="s">
        <v>711</v>
      </c>
      <c r="B5551" s="89"/>
      <c r="C5551" s="269" t="s">
        <v>1409</v>
      </c>
      <c r="D5551" s="84">
        <v>43614</v>
      </c>
      <c r="E5551" s="85" t="s">
        <v>9431</v>
      </c>
      <c r="F5551" s="85" t="s">
        <v>13</v>
      </c>
      <c r="G5551" s="85">
        <v>395586</v>
      </c>
      <c r="H5551" s="89"/>
      <c r="I5551" s="270" t="s">
        <v>720</v>
      </c>
      <c r="J5551" s="89"/>
      <c r="K5551" s="89"/>
      <c r="L5551" s="89"/>
      <c r="M5551" s="89"/>
      <c r="N5551" s="271">
        <v>7172538.8600000003</v>
      </c>
      <c r="O5551" s="271">
        <v>0</v>
      </c>
      <c r="P5551" s="89" t="s">
        <v>670</v>
      </c>
    </row>
    <row r="5552" spans="1:16" ht="38.25" hidden="1">
      <c r="A5552" s="268" t="s">
        <v>711</v>
      </c>
      <c r="B5552" s="89"/>
      <c r="C5552" s="269" t="s">
        <v>1409</v>
      </c>
      <c r="D5552" s="84">
        <v>43614</v>
      </c>
      <c r="E5552" s="85" t="s">
        <v>9432</v>
      </c>
      <c r="F5552" s="85" t="s">
        <v>13</v>
      </c>
      <c r="G5552" s="85">
        <v>395588</v>
      </c>
      <c r="H5552" s="89"/>
      <c r="I5552" s="270" t="s">
        <v>720</v>
      </c>
      <c r="J5552" s="89"/>
      <c r="K5552" s="89"/>
      <c r="L5552" s="89"/>
      <c r="M5552" s="89"/>
      <c r="N5552" s="271">
        <v>7172538.8600000003</v>
      </c>
      <c r="O5552" s="271">
        <v>0</v>
      </c>
      <c r="P5552" s="89" t="s">
        <v>670</v>
      </c>
    </row>
    <row r="5553" spans="1:16" ht="38.25" hidden="1">
      <c r="A5553" s="268" t="s">
        <v>711</v>
      </c>
      <c r="B5553" s="89"/>
      <c r="C5553" s="269" t="s">
        <v>1409</v>
      </c>
      <c r="D5553" s="84">
        <v>43614</v>
      </c>
      <c r="E5553" s="85" t="s">
        <v>9433</v>
      </c>
      <c r="F5553" s="85" t="s">
        <v>13</v>
      </c>
      <c r="G5553" s="85">
        <v>395590</v>
      </c>
      <c r="H5553" s="89"/>
      <c r="I5553" s="270" t="s">
        <v>720</v>
      </c>
      <c r="J5553" s="89"/>
      <c r="K5553" s="89"/>
      <c r="L5553" s="89"/>
      <c r="M5553" s="89"/>
      <c r="N5553" s="271">
        <v>7172538.8600000003</v>
      </c>
      <c r="O5553" s="271">
        <v>0</v>
      </c>
      <c r="P5553" s="89" t="s">
        <v>670</v>
      </c>
    </row>
    <row r="5554" spans="1:16" ht="38.25" hidden="1">
      <c r="A5554" s="268" t="s">
        <v>711</v>
      </c>
      <c r="B5554" s="89"/>
      <c r="C5554" s="269" t="s">
        <v>1409</v>
      </c>
      <c r="D5554" s="84">
        <v>43614</v>
      </c>
      <c r="E5554" s="85" t="s">
        <v>9434</v>
      </c>
      <c r="F5554" s="85" t="s">
        <v>13</v>
      </c>
      <c r="G5554" s="85">
        <v>395592</v>
      </c>
      <c r="H5554" s="89"/>
      <c r="I5554" s="270" t="s">
        <v>720</v>
      </c>
      <c r="J5554" s="89"/>
      <c r="K5554" s="89"/>
      <c r="L5554" s="89"/>
      <c r="M5554" s="89"/>
      <c r="N5554" s="271">
        <v>6075876</v>
      </c>
      <c r="O5554" s="271">
        <v>0</v>
      </c>
      <c r="P5554" s="89" t="s">
        <v>670</v>
      </c>
    </row>
    <row r="5555" spans="1:16" ht="38.25" hidden="1">
      <c r="A5555" s="268" t="s">
        <v>711</v>
      </c>
      <c r="B5555" s="89"/>
      <c r="C5555" s="269" t="s">
        <v>1409</v>
      </c>
      <c r="D5555" s="84">
        <v>43614</v>
      </c>
      <c r="E5555" s="85" t="s">
        <v>9435</v>
      </c>
      <c r="F5555" s="85" t="s">
        <v>13</v>
      </c>
      <c r="G5555" s="85">
        <v>395594</v>
      </c>
      <c r="H5555" s="89"/>
      <c r="I5555" s="270" t="s">
        <v>720</v>
      </c>
      <c r="J5555" s="89"/>
      <c r="K5555" s="89"/>
      <c r="L5555" s="89"/>
      <c r="M5555" s="89"/>
      <c r="N5555" s="271">
        <v>6075876</v>
      </c>
      <c r="O5555" s="271">
        <v>0</v>
      </c>
      <c r="P5555" s="89" t="s">
        <v>670</v>
      </c>
    </row>
    <row r="5556" spans="1:16" ht="38.25" hidden="1">
      <c r="A5556" s="268" t="s">
        <v>711</v>
      </c>
      <c r="B5556" s="89"/>
      <c r="C5556" s="269" t="s">
        <v>1409</v>
      </c>
      <c r="D5556" s="84">
        <v>43614</v>
      </c>
      <c r="E5556" s="85" t="s">
        <v>9436</v>
      </c>
      <c r="F5556" s="85" t="s">
        <v>13</v>
      </c>
      <c r="G5556" s="85">
        <v>395596</v>
      </c>
      <c r="H5556" s="89"/>
      <c r="I5556" s="270" t="s">
        <v>720</v>
      </c>
      <c r="J5556" s="89"/>
      <c r="K5556" s="89"/>
      <c r="L5556" s="89"/>
      <c r="M5556" s="89"/>
      <c r="N5556" s="271">
        <v>6075876</v>
      </c>
      <c r="O5556" s="271">
        <v>0</v>
      </c>
      <c r="P5556" s="89" t="s">
        <v>670</v>
      </c>
    </row>
    <row r="5557" spans="1:16" ht="38.25" hidden="1">
      <c r="A5557" s="268" t="s">
        <v>711</v>
      </c>
      <c r="B5557" s="89"/>
      <c r="C5557" s="269" t="s">
        <v>1409</v>
      </c>
      <c r="D5557" s="84">
        <v>43614</v>
      </c>
      <c r="E5557" s="85" t="s">
        <v>9437</v>
      </c>
      <c r="F5557" s="85" t="s">
        <v>13</v>
      </c>
      <c r="G5557" s="85">
        <v>395598</v>
      </c>
      <c r="H5557" s="89"/>
      <c r="I5557" s="270" t="s">
        <v>720</v>
      </c>
      <c r="J5557" s="89"/>
      <c r="K5557" s="89"/>
      <c r="L5557" s="89"/>
      <c r="M5557" s="89"/>
      <c r="N5557" s="271">
        <v>6075876</v>
      </c>
      <c r="O5557" s="271">
        <v>0</v>
      </c>
      <c r="P5557" s="89" t="s">
        <v>670</v>
      </c>
    </row>
    <row r="5558" spans="1:16" ht="38.25" hidden="1">
      <c r="A5558" s="268" t="s">
        <v>711</v>
      </c>
      <c r="B5558" s="89"/>
      <c r="C5558" s="269" t="s">
        <v>1409</v>
      </c>
      <c r="D5558" s="84">
        <v>43614</v>
      </c>
      <c r="E5558" s="85" t="s">
        <v>9438</v>
      </c>
      <c r="F5558" s="85" t="s">
        <v>13</v>
      </c>
      <c r="G5558" s="85">
        <v>395600</v>
      </c>
      <c r="H5558" s="89"/>
      <c r="I5558" s="270" t="s">
        <v>720</v>
      </c>
      <c r="J5558" s="89"/>
      <c r="K5558" s="89"/>
      <c r="L5558" s="89"/>
      <c r="M5558" s="89"/>
      <c r="N5558" s="271">
        <v>6075876</v>
      </c>
      <c r="O5558" s="271">
        <v>0</v>
      </c>
      <c r="P5558" s="89" t="s">
        <v>670</v>
      </c>
    </row>
    <row r="5559" spans="1:16" ht="38.25" hidden="1">
      <c r="A5559" s="268" t="s">
        <v>711</v>
      </c>
      <c r="B5559" s="89"/>
      <c r="C5559" s="269" t="s">
        <v>1409</v>
      </c>
      <c r="D5559" s="84">
        <v>43614</v>
      </c>
      <c r="E5559" s="85" t="s">
        <v>9439</v>
      </c>
      <c r="F5559" s="85" t="s">
        <v>13</v>
      </c>
      <c r="G5559" s="85">
        <v>395602</v>
      </c>
      <c r="H5559" s="89"/>
      <c r="I5559" s="270" t="s">
        <v>720</v>
      </c>
      <c r="J5559" s="89"/>
      <c r="K5559" s="89"/>
      <c r="L5559" s="89"/>
      <c r="M5559" s="89"/>
      <c r="N5559" s="271">
        <v>16688107.08</v>
      </c>
      <c r="O5559" s="271">
        <v>0</v>
      </c>
      <c r="P5559" s="89" t="s">
        <v>670</v>
      </c>
    </row>
    <row r="5560" spans="1:16" ht="38.25" hidden="1">
      <c r="A5560" s="268" t="s">
        <v>711</v>
      </c>
      <c r="B5560" s="89"/>
      <c r="C5560" s="269" t="s">
        <v>1409</v>
      </c>
      <c r="D5560" s="84">
        <v>43614</v>
      </c>
      <c r="E5560" s="85" t="s">
        <v>9440</v>
      </c>
      <c r="F5560" s="85" t="s">
        <v>13</v>
      </c>
      <c r="G5560" s="85">
        <v>395604</v>
      </c>
      <c r="H5560" s="89"/>
      <c r="I5560" s="270" t="s">
        <v>720</v>
      </c>
      <c r="J5560" s="89"/>
      <c r="K5560" s="89"/>
      <c r="L5560" s="89"/>
      <c r="M5560" s="89"/>
      <c r="N5560" s="271">
        <v>16688107.08</v>
      </c>
      <c r="O5560" s="271">
        <v>0</v>
      </c>
      <c r="P5560" s="89" t="s">
        <v>670</v>
      </c>
    </row>
    <row r="5561" spans="1:16" ht="38.25" hidden="1">
      <c r="A5561" s="268" t="s">
        <v>711</v>
      </c>
      <c r="B5561" s="89"/>
      <c r="C5561" s="269" t="s">
        <v>1409</v>
      </c>
      <c r="D5561" s="84">
        <v>43614</v>
      </c>
      <c r="E5561" s="85" t="s">
        <v>9441</v>
      </c>
      <c r="F5561" s="85" t="s">
        <v>13</v>
      </c>
      <c r="G5561" s="85">
        <v>395606</v>
      </c>
      <c r="H5561" s="89"/>
      <c r="I5561" s="270" t="s">
        <v>720</v>
      </c>
      <c r="J5561" s="89"/>
      <c r="K5561" s="89"/>
      <c r="L5561" s="89"/>
      <c r="M5561" s="89"/>
      <c r="N5561" s="271">
        <v>16688107.08</v>
      </c>
      <c r="O5561" s="271">
        <v>0</v>
      </c>
      <c r="P5561" s="89" t="s">
        <v>670</v>
      </c>
    </row>
    <row r="5562" spans="1:16" ht="38.25" hidden="1">
      <c r="A5562" s="268" t="s">
        <v>711</v>
      </c>
      <c r="B5562" s="89"/>
      <c r="C5562" s="269" t="s">
        <v>1409</v>
      </c>
      <c r="D5562" s="84">
        <v>43614</v>
      </c>
      <c r="E5562" s="85" t="s">
        <v>9442</v>
      </c>
      <c r="F5562" s="85" t="s">
        <v>13</v>
      </c>
      <c r="G5562" s="85">
        <v>395608</v>
      </c>
      <c r="H5562" s="89"/>
      <c r="I5562" s="270" t="s">
        <v>720</v>
      </c>
      <c r="J5562" s="89"/>
      <c r="K5562" s="89"/>
      <c r="L5562" s="89"/>
      <c r="M5562" s="89"/>
      <c r="N5562" s="271">
        <v>16688107.08</v>
      </c>
      <c r="O5562" s="271">
        <v>0</v>
      </c>
      <c r="P5562" s="89" t="s">
        <v>670</v>
      </c>
    </row>
    <row r="5563" spans="1:16" ht="38.25" hidden="1">
      <c r="A5563" s="268" t="s">
        <v>711</v>
      </c>
      <c r="B5563" s="89"/>
      <c r="C5563" s="269" t="s">
        <v>1409</v>
      </c>
      <c r="D5563" s="84">
        <v>43614</v>
      </c>
      <c r="E5563" s="85" t="s">
        <v>9443</v>
      </c>
      <c r="F5563" s="85" t="s">
        <v>13</v>
      </c>
      <c r="G5563" s="85">
        <v>395610</v>
      </c>
      <c r="H5563" s="89"/>
      <c r="I5563" s="270" t="s">
        <v>720</v>
      </c>
      <c r="J5563" s="89"/>
      <c r="K5563" s="89"/>
      <c r="L5563" s="89"/>
      <c r="M5563" s="89"/>
      <c r="N5563" s="271">
        <v>16688107.08</v>
      </c>
      <c r="O5563" s="271">
        <v>0</v>
      </c>
      <c r="P5563" s="89" t="s">
        <v>670</v>
      </c>
    </row>
    <row r="5564" spans="1:16" ht="38.25" hidden="1">
      <c r="A5564" s="268" t="s">
        <v>711</v>
      </c>
      <c r="B5564" s="89"/>
      <c r="C5564" s="269" t="s">
        <v>1409</v>
      </c>
      <c r="D5564" s="84">
        <v>43614</v>
      </c>
      <c r="E5564" s="85" t="s">
        <v>9444</v>
      </c>
      <c r="F5564" s="85" t="s">
        <v>13</v>
      </c>
      <c r="G5564" s="85">
        <v>395612</v>
      </c>
      <c r="H5564" s="89"/>
      <c r="I5564" s="270" t="s">
        <v>720</v>
      </c>
      <c r="J5564" s="89"/>
      <c r="K5564" s="89"/>
      <c r="L5564" s="89"/>
      <c r="M5564" s="89"/>
      <c r="N5564" s="271">
        <v>3070290.62</v>
      </c>
      <c r="O5564" s="271">
        <v>0</v>
      </c>
      <c r="P5564" s="89" t="s">
        <v>670</v>
      </c>
    </row>
    <row r="5565" spans="1:16" ht="38.25" hidden="1">
      <c r="A5565" s="268" t="s">
        <v>711</v>
      </c>
      <c r="B5565" s="89"/>
      <c r="C5565" s="269" t="s">
        <v>1409</v>
      </c>
      <c r="D5565" s="84">
        <v>43614</v>
      </c>
      <c r="E5565" s="85" t="s">
        <v>9445</v>
      </c>
      <c r="F5565" s="85" t="s">
        <v>13</v>
      </c>
      <c r="G5565" s="85">
        <v>395614</v>
      </c>
      <c r="H5565" s="89"/>
      <c r="I5565" s="270" t="s">
        <v>720</v>
      </c>
      <c r="J5565" s="89"/>
      <c r="K5565" s="89"/>
      <c r="L5565" s="89"/>
      <c r="M5565" s="89"/>
      <c r="N5565" s="271">
        <v>3070290.62</v>
      </c>
      <c r="O5565" s="271">
        <v>0</v>
      </c>
      <c r="P5565" s="89" t="s">
        <v>670</v>
      </c>
    </row>
    <row r="5566" spans="1:16" ht="38.25" hidden="1">
      <c r="A5566" s="268" t="s">
        <v>711</v>
      </c>
      <c r="B5566" s="89"/>
      <c r="C5566" s="269" t="s">
        <v>1409</v>
      </c>
      <c r="D5566" s="84">
        <v>43614</v>
      </c>
      <c r="E5566" s="85" t="s">
        <v>9446</v>
      </c>
      <c r="F5566" s="85" t="s">
        <v>13</v>
      </c>
      <c r="G5566" s="85">
        <v>395616</v>
      </c>
      <c r="H5566" s="89"/>
      <c r="I5566" s="270" t="s">
        <v>720</v>
      </c>
      <c r="J5566" s="89"/>
      <c r="K5566" s="89"/>
      <c r="L5566" s="89"/>
      <c r="M5566" s="89"/>
      <c r="N5566" s="271">
        <v>3070290.62</v>
      </c>
      <c r="O5566" s="271">
        <v>0</v>
      </c>
      <c r="P5566" s="89" t="s">
        <v>670</v>
      </c>
    </row>
    <row r="5567" spans="1:16" ht="38.25" hidden="1">
      <c r="A5567" s="268" t="s">
        <v>711</v>
      </c>
      <c r="B5567" s="89"/>
      <c r="C5567" s="269" t="s">
        <v>1409</v>
      </c>
      <c r="D5567" s="84">
        <v>43614</v>
      </c>
      <c r="E5567" s="85" t="s">
        <v>9447</v>
      </c>
      <c r="F5567" s="85" t="s">
        <v>13</v>
      </c>
      <c r="G5567" s="85">
        <v>395618</v>
      </c>
      <c r="H5567" s="89"/>
      <c r="I5567" s="270" t="s">
        <v>720</v>
      </c>
      <c r="J5567" s="89"/>
      <c r="K5567" s="89"/>
      <c r="L5567" s="89"/>
      <c r="M5567" s="89"/>
      <c r="N5567" s="271">
        <v>3070290.62</v>
      </c>
      <c r="O5567" s="271">
        <v>0</v>
      </c>
      <c r="P5567" s="89" t="s">
        <v>670</v>
      </c>
    </row>
    <row r="5568" spans="1:16" ht="38.25" hidden="1">
      <c r="A5568" s="268" t="s">
        <v>711</v>
      </c>
      <c r="B5568" s="89"/>
      <c r="C5568" s="269" t="s">
        <v>1409</v>
      </c>
      <c r="D5568" s="84">
        <v>43614</v>
      </c>
      <c r="E5568" s="85" t="s">
        <v>9448</v>
      </c>
      <c r="F5568" s="85" t="s">
        <v>13</v>
      </c>
      <c r="G5568" s="85">
        <v>395620</v>
      </c>
      <c r="H5568" s="89"/>
      <c r="I5568" s="270" t="s">
        <v>720</v>
      </c>
      <c r="J5568" s="89"/>
      <c r="K5568" s="89"/>
      <c r="L5568" s="89"/>
      <c r="M5568" s="89"/>
      <c r="N5568" s="271">
        <v>3070290.62</v>
      </c>
      <c r="O5568" s="271">
        <v>0</v>
      </c>
      <c r="P5568" s="89" t="s">
        <v>670</v>
      </c>
    </row>
    <row r="5569" spans="1:16" ht="38.25" hidden="1">
      <c r="A5569" s="268" t="s">
        <v>711</v>
      </c>
      <c r="B5569" s="89"/>
      <c r="C5569" s="269" t="s">
        <v>1409</v>
      </c>
      <c r="D5569" s="84">
        <v>43614</v>
      </c>
      <c r="E5569" s="85" t="s">
        <v>9449</v>
      </c>
      <c r="F5569" s="85" t="s">
        <v>13</v>
      </c>
      <c r="G5569" s="85">
        <v>395622</v>
      </c>
      <c r="H5569" s="89"/>
      <c r="I5569" s="270" t="s">
        <v>720</v>
      </c>
      <c r="J5569" s="89"/>
      <c r="K5569" s="89"/>
      <c r="L5569" s="89"/>
      <c r="M5569" s="89"/>
      <c r="N5569" s="271">
        <v>1666116.81</v>
      </c>
      <c r="O5569" s="271">
        <v>0</v>
      </c>
      <c r="P5569" s="89" t="s">
        <v>670</v>
      </c>
    </row>
    <row r="5570" spans="1:16" ht="38.25" hidden="1">
      <c r="A5570" s="268" t="s">
        <v>711</v>
      </c>
      <c r="B5570" s="89"/>
      <c r="C5570" s="269" t="s">
        <v>1409</v>
      </c>
      <c r="D5570" s="84">
        <v>43614</v>
      </c>
      <c r="E5570" s="85" t="s">
        <v>9450</v>
      </c>
      <c r="F5570" s="85" t="s">
        <v>13</v>
      </c>
      <c r="G5570" s="85">
        <v>395624</v>
      </c>
      <c r="H5570" s="89"/>
      <c r="I5570" s="270" t="s">
        <v>720</v>
      </c>
      <c r="J5570" s="89"/>
      <c r="K5570" s="89"/>
      <c r="L5570" s="89"/>
      <c r="M5570" s="89"/>
      <c r="N5570" s="271">
        <v>161010.72</v>
      </c>
      <c r="O5570" s="271">
        <v>0</v>
      </c>
      <c r="P5570" s="89" t="s">
        <v>670</v>
      </c>
    </row>
    <row r="5571" spans="1:16" ht="38.25" hidden="1">
      <c r="A5571" s="268" t="s">
        <v>711</v>
      </c>
      <c r="B5571" s="89"/>
      <c r="C5571" s="269" t="s">
        <v>1409</v>
      </c>
      <c r="D5571" s="84">
        <v>43614</v>
      </c>
      <c r="E5571" s="85" t="s">
        <v>9451</v>
      </c>
      <c r="F5571" s="85" t="s">
        <v>13</v>
      </c>
      <c r="G5571" s="85">
        <v>395626</v>
      </c>
      <c r="H5571" s="89"/>
      <c r="I5571" s="270" t="s">
        <v>720</v>
      </c>
      <c r="J5571" s="89"/>
      <c r="K5571" s="89"/>
      <c r="L5571" s="89"/>
      <c r="M5571" s="89"/>
      <c r="N5571" s="271">
        <v>2696780.84</v>
      </c>
      <c r="O5571" s="271">
        <v>0</v>
      </c>
      <c r="P5571" s="89" t="s">
        <v>670</v>
      </c>
    </row>
    <row r="5572" spans="1:16" ht="38.25" hidden="1">
      <c r="A5572" s="268" t="s">
        <v>711</v>
      </c>
      <c r="B5572" s="89"/>
      <c r="C5572" s="269" t="s">
        <v>1409</v>
      </c>
      <c r="D5572" s="84">
        <v>43614</v>
      </c>
      <c r="E5572" s="85" t="s">
        <v>9452</v>
      </c>
      <c r="F5572" s="85" t="s">
        <v>13</v>
      </c>
      <c r="G5572" s="85">
        <v>395628</v>
      </c>
      <c r="H5572" s="89"/>
      <c r="I5572" s="270" t="s">
        <v>720</v>
      </c>
      <c r="J5572" s="89"/>
      <c r="K5572" s="89"/>
      <c r="L5572" s="89"/>
      <c r="M5572" s="89"/>
      <c r="N5572" s="271">
        <v>698907.64</v>
      </c>
      <c r="O5572" s="271">
        <v>0</v>
      </c>
      <c r="P5572" s="89" t="s">
        <v>670</v>
      </c>
    </row>
    <row r="5573" spans="1:16" ht="38.25" hidden="1">
      <c r="A5573" s="268" t="s">
        <v>711</v>
      </c>
      <c r="B5573" s="89"/>
      <c r="C5573" s="269" t="s">
        <v>1409</v>
      </c>
      <c r="D5573" s="84">
        <v>43614</v>
      </c>
      <c r="E5573" s="85" t="s">
        <v>9453</v>
      </c>
      <c r="F5573" s="85" t="s">
        <v>13</v>
      </c>
      <c r="G5573" s="85">
        <v>395630</v>
      </c>
      <c r="H5573" s="89"/>
      <c r="I5573" s="270" t="s">
        <v>720</v>
      </c>
      <c r="J5573" s="89"/>
      <c r="K5573" s="89"/>
      <c r="L5573" s="89"/>
      <c r="M5573" s="89"/>
      <c r="N5573" s="271">
        <v>4576185.54</v>
      </c>
      <c r="O5573" s="271">
        <v>0</v>
      </c>
      <c r="P5573" s="89" t="s">
        <v>670</v>
      </c>
    </row>
    <row r="5574" spans="1:16" ht="38.25" hidden="1">
      <c r="A5574" s="268" t="s">
        <v>711</v>
      </c>
      <c r="B5574" s="89"/>
      <c r="C5574" s="269" t="s">
        <v>1409</v>
      </c>
      <c r="D5574" s="84">
        <v>43614</v>
      </c>
      <c r="E5574" s="85" t="s">
        <v>9454</v>
      </c>
      <c r="F5574" s="85" t="s">
        <v>13</v>
      </c>
      <c r="G5574" s="85">
        <v>395632</v>
      </c>
      <c r="H5574" s="89"/>
      <c r="I5574" s="270" t="s">
        <v>720</v>
      </c>
      <c r="J5574" s="89"/>
      <c r="K5574" s="89"/>
      <c r="L5574" s="89"/>
      <c r="M5574" s="89"/>
      <c r="N5574" s="271">
        <v>1919631.95</v>
      </c>
      <c r="O5574" s="271">
        <v>0</v>
      </c>
      <c r="P5574" s="89" t="s">
        <v>670</v>
      </c>
    </row>
    <row r="5575" spans="1:16" ht="38.25" hidden="1">
      <c r="A5575" s="268" t="s">
        <v>711</v>
      </c>
      <c r="B5575" s="89"/>
      <c r="C5575" s="269" t="s">
        <v>1409</v>
      </c>
      <c r="D5575" s="84">
        <v>43614</v>
      </c>
      <c r="E5575" s="85" t="s">
        <v>9455</v>
      </c>
      <c r="F5575" s="85" t="s">
        <v>13</v>
      </c>
      <c r="G5575" s="85">
        <v>395634</v>
      </c>
      <c r="H5575" s="89"/>
      <c r="I5575" s="270" t="s">
        <v>720</v>
      </c>
      <c r="J5575" s="89"/>
      <c r="K5575" s="89"/>
      <c r="L5575" s="89"/>
      <c r="M5575" s="89"/>
      <c r="N5575" s="271">
        <v>7407025.3200000003</v>
      </c>
      <c r="O5575" s="271">
        <v>0</v>
      </c>
      <c r="P5575" s="89" t="s">
        <v>670</v>
      </c>
    </row>
    <row r="5576" spans="1:16" ht="38.25" hidden="1">
      <c r="A5576" s="268" t="s">
        <v>711</v>
      </c>
      <c r="B5576" s="89"/>
      <c r="C5576" s="269" t="s">
        <v>1409</v>
      </c>
      <c r="D5576" s="84">
        <v>43614</v>
      </c>
      <c r="E5576" s="85" t="s">
        <v>9456</v>
      </c>
      <c r="F5576" s="85" t="s">
        <v>13</v>
      </c>
      <c r="G5576" s="85">
        <v>395636</v>
      </c>
      <c r="H5576" s="89"/>
      <c r="I5576" s="270" t="s">
        <v>720</v>
      </c>
      <c r="J5576" s="89"/>
      <c r="K5576" s="89"/>
      <c r="L5576" s="89"/>
      <c r="M5576" s="89"/>
      <c r="N5576" s="271">
        <v>442234.91</v>
      </c>
      <c r="O5576" s="271">
        <v>0</v>
      </c>
      <c r="P5576" s="89" t="s">
        <v>670</v>
      </c>
    </row>
    <row r="5577" spans="1:16" ht="38.25" hidden="1">
      <c r="A5577" s="268" t="s">
        <v>711</v>
      </c>
      <c r="B5577" s="89"/>
      <c r="C5577" s="269" t="s">
        <v>1409</v>
      </c>
      <c r="D5577" s="84">
        <v>43614</v>
      </c>
      <c r="E5577" s="85" t="s">
        <v>9457</v>
      </c>
      <c r="F5577" s="85" t="s">
        <v>13</v>
      </c>
      <c r="G5577" s="85">
        <v>395638</v>
      </c>
      <c r="H5577" s="89"/>
      <c r="I5577" s="270" t="s">
        <v>720</v>
      </c>
      <c r="J5577" s="89"/>
      <c r="K5577" s="89"/>
      <c r="L5577" s="89"/>
      <c r="M5577" s="89"/>
      <c r="N5577" s="271">
        <v>1626125.06</v>
      </c>
      <c r="O5577" s="271">
        <v>0</v>
      </c>
      <c r="P5577" s="89" t="s">
        <v>670</v>
      </c>
    </row>
    <row r="5578" spans="1:16" ht="38.25" hidden="1">
      <c r="A5578" s="268" t="s">
        <v>711</v>
      </c>
      <c r="B5578" s="89"/>
      <c r="C5578" s="269" t="s">
        <v>1409</v>
      </c>
      <c r="D5578" s="84">
        <v>43614</v>
      </c>
      <c r="E5578" s="85" t="s">
        <v>9458</v>
      </c>
      <c r="F5578" s="85" t="s">
        <v>13</v>
      </c>
      <c r="G5578" s="85">
        <v>395640</v>
      </c>
      <c r="H5578" s="89"/>
      <c r="I5578" s="270" t="s">
        <v>720</v>
      </c>
      <c r="J5578" s="89"/>
      <c r="K5578" s="89"/>
      <c r="L5578" s="89"/>
      <c r="M5578" s="89"/>
      <c r="N5578" s="271">
        <v>3876498.47</v>
      </c>
      <c r="O5578" s="271">
        <v>0</v>
      </c>
      <c r="P5578" s="89" t="s">
        <v>670</v>
      </c>
    </row>
    <row r="5579" spans="1:16" ht="38.25" hidden="1">
      <c r="A5579" s="268" t="s">
        <v>711</v>
      </c>
      <c r="B5579" s="89"/>
      <c r="C5579" s="269" t="s">
        <v>1409</v>
      </c>
      <c r="D5579" s="84">
        <v>43614</v>
      </c>
      <c r="E5579" s="85" t="s">
        <v>9459</v>
      </c>
      <c r="F5579" s="85" t="s">
        <v>13</v>
      </c>
      <c r="G5579" s="85">
        <v>395642</v>
      </c>
      <c r="H5579" s="89"/>
      <c r="I5579" s="270" t="s">
        <v>720</v>
      </c>
      <c r="J5579" s="89"/>
      <c r="K5579" s="89"/>
      <c r="L5579" s="89"/>
      <c r="M5579" s="89"/>
      <c r="N5579" s="271">
        <v>6274510.04</v>
      </c>
      <c r="O5579" s="271">
        <v>0</v>
      </c>
      <c r="P5579" s="89" t="s">
        <v>670</v>
      </c>
    </row>
    <row r="5580" spans="1:16" ht="38.25" hidden="1">
      <c r="A5580" s="268" t="s">
        <v>711</v>
      </c>
      <c r="B5580" s="89"/>
      <c r="C5580" s="269" t="s">
        <v>1409</v>
      </c>
      <c r="D5580" s="84">
        <v>43614</v>
      </c>
      <c r="E5580" s="85" t="s">
        <v>9460</v>
      </c>
      <c r="F5580" s="85" t="s">
        <v>13</v>
      </c>
      <c r="G5580" s="85">
        <v>395644</v>
      </c>
      <c r="H5580" s="89"/>
      <c r="I5580" s="270" t="s">
        <v>720</v>
      </c>
      <c r="J5580" s="89"/>
      <c r="K5580" s="89"/>
      <c r="L5580" s="89"/>
      <c r="M5580" s="89"/>
      <c r="N5580" s="271">
        <v>3170665.31</v>
      </c>
      <c r="O5580" s="271">
        <v>0</v>
      </c>
      <c r="P5580" s="89" t="s">
        <v>670</v>
      </c>
    </row>
    <row r="5581" spans="1:16" ht="38.25" hidden="1">
      <c r="A5581" s="268" t="s">
        <v>711</v>
      </c>
      <c r="B5581" s="89"/>
      <c r="C5581" s="269" t="s">
        <v>1409</v>
      </c>
      <c r="D5581" s="84">
        <v>43614</v>
      </c>
      <c r="E5581" s="85" t="s">
        <v>9461</v>
      </c>
      <c r="F5581" s="85" t="s">
        <v>13</v>
      </c>
      <c r="G5581" s="85">
        <v>395646</v>
      </c>
      <c r="H5581" s="89"/>
      <c r="I5581" s="270" t="s">
        <v>720</v>
      </c>
      <c r="J5581" s="89"/>
      <c r="K5581" s="89"/>
      <c r="L5581" s="89"/>
      <c r="M5581" s="89"/>
      <c r="N5581" s="271">
        <v>821721.26</v>
      </c>
      <c r="O5581" s="271">
        <v>0</v>
      </c>
      <c r="P5581" s="89" t="s">
        <v>670</v>
      </c>
    </row>
    <row r="5582" spans="1:16" ht="38.25" hidden="1">
      <c r="A5582" s="268" t="s">
        <v>711</v>
      </c>
      <c r="B5582" s="89"/>
      <c r="C5582" s="269" t="s">
        <v>1409</v>
      </c>
      <c r="D5582" s="84">
        <v>43614</v>
      </c>
      <c r="E5582" s="85" t="s">
        <v>9462</v>
      </c>
      <c r="F5582" s="85" t="s">
        <v>13</v>
      </c>
      <c r="G5582" s="85">
        <v>395648</v>
      </c>
      <c r="H5582" s="89"/>
      <c r="I5582" s="270" t="s">
        <v>720</v>
      </c>
      <c r="J5582" s="89"/>
      <c r="K5582" s="89"/>
      <c r="L5582" s="89"/>
      <c r="M5582" s="89"/>
      <c r="N5582" s="271">
        <v>189303.9</v>
      </c>
      <c r="O5582" s="271">
        <v>0</v>
      </c>
      <c r="P5582" s="89" t="s">
        <v>670</v>
      </c>
    </row>
    <row r="5583" spans="1:16" ht="38.25" hidden="1">
      <c r="A5583" s="268" t="s">
        <v>711</v>
      </c>
      <c r="B5583" s="89"/>
      <c r="C5583" s="269" t="s">
        <v>1409</v>
      </c>
      <c r="D5583" s="84">
        <v>43614</v>
      </c>
      <c r="E5583" s="85" t="s">
        <v>9463</v>
      </c>
      <c r="F5583" s="85" t="s">
        <v>13</v>
      </c>
      <c r="G5583" s="85">
        <v>395650</v>
      </c>
      <c r="H5583" s="89"/>
      <c r="I5583" s="270" t="s">
        <v>720</v>
      </c>
      <c r="J5583" s="89"/>
      <c r="K5583" s="89"/>
      <c r="L5583" s="89"/>
      <c r="M5583" s="89"/>
      <c r="N5583" s="271">
        <v>1958890.7</v>
      </c>
      <c r="O5583" s="271">
        <v>0</v>
      </c>
      <c r="P5583" s="89" t="s">
        <v>670</v>
      </c>
    </row>
    <row r="5584" spans="1:16" ht="38.25" hidden="1">
      <c r="A5584" s="268" t="s">
        <v>711</v>
      </c>
      <c r="B5584" s="89"/>
      <c r="C5584" s="269" t="s">
        <v>1409</v>
      </c>
      <c r="D5584" s="84">
        <v>43614</v>
      </c>
      <c r="E5584" s="85" t="s">
        <v>9464</v>
      </c>
      <c r="F5584" s="85" t="s">
        <v>13</v>
      </c>
      <c r="G5584" s="85">
        <v>395652</v>
      </c>
      <c r="H5584" s="89"/>
      <c r="I5584" s="270" t="s">
        <v>720</v>
      </c>
      <c r="J5584" s="89"/>
      <c r="K5584" s="89"/>
      <c r="L5584" s="89"/>
      <c r="M5584" s="89"/>
      <c r="N5584" s="271">
        <v>2450397.2799999998</v>
      </c>
      <c r="O5584" s="271">
        <v>0</v>
      </c>
      <c r="P5584" s="89" t="s">
        <v>670</v>
      </c>
    </row>
    <row r="5585" spans="1:16" ht="38.25" hidden="1">
      <c r="A5585" s="268" t="s">
        <v>711</v>
      </c>
      <c r="B5585" s="89"/>
      <c r="C5585" s="269" t="s">
        <v>1409</v>
      </c>
      <c r="D5585" s="84">
        <v>43614</v>
      </c>
      <c r="E5585" s="85" t="s">
        <v>9465</v>
      </c>
      <c r="F5585" s="85" t="s">
        <v>13</v>
      </c>
      <c r="G5585" s="85">
        <v>395654</v>
      </c>
      <c r="H5585" s="89"/>
      <c r="I5585" s="270" t="s">
        <v>720</v>
      </c>
      <c r="J5585" s="89"/>
      <c r="K5585" s="89"/>
      <c r="L5585" s="89"/>
      <c r="M5585" s="89"/>
      <c r="N5585" s="271">
        <v>945291.19</v>
      </c>
      <c r="O5585" s="271">
        <v>0</v>
      </c>
      <c r="P5585" s="89" t="s">
        <v>670</v>
      </c>
    </row>
    <row r="5586" spans="1:16" ht="38.25" hidden="1">
      <c r="A5586" s="268" t="s">
        <v>711</v>
      </c>
      <c r="B5586" s="89"/>
      <c r="C5586" s="269" t="s">
        <v>1409</v>
      </c>
      <c r="D5586" s="84">
        <v>43614</v>
      </c>
      <c r="E5586" s="85" t="s">
        <v>9466</v>
      </c>
      <c r="F5586" s="85" t="s">
        <v>13</v>
      </c>
      <c r="G5586" s="85">
        <v>395656</v>
      </c>
      <c r="H5586" s="89"/>
      <c r="I5586" s="270" t="s">
        <v>720</v>
      </c>
      <c r="J5586" s="89"/>
      <c r="K5586" s="89"/>
      <c r="L5586" s="89"/>
      <c r="M5586" s="89"/>
      <c r="N5586" s="271">
        <v>1912500.36</v>
      </c>
      <c r="O5586" s="271">
        <v>0</v>
      </c>
      <c r="P5586" s="89" t="s">
        <v>670</v>
      </c>
    </row>
    <row r="5587" spans="1:16" ht="38.25" hidden="1">
      <c r="A5587" s="268" t="s">
        <v>711</v>
      </c>
      <c r="B5587" s="89"/>
      <c r="C5587" s="269" t="s">
        <v>1409</v>
      </c>
      <c r="D5587" s="84">
        <v>43614</v>
      </c>
      <c r="E5587" s="85" t="s">
        <v>9467</v>
      </c>
      <c r="F5587" s="85" t="s">
        <v>13</v>
      </c>
      <c r="G5587" s="85">
        <v>395658</v>
      </c>
      <c r="H5587" s="89"/>
      <c r="I5587" s="270" t="s">
        <v>720</v>
      </c>
      <c r="J5587" s="89"/>
      <c r="K5587" s="89"/>
      <c r="L5587" s="89"/>
      <c r="M5587" s="89"/>
      <c r="N5587" s="271">
        <v>5252906.91</v>
      </c>
      <c r="O5587" s="271">
        <v>0</v>
      </c>
      <c r="P5587" s="89" t="s">
        <v>670</v>
      </c>
    </row>
    <row r="5588" spans="1:16" ht="38.25" hidden="1">
      <c r="A5588" s="268" t="s">
        <v>711</v>
      </c>
      <c r="B5588" s="89"/>
      <c r="C5588" s="269" t="s">
        <v>1409</v>
      </c>
      <c r="D5588" s="84">
        <v>43614</v>
      </c>
      <c r="E5588" s="85" t="s">
        <v>9468</v>
      </c>
      <c r="F5588" s="85" t="s">
        <v>13</v>
      </c>
      <c r="G5588" s="85">
        <v>395660</v>
      </c>
      <c r="H5588" s="89"/>
      <c r="I5588" s="270" t="s">
        <v>720</v>
      </c>
      <c r="J5588" s="89"/>
      <c r="K5588" s="89"/>
      <c r="L5588" s="89"/>
      <c r="M5588" s="89"/>
      <c r="N5588" s="271">
        <v>2596353.3199999998</v>
      </c>
      <c r="O5588" s="271">
        <v>0</v>
      </c>
      <c r="P5588" s="89" t="s">
        <v>670</v>
      </c>
    </row>
    <row r="5589" spans="1:16" ht="38.25" hidden="1">
      <c r="A5589" s="268" t="s">
        <v>711</v>
      </c>
      <c r="B5589" s="89"/>
      <c r="C5589" s="269" t="s">
        <v>1409</v>
      </c>
      <c r="D5589" s="84">
        <v>43614</v>
      </c>
      <c r="E5589" s="85" t="s">
        <v>9469</v>
      </c>
      <c r="F5589" s="85" t="s">
        <v>13</v>
      </c>
      <c r="G5589" s="85">
        <v>395662</v>
      </c>
      <c r="H5589" s="89"/>
      <c r="I5589" s="270" t="s">
        <v>720</v>
      </c>
      <c r="J5589" s="89"/>
      <c r="K5589" s="89"/>
      <c r="L5589" s="89"/>
      <c r="M5589" s="89"/>
      <c r="N5589" s="271">
        <v>6730303.9500000002</v>
      </c>
      <c r="O5589" s="271">
        <v>0</v>
      </c>
      <c r="P5589" s="89" t="s">
        <v>670</v>
      </c>
    </row>
    <row r="5590" spans="1:16" ht="38.25" hidden="1">
      <c r="A5590" s="268" t="s">
        <v>711</v>
      </c>
      <c r="B5590" s="89"/>
      <c r="C5590" s="269" t="s">
        <v>1409</v>
      </c>
      <c r="D5590" s="84">
        <v>43614</v>
      </c>
      <c r="E5590" s="85" t="s">
        <v>9470</v>
      </c>
      <c r="F5590" s="85" t="s">
        <v>13</v>
      </c>
      <c r="G5590" s="85">
        <v>395664</v>
      </c>
      <c r="H5590" s="89"/>
      <c r="I5590" s="270" t="s">
        <v>720</v>
      </c>
      <c r="J5590" s="89"/>
      <c r="K5590" s="89"/>
      <c r="L5590" s="89"/>
      <c r="M5590" s="89"/>
      <c r="N5590" s="271">
        <v>4449750.87</v>
      </c>
      <c r="O5590" s="271">
        <v>0</v>
      </c>
      <c r="P5590" s="89" t="s">
        <v>670</v>
      </c>
    </row>
    <row r="5591" spans="1:16" ht="38.25" hidden="1">
      <c r="A5591" s="268" t="s">
        <v>711</v>
      </c>
      <c r="B5591" s="89"/>
      <c r="C5591" s="269" t="s">
        <v>1409</v>
      </c>
      <c r="D5591" s="84">
        <v>43614</v>
      </c>
      <c r="E5591" s="85" t="s">
        <v>9471</v>
      </c>
      <c r="F5591" s="85" t="s">
        <v>13</v>
      </c>
      <c r="G5591" s="85">
        <v>395666</v>
      </c>
      <c r="H5591" s="89"/>
      <c r="I5591" s="270" t="s">
        <v>720</v>
      </c>
      <c r="J5591" s="89"/>
      <c r="K5591" s="89"/>
      <c r="L5591" s="89"/>
      <c r="M5591" s="89"/>
      <c r="N5591" s="271">
        <v>5701257.6399999997</v>
      </c>
      <c r="O5591" s="271">
        <v>0</v>
      </c>
      <c r="P5591" s="89" t="s">
        <v>670</v>
      </c>
    </row>
    <row r="5592" spans="1:16" ht="38.25" hidden="1">
      <c r="A5592" s="268" t="s">
        <v>711</v>
      </c>
      <c r="B5592" s="89"/>
      <c r="C5592" s="269" t="s">
        <v>1409</v>
      </c>
      <c r="D5592" s="84">
        <v>43614</v>
      </c>
      <c r="E5592" s="85" t="s">
        <v>9472</v>
      </c>
      <c r="F5592" s="85" t="s">
        <v>13</v>
      </c>
      <c r="G5592" s="85">
        <v>395668</v>
      </c>
      <c r="H5592" s="89"/>
      <c r="I5592" s="270" t="s">
        <v>720</v>
      </c>
      <c r="J5592" s="89"/>
      <c r="K5592" s="89"/>
      <c r="L5592" s="89"/>
      <c r="M5592" s="89"/>
      <c r="N5592" s="271">
        <v>2199377.5299999998</v>
      </c>
      <c r="O5592" s="271">
        <v>0</v>
      </c>
      <c r="P5592" s="89" t="s">
        <v>670</v>
      </c>
    </row>
    <row r="5593" spans="1:16" ht="38.25" hidden="1">
      <c r="A5593" s="268" t="s">
        <v>711</v>
      </c>
      <c r="B5593" s="89"/>
      <c r="C5593" s="269" t="s">
        <v>1409</v>
      </c>
      <c r="D5593" s="84">
        <v>43614</v>
      </c>
      <c r="E5593" s="85" t="s">
        <v>9473</v>
      </c>
      <c r="F5593" s="85" t="s">
        <v>13</v>
      </c>
      <c r="G5593" s="85">
        <v>395670</v>
      </c>
      <c r="H5593" s="89"/>
      <c r="I5593" s="270" t="s">
        <v>720</v>
      </c>
      <c r="J5593" s="89"/>
      <c r="K5593" s="89"/>
      <c r="L5593" s="89"/>
      <c r="M5593" s="89"/>
      <c r="N5593" s="271">
        <v>15659173.82</v>
      </c>
      <c r="O5593" s="271">
        <v>0</v>
      </c>
      <c r="P5593" s="89" t="s">
        <v>670</v>
      </c>
    </row>
    <row r="5594" spans="1:16" ht="38.25" hidden="1">
      <c r="A5594" s="268" t="s">
        <v>711</v>
      </c>
      <c r="B5594" s="89"/>
      <c r="C5594" s="269" t="s">
        <v>1409</v>
      </c>
      <c r="D5594" s="84">
        <v>43614</v>
      </c>
      <c r="E5594" s="85" t="s">
        <v>9474</v>
      </c>
      <c r="F5594" s="85" t="s">
        <v>13</v>
      </c>
      <c r="G5594" s="85">
        <v>395672</v>
      </c>
      <c r="H5594" s="89"/>
      <c r="I5594" s="270" t="s">
        <v>720</v>
      </c>
      <c r="J5594" s="89"/>
      <c r="K5594" s="89"/>
      <c r="L5594" s="89"/>
      <c r="M5594" s="89"/>
      <c r="N5594" s="271">
        <v>6040848.7699999996</v>
      </c>
      <c r="O5594" s="271">
        <v>0</v>
      </c>
      <c r="P5594" s="89" t="s">
        <v>670</v>
      </c>
    </row>
    <row r="5595" spans="1:16" ht="38.25" hidden="1">
      <c r="A5595" s="268" t="s">
        <v>711</v>
      </c>
      <c r="B5595" s="89"/>
      <c r="C5595" s="269" t="s">
        <v>1409</v>
      </c>
      <c r="D5595" s="84">
        <v>43614</v>
      </c>
      <c r="E5595" s="85" t="s">
        <v>9475</v>
      </c>
      <c r="F5595" s="85" t="s">
        <v>13</v>
      </c>
      <c r="G5595" s="85">
        <v>395674</v>
      </c>
      <c r="H5595" s="89"/>
      <c r="I5595" s="270" t="s">
        <v>720</v>
      </c>
      <c r="J5595" s="89"/>
      <c r="K5595" s="89"/>
      <c r="L5595" s="89"/>
      <c r="M5595" s="89"/>
      <c r="N5595" s="271">
        <v>12221763.449999999</v>
      </c>
      <c r="O5595" s="271">
        <v>0</v>
      </c>
      <c r="P5595" s="89" t="s">
        <v>670</v>
      </c>
    </row>
    <row r="5596" spans="1:16" ht="38.25" hidden="1">
      <c r="A5596" s="268" t="s">
        <v>711</v>
      </c>
      <c r="B5596" s="89"/>
      <c r="C5596" s="269" t="s">
        <v>1409</v>
      </c>
      <c r="D5596" s="84">
        <v>43614</v>
      </c>
      <c r="E5596" s="85" t="s">
        <v>9476</v>
      </c>
      <c r="F5596" s="85" t="s">
        <v>13</v>
      </c>
      <c r="G5596" s="85">
        <v>395676</v>
      </c>
      <c r="H5596" s="89"/>
      <c r="I5596" s="270" t="s">
        <v>720</v>
      </c>
      <c r="J5596" s="89"/>
      <c r="K5596" s="89"/>
      <c r="L5596" s="89"/>
      <c r="M5596" s="89"/>
      <c r="N5596" s="271">
        <v>2248569.29</v>
      </c>
      <c r="O5596" s="271">
        <v>0</v>
      </c>
      <c r="P5596" s="89" t="s">
        <v>670</v>
      </c>
    </row>
    <row r="5597" spans="1:16" ht="38.25" hidden="1">
      <c r="A5597" s="268" t="s">
        <v>711</v>
      </c>
      <c r="B5597" s="89"/>
      <c r="C5597" s="269" t="s">
        <v>1409</v>
      </c>
      <c r="D5597" s="84">
        <v>43614</v>
      </c>
      <c r="E5597" s="85" t="s">
        <v>9477</v>
      </c>
      <c r="F5597" s="85" t="s">
        <v>13</v>
      </c>
      <c r="G5597" s="85">
        <v>395678</v>
      </c>
      <c r="H5597" s="89"/>
      <c r="I5597" s="270" t="s">
        <v>720</v>
      </c>
      <c r="J5597" s="89"/>
      <c r="K5597" s="89"/>
      <c r="L5597" s="89"/>
      <c r="M5597" s="89"/>
      <c r="N5597" s="271">
        <v>2880986.72</v>
      </c>
      <c r="O5597" s="271">
        <v>0</v>
      </c>
      <c r="P5597" s="89" t="s">
        <v>670</v>
      </c>
    </row>
    <row r="5598" spans="1:16" ht="38.25" hidden="1">
      <c r="A5598" s="268" t="s">
        <v>711</v>
      </c>
      <c r="B5598" s="89"/>
      <c r="C5598" s="269" t="s">
        <v>1409</v>
      </c>
      <c r="D5598" s="84">
        <v>43614</v>
      </c>
      <c r="E5598" s="85" t="s">
        <v>9478</v>
      </c>
      <c r="F5598" s="85" t="s">
        <v>13</v>
      </c>
      <c r="G5598" s="85">
        <v>395680</v>
      </c>
      <c r="H5598" s="89"/>
      <c r="I5598" s="270" t="s">
        <v>720</v>
      </c>
      <c r="J5598" s="89"/>
      <c r="K5598" s="89"/>
      <c r="L5598" s="89"/>
      <c r="M5598" s="89"/>
      <c r="N5598" s="271">
        <v>1111399.92</v>
      </c>
      <c r="O5598" s="271">
        <v>0</v>
      </c>
      <c r="P5598" s="89" t="s">
        <v>670</v>
      </c>
    </row>
    <row r="5599" spans="1:16" ht="38.25" hidden="1">
      <c r="A5599" s="268" t="s">
        <v>711</v>
      </c>
      <c r="B5599" s="89"/>
      <c r="C5599" s="269" t="s">
        <v>1409</v>
      </c>
      <c r="D5599" s="84">
        <v>43614</v>
      </c>
      <c r="E5599" s="85" t="s">
        <v>9479</v>
      </c>
      <c r="F5599" s="85" t="s">
        <v>13</v>
      </c>
      <c r="G5599" s="85">
        <v>395682</v>
      </c>
      <c r="H5599" s="89"/>
      <c r="I5599" s="270" t="s">
        <v>720</v>
      </c>
      <c r="J5599" s="89"/>
      <c r="K5599" s="89"/>
      <c r="L5599" s="89"/>
      <c r="M5599" s="89"/>
      <c r="N5599" s="271">
        <v>19929072.5</v>
      </c>
      <c r="O5599" s="271">
        <v>0</v>
      </c>
      <c r="P5599" s="89" t="s">
        <v>670</v>
      </c>
    </row>
    <row r="5600" spans="1:16" ht="38.25" hidden="1">
      <c r="A5600" s="268" t="s">
        <v>711</v>
      </c>
      <c r="B5600" s="89"/>
      <c r="C5600" s="269" t="s">
        <v>1409</v>
      </c>
      <c r="D5600" s="84">
        <v>43614</v>
      </c>
      <c r="E5600" s="85" t="s">
        <v>9480</v>
      </c>
      <c r="F5600" s="85" t="s">
        <v>13</v>
      </c>
      <c r="G5600" s="85">
        <v>395684</v>
      </c>
      <c r="H5600" s="89"/>
      <c r="I5600" s="270" t="s">
        <v>720</v>
      </c>
      <c r="J5600" s="89"/>
      <c r="K5600" s="89"/>
      <c r="L5600" s="89"/>
      <c r="M5600" s="89"/>
      <c r="N5600" s="271">
        <v>19540198.59</v>
      </c>
      <c r="O5600" s="271">
        <v>0</v>
      </c>
      <c r="P5600" s="89" t="s">
        <v>670</v>
      </c>
    </row>
    <row r="5601" spans="1:16" ht="38.25" hidden="1">
      <c r="A5601" s="268" t="s">
        <v>711</v>
      </c>
      <c r="B5601" s="89"/>
      <c r="C5601" s="269" t="s">
        <v>1409</v>
      </c>
      <c r="D5601" s="84">
        <v>43614</v>
      </c>
      <c r="E5601" s="85" t="s">
        <v>9481</v>
      </c>
      <c r="F5601" s="85" t="s">
        <v>13</v>
      </c>
      <c r="G5601" s="85">
        <v>395686</v>
      </c>
      <c r="H5601" s="89"/>
      <c r="I5601" s="270" t="s">
        <v>720</v>
      </c>
      <c r="J5601" s="89"/>
      <c r="K5601" s="89"/>
      <c r="L5601" s="89"/>
      <c r="M5601" s="89"/>
      <c r="N5601" s="271">
        <v>9650753.3000000007</v>
      </c>
      <c r="O5601" s="271">
        <v>0</v>
      </c>
      <c r="P5601" s="89" t="s">
        <v>670</v>
      </c>
    </row>
    <row r="5602" spans="1:16" ht="38.25" hidden="1">
      <c r="A5602" s="268" t="s">
        <v>711</v>
      </c>
      <c r="B5602" s="89"/>
      <c r="C5602" s="269" t="s">
        <v>1409</v>
      </c>
      <c r="D5602" s="84">
        <v>43614</v>
      </c>
      <c r="E5602" s="85" t="s">
        <v>9482</v>
      </c>
      <c r="F5602" s="85" t="s">
        <v>13</v>
      </c>
      <c r="G5602" s="85">
        <v>395688</v>
      </c>
      <c r="H5602" s="89"/>
      <c r="I5602" s="270" t="s">
        <v>720</v>
      </c>
      <c r="J5602" s="89"/>
      <c r="K5602" s="89"/>
      <c r="L5602" s="89"/>
      <c r="M5602" s="89"/>
      <c r="N5602" s="271">
        <v>11107.44</v>
      </c>
      <c r="O5602" s="271">
        <v>0</v>
      </c>
      <c r="P5602" s="89" t="s">
        <v>670</v>
      </c>
    </row>
    <row r="5603" spans="1:16" ht="38.25" hidden="1">
      <c r="A5603" s="268" t="s">
        <v>711</v>
      </c>
      <c r="B5603" s="89"/>
      <c r="C5603" s="269" t="s">
        <v>1409</v>
      </c>
      <c r="D5603" s="84">
        <v>43614</v>
      </c>
      <c r="E5603" s="85" t="s">
        <v>9483</v>
      </c>
      <c r="F5603" s="85" t="s">
        <v>13</v>
      </c>
      <c r="G5603" s="85">
        <v>395690</v>
      </c>
      <c r="H5603" s="89"/>
      <c r="I5603" s="270" t="s">
        <v>720</v>
      </c>
      <c r="J5603" s="89"/>
      <c r="K5603" s="89"/>
      <c r="L5603" s="89"/>
      <c r="M5603" s="89"/>
      <c r="N5603" s="271">
        <v>1028933.25</v>
      </c>
      <c r="O5603" s="271">
        <v>0</v>
      </c>
      <c r="P5603" s="89" t="s">
        <v>670</v>
      </c>
    </row>
    <row r="5604" spans="1:16" ht="38.25" hidden="1">
      <c r="A5604" s="268" t="s">
        <v>711</v>
      </c>
      <c r="B5604" s="89"/>
      <c r="C5604" s="269" t="s">
        <v>1409</v>
      </c>
      <c r="D5604" s="84">
        <v>43614</v>
      </c>
      <c r="E5604" s="85" t="s">
        <v>9484</v>
      </c>
      <c r="F5604" s="85" t="s">
        <v>13</v>
      </c>
      <c r="G5604" s="85">
        <v>395692</v>
      </c>
      <c r="H5604" s="89"/>
      <c r="I5604" s="270" t="s">
        <v>720</v>
      </c>
      <c r="J5604" s="89"/>
      <c r="K5604" s="89"/>
      <c r="L5604" s="89"/>
      <c r="M5604" s="89"/>
      <c r="N5604" s="271">
        <v>1073.3800000000001</v>
      </c>
      <c r="O5604" s="271">
        <v>0</v>
      </c>
      <c r="P5604" s="89" t="s">
        <v>670</v>
      </c>
    </row>
    <row r="5605" spans="1:16" ht="38.25" hidden="1">
      <c r="A5605" s="268" t="s">
        <v>711</v>
      </c>
      <c r="B5605" s="89"/>
      <c r="C5605" s="269" t="s">
        <v>1409</v>
      </c>
      <c r="D5605" s="84">
        <v>43614</v>
      </c>
      <c r="E5605" s="85" t="s">
        <v>9485</v>
      </c>
      <c r="F5605" s="85" t="s">
        <v>13</v>
      </c>
      <c r="G5605" s="85">
        <v>395694</v>
      </c>
      <c r="H5605" s="89"/>
      <c r="I5605" s="270" t="s">
        <v>720</v>
      </c>
      <c r="J5605" s="89"/>
      <c r="K5605" s="89"/>
      <c r="L5605" s="89"/>
      <c r="M5605" s="89"/>
      <c r="N5605" s="271">
        <v>17409.38</v>
      </c>
      <c r="O5605" s="271">
        <v>0</v>
      </c>
      <c r="P5605" s="89" t="s">
        <v>670</v>
      </c>
    </row>
    <row r="5606" spans="1:16" ht="38.25" hidden="1">
      <c r="A5606" s="268" t="s">
        <v>711</v>
      </c>
      <c r="B5606" s="89"/>
      <c r="C5606" s="269" t="s">
        <v>1409</v>
      </c>
      <c r="D5606" s="84">
        <v>43614</v>
      </c>
      <c r="E5606" s="85" t="s">
        <v>9486</v>
      </c>
      <c r="F5606" s="85" t="s">
        <v>13</v>
      </c>
      <c r="G5606" s="85">
        <v>395696</v>
      </c>
      <c r="H5606" s="89"/>
      <c r="I5606" s="270" t="s">
        <v>720</v>
      </c>
      <c r="J5606" s="89"/>
      <c r="K5606" s="89"/>
      <c r="L5606" s="89"/>
      <c r="M5606" s="89"/>
      <c r="N5606" s="271">
        <v>6354.01</v>
      </c>
      <c r="O5606" s="271">
        <v>0</v>
      </c>
      <c r="P5606" s="89" t="s">
        <v>670</v>
      </c>
    </row>
    <row r="5607" spans="1:16" ht="38.25" hidden="1">
      <c r="A5607" s="268" t="s">
        <v>711</v>
      </c>
      <c r="B5607" s="89"/>
      <c r="C5607" s="269" t="s">
        <v>1409</v>
      </c>
      <c r="D5607" s="84">
        <v>43614</v>
      </c>
      <c r="E5607" s="85" t="s">
        <v>9487</v>
      </c>
      <c r="F5607" s="85" t="s">
        <v>13</v>
      </c>
      <c r="G5607" s="85">
        <v>395698</v>
      </c>
      <c r="H5607" s="89"/>
      <c r="I5607" s="270" t="s">
        <v>720</v>
      </c>
      <c r="J5607" s="89"/>
      <c r="K5607" s="89"/>
      <c r="L5607" s="89"/>
      <c r="M5607" s="89"/>
      <c r="N5607" s="271">
        <v>1646.74</v>
      </c>
      <c r="O5607" s="271">
        <v>0</v>
      </c>
      <c r="P5607" s="89" t="s">
        <v>670</v>
      </c>
    </row>
    <row r="5608" spans="1:16" ht="38.25" hidden="1">
      <c r="A5608" s="268" t="s">
        <v>711</v>
      </c>
      <c r="B5608" s="89"/>
      <c r="C5608" s="269" t="s">
        <v>1409</v>
      </c>
      <c r="D5608" s="84">
        <v>43614</v>
      </c>
      <c r="E5608" s="85" t="s">
        <v>9488</v>
      </c>
      <c r="F5608" s="85" t="s">
        <v>13</v>
      </c>
      <c r="G5608" s="85">
        <v>395700</v>
      </c>
      <c r="H5608" s="89"/>
      <c r="I5608" s="270" t="s">
        <v>720</v>
      </c>
      <c r="J5608" s="89"/>
      <c r="K5608" s="89"/>
      <c r="L5608" s="89"/>
      <c r="M5608" s="89"/>
      <c r="N5608" s="271">
        <v>6152.87</v>
      </c>
      <c r="O5608" s="271">
        <v>0</v>
      </c>
      <c r="P5608" s="89" t="s">
        <v>670</v>
      </c>
    </row>
    <row r="5609" spans="1:16" ht="38.25" hidden="1">
      <c r="A5609" s="268" t="s">
        <v>711</v>
      </c>
      <c r="B5609" s="89"/>
      <c r="C5609" s="269" t="s">
        <v>1409</v>
      </c>
      <c r="D5609" s="84">
        <v>43614</v>
      </c>
      <c r="E5609" s="85" t="s">
        <v>9489</v>
      </c>
      <c r="F5609" s="85" t="s">
        <v>13</v>
      </c>
      <c r="G5609" s="85">
        <v>395702</v>
      </c>
      <c r="H5609" s="89"/>
      <c r="I5609" s="270" t="s">
        <v>720</v>
      </c>
      <c r="J5609" s="89"/>
      <c r="K5609" s="89"/>
      <c r="L5609" s="89"/>
      <c r="M5609" s="89"/>
      <c r="N5609" s="271">
        <v>2948.22</v>
      </c>
      <c r="O5609" s="271">
        <v>0</v>
      </c>
      <c r="P5609" s="89" t="s">
        <v>670</v>
      </c>
    </row>
    <row r="5610" spans="1:16" ht="38.25" hidden="1">
      <c r="A5610" s="268" t="s">
        <v>711</v>
      </c>
      <c r="B5610" s="89"/>
      <c r="C5610" s="269" t="s">
        <v>1409</v>
      </c>
      <c r="D5610" s="84">
        <v>43614</v>
      </c>
      <c r="E5610" s="85" t="s">
        <v>9490</v>
      </c>
      <c r="F5610" s="85" t="s">
        <v>13</v>
      </c>
      <c r="G5610" s="85">
        <v>395704</v>
      </c>
      <c r="H5610" s="89"/>
      <c r="I5610" s="270" t="s">
        <v>720</v>
      </c>
      <c r="J5610" s="89"/>
      <c r="K5610" s="89"/>
      <c r="L5610" s="89"/>
      <c r="M5610" s="89"/>
      <c r="N5610" s="271">
        <v>47816.94</v>
      </c>
      <c r="O5610" s="271">
        <v>0</v>
      </c>
      <c r="P5610" s="89" t="s">
        <v>670</v>
      </c>
    </row>
    <row r="5611" spans="1:16" ht="38.25" hidden="1">
      <c r="A5611" s="268" t="s">
        <v>711</v>
      </c>
      <c r="B5611" s="89"/>
      <c r="C5611" s="269" t="s">
        <v>1409</v>
      </c>
      <c r="D5611" s="84">
        <v>43614</v>
      </c>
      <c r="E5611" s="85" t="s">
        <v>9491</v>
      </c>
      <c r="F5611" s="85" t="s">
        <v>13</v>
      </c>
      <c r="G5611" s="85">
        <v>395706</v>
      </c>
      <c r="H5611" s="89"/>
      <c r="I5611" s="270" t="s">
        <v>720</v>
      </c>
      <c r="J5611" s="89"/>
      <c r="K5611" s="89"/>
      <c r="L5611" s="89"/>
      <c r="M5611" s="89"/>
      <c r="N5611" s="271">
        <v>4506.13</v>
      </c>
      <c r="O5611" s="271">
        <v>0</v>
      </c>
      <c r="P5611" s="89" t="s">
        <v>670</v>
      </c>
    </row>
    <row r="5612" spans="1:16" ht="38.25" hidden="1">
      <c r="A5612" s="268" t="s">
        <v>711</v>
      </c>
      <c r="B5612" s="89"/>
      <c r="C5612" s="269" t="s">
        <v>1409</v>
      </c>
      <c r="D5612" s="84">
        <v>43614</v>
      </c>
      <c r="E5612" s="85" t="s">
        <v>9492</v>
      </c>
      <c r="F5612" s="85" t="s">
        <v>13</v>
      </c>
      <c r="G5612" s="85">
        <v>395708</v>
      </c>
      <c r="H5612" s="89"/>
      <c r="I5612" s="270" t="s">
        <v>720</v>
      </c>
      <c r="J5612" s="89"/>
      <c r="K5612" s="89"/>
      <c r="L5612" s="89"/>
      <c r="M5612" s="89"/>
      <c r="N5612" s="271">
        <v>6301.94</v>
      </c>
      <c r="O5612" s="271">
        <v>0</v>
      </c>
      <c r="P5612" s="89" t="s">
        <v>670</v>
      </c>
    </row>
    <row r="5613" spans="1:16" ht="38.25" hidden="1">
      <c r="A5613" s="268" t="s">
        <v>711</v>
      </c>
      <c r="B5613" s="89"/>
      <c r="C5613" s="269" t="s">
        <v>1409</v>
      </c>
      <c r="D5613" s="84">
        <v>43614</v>
      </c>
      <c r="E5613" s="85" t="s">
        <v>9493</v>
      </c>
      <c r="F5613" s="85" t="s">
        <v>13</v>
      </c>
      <c r="G5613" s="85">
        <v>395710</v>
      </c>
      <c r="H5613" s="89"/>
      <c r="I5613" s="270" t="s">
        <v>720</v>
      </c>
      <c r="J5613" s="89"/>
      <c r="K5613" s="89"/>
      <c r="L5613" s="89"/>
      <c r="M5613" s="89"/>
      <c r="N5613" s="271">
        <v>35019.410000000003</v>
      </c>
      <c r="O5613" s="271">
        <v>0</v>
      </c>
      <c r="P5613" s="89" t="s">
        <v>670</v>
      </c>
    </row>
    <row r="5614" spans="1:16" ht="38.25" hidden="1">
      <c r="A5614" s="268" t="s">
        <v>711</v>
      </c>
      <c r="B5614" s="89"/>
      <c r="C5614" s="269" t="s">
        <v>1409</v>
      </c>
      <c r="D5614" s="84">
        <v>43614</v>
      </c>
      <c r="E5614" s="85" t="s">
        <v>9494</v>
      </c>
      <c r="F5614" s="85" t="s">
        <v>13</v>
      </c>
      <c r="G5614" s="85">
        <v>395712</v>
      </c>
      <c r="H5614" s="89"/>
      <c r="I5614" s="270" t="s">
        <v>720</v>
      </c>
      <c r="J5614" s="89"/>
      <c r="K5614" s="89"/>
      <c r="L5614" s="89"/>
      <c r="M5614" s="89"/>
      <c r="N5614" s="271">
        <v>25057239.710000001</v>
      </c>
      <c r="O5614" s="271">
        <v>0</v>
      </c>
      <c r="P5614" s="89" t="s">
        <v>670</v>
      </c>
    </row>
    <row r="5615" spans="1:16" ht="38.25" hidden="1">
      <c r="A5615" s="268" t="s">
        <v>711</v>
      </c>
      <c r="B5615" s="89"/>
      <c r="C5615" s="269" t="s">
        <v>1409</v>
      </c>
      <c r="D5615" s="84">
        <v>43614</v>
      </c>
      <c r="E5615" s="85" t="s">
        <v>9495</v>
      </c>
      <c r="F5615" s="85" t="s">
        <v>13</v>
      </c>
      <c r="G5615" s="85">
        <v>395714</v>
      </c>
      <c r="H5615" s="89"/>
      <c r="I5615" s="270" t="s">
        <v>720</v>
      </c>
      <c r="J5615" s="89"/>
      <c r="K5615" s="89"/>
      <c r="L5615" s="89"/>
      <c r="M5615" s="89"/>
      <c r="N5615" s="271">
        <v>115770665.94</v>
      </c>
      <c r="O5615" s="271">
        <v>0</v>
      </c>
      <c r="P5615" s="89" t="s">
        <v>670</v>
      </c>
    </row>
    <row r="5616" spans="1:16" ht="38.25" hidden="1">
      <c r="A5616" s="268" t="s">
        <v>711</v>
      </c>
      <c r="B5616" s="89"/>
      <c r="C5616" s="269" t="s">
        <v>1409</v>
      </c>
      <c r="D5616" s="84">
        <v>43614</v>
      </c>
      <c r="E5616" s="85" t="s">
        <v>9496</v>
      </c>
      <c r="F5616" s="85" t="s">
        <v>13</v>
      </c>
      <c r="G5616" s="85">
        <v>395716</v>
      </c>
      <c r="H5616" s="89"/>
      <c r="I5616" s="270" t="s">
        <v>720</v>
      </c>
      <c r="J5616" s="89"/>
      <c r="K5616" s="89"/>
      <c r="L5616" s="89"/>
      <c r="M5616" s="89"/>
      <c r="N5616" s="271">
        <v>49758165.880000003</v>
      </c>
      <c r="O5616" s="271">
        <v>0</v>
      </c>
      <c r="P5616" s="89" t="s">
        <v>670</v>
      </c>
    </row>
    <row r="5617" spans="1:16" ht="38.25" hidden="1">
      <c r="A5617" s="268" t="s">
        <v>711</v>
      </c>
      <c r="B5617" s="89"/>
      <c r="C5617" s="269" t="s">
        <v>1409</v>
      </c>
      <c r="D5617" s="84">
        <v>43614</v>
      </c>
      <c r="E5617" s="85" t="s">
        <v>9497</v>
      </c>
      <c r="F5617" s="85" t="s">
        <v>13</v>
      </c>
      <c r="G5617" s="85">
        <v>395718</v>
      </c>
      <c r="H5617" s="89"/>
      <c r="I5617" s="270" t="s">
        <v>720</v>
      </c>
      <c r="J5617" s="89"/>
      <c r="K5617" s="89"/>
      <c r="L5617" s="89"/>
      <c r="M5617" s="89"/>
      <c r="N5617" s="271">
        <v>8565503.9100000001</v>
      </c>
      <c r="O5617" s="271">
        <v>0</v>
      </c>
      <c r="P5617" s="89" t="s">
        <v>670</v>
      </c>
    </row>
    <row r="5618" spans="1:16" ht="38.25" hidden="1">
      <c r="A5618" s="268" t="s">
        <v>711</v>
      </c>
      <c r="B5618" s="89"/>
      <c r="C5618" s="269" t="s">
        <v>1409</v>
      </c>
      <c r="D5618" s="84">
        <v>43614</v>
      </c>
      <c r="E5618" s="85" t="s">
        <v>9498</v>
      </c>
      <c r="F5618" s="85" t="s">
        <v>13</v>
      </c>
      <c r="G5618" s="85">
        <v>395720</v>
      </c>
      <c r="H5618" s="89"/>
      <c r="I5618" s="270" t="s">
        <v>720</v>
      </c>
      <c r="J5618" s="89"/>
      <c r="K5618" s="89"/>
      <c r="L5618" s="89"/>
      <c r="M5618" s="89"/>
      <c r="N5618" s="271">
        <v>17978.55</v>
      </c>
      <c r="O5618" s="271">
        <v>0</v>
      </c>
      <c r="P5618" s="89" t="s">
        <v>670</v>
      </c>
    </row>
    <row r="5619" spans="1:16" ht="38.25" hidden="1">
      <c r="A5619" s="268" t="s">
        <v>711</v>
      </c>
      <c r="B5619" s="89"/>
      <c r="C5619" s="269" t="s">
        <v>1409</v>
      </c>
      <c r="D5619" s="84">
        <v>43614</v>
      </c>
      <c r="E5619" s="85" t="s">
        <v>9499</v>
      </c>
      <c r="F5619" s="85" t="s">
        <v>13</v>
      </c>
      <c r="G5619" s="85">
        <v>395722</v>
      </c>
      <c r="H5619" s="89"/>
      <c r="I5619" s="270" t="s">
        <v>720</v>
      </c>
      <c r="J5619" s="89"/>
      <c r="K5619" s="89"/>
      <c r="L5619" s="89"/>
      <c r="M5619" s="89"/>
      <c r="N5619" s="271">
        <v>374618.36</v>
      </c>
      <c r="O5619" s="271">
        <v>0</v>
      </c>
      <c r="P5619" s="89" t="s">
        <v>670</v>
      </c>
    </row>
    <row r="5620" spans="1:16" ht="38.25" hidden="1">
      <c r="A5620" s="268" t="s">
        <v>711</v>
      </c>
      <c r="B5620" s="89"/>
      <c r="C5620" s="269" t="s">
        <v>1409</v>
      </c>
      <c r="D5620" s="84">
        <v>43614</v>
      </c>
      <c r="E5620" s="85" t="s">
        <v>9500</v>
      </c>
      <c r="F5620" s="85" t="s">
        <v>13</v>
      </c>
      <c r="G5620" s="85">
        <v>395724</v>
      </c>
      <c r="H5620" s="89"/>
      <c r="I5620" s="270" t="s">
        <v>720</v>
      </c>
      <c r="J5620" s="89"/>
      <c r="K5620" s="89"/>
      <c r="L5620" s="89"/>
      <c r="M5620" s="89"/>
      <c r="N5620" s="271">
        <v>17233678.969999999</v>
      </c>
      <c r="O5620" s="271">
        <v>0</v>
      </c>
      <c r="P5620" s="89" t="s">
        <v>670</v>
      </c>
    </row>
    <row r="5621" spans="1:16" ht="38.25" hidden="1">
      <c r="A5621" s="268" t="s">
        <v>711</v>
      </c>
      <c r="B5621" s="89"/>
      <c r="C5621" s="269" t="s">
        <v>1409</v>
      </c>
      <c r="D5621" s="84">
        <v>43614</v>
      </c>
      <c r="E5621" s="85" t="s">
        <v>9501</v>
      </c>
      <c r="F5621" s="85" t="s">
        <v>13</v>
      </c>
      <c r="G5621" s="85">
        <v>395726</v>
      </c>
      <c r="H5621" s="89"/>
      <c r="I5621" s="270" t="s">
        <v>720</v>
      </c>
      <c r="J5621" s="89"/>
      <c r="K5621" s="89"/>
      <c r="L5621" s="89"/>
      <c r="M5621" s="89"/>
      <c r="N5621" s="271">
        <v>4466343.63</v>
      </c>
      <c r="O5621" s="271">
        <v>0</v>
      </c>
      <c r="P5621" s="89" t="s">
        <v>670</v>
      </c>
    </row>
    <row r="5622" spans="1:16" ht="38.25" hidden="1">
      <c r="A5622" s="268" t="s">
        <v>711</v>
      </c>
      <c r="B5622" s="89"/>
      <c r="C5622" s="269" t="s">
        <v>1409</v>
      </c>
      <c r="D5622" s="84">
        <v>43614</v>
      </c>
      <c r="E5622" s="85" t="s">
        <v>9502</v>
      </c>
      <c r="F5622" s="85" t="s">
        <v>13</v>
      </c>
      <c r="G5622" s="85">
        <v>395728</v>
      </c>
      <c r="H5622" s="89"/>
      <c r="I5622" s="270" t="s">
        <v>720</v>
      </c>
      <c r="J5622" s="89"/>
      <c r="K5622" s="89"/>
      <c r="L5622" s="89"/>
      <c r="M5622" s="89"/>
      <c r="N5622" s="271">
        <v>10647258.300000001</v>
      </c>
      <c r="O5622" s="271">
        <v>0</v>
      </c>
      <c r="P5622" s="89" t="s">
        <v>670</v>
      </c>
    </row>
    <row r="5623" spans="1:16" ht="38.25" hidden="1">
      <c r="A5623" s="268" t="s">
        <v>711</v>
      </c>
      <c r="B5623" s="89"/>
      <c r="C5623" s="269" t="s">
        <v>1409</v>
      </c>
      <c r="D5623" s="84">
        <v>43614</v>
      </c>
      <c r="E5623" s="85" t="s">
        <v>9503</v>
      </c>
      <c r="F5623" s="85" t="s">
        <v>13</v>
      </c>
      <c r="G5623" s="85">
        <v>395730</v>
      </c>
      <c r="H5623" s="89"/>
      <c r="I5623" s="270" t="s">
        <v>720</v>
      </c>
      <c r="J5623" s="89"/>
      <c r="K5623" s="89"/>
      <c r="L5623" s="89"/>
      <c r="M5623" s="89"/>
      <c r="N5623" s="271">
        <v>4659.38</v>
      </c>
      <c r="O5623" s="271">
        <v>0</v>
      </c>
      <c r="P5623" s="89" t="s">
        <v>670</v>
      </c>
    </row>
    <row r="5624" spans="1:16" ht="38.25" hidden="1">
      <c r="A5624" s="268" t="s">
        <v>711</v>
      </c>
      <c r="B5624" s="89"/>
      <c r="C5624" s="269" t="s">
        <v>1409</v>
      </c>
      <c r="D5624" s="84">
        <v>43614</v>
      </c>
      <c r="E5624" s="85" t="s">
        <v>9504</v>
      </c>
      <c r="F5624" s="85" t="s">
        <v>13</v>
      </c>
      <c r="G5624" s="85">
        <v>395732</v>
      </c>
      <c r="H5624" s="89"/>
      <c r="I5624" s="270" t="s">
        <v>720</v>
      </c>
      <c r="J5624" s="89"/>
      <c r="K5624" s="89"/>
      <c r="L5624" s="89"/>
      <c r="M5624" s="89"/>
      <c r="N5624" s="271">
        <v>17409.38</v>
      </c>
      <c r="O5624" s="271">
        <v>0</v>
      </c>
      <c r="P5624" s="89" t="s">
        <v>670</v>
      </c>
    </row>
    <row r="5625" spans="1:16" ht="38.25" hidden="1">
      <c r="A5625" s="268" t="s">
        <v>711</v>
      </c>
      <c r="B5625" s="89"/>
      <c r="C5625" s="269" t="s">
        <v>1409</v>
      </c>
      <c r="D5625" s="84">
        <v>43614</v>
      </c>
      <c r="E5625" s="85" t="s">
        <v>9505</v>
      </c>
      <c r="F5625" s="85" t="s">
        <v>13</v>
      </c>
      <c r="G5625" s="85">
        <v>395734</v>
      </c>
      <c r="H5625" s="89"/>
      <c r="I5625" s="270" t="s">
        <v>720</v>
      </c>
      <c r="J5625" s="89"/>
      <c r="K5625" s="89"/>
      <c r="L5625" s="89"/>
      <c r="M5625" s="89"/>
      <c r="N5625" s="271">
        <v>17409.38</v>
      </c>
      <c r="O5625" s="271">
        <v>0</v>
      </c>
      <c r="P5625" s="89" t="s">
        <v>670</v>
      </c>
    </row>
    <row r="5626" spans="1:16" ht="38.25" hidden="1">
      <c r="A5626" s="268" t="s">
        <v>711</v>
      </c>
      <c r="B5626" s="89"/>
      <c r="C5626" s="269" t="s">
        <v>1409</v>
      </c>
      <c r="D5626" s="84">
        <v>43614</v>
      </c>
      <c r="E5626" s="85" t="s">
        <v>9506</v>
      </c>
      <c r="F5626" s="85" t="s">
        <v>13</v>
      </c>
      <c r="G5626" s="85">
        <v>395736</v>
      </c>
      <c r="H5626" s="89"/>
      <c r="I5626" s="270" t="s">
        <v>720</v>
      </c>
      <c r="J5626" s="89"/>
      <c r="K5626" s="89"/>
      <c r="L5626" s="89"/>
      <c r="M5626" s="89"/>
      <c r="N5626" s="271">
        <v>17409.38</v>
      </c>
      <c r="O5626" s="271">
        <v>0</v>
      </c>
      <c r="P5626" s="89" t="s">
        <v>670</v>
      </c>
    </row>
    <row r="5627" spans="1:16" ht="38.25" hidden="1">
      <c r="A5627" s="268" t="s">
        <v>711</v>
      </c>
      <c r="B5627" s="89"/>
      <c r="C5627" s="269" t="s">
        <v>1409</v>
      </c>
      <c r="D5627" s="84">
        <v>43614</v>
      </c>
      <c r="E5627" s="85" t="s">
        <v>9507</v>
      </c>
      <c r="F5627" s="85" t="s">
        <v>13</v>
      </c>
      <c r="G5627" s="85">
        <v>395738</v>
      </c>
      <c r="H5627" s="89"/>
      <c r="I5627" s="270" t="s">
        <v>720</v>
      </c>
      <c r="J5627" s="89"/>
      <c r="K5627" s="89"/>
      <c r="L5627" s="89"/>
      <c r="M5627" s="89"/>
      <c r="N5627" s="271">
        <v>17409.38</v>
      </c>
      <c r="O5627" s="271">
        <v>0</v>
      </c>
      <c r="P5627" s="89" t="s">
        <v>670</v>
      </c>
    </row>
    <row r="5628" spans="1:16" ht="38.25" hidden="1">
      <c r="A5628" s="268" t="s">
        <v>711</v>
      </c>
      <c r="B5628" s="89"/>
      <c r="C5628" s="269" t="s">
        <v>1409</v>
      </c>
      <c r="D5628" s="84">
        <v>43614</v>
      </c>
      <c r="E5628" s="85" t="s">
        <v>9508</v>
      </c>
      <c r="F5628" s="85" t="s">
        <v>13</v>
      </c>
      <c r="G5628" s="85">
        <v>395740</v>
      </c>
      <c r="H5628" s="89"/>
      <c r="I5628" s="270" t="s">
        <v>720</v>
      </c>
      <c r="J5628" s="89"/>
      <c r="K5628" s="89"/>
      <c r="L5628" s="89"/>
      <c r="M5628" s="89"/>
      <c r="N5628" s="271">
        <v>331721.13</v>
      </c>
      <c r="O5628" s="271">
        <v>0</v>
      </c>
      <c r="P5628" s="89" t="s">
        <v>670</v>
      </c>
    </row>
    <row r="5629" spans="1:16" ht="38.25" hidden="1">
      <c r="A5629" s="268" t="s">
        <v>711</v>
      </c>
      <c r="B5629" s="89"/>
      <c r="C5629" s="269" t="s">
        <v>1409</v>
      </c>
      <c r="D5629" s="84">
        <v>43614</v>
      </c>
      <c r="E5629" s="85" t="s">
        <v>9509</v>
      </c>
      <c r="F5629" s="85" t="s">
        <v>13</v>
      </c>
      <c r="G5629" s="85">
        <v>395742</v>
      </c>
      <c r="H5629" s="89"/>
      <c r="I5629" s="270" t="s">
        <v>720</v>
      </c>
      <c r="J5629" s="89"/>
      <c r="K5629" s="89"/>
      <c r="L5629" s="89"/>
      <c r="M5629" s="89"/>
      <c r="N5629" s="271">
        <v>3925.64</v>
      </c>
      <c r="O5629" s="271">
        <v>0</v>
      </c>
      <c r="P5629" s="89" t="s">
        <v>670</v>
      </c>
    </row>
    <row r="5630" spans="1:16" ht="38.25" hidden="1">
      <c r="A5630" s="268" t="s">
        <v>711</v>
      </c>
      <c r="B5630" s="89"/>
      <c r="C5630" s="269" t="s">
        <v>1409</v>
      </c>
      <c r="D5630" s="84">
        <v>43614</v>
      </c>
      <c r="E5630" s="85" t="s">
        <v>9510</v>
      </c>
      <c r="F5630" s="85" t="s">
        <v>13</v>
      </c>
      <c r="G5630" s="85">
        <v>395744</v>
      </c>
      <c r="H5630" s="89"/>
      <c r="I5630" s="270" t="s">
        <v>720</v>
      </c>
      <c r="J5630" s="89"/>
      <c r="K5630" s="89"/>
      <c r="L5630" s="89"/>
      <c r="M5630" s="89"/>
      <c r="N5630" s="271">
        <v>379.36</v>
      </c>
      <c r="O5630" s="271">
        <v>0</v>
      </c>
      <c r="P5630" s="89" t="s">
        <v>670</v>
      </c>
    </row>
    <row r="5631" spans="1:16" ht="38.25" hidden="1">
      <c r="A5631" s="268" t="s">
        <v>711</v>
      </c>
      <c r="B5631" s="89"/>
      <c r="C5631" s="269" t="s">
        <v>1409</v>
      </c>
      <c r="D5631" s="84">
        <v>43614</v>
      </c>
      <c r="E5631" s="85" t="s">
        <v>9511</v>
      </c>
      <c r="F5631" s="85" t="s">
        <v>13</v>
      </c>
      <c r="G5631" s="85">
        <v>395746</v>
      </c>
      <c r="H5631" s="89"/>
      <c r="I5631" s="270" t="s">
        <v>720</v>
      </c>
      <c r="J5631" s="89"/>
      <c r="K5631" s="89"/>
      <c r="L5631" s="89"/>
      <c r="M5631" s="89"/>
      <c r="N5631" s="271">
        <v>6152.87</v>
      </c>
      <c r="O5631" s="271">
        <v>0</v>
      </c>
      <c r="P5631" s="89" t="s">
        <v>670</v>
      </c>
    </row>
    <row r="5632" spans="1:16" ht="38.25" hidden="1">
      <c r="A5632" s="268" t="s">
        <v>711</v>
      </c>
      <c r="B5632" s="89"/>
      <c r="C5632" s="269" t="s">
        <v>1409</v>
      </c>
      <c r="D5632" s="84">
        <v>43614</v>
      </c>
      <c r="E5632" s="85" t="s">
        <v>9512</v>
      </c>
      <c r="F5632" s="85" t="s">
        <v>13</v>
      </c>
      <c r="G5632" s="85">
        <v>395748</v>
      </c>
      <c r="H5632" s="89"/>
      <c r="I5632" s="270" t="s">
        <v>720</v>
      </c>
      <c r="J5632" s="89"/>
      <c r="K5632" s="89"/>
      <c r="L5632" s="89"/>
      <c r="M5632" s="89"/>
      <c r="N5632" s="271">
        <v>6152.87</v>
      </c>
      <c r="O5632" s="271">
        <v>0</v>
      </c>
      <c r="P5632" s="89" t="s">
        <v>670</v>
      </c>
    </row>
    <row r="5633" spans="1:16" ht="38.25" hidden="1">
      <c r="A5633" s="268" t="s">
        <v>711</v>
      </c>
      <c r="B5633" s="89"/>
      <c r="C5633" s="269" t="s">
        <v>1409</v>
      </c>
      <c r="D5633" s="84">
        <v>43614</v>
      </c>
      <c r="E5633" s="85" t="s">
        <v>9513</v>
      </c>
      <c r="F5633" s="85" t="s">
        <v>13</v>
      </c>
      <c r="G5633" s="85">
        <v>395750</v>
      </c>
      <c r="H5633" s="89"/>
      <c r="I5633" s="270" t="s">
        <v>720</v>
      </c>
      <c r="J5633" s="89"/>
      <c r="K5633" s="89"/>
      <c r="L5633" s="89"/>
      <c r="M5633" s="89"/>
      <c r="N5633" s="271">
        <v>6152.87</v>
      </c>
      <c r="O5633" s="271">
        <v>0</v>
      </c>
      <c r="P5633" s="89" t="s">
        <v>670</v>
      </c>
    </row>
    <row r="5634" spans="1:16" ht="38.25" hidden="1">
      <c r="A5634" s="268" t="s">
        <v>711</v>
      </c>
      <c r="B5634" s="89"/>
      <c r="C5634" s="269" t="s">
        <v>1409</v>
      </c>
      <c r="D5634" s="84">
        <v>43614</v>
      </c>
      <c r="E5634" s="85" t="s">
        <v>9514</v>
      </c>
      <c r="F5634" s="85" t="s">
        <v>13</v>
      </c>
      <c r="G5634" s="85">
        <v>395752</v>
      </c>
      <c r="H5634" s="89"/>
      <c r="I5634" s="270" t="s">
        <v>720</v>
      </c>
      <c r="J5634" s="89"/>
      <c r="K5634" s="89"/>
      <c r="L5634" s="89"/>
      <c r="M5634" s="89"/>
      <c r="N5634" s="271">
        <v>6152.87</v>
      </c>
      <c r="O5634" s="271">
        <v>0</v>
      </c>
      <c r="P5634" s="89" t="s">
        <v>670</v>
      </c>
    </row>
    <row r="5635" spans="1:16" ht="38.25" hidden="1">
      <c r="A5635" s="268" t="s">
        <v>711</v>
      </c>
      <c r="B5635" s="89"/>
      <c r="C5635" s="269" t="s">
        <v>1409</v>
      </c>
      <c r="D5635" s="84">
        <v>43614</v>
      </c>
      <c r="E5635" s="85" t="s">
        <v>9515</v>
      </c>
      <c r="F5635" s="85" t="s">
        <v>13</v>
      </c>
      <c r="G5635" s="85">
        <v>395754</v>
      </c>
      <c r="H5635" s="89"/>
      <c r="I5635" s="270" t="s">
        <v>720</v>
      </c>
      <c r="J5635" s="89"/>
      <c r="K5635" s="89"/>
      <c r="L5635" s="89"/>
      <c r="M5635" s="89"/>
      <c r="N5635" s="271">
        <v>49380.2</v>
      </c>
      <c r="O5635" s="271">
        <v>0</v>
      </c>
      <c r="P5635" s="89" t="s">
        <v>670</v>
      </c>
    </row>
    <row r="5636" spans="1:16" ht="38.25" hidden="1">
      <c r="A5636" s="268" t="s">
        <v>711</v>
      </c>
      <c r="B5636" s="89"/>
      <c r="C5636" s="269" t="s">
        <v>1409</v>
      </c>
      <c r="D5636" s="84">
        <v>43614</v>
      </c>
      <c r="E5636" s="85" t="s">
        <v>9516</v>
      </c>
      <c r="F5636" s="85" t="s">
        <v>13</v>
      </c>
      <c r="G5636" s="85">
        <v>395756</v>
      </c>
      <c r="H5636" s="89"/>
      <c r="I5636" s="270" t="s">
        <v>720</v>
      </c>
      <c r="J5636" s="89"/>
      <c r="K5636" s="89"/>
      <c r="L5636" s="89"/>
      <c r="M5636" s="89"/>
      <c r="N5636" s="271">
        <v>30507.93</v>
      </c>
      <c r="O5636" s="271">
        <v>0</v>
      </c>
      <c r="P5636" s="89" t="s">
        <v>670</v>
      </c>
    </row>
    <row r="5637" spans="1:16" ht="38.25" hidden="1">
      <c r="A5637" s="268" t="s">
        <v>711</v>
      </c>
      <c r="B5637" s="89"/>
      <c r="C5637" s="269" t="s">
        <v>1409</v>
      </c>
      <c r="D5637" s="84">
        <v>43614</v>
      </c>
      <c r="E5637" s="85" t="s">
        <v>9517</v>
      </c>
      <c r="F5637" s="85" t="s">
        <v>13</v>
      </c>
      <c r="G5637" s="85">
        <v>395758</v>
      </c>
      <c r="H5637" s="89"/>
      <c r="I5637" s="270" t="s">
        <v>720</v>
      </c>
      <c r="J5637" s="89"/>
      <c r="K5637" s="89"/>
      <c r="L5637" s="89"/>
      <c r="M5637" s="89"/>
      <c r="N5637" s="271">
        <v>12797.54</v>
      </c>
      <c r="O5637" s="271">
        <v>0</v>
      </c>
      <c r="P5637" s="89" t="s">
        <v>670</v>
      </c>
    </row>
    <row r="5638" spans="1:16" ht="38.25" hidden="1">
      <c r="A5638" s="268" t="s">
        <v>711</v>
      </c>
      <c r="B5638" s="89"/>
      <c r="C5638" s="269" t="s">
        <v>1409</v>
      </c>
      <c r="D5638" s="84">
        <v>43614</v>
      </c>
      <c r="E5638" s="85" t="s">
        <v>9518</v>
      </c>
      <c r="F5638" s="85" t="s">
        <v>13</v>
      </c>
      <c r="G5638" s="85">
        <v>395760</v>
      </c>
      <c r="H5638" s="89"/>
      <c r="I5638" s="270" t="s">
        <v>720</v>
      </c>
      <c r="J5638" s="89"/>
      <c r="K5638" s="89"/>
      <c r="L5638" s="89"/>
      <c r="M5638" s="89"/>
      <c r="N5638" s="271">
        <v>47816.94</v>
      </c>
      <c r="O5638" s="271">
        <v>0</v>
      </c>
      <c r="P5638" s="89" t="s">
        <v>670</v>
      </c>
    </row>
    <row r="5639" spans="1:16" ht="38.25" hidden="1">
      <c r="A5639" s="268" t="s">
        <v>711</v>
      </c>
      <c r="B5639" s="89"/>
      <c r="C5639" s="269" t="s">
        <v>1409</v>
      </c>
      <c r="D5639" s="84">
        <v>43614</v>
      </c>
      <c r="E5639" s="85" t="s">
        <v>9519</v>
      </c>
      <c r="F5639" s="85" t="s">
        <v>13</v>
      </c>
      <c r="G5639" s="85">
        <v>395762</v>
      </c>
      <c r="H5639" s="89"/>
      <c r="I5639" s="270" t="s">
        <v>720</v>
      </c>
      <c r="J5639" s="89"/>
      <c r="K5639" s="89"/>
      <c r="L5639" s="89"/>
      <c r="M5639" s="89"/>
      <c r="N5639" s="271">
        <v>47816.94</v>
      </c>
      <c r="O5639" s="271">
        <v>0</v>
      </c>
      <c r="P5639" s="89" t="s">
        <v>670</v>
      </c>
    </row>
    <row r="5640" spans="1:16" ht="38.25" hidden="1">
      <c r="A5640" s="268" t="s">
        <v>711</v>
      </c>
      <c r="B5640" s="89"/>
      <c r="C5640" s="269" t="s">
        <v>1409</v>
      </c>
      <c r="D5640" s="84">
        <v>43614</v>
      </c>
      <c r="E5640" s="85" t="s">
        <v>9520</v>
      </c>
      <c r="F5640" s="85" t="s">
        <v>13</v>
      </c>
      <c r="G5640" s="85">
        <v>395764</v>
      </c>
      <c r="H5640" s="89"/>
      <c r="I5640" s="270" t="s">
        <v>720</v>
      </c>
      <c r="J5640" s="89"/>
      <c r="K5640" s="89"/>
      <c r="L5640" s="89"/>
      <c r="M5640" s="89"/>
      <c r="N5640" s="271">
        <v>47816.94</v>
      </c>
      <c r="O5640" s="271">
        <v>0</v>
      </c>
      <c r="P5640" s="89" t="s">
        <v>670</v>
      </c>
    </row>
    <row r="5641" spans="1:16" ht="38.25" hidden="1">
      <c r="A5641" s="268" t="s">
        <v>711</v>
      </c>
      <c r="B5641" s="89"/>
      <c r="C5641" s="269" t="s">
        <v>1409</v>
      </c>
      <c r="D5641" s="84">
        <v>43614</v>
      </c>
      <c r="E5641" s="85" t="s">
        <v>9521</v>
      </c>
      <c r="F5641" s="85" t="s">
        <v>13</v>
      </c>
      <c r="G5641" s="85">
        <v>395766</v>
      </c>
      <c r="H5641" s="89"/>
      <c r="I5641" s="270" t="s">
        <v>720</v>
      </c>
      <c r="J5641" s="89"/>
      <c r="K5641" s="89"/>
      <c r="L5641" s="89"/>
      <c r="M5641" s="89"/>
      <c r="N5641" s="271">
        <v>47816.94</v>
      </c>
      <c r="O5641" s="271">
        <v>0</v>
      </c>
      <c r="P5641" s="89" t="s">
        <v>670</v>
      </c>
    </row>
    <row r="5642" spans="1:16" ht="38.25" hidden="1">
      <c r="A5642" s="268" t="s">
        <v>711</v>
      </c>
      <c r="B5642" s="89"/>
      <c r="C5642" s="269" t="s">
        <v>1409</v>
      </c>
      <c r="D5642" s="84">
        <v>43614</v>
      </c>
      <c r="E5642" s="85" t="s">
        <v>9522</v>
      </c>
      <c r="F5642" s="85" t="s">
        <v>13</v>
      </c>
      <c r="G5642" s="85">
        <v>395768</v>
      </c>
      <c r="H5642" s="89"/>
      <c r="I5642" s="270" t="s">
        <v>720</v>
      </c>
      <c r="J5642" s="89"/>
      <c r="K5642" s="89"/>
      <c r="L5642" s="89"/>
      <c r="M5642" s="89"/>
      <c r="N5642" s="271">
        <v>57103.33</v>
      </c>
      <c r="O5642" s="271">
        <v>0</v>
      </c>
      <c r="P5642" s="89" t="s">
        <v>670</v>
      </c>
    </row>
    <row r="5643" spans="1:16" ht="38.25" hidden="1">
      <c r="A5643" s="268" t="s">
        <v>711</v>
      </c>
      <c r="B5643" s="89"/>
      <c r="C5643" s="269" t="s">
        <v>1409</v>
      </c>
      <c r="D5643" s="84">
        <v>43614</v>
      </c>
      <c r="E5643" s="85" t="s">
        <v>9523</v>
      </c>
      <c r="F5643" s="85" t="s">
        <v>13</v>
      </c>
      <c r="G5643" s="85">
        <v>395770</v>
      </c>
      <c r="H5643" s="89"/>
      <c r="I5643" s="270" t="s">
        <v>720</v>
      </c>
      <c r="J5643" s="89"/>
      <c r="K5643" s="89"/>
      <c r="L5643" s="89"/>
      <c r="M5643" s="89"/>
      <c r="N5643" s="271">
        <v>5773.51</v>
      </c>
      <c r="O5643" s="271">
        <v>0</v>
      </c>
      <c r="P5643" s="89" t="s">
        <v>670</v>
      </c>
    </row>
    <row r="5644" spans="1:16" ht="38.25" hidden="1">
      <c r="A5644" s="268" t="s">
        <v>711</v>
      </c>
      <c r="B5644" s="89"/>
      <c r="C5644" s="269" t="s">
        <v>1409</v>
      </c>
      <c r="D5644" s="84">
        <v>43614</v>
      </c>
      <c r="E5644" s="85" t="s">
        <v>9524</v>
      </c>
      <c r="F5644" s="85" t="s">
        <v>13</v>
      </c>
      <c r="G5644" s="85">
        <v>395772</v>
      </c>
      <c r="H5644" s="89"/>
      <c r="I5644" s="270" t="s">
        <v>720</v>
      </c>
      <c r="J5644" s="89"/>
      <c r="K5644" s="89"/>
      <c r="L5644" s="89"/>
      <c r="M5644" s="89"/>
      <c r="N5644" s="271">
        <v>2227.2399999999998</v>
      </c>
      <c r="O5644" s="271">
        <v>0</v>
      </c>
      <c r="P5644" s="89" t="s">
        <v>670</v>
      </c>
    </row>
    <row r="5645" spans="1:16" ht="38.25" hidden="1">
      <c r="A5645" s="268" t="s">
        <v>711</v>
      </c>
      <c r="B5645" s="89"/>
      <c r="C5645" s="269" t="s">
        <v>1409</v>
      </c>
      <c r="D5645" s="84">
        <v>43614</v>
      </c>
      <c r="E5645" s="85" t="s">
        <v>9525</v>
      </c>
      <c r="F5645" s="85" t="s">
        <v>13</v>
      </c>
      <c r="G5645" s="85">
        <v>395774</v>
      </c>
      <c r="H5645" s="89"/>
      <c r="I5645" s="270" t="s">
        <v>720</v>
      </c>
      <c r="J5645" s="89"/>
      <c r="K5645" s="89"/>
      <c r="L5645" s="89"/>
      <c r="M5645" s="89"/>
      <c r="N5645" s="271">
        <v>16335.99</v>
      </c>
      <c r="O5645" s="271">
        <v>0</v>
      </c>
      <c r="P5645" s="89" t="s">
        <v>670</v>
      </c>
    </row>
    <row r="5646" spans="1:16" ht="38.25" hidden="1">
      <c r="A5646" s="268" t="s">
        <v>711</v>
      </c>
      <c r="B5646" s="89"/>
      <c r="C5646" s="269" t="s">
        <v>1409</v>
      </c>
      <c r="D5646" s="84">
        <v>43614</v>
      </c>
      <c r="E5646" s="85" t="s">
        <v>9526</v>
      </c>
      <c r="F5646" s="85" t="s">
        <v>13</v>
      </c>
      <c r="G5646" s="85">
        <v>395776</v>
      </c>
      <c r="H5646" s="89"/>
      <c r="I5646" s="270" t="s">
        <v>720</v>
      </c>
      <c r="J5646" s="89"/>
      <c r="K5646" s="89"/>
      <c r="L5646" s="89"/>
      <c r="M5646" s="89"/>
      <c r="N5646" s="271">
        <v>12750</v>
      </c>
      <c r="O5646" s="271">
        <v>0</v>
      </c>
      <c r="P5646" s="89" t="s">
        <v>670</v>
      </c>
    </row>
    <row r="5647" spans="1:16" ht="38.25" hidden="1">
      <c r="A5647" s="268" t="s">
        <v>711</v>
      </c>
      <c r="B5647" s="89"/>
      <c r="C5647" s="269" t="s">
        <v>1409</v>
      </c>
      <c r="D5647" s="84">
        <v>43614</v>
      </c>
      <c r="E5647" s="85" t="s">
        <v>9527</v>
      </c>
      <c r="F5647" s="85" t="s">
        <v>13</v>
      </c>
      <c r="G5647" s="85">
        <v>395778</v>
      </c>
      <c r="H5647" s="89"/>
      <c r="I5647" s="270" t="s">
        <v>720</v>
      </c>
      <c r="J5647" s="89"/>
      <c r="K5647" s="89"/>
      <c r="L5647" s="89"/>
      <c r="M5647" s="89"/>
      <c r="N5647" s="271">
        <v>17309.009999999998</v>
      </c>
      <c r="O5647" s="271">
        <v>0</v>
      </c>
      <c r="P5647" s="89" t="s">
        <v>670</v>
      </c>
    </row>
    <row r="5648" spans="1:16" ht="38.25" hidden="1">
      <c r="A5648" s="268" t="s">
        <v>711</v>
      </c>
      <c r="B5648" s="89"/>
      <c r="C5648" s="269" t="s">
        <v>1409</v>
      </c>
      <c r="D5648" s="84">
        <v>43614</v>
      </c>
      <c r="E5648" s="85" t="s">
        <v>9528</v>
      </c>
      <c r="F5648" s="85" t="s">
        <v>13</v>
      </c>
      <c r="G5648" s="85">
        <v>395780</v>
      </c>
      <c r="H5648" s="89"/>
      <c r="I5648" s="270" t="s">
        <v>720</v>
      </c>
      <c r="J5648" s="89"/>
      <c r="K5648" s="89"/>
      <c r="L5648" s="89"/>
      <c r="M5648" s="89"/>
      <c r="N5648" s="271">
        <v>44868.72</v>
      </c>
      <c r="O5648" s="271">
        <v>0</v>
      </c>
      <c r="P5648" s="89" t="s">
        <v>670</v>
      </c>
    </row>
    <row r="5649" spans="1:16" ht="51">
      <c r="A5649" s="268">
        <v>10</v>
      </c>
      <c r="B5649" s="89"/>
      <c r="C5649" s="269" t="s">
        <v>41</v>
      </c>
      <c r="D5649" s="84">
        <v>43615</v>
      </c>
      <c r="E5649" s="85" t="s">
        <v>9529</v>
      </c>
      <c r="F5649" s="85" t="s">
        <v>3</v>
      </c>
      <c r="G5649" s="85">
        <v>1746278</v>
      </c>
      <c r="H5649" s="89"/>
      <c r="I5649" s="270" t="s">
        <v>11368</v>
      </c>
      <c r="J5649" s="89"/>
      <c r="K5649" s="89"/>
      <c r="L5649" s="89"/>
      <c r="M5649" s="89"/>
      <c r="N5649" s="271">
        <v>0</v>
      </c>
      <c r="O5649" s="271">
        <v>139.20000000000002</v>
      </c>
      <c r="P5649" s="89" t="s">
        <v>670</v>
      </c>
    </row>
    <row r="5650" spans="1:16" ht="51">
      <c r="A5650" s="268">
        <v>526</v>
      </c>
      <c r="B5650" s="89"/>
      <c r="C5650" s="269" t="s">
        <v>610</v>
      </c>
      <c r="D5650" s="84">
        <v>43615</v>
      </c>
      <c r="E5650" s="85" t="s">
        <v>9530</v>
      </c>
      <c r="F5650" s="85" t="s">
        <v>3</v>
      </c>
      <c r="G5650" s="85">
        <v>1746280</v>
      </c>
      <c r="H5650" s="89"/>
      <c r="I5650" s="270" t="s">
        <v>11369</v>
      </c>
      <c r="J5650" s="89"/>
      <c r="K5650" s="89"/>
      <c r="L5650" s="89"/>
      <c r="M5650" s="89"/>
      <c r="N5650" s="271">
        <v>0</v>
      </c>
      <c r="O5650" s="271">
        <v>3.06</v>
      </c>
      <c r="P5650" s="89" t="s">
        <v>670</v>
      </c>
    </row>
    <row r="5651" spans="1:16" ht="51">
      <c r="A5651" s="268">
        <v>383</v>
      </c>
      <c r="B5651" s="89"/>
      <c r="C5651" s="269" t="s">
        <v>1361</v>
      </c>
      <c r="D5651" s="84">
        <v>43615</v>
      </c>
      <c r="E5651" s="85" t="s">
        <v>9531</v>
      </c>
      <c r="F5651" s="85" t="s">
        <v>3</v>
      </c>
      <c r="G5651" s="85">
        <v>1746290</v>
      </c>
      <c r="H5651" s="89"/>
      <c r="I5651" s="270" t="s">
        <v>11370</v>
      </c>
      <c r="J5651" s="89"/>
      <c r="K5651" s="89"/>
      <c r="L5651" s="89"/>
      <c r="M5651" s="89"/>
      <c r="N5651" s="271">
        <v>0</v>
      </c>
      <c r="O5651" s="271">
        <v>10.620000000000001</v>
      </c>
      <c r="P5651" s="89" t="s">
        <v>670</v>
      </c>
    </row>
    <row r="5652" spans="1:16" ht="51">
      <c r="A5652" s="268">
        <v>670</v>
      </c>
      <c r="B5652" s="89"/>
      <c r="C5652" s="269" t="s">
        <v>190</v>
      </c>
      <c r="D5652" s="84">
        <v>43615</v>
      </c>
      <c r="E5652" s="85" t="s">
        <v>9532</v>
      </c>
      <c r="F5652" s="85" t="s">
        <v>3</v>
      </c>
      <c r="G5652" s="85">
        <v>1746300</v>
      </c>
      <c r="H5652" s="89"/>
      <c r="I5652" s="270" t="s">
        <v>11371</v>
      </c>
      <c r="J5652" s="89"/>
      <c r="K5652" s="89"/>
      <c r="L5652" s="89"/>
      <c r="M5652" s="89"/>
      <c r="N5652" s="271">
        <v>0</v>
      </c>
      <c r="O5652" s="271">
        <v>3066</v>
      </c>
      <c r="P5652" s="89" t="s">
        <v>670</v>
      </c>
    </row>
    <row r="5653" spans="1:16" ht="51">
      <c r="A5653" s="268">
        <v>15</v>
      </c>
      <c r="B5653" s="89"/>
      <c r="C5653" s="269" t="s">
        <v>42</v>
      </c>
      <c r="D5653" s="84">
        <v>43615</v>
      </c>
      <c r="E5653" s="85" t="s">
        <v>9533</v>
      </c>
      <c r="F5653" s="85" t="s">
        <v>3</v>
      </c>
      <c r="G5653" s="85">
        <v>1746303</v>
      </c>
      <c r="H5653" s="89"/>
      <c r="I5653" s="270" t="s">
        <v>11372</v>
      </c>
      <c r="J5653" s="89"/>
      <c r="K5653" s="89"/>
      <c r="L5653" s="89"/>
      <c r="M5653" s="89"/>
      <c r="N5653" s="271">
        <v>0</v>
      </c>
      <c r="O5653" s="271">
        <v>100</v>
      </c>
      <c r="P5653" s="89" t="s">
        <v>670</v>
      </c>
    </row>
    <row r="5654" spans="1:16" ht="63.75">
      <c r="A5654" s="268">
        <v>47</v>
      </c>
      <c r="B5654" s="89"/>
      <c r="C5654" s="269" t="s">
        <v>49</v>
      </c>
      <c r="D5654" s="84">
        <v>43615</v>
      </c>
      <c r="E5654" s="85" t="s">
        <v>9534</v>
      </c>
      <c r="F5654" s="85" t="s">
        <v>3</v>
      </c>
      <c r="G5654" s="85">
        <v>1746309</v>
      </c>
      <c r="H5654" s="89"/>
      <c r="I5654" s="270" t="s">
        <v>11373</v>
      </c>
      <c r="J5654" s="89"/>
      <c r="K5654" s="89"/>
      <c r="L5654" s="89"/>
      <c r="M5654" s="89"/>
      <c r="N5654" s="271">
        <v>0</v>
      </c>
      <c r="O5654" s="271">
        <v>0.47000000000000003</v>
      </c>
      <c r="P5654" s="89" t="s">
        <v>670</v>
      </c>
    </row>
    <row r="5655" spans="1:16" ht="51">
      <c r="A5655" s="268">
        <v>46</v>
      </c>
      <c r="B5655" s="89"/>
      <c r="C5655" s="269" t="s">
        <v>48</v>
      </c>
      <c r="D5655" s="84">
        <v>43615</v>
      </c>
      <c r="E5655" s="85" t="s">
        <v>9535</v>
      </c>
      <c r="F5655" s="85" t="s">
        <v>3</v>
      </c>
      <c r="G5655" s="85">
        <v>1746273</v>
      </c>
      <c r="H5655" s="89"/>
      <c r="I5655" s="270" t="s">
        <v>11374</v>
      </c>
      <c r="J5655" s="89"/>
      <c r="K5655" s="89"/>
      <c r="L5655" s="89"/>
      <c r="M5655" s="89"/>
      <c r="N5655" s="271">
        <v>0</v>
      </c>
      <c r="O5655" s="271">
        <v>2500</v>
      </c>
      <c r="P5655" s="89" t="s">
        <v>670</v>
      </c>
    </row>
    <row r="5656" spans="1:16" ht="38.25">
      <c r="A5656" s="268">
        <v>86</v>
      </c>
      <c r="B5656" s="89"/>
      <c r="C5656" s="269" t="s">
        <v>56</v>
      </c>
      <c r="D5656" s="84">
        <v>43615</v>
      </c>
      <c r="E5656" s="85" t="s">
        <v>9536</v>
      </c>
      <c r="F5656" s="85" t="s">
        <v>3</v>
      </c>
      <c r="G5656" s="85">
        <v>1746268</v>
      </c>
      <c r="H5656" s="89"/>
      <c r="I5656" s="270" t="s">
        <v>11375</v>
      </c>
      <c r="J5656" s="89"/>
      <c r="K5656" s="89"/>
      <c r="L5656" s="89"/>
      <c r="M5656" s="89"/>
      <c r="N5656" s="271">
        <v>0</v>
      </c>
      <c r="O5656" s="271">
        <v>591.33000000000004</v>
      </c>
      <c r="P5656" s="89" t="s">
        <v>670</v>
      </c>
    </row>
    <row r="5657" spans="1:16" ht="51">
      <c r="A5657" s="268">
        <v>592</v>
      </c>
      <c r="B5657" s="89"/>
      <c r="C5657" s="269" t="s">
        <v>645</v>
      </c>
      <c r="D5657" s="84">
        <v>43615</v>
      </c>
      <c r="E5657" s="85" t="s">
        <v>9537</v>
      </c>
      <c r="F5657" s="85" t="s">
        <v>3</v>
      </c>
      <c r="G5657" s="85">
        <v>1746263</v>
      </c>
      <c r="H5657" s="89"/>
      <c r="I5657" s="270" t="s">
        <v>11376</v>
      </c>
      <c r="J5657" s="89"/>
      <c r="K5657" s="89"/>
      <c r="L5657" s="89"/>
      <c r="M5657" s="89"/>
      <c r="N5657" s="271">
        <v>0</v>
      </c>
      <c r="O5657" s="271">
        <v>4693.5600000000004</v>
      </c>
      <c r="P5657" s="89" t="s">
        <v>670</v>
      </c>
    </row>
    <row r="5658" spans="1:16" ht="51">
      <c r="A5658" s="268">
        <v>41</v>
      </c>
      <c r="B5658" s="89"/>
      <c r="C5658" s="269" t="s">
        <v>47</v>
      </c>
      <c r="D5658" s="84">
        <v>43615</v>
      </c>
      <c r="E5658" s="85" t="s">
        <v>9538</v>
      </c>
      <c r="F5658" s="85" t="s">
        <v>3</v>
      </c>
      <c r="G5658" s="85">
        <v>1746250</v>
      </c>
      <c r="H5658" s="89"/>
      <c r="I5658" s="270" t="s">
        <v>10655</v>
      </c>
      <c r="J5658" s="89"/>
      <c r="K5658" s="89"/>
      <c r="L5658" s="89"/>
      <c r="M5658" s="89"/>
      <c r="N5658" s="271">
        <v>0</v>
      </c>
      <c r="O5658" s="271">
        <v>120</v>
      </c>
      <c r="P5658" s="89" t="s">
        <v>670</v>
      </c>
    </row>
    <row r="5659" spans="1:16" ht="51">
      <c r="A5659" s="268">
        <v>16</v>
      </c>
      <c r="B5659" s="89"/>
      <c r="C5659" s="269" t="s">
        <v>43</v>
      </c>
      <c r="D5659" s="84">
        <v>43615</v>
      </c>
      <c r="E5659" s="85" t="s">
        <v>9539</v>
      </c>
      <c r="F5659" s="85" t="s">
        <v>3</v>
      </c>
      <c r="G5659" s="85">
        <v>1746213</v>
      </c>
      <c r="H5659" s="89"/>
      <c r="I5659" s="270" t="s">
        <v>11377</v>
      </c>
      <c r="J5659" s="89"/>
      <c r="K5659" s="89"/>
      <c r="L5659" s="89"/>
      <c r="M5659" s="89"/>
      <c r="N5659" s="271">
        <v>0</v>
      </c>
      <c r="O5659" s="271">
        <v>30</v>
      </c>
      <c r="P5659" s="89" t="s">
        <v>670</v>
      </c>
    </row>
    <row r="5660" spans="1:16" ht="51">
      <c r="A5660" s="268">
        <v>16</v>
      </c>
      <c r="B5660" s="89"/>
      <c r="C5660" s="269" t="s">
        <v>43</v>
      </c>
      <c r="D5660" s="84">
        <v>43615</v>
      </c>
      <c r="E5660" s="85" t="s">
        <v>9540</v>
      </c>
      <c r="F5660" s="85" t="s">
        <v>3</v>
      </c>
      <c r="G5660" s="85">
        <v>1746210</v>
      </c>
      <c r="H5660" s="89"/>
      <c r="I5660" s="270" t="s">
        <v>11378</v>
      </c>
      <c r="J5660" s="89"/>
      <c r="K5660" s="89"/>
      <c r="L5660" s="89"/>
      <c r="M5660" s="89"/>
      <c r="N5660" s="271">
        <v>0</v>
      </c>
      <c r="O5660" s="271">
        <v>30</v>
      </c>
      <c r="P5660" s="89" t="s">
        <v>670</v>
      </c>
    </row>
    <row r="5661" spans="1:16" ht="63.75">
      <c r="A5661" s="268">
        <v>512</v>
      </c>
      <c r="B5661" s="89"/>
      <c r="C5661" s="269" t="s">
        <v>783</v>
      </c>
      <c r="D5661" s="84">
        <v>43615</v>
      </c>
      <c r="E5661" s="85" t="s">
        <v>9541</v>
      </c>
      <c r="F5661" s="85" t="s">
        <v>3</v>
      </c>
      <c r="G5661" s="85">
        <v>1746200</v>
      </c>
      <c r="H5661" s="89"/>
      <c r="I5661" s="270" t="s">
        <v>11379</v>
      </c>
      <c r="J5661" s="89"/>
      <c r="K5661" s="89"/>
      <c r="L5661" s="89"/>
      <c r="M5661" s="89"/>
      <c r="N5661" s="271">
        <v>0</v>
      </c>
      <c r="O5661" s="271">
        <v>341.96</v>
      </c>
      <c r="P5661" s="89" t="s">
        <v>670</v>
      </c>
    </row>
    <row r="5662" spans="1:16" ht="51">
      <c r="A5662" s="268">
        <v>41</v>
      </c>
      <c r="B5662" s="89"/>
      <c r="C5662" s="269" t="s">
        <v>47</v>
      </c>
      <c r="D5662" s="84">
        <v>43615</v>
      </c>
      <c r="E5662" s="85" t="s">
        <v>9542</v>
      </c>
      <c r="F5662" s="85" t="s">
        <v>3</v>
      </c>
      <c r="G5662" s="85">
        <v>1746175</v>
      </c>
      <c r="H5662" s="89"/>
      <c r="I5662" s="270" t="s">
        <v>11380</v>
      </c>
      <c r="J5662" s="89"/>
      <c r="K5662" s="89"/>
      <c r="L5662" s="89"/>
      <c r="M5662" s="89"/>
      <c r="N5662" s="271">
        <v>0</v>
      </c>
      <c r="O5662" s="271">
        <v>742</v>
      </c>
      <c r="P5662" s="89" t="s">
        <v>670</v>
      </c>
    </row>
    <row r="5663" spans="1:16" ht="51">
      <c r="A5663" s="268" t="s">
        <v>565</v>
      </c>
      <c r="B5663" s="89"/>
      <c r="C5663" s="269" t="s">
        <v>615</v>
      </c>
      <c r="D5663" s="84">
        <v>43615</v>
      </c>
      <c r="E5663" s="85" t="s">
        <v>9543</v>
      </c>
      <c r="F5663" s="85" t="s">
        <v>3</v>
      </c>
      <c r="G5663" s="85">
        <v>1746460</v>
      </c>
      <c r="H5663" s="89"/>
      <c r="I5663" s="270" t="s">
        <v>11381</v>
      </c>
      <c r="J5663" s="89"/>
      <c r="K5663" s="89"/>
      <c r="L5663" s="89"/>
      <c r="M5663" s="89"/>
      <c r="N5663" s="271">
        <v>0</v>
      </c>
      <c r="O5663" s="271">
        <v>100</v>
      </c>
      <c r="P5663" s="89" t="s">
        <v>670</v>
      </c>
    </row>
    <row r="5664" spans="1:16" ht="51">
      <c r="A5664" s="268" t="s">
        <v>565</v>
      </c>
      <c r="B5664" s="89"/>
      <c r="C5664" s="269" t="s">
        <v>615</v>
      </c>
      <c r="D5664" s="84">
        <v>43615</v>
      </c>
      <c r="E5664" s="85" t="s">
        <v>9544</v>
      </c>
      <c r="F5664" s="85" t="s">
        <v>3</v>
      </c>
      <c r="G5664" s="85">
        <v>1746440</v>
      </c>
      <c r="H5664" s="89"/>
      <c r="I5664" s="270" t="s">
        <v>11382</v>
      </c>
      <c r="J5664" s="89"/>
      <c r="K5664" s="89"/>
      <c r="L5664" s="89"/>
      <c r="M5664" s="89"/>
      <c r="N5664" s="271">
        <v>0</v>
      </c>
      <c r="O5664" s="271">
        <v>0.2</v>
      </c>
      <c r="P5664" s="89" t="s">
        <v>741</v>
      </c>
    </row>
    <row r="5665" spans="1:16" ht="51">
      <c r="A5665" s="268" t="s">
        <v>565</v>
      </c>
      <c r="B5665" s="89"/>
      <c r="C5665" s="269" t="s">
        <v>615</v>
      </c>
      <c r="D5665" s="84">
        <v>43615</v>
      </c>
      <c r="E5665" s="85" t="s">
        <v>9545</v>
      </c>
      <c r="F5665" s="85" t="s">
        <v>3</v>
      </c>
      <c r="G5665" s="85">
        <v>1746422</v>
      </c>
      <c r="H5665" s="89"/>
      <c r="I5665" s="270" t="s">
        <v>11383</v>
      </c>
      <c r="J5665" s="89"/>
      <c r="K5665" s="89"/>
      <c r="L5665" s="89"/>
      <c r="M5665" s="89"/>
      <c r="N5665" s="271">
        <v>0</v>
      </c>
      <c r="O5665" s="271">
        <v>1399.97</v>
      </c>
      <c r="P5665" s="89" t="s">
        <v>670</v>
      </c>
    </row>
    <row r="5666" spans="1:16" ht="51">
      <c r="A5666" s="268">
        <v>70</v>
      </c>
      <c r="B5666" s="89"/>
      <c r="C5666" s="269" t="s">
        <v>53</v>
      </c>
      <c r="D5666" s="84">
        <v>43615</v>
      </c>
      <c r="E5666" s="85" t="s">
        <v>9546</v>
      </c>
      <c r="F5666" s="85" t="s">
        <v>3</v>
      </c>
      <c r="G5666" s="85">
        <v>1746416</v>
      </c>
      <c r="H5666" s="89"/>
      <c r="I5666" s="270" t="s">
        <v>11384</v>
      </c>
      <c r="J5666" s="89"/>
      <c r="K5666" s="89"/>
      <c r="L5666" s="89"/>
      <c r="M5666" s="89"/>
      <c r="N5666" s="271">
        <v>0</v>
      </c>
      <c r="O5666" s="271">
        <v>790</v>
      </c>
      <c r="P5666" s="89" t="s">
        <v>670</v>
      </c>
    </row>
    <row r="5667" spans="1:16" ht="51">
      <c r="A5667" s="268">
        <v>70</v>
      </c>
      <c r="B5667" s="89"/>
      <c r="C5667" s="269" t="s">
        <v>53</v>
      </c>
      <c r="D5667" s="84">
        <v>43615</v>
      </c>
      <c r="E5667" s="85" t="s">
        <v>9547</v>
      </c>
      <c r="F5667" s="85" t="s">
        <v>3</v>
      </c>
      <c r="G5667" s="85">
        <v>1746413</v>
      </c>
      <c r="H5667" s="89"/>
      <c r="I5667" s="270" t="s">
        <v>11385</v>
      </c>
      <c r="J5667" s="89"/>
      <c r="K5667" s="89"/>
      <c r="L5667" s="89"/>
      <c r="M5667" s="89"/>
      <c r="N5667" s="271">
        <v>0</v>
      </c>
      <c r="O5667" s="271">
        <v>2300</v>
      </c>
      <c r="P5667" s="89" t="s">
        <v>670</v>
      </c>
    </row>
    <row r="5668" spans="1:16" ht="38.25">
      <c r="A5668" s="268" t="s">
        <v>565</v>
      </c>
      <c r="B5668" s="89"/>
      <c r="C5668" s="269" t="s">
        <v>615</v>
      </c>
      <c r="D5668" s="84">
        <v>43615</v>
      </c>
      <c r="E5668" s="85" t="s">
        <v>9548</v>
      </c>
      <c r="F5668" s="85" t="s">
        <v>3</v>
      </c>
      <c r="G5668" s="85">
        <v>1746411</v>
      </c>
      <c r="H5668" s="89"/>
      <c r="I5668" s="270" t="s">
        <v>5931</v>
      </c>
      <c r="J5668" s="89"/>
      <c r="K5668" s="89"/>
      <c r="L5668" s="89"/>
      <c r="M5668" s="89"/>
      <c r="N5668" s="271">
        <v>0</v>
      </c>
      <c r="O5668" s="271">
        <v>500</v>
      </c>
      <c r="P5668" s="89" t="s">
        <v>670</v>
      </c>
    </row>
    <row r="5669" spans="1:16" ht="51">
      <c r="A5669" s="268">
        <v>592</v>
      </c>
      <c r="B5669" s="89"/>
      <c r="C5669" s="269" t="s">
        <v>645</v>
      </c>
      <c r="D5669" s="84">
        <v>43615</v>
      </c>
      <c r="E5669" s="85" t="s">
        <v>9549</v>
      </c>
      <c r="F5669" s="85" t="s">
        <v>3</v>
      </c>
      <c r="G5669" s="85">
        <v>1746409</v>
      </c>
      <c r="H5669" s="89"/>
      <c r="I5669" s="270" t="s">
        <v>11386</v>
      </c>
      <c r="J5669" s="89"/>
      <c r="K5669" s="89"/>
      <c r="L5669" s="89"/>
      <c r="M5669" s="89"/>
      <c r="N5669" s="271">
        <v>0</v>
      </c>
      <c r="O5669" s="271">
        <v>2965.48</v>
      </c>
      <c r="P5669" s="89" t="s">
        <v>670</v>
      </c>
    </row>
    <row r="5670" spans="1:16" ht="51">
      <c r="A5670" s="268">
        <v>47</v>
      </c>
      <c r="B5670" s="89"/>
      <c r="C5670" s="269" t="s">
        <v>49</v>
      </c>
      <c r="D5670" s="84">
        <v>43615</v>
      </c>
      <c r="E5670" s="85" t="s">
        <v>9550</v>
      </c>
      <c r="F5670" s="85" t="s">
        <v>3</v>
      </c>
      <c r="G5670" s="85">
        <v>1746403</v>
      </c>
      <c r="H5670" s="89"/>
      <c r="I5670" s="270" t="s">
        <v>11387</v>
      </c>
      <c r="J5670" s="89"/>
      <c r="K5670" s="89"/>
      <c r="L5670" s="89"/>
      <c r="M5670" s="89"/>
      <c r="N5670" s="271">
        <v>0</v>
      </c>
      <c r="O5670" s="271">
        <v>5506.4800000000005</v>
      </c>
      <c r="P5670" s="89" t="s">
        <v>670</v>
      </c>
    </row>
    <row r="5671" spans="1:16" ht="51">
      <c r="A5671" s="268">
        <v>599</v>
      </c>
      <c r="B5671" s="89"/>
      <c r="C5671" s="269" t="s">
        <v>1370</v>
      </c>
      <c r="D5671" s="84">
        <v>43615</v>
      </c>
      <c r="E5671" s="85" t="s">
        <v>9551</v>
      </c>
      <c r="F5671" s="85" t="s">
        <v>3</v>
      </c>
      <c r="G5671" s="85">
        <v>1746400</v>
      </c>
      <c r="H5671" s="89"/>
      <c r="I5671" s="270" t="s">
        <v>11388</v>
      </c>
      <c r="J5671" s="89"/>
      <c r="K5671" s="89"/>
      <c r="L5671" s="89"/>
      <c r="M5671" s="89"/>
      <c r="N5671" s="271">
        <v>0</v>
      </c>
      <c r="O5671" s="271">
        <v>6236.16</v>
      </c>
      <c r="P5671" s="89" t="s">
        <v>670</v>
      </c>
    </row>
    <row r="5672" spans="1:16" ht="51">
      <c r="A5672" s="268">
        <v>81</v>
      </c>
      <c r="B5672" s="89"/>
      <c r="C5672" s="269" t="s">
        <v>55</v>
      </c>
      <c r="D5672" s="84">
        <v>43615</v>
      </c>
      <c r="E5672" s="85" t="s">
        <v>9552</v>
      </c>
      <c r="F5672" s="85" t="s">
        <v>3</v>
      </c>
      <c r="G5672" s="85">
        <v>1746387</v>
      </c>
      <c r="H5672" s="89"/>
      <c r="I5672" s="270" t="s">
        <v>11389</v>
      </c>
      <c r="J5672" s="89"/>
      <c r="K5672" s="89"/>
      <c r="L5672" s="89"/>
      <c r="M5672" s="89"/>
      <c r="N5672" s="271">
        <v>0</v>
      </c>
      <c r="O5672" s="271">
        <v>521</v>
      </c>
      <c r="P5672" s="89" t="s">
        <v>670</v>
      </c>
    </row>
    <row r="5673" spans="1:16" ht="51">
      <c r="A5673" s="268">
        <v>212</v>
      </c>
      <c r="B5673" s="89"/>
      <c r="C5673" s="269" t="s">
        <v>100</v>
      </c>
      <c r="D5673" s="84">
        <v>43615</v>
      </c>
      <c r="E5673" s="85" t="s">
        <v>9553</v>
      </c>
      <c r="F5673" s="85" t="s">
        <v>3</v>
      </c>
      <c r="G5673" s="85">
        <v>1746378</v>
      </c>
      <c r="H5673" s="89"/>
      <c r="I5673" s="270" t="s">
        <v>11390</v>
      </c>
      <c r="J5673" s="89"/>
      <c r="K5673" s="89"/>
      <c r="L5673" s="89"/>
      <c r="M5673" s="89"/>
      <c r="N5673" s="271">
        <v>0</v>
      </c>
      <c r="O5673" s="271">
        <v>240</v>
      </c>
      <c r="P5673" s="89" t="s">
        <v>670</v>
      </c>
    </row>
    <row r="5674" spans="1:16" ht="51">
      <c r="A5674" s="268">
        <v>41</v>
      </c>
      <c r="B5674" s="89"/>
      <c r="C5674" s="269" t="s">
        <v>47</v>
      </c>
      <c r="D5674" s="84">
        <v>43615</v>
      </c>
      <c r="E5674" s="85" t="s">
        <v>9554</v>
      </c>
      <c r="F5674" s="85" t="s">
        <v>3</v>
      </c>
      <c r="G5674" s="85">
        <v>1746376</v>
      </c>
      <c r="H5674" s="89"/>
      <c r="I5674" s="270" t="s">
        <v>7413</v>
      </c>
      <c r="J5674" s="89"/>
      <c r="K5674" s="89"/>
      <c r="L5674" s="89"/>
      <c r="M5674" s="89"/>
      <c r="N5674" s="271">
        <v>0</v>
      </c>
      <c r="O5674" s="271">
        <v>26</v>
      </c>
      <c r="P5674" s="89" t="s">
        <v>670</v>
      </c>
    </row>
    <row r="5675" spans="1:16" ht="51">
      <c r="A5675" s="268">
        <v>234</v>
      </c>
      <c r="B5675" s="89"/>
      <c r="C5675" s="269" t="s">
        <v>644</v>
      </c>
      <c r="D5675" s="84">
        <v>43615</v>
      </c>
      <c r="E5675" s="85" t="s">
        <v>9555</v>
      </c>
      <c r="F5675" s="85" t="s">
        <v>3</v>
      </c>
      <c r="G5675" s="85">
        <v>1746364</v>
      </c>
      <c r="H5675" s="89"/>
      <c r="I5675" s="270" t="s">
        <v>11391</v>
      </c>
      <c r="J5675" s="89"/>
      <c r="K5675" s="89"/>
      <c r="L5675" s="89"/>
      <c r="M5675" s="89"/>
      <c r="N5675" s="271">
        <v>0</v>
      </c>
      <c r="O5675" s="271">
        <v>1800.94</v>
      </c>
      <c r="P5675" s="89" t="s">
        <v>670</v>
      </c>
    </row>
    <row r="5676" spans="1:16" ht="51">
      <c r="A5676" s="268">
        <v>234</v>
      </c>
      <c r="B5676" s="89"/>
      <c r="C5676" s="269" t="s">
        <v>644</v>
      </c>
      <c r="D5676" s="84">
        <v>43615</v>
      </c>
      <c r="E5676" s="85" t="s">
        <v>9556</v>
      </c>
      <c r="F5676" s="85" t="s">
        <v>3</v>
      </c>
      <c r="G5676" s="85">
        <v>1746362</v>
      </c>
      <c r="H5676" s="89"/>
      <c r="I5676" s="270" t="s">
        <v>11392</v>
      </c>
      <c r="J5676" s="89"/>
      <c r="K5676" s="89"/>
      <c r="L5676" s="89"/>
      <c r="M5676" s="89"/>
      <c r="N5676" s="271">
        <v>0</v>
      </c>
      <c r="O5676" s="271">
        <v>137</v>
      </c>
      <c r="P5676" s="89" t="s">
        <v>670</v>
      </c>
    </row>
    <row r="5677" spans="1:16" ht="38.25">
      <c r="A5677" s="268">
        <v>526</v>
      </c>
      <c r="B5677" s="89"/>
      <c r="C5677" s="269" t="s">
        <v>610</v>
      </c>
      <c r="D5677" s="84">
        <v>43615</v>
      </c>
      <c r="E5677" s="85" t="s">
        <v>9557</v>
      </c>
      <c r="F5677" s="85" t="s">
        <v>3</v>
      </c>
      <c r="G5677" s="85">
        <v>1746360</v>
      </c>
      <c r="H5677" s="89"/>
      <c r="I5677" s="270" t="s">
        <v>5751</v>
      </c>
      <c r="J5677" s="89"/>
      <c r="K5677" s="89"/>
      <c r="L5677" s="89"/>
      <c r="M5677" s="89"/>
      <c r="N5677" s="271">
        <v>0</v>
      </c>
      <c r="O5677" s="271">
        <v>190</v>
      </c>
      <c r="P5677" s="89" t="s">
        <v>670</v>
      </c>
    </row>
    <row r="5678" spans="1:16" ht="51">
      <c r="A5678" s="268" t="s">
        <v>565</v>
      </c>
      <c r="B5678" s="89"/>
      <c r="C5678" s="269" t="s">
        <v>615</v>
      </c>
      <c r="D5678" s="84">
        <v>43615</v>
      </c>
      <c r="E5678" s="85" t="s">
        <v>9558</v>
      </c>
      <c r="F5678" s="85" t="s">
        <v>3</v>
      </c>
      <c r="G5678" s="85">
        <v>1746355</v>
      </c>
      <c r="H5678" s="89"/>
      <c r="I5678" s="270" t="s">
        <v>11393</v>
      </c>
      <c r="J5678" s="89"/>
      <c r="K5678" s="89"/>
      <c r="L5678" s="89"/>
      <c r="M5678" s="89"/>
      <c r="N5678" s="271">
        <v>0</v>
      </c>
      <c r="O5678" s="271">
        <v>1135.94</v>
      </c>
      <c r="P5678" s="89" t="s">
        <v>670</v>
      </c>
    </row>
    <row r="5679" spans="1:16" ht="51">
      <c r="A5679" s="268">
        <v>41</v>
      </c>
      <c r="B5679" s="89"/>
      <c r="C5679" s="269" t="s">
        <v>47</v>
      </c>
      <c r="D5679" s="84">
        <v>43615</v>
      </c>
      <c r="E5679" s="85" t="s">
        <v>9559</v>
      </c>
      <c r="F5679" s="85" t="s">
        <v>3</v>
      </c>
      <c r="G5679" s="85">
        <v>1746345</v>
      </c>
      <c r="H5679" s="89"/>
      <c r="I5679" s="270" t="s">
        <v>11394</v>
      </c>
      <c r="J5679" s="89"/>
      <c r="K5679" s="89"/>
      <c r="L5679" s="89"/>
      <c r="M5679" s="89"/>
      <c r="N5679" s="271">
        <v>0</v>
      </c>
      <c r="O5679" s="271">
        <v>1251</v>
      </c>
      <c r="P5679" s="89" t="s">
        <v>670</v>
      </c>
    </row>
    <row r="5680" spans="1:16" ht="51">
      <c r="A5680" s="268" t="s">
        <v>565</v>
      </c>
      <c r="B5680" s="89"/>
      <c r="C5680" s="269" t="s">
        <v>615</v>
      </c>
      <c r="D5680" s="84">
        <v>43615</v>
      </c>
      <c r="E5680" s="85" t="s">
        <v>9560</v>
      </c>
      <c r="F5680" s="85" t="s">
        <v>3</v>
      </c>
      <c r="G5680" s="85">
        <v>1746331</v>
      </c>
      <c r="H5680" s="89"/>
      <c r="I5680" s="270" t="s">
        <v>11395</v>
      </c>
      <c r="J5680" s="89"/>
      <c r="K5680" s="89"/>
      <c r="L5680" s="89"/>
      <c r="M5680" s="89"/>
      <c r="N5680" s="271">
        <v>0</v>
      </c>
      <c r="O5680" s="271">
        <v>21600</v>
      </c>
      <c r="P5680" s="89" t="s">
        <v>670</v>
      </c>
    </row>
    <row r="5681" spans="1:16" ht="51">
      <c r="A5681" s="268" t="s">
        <v>565</v>
      </c>
      <c r="B5681" s="89"/>
      <c r="C5681" s="269" t="s">
        <v>615</v>
      </c>
      <c r="D5681" s="84">
        <v>43615</v>
      </c>
      <c r="E5681" s="85" t="s">
        <v>9561</v>
      </c>
      <c r="F5681" s="85" t="s">
        <v>3</v>
      </c>
      <c r="G5681" s="85">
        <v>1746315</v>
      </c>
      <c r="H5681" s="89"/>
      <c r="I5681" s="270" t="s">
        <v>11396</v>
      </c>
      <c r="J5681" s="89"/>
      <c r="K5681" s="89"/>
      <c r="L5681" s="89"/>
      <c r="M5681" s="89"/>
      <c r="N5681" s="271">
        <v>0</v>
      </c>
      <c r="O5681" s="271">
        <v>125</v>
      </c>
      <c r="P5681" s="89" t="s">
        <v>670</v>
      </c>
    </row>
    <row r="5682" spans="1:16" ht="51">
      <c r="A5682" s="268">
        <v>650</v>
      </c>
      <c r="B5682" s="89"/>
      <c r="C5682" s="269" t="s">
        <v>187</v>
      </c>
      <c r="D5682" s="84">
        <v>43615</v>
      </c>
      <c r="E5682" s="85" t="s">
        <v>9562</v>
      </c>
      <c r="F5682" s="85" t="s">
        <v>3</v>
      </c>
      <c r="G5682" s="85">
        <v>1746242</v>
      </c>
      <c r="H5682" s="89"/>
      <c r="I5682" s="270" t="s">
        <v>11397</v>
      </c>
      <c r="J5682" s="89"/>
      <c r="K5682" s="89"/>
      <c r="L5682" s="89"/>
      <c r="M5682" s="89"/>
      <c r="N5682" s="271">
        <v>0</v>
      </c>
      <c r="O5682" s="271">
        <v>1305</v>
      </c>
      <c r="P5682" s="89" t="s">
        <v>670</v>
      </c>
    </row>
    <row r="5683" spans="1:16" ht="63.75">
      <c r="A5683" s="268">
        <v>650</v>
      </c>
      <c r="B5683" s="89"/>
      <c r="C5683" s="269" t="s">
        <v>187</v>
      </c>
      <c r="D5683" s="84">
        <v>43615</v>
      </c>
      <c r="E5683" s="85" t="s">
        <v>9563</v>
      </c>
      <c r="F5683" s="85" t="s">
        <v>3</v>
      </c>
      <c r="G5683" s="85">
        <v>1746239</v>
      </c>
      <c r="H5683" s="89"/>
      <c r="I5683" s="270" t="s">
        <v>11398</v>
      </c>
      <c r="J5683" s="89"/>
      <c r="K5683" s="89"/>
      <c r="L5683" s="89"/>
      <c r="M5683" s="89"/>
      <c r="N5683" s="271">
        <v>0</v>
      </c>
      <c r="O5683" s="271">
        <v>1305</v>
      </c>
      <c r="P5683" s="89" t="s">
        <v>670</v>
      </c>
    </row>
    <row r="5684" spans="1:16" ht="63.75">
      <c r="A5684" s="268">
        <v>660</v>
      </c>
      <c r="B5684" s="89"/>
      <c r="C5684" s="269" t="s">
        <v>188</v>
      </c>
      <c r="D5684" s="84">
        <v>43615</v>
      </c>
      <c r="E5684" s="85" t="s">
        <v>9564</v>
      </c>
      <c r="F5684" s="85" t="s">
        <v>3</v>
      </c>
      <c r="G5684" s="85">
        <v>1746221</v>
      </c>
      <c r="H5684" s="89"/>
      <c r="I5684" s="270" t="s">
        <v>11399</v>
      </c>
      <c r="J5684" s="89"/>
      <c r="K5684" s="89"/>
      <c r="L5684" s="89"/>
      <c r="M5684" s="89"/>
      <c r="N5684" s="271">
        <v>0</v>
      </c>
      <c r="O5684" s="271">
        <v>1776</v>
      </c>
      <c r="P5684" s="89" t="s">
        <v>670</v>
      </c>
    </row>
    <row r="5685" spans="1:16" ht="63.75">
      <c r="A5685" s="268">
        <v>660</v>
      </c>
      <c r="B5685" s="89"/>
      <c r="C5685" s="269" t="s">
        <v>188</v>
      </c>
      <c r="D5685" s="84">
        <v>43615</v>
      </c>
      <c r="E5685" s="85" t="s">
        <v>9565</v>
      </c>
      <c r="F5685" s="85" t="s">
        <v>3</v>
      </c>
      <c r="G5685" s="85">
        <v>1746214</v>
      </c>
      <c r="H5685" s="89"/>
      <c r="I5685" s="270" t="s">
        <v>11400</v>
      </c>
      <c r="J5685" s="89"/>
      <c r="K5685" s="89"/>
      <c r="L5685" s="89"/>
      <c r="M5685" s="89"/>
      <c r="N5685" s="271">
        <v>0</v>
      </c>
      <c r="O5685" s="271">
        <v>52</v>
      </c>
      <c r="P5685" s="89" t="s">
        <v>670</v>
      </c>
    </row>
    <row r="5686" spans="1:16" ht="51">
      <c r="A5686" s="268">
        <v>660</v>
      </c>
      <c r="B5686" s="89"/>
      <c r="C5686" s="269" t="s">
        <v>188</v>
      </c>
      <c r="D5686" s="84">
        <v>43615</v>
      </c>
      <c r="E5686" s="85" t="s">
        <v>9566</v>
      </c>
      <c r="F5686" s="85" t="s">
        <v>3</v>
      </c>
      <c r="G5686" s="85">
        <v>1746211</v>
      </c>
      <c r="H5686" s="89"/>
      <c r="I5686" s="270" t="s">
        <v>11401</v>
      </c>
      <c r="J5686" s="89"/>
      <c r="K5686" s="89"/>
      <c r="L5686" s="89"/>
      <c r="M5686" s="89"/>
      <c r="N5686" s="271">
        <v>0</v>
      </c>
      <c r="O5686" s="271">
        <v>145.92000000000002</v>
      </c>
      <c r="P5686" s="89" t="s">
        <v>670</v>
      </c>
    </row>
    <row r="5687" spans="1:16" ht="63.75">
      <c r="A5687" s="268">
        <v>660</v>
      </c>
      <c r="B5687" s="89"/>
      <c r="C5687" s="269" t="s">
        <v>188</v>
      </c>
      <c r="D5687" s="84">
        <v>43615</v>
      </c>
      <c r="E5687" s="85" t="s">
        <v>9567</v>
      </c>
      <c r="F5687" s="85" t="s">
        <v>3</v>
      </c>
      <c r="G5687" s="85">
        <v>1746209</v>
      </c>
      <c r="H5687" s="89"/>
      <c r="I5687" s="270" t="s">
        <v>11402</v>
      </c>
      <c r="J5687" s="89"/>
      <c r="K5687" s="89"/>
      <c r="L5687" s="89"/>
      <c r="M5687" s="89"/>
      <c r="N5687" s="271">
        <v>0</v>
      </c>
      <c r="O5687" s="271">
        <v>1690.72</v>
      </c>
      <c r="P5687" s="89" t="s">
        <v>670</v>
      </c>
    </row>
    <row r="5688" spans="1:16" ht="63.75">
      <c r="A5688" s="268">
        <v>660</v>
      </c>
      <c r="B5688" s="89"/>
      <c r="C5688" s="269" t="s">
        <v>188</v>
      </c>
      <c r="D5688" s="84">
        <v>43615</v>
      </c>
      <c r="E5688" s="85" t="s">
        <v>9568</v>
      </c>
      <c r="F5688" s="85" t="s">
        <v>3</v>
      </c>
      <c r="G5688" s="85">
        <v>1746206</v>
      </c>
      <c r="H5688" s="89"/>
      <c r="I5688" s="270" t="s">
        <v>11403</v>
      </c>
      <c r="J5688" s="89"/>
      <c r="K5688" s="89"/>
      <c r="L5688" s="89"/>
      <c r="M5688" s="89"/>
      <c r="N5688" s="271">
        <v>0</v>
      </c>
      <c r="O5688" s="271">
        <v>15599.99</v>
      </c>
      <c r="P5688" s="89" t="s">
        <v>670</v>
      </c>
    </row>
    <row r="5689" spans="1:16" ht="63.75">
      <c r="A5689" s="268">
        <v>660</v>
      </c>
      <c r="B5689" s="89"/>
      <c r="C5689" s="269" t="s">
        <v>188</v>
      </c>
      <c r="D5689" s="84">
        <v>43615</v>
      </c>
      <c r="E5689" s="85" t="s">
        <v>9569</v>
      </c>
      <c r="F5689" s="85" t="s">
        <v>3</v>
      </c>
      <c r="G5689" s="85">
        <v>1746204</v>
      </c>
      <c r="H5689" s="89"/>
      <c r="I5689" s="270" t="s">
        <v>11404</v>
      </c>
      <c r="J5689" s="89"/>
      <c r="K5689" s="89"/>
      <c r="L5689" s="89"/>
      <c r="M5689" s="89"/>
      <c r="N5689" s="271">
        <v>0</v>
      </c>
      <c r="O5689" s="271">
        <v>12546.78</v>
      </c>
      <c r="P5689" s="89" t="s">
        <v>670</v>
      </c>
    </row>
    <row r="5690" spans="1:16" ht="51">
      <c r="A5690" s="268">
        <v>660</v>
      </c>
      <c r="B5690" s="89"/>
      <c r="C5690" s="269" t="s">
        <v>188</v>
      </c>
      <c r="D5690" s="84">
        <v>43615</v>
      </c>
      <c r="E5690" s="85" t="s">
        <v>9570</v>
      </c>
      <c r="F5690" s="85" t="s">
        <v>3</v>
      </c>
      <c r="G5690" s="85">
        <v>1746203</v>
      </c>
      <c r="H5690" s="89"/>
      <c r="I5690" s="270" t="s">
        <v>11405</v>
      </c>
      <c r="J5690" s="89"/>
      <c r="K5690" s="89"/>
      <c r="L5690" s="89"/>
      <c r="M5690" s="89"/>
      <c r="N5690" s="271">
        <v>0</v>
      </c>
      <c r="O5690" s="271">
        <v>233.33</v>
      </c>
      <c r="P5690" s="89" t="s">
        <v>670</v>
      </c>
    </row>
    <row r="5691" spans="1:16" ht="63.75">
      <c r="A5691" s="268">
        <v>660</v>
      </c>
      <c r="B5691" s="89"/>
      <c r="C5691" s="269" t="s">
        <v>188</v>
      </c>
      <c r="D5691" s="84">
        <v>43615</v>
      </c>
      <c r="E5691" s="85" t="s">
        <v>9571</v>
      </c>
      <c r="F5691" s="85" t="s">
        <v>3</v>
      </c>
      <c r="G5691" s="85">
        <v>1746202</v>
      </c>
      <c r="H5691" s="89"/>
      <c r="I5691" s="270" t="s">
        <v>11406</v>
      </c>
      <c r="J5691" s="89"/>
      <c r="K5691" s="89"/>
      <c r="L5691" s="89"/>
      <c r="M5691" s="89"/>
      <c r="N5691" s="271">
        <v>0</v>
      </c>
      <c r="O5691" s="271">
        <v>157.57</v>
      </c>
      <c r="P5691" s="89" t="s">
        <v>670</v>
      </c>
    </row>
    <row r="5692" spans="1:16" ht="63.75">
      <c r="A5692" s="268">
        <v>660</v>
      </c>
      <c r="B5692" s="89"/>
      <c r="C5692" s="269" t="s">
        <v>188</v>
      </c>
      <c r="D5692" s="84">
        <v>43615</v>
      </c>
      <c r="E5692" s="85" t="s">
        <v>9572</v>
      </c>
      <c r="F5692" s="85" t="s">
        <v>3</v>
      </c>
      <c r="G5692" s="85">
        <v>1746201</v>
      </c>
      <c r="H5692" s="89"/>
      <c r="I5692" s="270" t="s">
        <v>11407</v>
      </c>
      <c r="J5692" s="89"/>
      <c r="K5692" s="89"/>
      <c r="L5692" s="89"/>
      <c r="M5692" s="89"/>
      <c r="N5692" s="271">
        <v>0</v>
      </c>
      <c r="O5692" s="271">
        <v>386</v>
      </c>
      <c r="P5692" s="89" t="s">
        <v>670</v>
      </c>
    </row>
    <row r="5693" spans="1:16" ht="63.75">
      <c r="A5693" s="268">
        <v>660</v>
      </c>
      <c r="B5693" s="89"/>
      <c r="C5693" s="269" t="s">
        <v>188</v>
      </c>
      <c r="D5693" s="84">
        <v>43615</v>
      </c>
      <c r="E5693" s="85" t="s">
        <v>9573</v>
      </c>
      <c r="F5693" s="85" t="s">
        <v>3</v>
      </c>
      <c r="G5693" s="85">
        <v>1746199</v>
      </c>
      <c r="H5693" s="89"/>
      <c r="I5693" s="270" t="s">
        <v>11408</v>
      </c>
      <c r="J5693" s="89"/>
      <c r="K5693" s="89"/>
      <c r="L5693" s="89"/>
      <c r="M5693" s="89"/>
      <c r="N5693" s="271">
        <v>0</v>
      </c>
      <c r="O5693" s="271">
        <v>2116.77</v>
      </c>
      <c r="P5693" s="89" t="s">
        <v>670</v>
      </c>
    </row>
    <row r="5694" spans="1:16" ht="63.75">
      <c r="A5694" s="268">
        <v>660</v>
      </c>
      <c r="B5694" s="89"/>
      <c r="C5694" s="269" t="s">
        <v>188</v>
      </c>
      <c r="D5694" s="84">
        <v>43615</v>
      </c>
      <c r="E5694" s="85" t="s">
        <v>9574</v>
      </c>
      <c r="F5694" s="85" t="s">
        <v>3</v>
      </c>
      <c r="G5694" s="85">
        <v>1746198</v>
      </c>
      <c r="H5694" s="89"/>
      <c r="I5694" s="270" t="s">
        <v>11409</v>
      </c>
      <c r="J5694" s="89"/>
      <c r="K5694" s="89"/>
      <c r="L5694" s="89"/>
      <c r="M5694" s="89"/>
      <c r="N5694" s="271">
        <v>0</v>
      </c>
      <c r="O5694" s="271">
        <v>222</v>
      </c>
      <c r="P5694" s="89" t="s">
        <v>670</v>
      </c>
    </row>
    <row r="5695" spans="1:16" ht="63.75">
      <c r="A5695" s="268">
        <v>660</v>
      </c>
      <c r="B5695" s="89"/>
      <c r="C5695" s="269" t="s">
        <v>188</v>
      </c>
      <c r="D5695" s="84">
        <v>43615</v>
      </c>
      <c r="E5695" s="85" t="s">
        <v>9575</v>
      </c>
      <c r="F5695" s="85" t="s">
        <v>3</v>
      </c>
      <c r="G5695" s="85">
        <v>1746197</v>
      </c>
      <c r="H5695" s="89"/>
      <c r="I5695" s="270" t="s">
        <v>11410</v>
      </c>
      <c r="J5695" s="89"/>
      <c r="K5695" s="89"/>
      <c r="L5695" s="89"/>
      <c r="M5695" s="89"/>
      <c r="N5695" s="271">
        <v>0</v>
      </c>
      <c r="O5695" s="271">
        <v>3123</v>
      </c>
      <c r="P5695" s="89" t="s">
        <v>670</v>
      </c>
    </row>
    <row r="5696" spans="1:16" ht="63.75">
      <c r="A5696" s="268">
        <v>660</v>
      </c>
      <c r="B5696" s="89"/>
      <c r="C5696" s="269" t="s">
        <v>188</v>
      </c>
      <c r="D5696" s="84">
        <v>43615</v>
      </c>
      <c r="E5696" s="85" t="s">
        <v>9576</v>
      </c>
      <c r="F5696" s="85" t="s">
        <v>3</v>
      </c>
      <c r="G5696" s="85">
        <v>1746195</v>
      </c>
      <c r="H5696" s="89"/>
      <c r="I5696" s="270" t="s">
        <v>11411</v>
      </c>
      <c r="J5696" s="89"/>
      <c r="K5696" s="89"/>
      <c r="L5696" s="89"/>
      <c r="M5696" s="89"/>
      <c r="N5696" s="271">
        <v>0</v>
      </c>
      <c r="O5696" s="271">
        <v>30772</v>
      </c>
      <c r="P5696" s="89" t="s">
        <v>670</v>
      </c>
    </row>
    <row r="5697" spans="1:16" ht="63.75">
      <c r="A5697" s="268">
        <v>599</v>
      </c>
      <c r="B5697" s="89"/>
      <c r="C5697" s="269" t="s">
        <v>1370</v>
      </c>
      <c r="D5697" s="84">
        <v>43615</v>
      </c>
      <c r="E5697" s="85" t="s">
        <v>9577</v>
      </c>
      <c r="F5697" s="85" t="s">
        <v>3</v>
      </c>
      <c r="G5697" s="85">
        <v>1746291</v>
      </c>
      <c r="H5697" s="89"/>
      <c r="I5697" s="270" t="s">
        <v>11412</v>
      </c>
      <c r="J5697" s="89"/>
      <c r="K5697" s="89"/>
      <c r="L5697" s="89"/>
      <c r="M5697" s="89"/>
      <c r="N5697" s="271">
        <v>0</v>
      </c>
      <c r="O5697" s="271">
        <v>1800</v>
      </c>
      <c r="P5697" s="89" t="s">
        <v>670</v>
      </c>
    </row>
    <row r="5698" spans="1:16" ht="63.75">
      <c r="A5698" s="268">
        <v>599</v>
      </c>
      <c r="B5698" s="89"/>
      <c r="C5698" s="269" t="s">
        <v>1370</v>
      </c>
      <c r="D5698" s="84">
        <v>43615</v>
      </c>
      <c r="E5698" s="85" t="s">
        <v>9578</v>
      </c>
      <c r="F5698" s="85" t="s">
        <v>3</v>
      </c>
      <c r="G5698" s="85">
        <v>1746288</v>
      </c>
      <c r="H5698" s="89"/>
      <c r="I5698" s="270" t="s">
        <v>11413</v>
      </c>
      <c r="J5698" s="89"/>
      <c r="K5698" s="89"/>
      <c r="L5698" s="89"/>
      <c r="M5698" s="89"/>
      <c r="N5698" s="271">
        <v>0</v>
      </c>
      <c r="O5698" s="271">
        <v>4907.16</v>
      </c>
      <c r="P5698" s="89" t="s">
        <v>670</v>
      </c>
    </row>
    <row r="5699" spans="1:16" ht="63.75">
      <c r="A5699" s="268">
        <v>599</v>
      </c>
      <c r="B5699" s="89"/>
      <c r="C5699" s="269" t="s">
        <v>1370</v>
      </c>
      <c r="D5699" s="84">
        <v>43615</v>
      </c>
      <c r="E5699" s="85" t="s">
        <v>9579</v>
      </c>
      <c r="F5699" s="85" t="s">
        <v>3</v>
      </c>
      <c r="G5699" s="85">
        <v>1746286</v>
      </c>
      <c r="H5699" s="89"/>
      <c r="I5699" s="270" t="s">
        <v>11414</v>
      </c>
      <c r="J5699" s="89"/>
      <c r="K5699" s="89"/>
      <c r="L5699" s="89"/>
      <c r="M5699" s="89"/>
      <c r="N5699" s="271">
        <v>0</v>
      </c>
      <c r="O5699" s="271">
        <v>30</v>
      </c>
      <c r="P5699" s="89" t="s">
        <v>670</v>
      </c>
    </row>
    <row r="5700" spans="1:16" ht="63.75">
      <c r="A5700" s="268">
        <v>599</v>
      </c>
      <c r="B5700" s="89"/>
      <c r="C5700" s="269" t="s">
        <v>1370</v>
      </c>
      <c r="D5700" s="84">
        <v>43615</v>
      </c>
      <c r="E5700" s="85" t="s">
        <v>9580</v>
      </c>
      <c r="F5700" s="85" t="s">
        <v>3</v>
      </c>
      <c r="G5700" s="85">
        <v>1746285</v>
      </c>
      <c r="H5700" s="89"/>
      <c r="I5700" s="270" t="s">
        <v>11415</v>
      </c>
      <c r="J5700" s="89"/>
      <c r="K5700" s="89"/>
      <c r="L5700" s="89"/>
      <c r="M5700" s="89"/>
      <c r="N5700" s="271">
        <v>0</v>
      </c>
      <c r="O5700" s="271">
        <v>11.31</v>
      </c>
      <c r="P5700" s="89" t="s">
        <v>670</v>
      </c>
    </row>
    <row r="5701" spans="1:16" ht="63.75">
      <c r="A5701" s="268">
        <v>650</v>
      </c>
      <c r="B5701" s="89"/>
      <c r="C5701" s="269" t="s">
        <v>187</v>
      </c>
      <c r="D5701" s="84">
        <v>43615</v>
      </c>
      <c r="E5701" s="85" t="s">
        <v>9581</v>
      </c>
      <c r="F5701" s="85" t="s">
        <v>3</v>
      </c>
      <c r="G5701" s="85">
        <v>1746246</v>
      </c>
      <c r="H5701" s="89"/>
      <c r="I5701" s="270" t="s">
        <v>11416</v>
      </c>
      <c r="J5701" s="89"/>
      <c r="K5701" s="89"/>
      <c r="L5701" s="89"/>
      <c r="M5701" s="89"/>
      <c r="N5701" s="271">
        <v>0</v>
      </c>
      <c r="O5701" s="271">
        <v>75</v>
      </c>
      <c r="P5701" s="89" t="s">
        <v>670</v>
      </c>
    </row>
    <row r="5702" spans="1:16" ht="63.75">
      <c r="A5702" s="268">
        <v>650</v>
      </c>
      <c r="B5702" s="89"/>
      <c r="C5702" s="269" t="s">
        <v>187</v>
      </c>
      <c r="D5702" s="84">
        <v>43615</v>
      </c>
      <c r="E5702" s="85" t="s">
        <v>9582</v>
      </c>
      <c r="F5702" s="85" t="s">
        <v>3</v>
      </c>
      <c r="G5702" s="85">
        <v>1746249</v>
      </c>
      <c r="H5702" s="89"/>
      <c r="I5702" s="270" t="s">
        <v>11417</v>
      </c>
      <c r="J5702" s="89"/>
      <c r="K5702" s="89"/>
      <c r="L5702" s="89"/>
      <c r="M5702" s="89"/>
      <c r="N5702" s="271">
        <v>0</v>
      </c>
      <c r="O5702" s="271">
        <v>700</v>
      </c>
      <c r="P5702" s="89" t="s">
        <v>670</v>
      </c>
    </row>
    <row r="5703" spans="1:16" ht="89.25" hidden="1">
      <c r="A5703" s="268">
        <v>25</v>
      </c>
      <c r="B5703" s="89"/>
      <c r="C5703" s="269" t="s">
        <v>45</v>
      </c>
      <c r="D5703" s="84">
        <v>43615</v>
      </c>
      <c r="E5703" s="85" t="s">
        <v>9583</v>
      </c>
      <c r="F5703" s="85" t="s">
        <v>671</v>
      </c>
      <c r="G5703" s="85">
        <v>439442</v>
      </c>
      <c r="H5703" s="89"/>
      <c r="I5703" s="270" t="s">
        <v>11418</v>
      </c>
      <c r="J5703" s="89"/>
      <c r="K5703" s="89"/>
      <c r="L5703" s="89"/>
      <c r="M5703" s="89"/>
      <c r="N5703" s="271">
        <v>258.83</v>
      </c>
      <c r="O5703" s="271">
        <v>0</v>
      </c>
      <c r="P5703" s="89" t="s">
        <v>670</v>
      </c>
    </row>
    <row r="5704" spans="1:16" ht="89.25" hidden="1">
      <c r="A5704" s="268">
        <v>25</v>
      </c>
      <c r="B5704" s="89"/>
      <c r="C5704" s="269" t="s">
        <v>45</v>
      </c>
      <c r="D5704" s="84">
        <v>43615</v>
      </c>
      <c r="E5704" s="85" t="s">
        <v>9583</v>
      </c>
      <c r="F5704" s="85" t="s">
        <v>671</v>
      </c>
      <c r="G5704" s="85">
        <v>439444</v>
      </c>
      <c r="H5704" s="89"/>
      <c r="I5704" s="270" t="s">
        <v>11419</v>
      </c>
      <c r="J5704" s="89"/>
      <c r="K5704" s="89"/>
      <c r="L5704" s="89"/>
      <c r="M5704" s="89"/>
      <c r="N5704" s="271">
        <v>56.63</v>
      </c>
      <c r="O5704" s="271">
        <v>0</v>
      </c>
      <c r="P5704" s="89" t="s">
        <v>670</v>
      </c>
    </row>
    <row r="5705" spans="1:16" ht="76.5" hidden="1">
      <c r="A5705" s="268">
        <v>25</v>
      </c>
      <c r="B5705" s="89"/>
      <c r="C5705" s="269" t="s">
        <v>45</v>
      </c>
      <c r="D5705" s="84">
        <v>43615</v>
      </c>
      <c r="E5705" s="85" t="s">
        <v>9583</v>
      </c>
      <c r="F5705" s="85" t="s">
        <v>671</v>
      </c>
      <c r="G5705" s="85">
        <v>439443</v>
      </c>
      <c r="H5705" s="89"/>
      <c r="I5705" s="270" t="s">
        <v>11420</v>
      </c>
      <c r="J5705" s="89"/>
      <c r="K5705" s="89"/>
      <c r="L5705" s="89"/>
      <c r="M5705" s="89"/>
      <c r="N5705" s="271">
        <v>213.22</v>
      </c>
      <c r="O5705" s="271">
        <v>0</v>
      </c>
      <c r="P5705" s="89" t="s">
        <v>670</v>
      </c>
    </row>
    <row r="5706" spans="1:16" ht="89.25" hidden="1">
      <c r="A5706" s="268">
        <v>25</v>
      </c>
      <c r="B5706" s="89"/>
      <c r="C5706" s="269" t="s">
        <v>45</v>
      </c>
      <c r="D5706" s="84">
        <v>43615</v>
      </c>
      <c r="E5706" s="85" t="s">
        <v>9583</v>
      </c>
      <c r="F5706" s="85" t="s">
        <v>671</v>
      </c>
      <c r="G5706" s="85">
        <v>439439</v>
      </c>
      <c r="H5706" s="89"/>
      <c r="I5706" s="270" t="s">
        <v>11421</v>
      </c>
      <c r="J5706" s="89"/>
      <c r="K5706" s="89"/>
      <c r="L5706" s="89"/>
      <c r="M5706" s="89"/>
      <c r="N5706" s="271">
        <v>213.22</v>
      </c>
      <c r="O5706" s="271">
        <v>0</v>
      </c>
      <c r="P5706" s="89" t="s">
        <v>670</v>
      </c>
    </row>
    <row r="5707" spans="1:16" ht="89.25" hidden="1">
      <c r="A5707" s="268">
        <v>25</v>
      </c>
      <c r="B5707" s="89"/>
      <c r="C5707" s="269" t="s">
        <v>45</v>
      </c>
      <c r="D5707" s="84">
        <v>43615</v>
      </c>
      <c r="E5707" s="85" t="s">
        <v>9583</v>
      </c>
      <c r="F5707" s="85" t="s">
        <v>671</v>
      </c>
      <c r="G5707" s="85">
        <v>439440</v>
      </c>
      <c r="H5707" s="89"/>
      <c r="I5707" s="270" t="s">
        <v>11422</v>
      </c>
      <c r="J5707" s="89"/>
      <c r="K5707" s="89"/>
      <c r="L5707" s="89"/>
      <c r="M5707" s="89"/>
      <c r="N5707" s="271">
        <v>7194.73</v>
      </c>
      <c r="O5707" s="271">
        <v>0</v>
      </c>
      <c r="P5707" s="89" t="s">
        <v>670</v>
      </c>
    </row>
    <row r="5708" spans="1:16" ht="89.25" hidden="1">
      <c r="A5708" s="268">
        <v>25</v>
      </c>
      <c r="B5708" s="89"/>
      <c r="C5708" s="269" t="s">
        <v>45</v>
      </c>
      <c r="D5708" s="84">
        <v>43615</v>
      </c>
      <c r="E5708" s="85" t="s">
        <v>9583</v>
      </c>
      <c r="F5708" s="85" t="s">
        <v>671</v>
      </c>
      <c r="G5708" s="85">
        <v>439441</v>
      </c>
      <c r="H5708" s="89"/>
      <c r="I5708" s="270" t="s">
        <v>11423</v>
      </c>
      <c r="J5708" s="89"/>
      <c r="K5708" s="89"/>
      <c r="L5708" s="89"/>
      <c r="M5708" s="89"/>
      <c r="N5708" s="271">
        <v>19.600000000000001</v>
      </c>
      <c r="O5708" s="271">
        <v>0</v>
      </c>
      <c r="P5708" s="89" t="s">
        <v>670</v>
      </c>
    </row>
    <row r="5709" spans="1:16" ht="76.5" hidden="1">
      <c r="A5709" s="268">
        <v>35</v>
      </c>
      <c r="B5709" s="89"/>
      <c r="C5709" s="269" t="s">
        <v>46</v>
      </c>
      <c r="D5709" s="84">
        <v>43615</v>
      </c>
      <c r="E5709" s="85" t="s">
        <v>9584</v>
      </c>
      <c r="F5709" s="85" t="s">
        <v>671</v>
      </c>
      <c r="G5709" s="85">
        <v>457693</v>
      </c>
      <c r="H5709" s="89"/>
      <c r="I5709" s="270" t="s">
        <v>11424</v>
      </c>
      <c r="J5709" s="89"/>
      <c r="K5709" s="89"/>
      <c r="L5709" s="89"/>
      <c r="M5709" s="89"/>
      <c r="N5709" s="271">
        <v>0</v>
      </c>
      <c r="O5709" s="271">
        <v>111808.49</v>
      </c>
      <c r="P5709" s="89" t="s">
        <v>670</v>
      </c>
    </row>
    <row r="5710" spans="1:16" ht="76.5" hidden="1">
      <c r="A5710" s="268">
        <v>35</v>
      </c>
      <c r="B5710" s="89"/>
      <c r="C5710" s="269" t="s">
        <v>46</v>
      </c>
      <c r="D5710" s="84">
        <v>43615</v>
      </c>
      <c r="E5710" s="85" t="s">
        <v>9584</v>
      </c>
      <c r="F5710" s="85" t="s">
        <v>671</v>
      </c>
      <c r="G5710" s="85">
        <v>457691</v>
      </c>
      <c r="H5710" s="89"/>
      <c r="I5710" s="270" t="s">
        <v>11425</v>
      </c>
      <c r="J5710" s="89"/>
      <c r="K5710" s="89"/>
      <c r="L5710" s="89"/>
      <c r="M5710" s="89"/>
      <c r="N5710" s="271">
        <v>0</v>
      </c>
      <c r="O5710" s="271">
        <v>4711.7299999999996</v>
      </c>
      <c r="P5710" s="89" t="s">
        <v>670</v>
      </c>
    </row>
    <row r="5711" spans="1:16" ht="76.5" hidden="1">
      <c r="A5711" s="268">
        <v>35</v>
      </c>
      <c r="B5711" s="89"/>
      <c r="C5711" s="269" t="s">
        <v>46</v>
      </c>
      <c r="D5711" s="84">
        <v>43615</v>
      </c>
      <c r="E5711" s="85" t="s">
        <v>9584</v>
      </c>
      <c r="F5711" s="85" t="s">
        <v>671</v>
      </c>
      <c r="G5711" s="85">
        <v>457692</v>
      </c>
      <c r="H5711" s="89"/>
      <c r="I5711" s="270" t="s">
        <v>11426</v>
      </c>
      <c r="J5711" s="89"/>
      <c r="K5711" s="89"/>
      <c r="L5711" s="89"/>
      <c r="M5711" s="89"/>
      <c r="N5711" s="271">
        <v>0</v>
      </c>
      <c r="O5711" s="271">
        <v>10304.530000000001</v>
      </c>
      <c r="P5711" s="89" t="s">
        <v>670</v>
      </c>
    </row>
    <row r="5712" spans="1:16" ht="76.5" hidden="1">
      <c r="A5712" s="268">
        <v>35</v>
      </c>
      <c r="B5712" s="89"/>
      <c r="C5712" s="269" t="s">
        <v>46</v>
      </c>
      <c r="D5712" s="84">
        <v>43615</v>
      </c>
      <c r="E5712" s="85" t="s">
        <v>9584</v>
      </c>
      <c r="F5712" s="85" t="s">
        <v>671</v>
      </c>
      <c r="G5712" s="85">
        <v>457694</v>
      </c>
      <c r="H5712" s="89"/>
      <c r="I5712" s="270" t="s">
        <v>11427</v>
      </c>
      <c r="J5712" s="89"/>
      <c r="K5712" s="89"/>
      <c r="L5712" s="89"/>
      <c r="M5712" s="89"/>
      <c r="N5712" s="271">
        <v>0</v>
      </c>
      <c r="O5712" s="271">
        <v>131400.51999999999</v>
      </c>
      <c r="P5712" s="89" t="s">
        <v>670</v>
      </c>
    </row>
    <row r="5713" spans="1:16" ht="51" hidden="1">
      <c r="A5713" s="268">
        <v>35</v>
      </c>
      <c r="B5713" s="89"/>
      <c r="C5713" s="269" t="s">
        <v>46</v>
      </c>
      <c r="D5713" s="84">
        <v>43615</v>
      </c>
      <c r="E5713" s="85" t="s">
        <v>9584</v>
      </c>
      <c r="F5713" s="85" t="s">
        <v>671</v>
      </c>
      <c r="G5713" s="85">
        <v>457695</v>
      </c>
      <c r="H5713" s="89"/>
      <c r="I5713" s="270" t="s">
        <v>11428</v>
      </c>
      <c r="J5713" s="89"/>
      <c r="K5713" s="89"/>
      <c r="L5713" s="89"/>
      <c r="M5713" s="89"/>
      <c r="N5713" s="271">
        <v>0</v>
      </c>
      <c r="O5713" s="271">
        <v>253429.92</v>
      </c>
      <c r="P5713" s="89" t="s">
        <v>670</v>
      </c>
    </row>
    <row r="5714" spans="1:16" ht="89.25" hidden="1">
      <c r="A5714" s="268">
        <v>25</v>
      </c>
      <c r="B5714" s="89"/>
      <c r="C5714" s="269" t="s">
        <v>45</v>
      </c>
      <c r="D5714" s="84">
        <v>43615</v>
      </c>
      <c r="E5714" s="85" t="s">
        <v>9585</v>
      </c>
      <c r="F5714" s="85" t="s">
        <v>671</v>
      </c>
      <c r="G5714" s="85">
        <v>444875</v>
      </c>
      <c r="H5714" s="89"/>
      <c r="I5714" s="270" t="s">
        <v>11429</v>
      </c>
      <c r="J5714" s="89"/>
      <c r="K5714" s="89"/>
      <c r="L5714" s="89"/>
      <c r="M5714" s="89"/>
      <c r="N5714" s="271">
        <v>399205.28</v>
      </c>
      <c r="O5714" s="271">
        <v>0</v>
      </c>
      <c r="P5714" s="89" t="s">
        <v>670</v>
      </c>
    </row>
    <row r="5715" spans="1:16" ht="76.5" hidden="1">
      <c r="A5715" s="268">
        <v>25</v>
      </c>
      <c r="B5715" s="89"/>
      <c r="C5715" s="269" t="s">
        <v>45</v>
      </c>
      <c r="D5715" s="84">
        <v>43615</v>
      </c>
      <c r="E5715" s="85" t="s">
        <v>9585</v>
      </c>
      <c r="F5715" s="85" t="s">
        <v>671</v>
      </c>
      <c r="G5715" s="85">
        <v>444876</v>
      </c>
      <c r="H5715" s="89"/>
      <c r="I5715" s="270" t="s">
        <v>11430</v>
      </c>
      <c r="J5715" s="89"/>
      <c r="K5715" s="89"/>
      <c r="L5715" s="89"/>
      <c r="M5715" s="89"/>
      <c r="N5715" s="271">
        <v>1020455.11</v>
      </c>
      <c r="O5715" s="271">
        <v>0</v>
      </c>
      <c r="P5715" s="89" t="s">
        <v>670</v>
      </c>
    </row>
    <row r="5716" spans="1:16" ht="76.5" hidden="1">
      <c r="A5716" s="268">
        <v>25</v>
      </c>
      <c r="B5716" s="89"/>
      <c r="C5716" s="269" t="s">
        <v>45</v>
      </c>
      <c r="D5716" s="84">
        <v>43615</v>
      </c>
      <c r="E5716" s="85" t="s">
        <v>9585</v>
      </c>
      <c r="F5716" s="85" t="s">
        <v>671</v>
      </c>
      <c r="G5716" s="85">
        <v>444877</v>
      </c>
      <c r="H5716" s="89"/>
      <c r="I5716" s="270" t="s">
        <v>11431</v>
      </c>
      <c r="J5716" s="89"/>
      <c r="K5716" s="89"/>
      <c r="L5716" s="89"/>
      <c r="M5716" s="89"/>
      <c r="N5716" s="271">
        <v>1387101.53</v>
      </c>
      <c r="O5716" s="271">
        <v>0</v>
      </c>
      <c r="P5716" s="89" t="s">
        <v>670</v>
      </c>
    </row>
    <row r="5717" spans="1:16" ht="89.25" hidden="1">
      <c r="A5717" s="268">
        <v>25</v>
      </c>
      <c r="B5717" s="89"/>
      <c r="C5717" s="269" t="s">
        <v>45</v>
      </c>
      <c r="D5717" s="84">
        <v>43615</v>
      </c>
      <c r="E5717" s="85" t="s">
        <v>9585</v>
      </c>
      <c r="F5717" s="85" t="s">
        <v>671</v>
      </c>
      <c r="G5717" s="85">
        <v>444879</v>
      </c>
      <c r="H5717" s="89"/>
      <c r="I5717" s="270" t="s">
        <v>11432</v>
      </c>
      <c r="J5717" s="89"/>
      <c r="K5717" s="89"/>
      <c r="L5717" s="89"/>
      <c r="M5717" s="89"/>
      <c r="N5717" s="271">
        <v>641425.12</v>
      </c>
      <c r="O5717" s="271">
        <v>0</v>
      </c>
      <c r="P5717" s="89" t="s">
        <v>670</v>
      </c>
    </row>
    <row r="5718" spans="1:16" ht="89.25" hidden="1">
      <c r="A5718" s="268">
        <v>25</v>
      </c>
      <c r="B5718" s="89"/>
      <c r="C5718" s="269" t="s">
        <v>45</v>
      </c>
      <c r="D5718" s="84">
        <v>43615</v>
      </c>
      <c r="E5718" s="85" t="s">
        <v>9585</v>
      </c>
      <c r="F5718" s="85" t="s">
        <v>671</v>
      </c>
      <c r="G5718" s="85">
        <v>444878</v>
      </c>
      <c r="H5718" s="89"/>
      <c r="I5718" s="270" t="s">
        <v>11433</v>
      </c>
      <c r="J5718" s="89"/>
      <c r="K5718" s="89"/>
      <c r="L5718" s="89"/>
      <c r="M5718" s="89"/>
      <c r="N5718" s="271">
        <v>1953282.33</v>
      </c>
      <c r="O5718" s="271">
        <v>0</v>
      </c>
      <c r="P5718" s="89" t="s">
        <v>670</v>
      </c>
    </row>
    <row r="5719" spans="1:16" ht="76.5" hidden="1">
      <c r="A5719" s="268">
        <v>25</v>
      </c>
      <c r="B5719" s="89"/>
      <c r="C5719" s="269" t="s">
        <v>45</v>
      </c>
      <c r="D5719" s="84">
        <v>43615</v>
      </c>
      <c r="E5719" s="85" t="s">
        <v>9585</v>
      </c>
      <c r="F5719" s="85" t="s">
        <v>671</v>
      </c>
      <c r="G5719" s="85">
        <v>443973</v>
      </c>
      <c r="H5719" s="89"/>
      <c r="I5719" s="270" t="s">
        <v>11434</v>
      </c>
      <c r="J5719" s="89"/>
      <c r="K5719" s="89"/>
      <c r="L5719" s="89"/>
      <c r="M5719" s="89"/>
      <c r="N5719" s="271">
        <v>1605423.23</v>
      </c>
      <c r="O5719" s="271">
        <v>0</v>
      </c>
      <c r="P5719" s="89" t="s">
        <v>670</v>
      </c>
    </row>
    <row r="5720" spans="1:16" ht="89.25" hidden="1">
      <c r="A5720" s="268">
        <v>25</v>
      </c>
      <c r="B5720" s="89"/>
      <c r="C5720" s="269" t="s">
        <v>45</v>
      </c>
      <c r="D5720" s="84">
        <v>43615</v>
      </c>
      <c r="E5720" s="85" t="s">
        <v>9585</v>
      </c>
      <c r="F5720" s="85" t="s">
        <v>671</v>
      </c>
      <c r="G5720" s="85">
        <v>455069</v>
      </c>
      <c r="H5720" s="89"/>
      <c r="I5720" s="270" t="s">
        <v>11435</v>
      </c>
      <c r="J5720" s="89"/>
      <c r="K5720" s="89"/>
      <c r="L5720" s="89"/>
      <c r="M5720" s="89"/>
      <c r="N5720" s="271">
        <v>1566042.51</v>
      </c>
      <c r="O5720" s="271">
        <v>0</v>
      </c>
      <c r="P5720" s="89" t="s">
        <v>670</v>
      </c>
    </row>
    <row r="5721" spans="1:16" ht="76.5" hidden="1">
      <c r="A5721" s="268">
        <v>25</v>
      </c>
      <c r="B5721" s="89"/>
      <c r="C5721" s="269" t="s">
        <v>45</v>
      </c>
      <c r="D5721" s="84">
        <v>43615</v>
      </c>
      <c r="E5721" s="85" t="s">
        <v>9585</v>
      </c>
      <c r="F5721" s="85" t="s">
        <v>671</v>
      </c>
      <c r="G5721" s="85">
        <v>457889</v>
      </c>
      <c r="H5721" s="89"/>
      <c r="I5721" s="270" t="s">
        <v>11436</v>
      </c>
      <c r="J5721" s="89"/>
      <c r="K5721" s="89"/>
      <c r="L5721" s="89"/>
      <c r="M5721" s="89"/>
      <c r="N5721" s="271">
        <v>799535.49</v>
      </c>
      <c r="O5721" s="271">
        <v>0</v>
      </c>
      <c r="P5721" s="89" t="s">
        <v>670</v>
      </c>
    </row>
    <row r="5722" spans="1:16" ht="89.25" hidden="1">
      <c r="A5722" s="268">
        <v>25</v>
      </c>
      <c r="B5722" s="89"/>
      <c r="C5722" s="269" t="s">
        <v>45</v>
      </c>
      <c r="D5722" s="84">
        <v>43615</v>
      </c>
      <c r="E5722" s="85" t="s">
        <v>9585</v>
      </c>
      <c r="F5722" s="85" t="s">
        <v>671</v>
      </c>
      <c r="G5722" s="85">
        <v>455068</v>
      </c>
      <c r="H5722" s="89"/>
      <c r="I5722" s="270" t="s">
        <v>11437</v>
      </c>
      <c r="J5722" s="89"/>
      <c r="K5722" s="89"/>
      <c r="L5722" s="89"/>
      <c r="M5722" s="89"/>
      <c r="N5722" s="271">
        <v>597097.02</v>
      </c>
      <c r="O5722" s="271">
        <v>0</v>
      </c>
      <c r="P5722" s="89" t="s">
        <v>670</v>
      </c>
    </row>
    <row r="5723" spans="1:16" ht="89.25" hidden="1">
      <c r="A5723" s="268">
        <v>25</v>
      </c>
      <c r="B5723" s="89"/>
      <c r="C5723" s="269" t="s">
        <v>45</v>
      </c>
      <c r="D5723" s="84">
        <v>43615</v>
      </c>
      <c r="E5723" s="85" t="s">
        <v>9585</v>
      </c>
      <c r="F5723" s="85" t="s">
        <v>671</v>
      </c>
      <c r="G5723" s="85">
        <v>457888</v>
      </c>
      <c r="H5723" s="89"/>
      <c r="I5723" s="270" t="s">
        <v>11438</v>
      </c>
      <c r="J5723" s="89"/>
      <c r="K5723" s="89"/>
      <c r="L5723" s="89"/>
      <c r="M5723" s="89"/>
      <c r="N5723" s="271">
        <v>41451.279999999999</v>
      </c>
      <c r="O5723" s="271">
        <v>0</v>
      </c>
      <c r="P5723" s="89" t="s">
        <v>670</v>
      </c>
    </row>
    <row r="5724" spans="1:16" ht="76.5" hidden="1">
      <c r="A5724" s="268">
        <v>25</v>
      </c>
      <c r="B5724" s="89"/>
      <c r="C5724" s="269" t="s">
        <v>45</v>
      </c>
      <c r="D5724" s="84">
        <v>43615</v>
      </c>
      <c r="E5724" s="85" t="s">
        <v>9585</v>
      </c>
      <c r="F5724" s="85" t="s">
        <v>671</v>
      </c>
      <c r="G5724" s="85">
        <v>455066</v>
      </c>
      <c r="H5724" s="89"/>
      <c r="I5724" s="270" t="s">
        <v>11439</v>
      </c>
      <c r="J5724" s="89"/>
      <c r="K5724" s="89"/>
      <c r="L5724" s="89"/>
      <c r="M5724" s="89"/>
      <c r="N5724" s="271">
        <v>407995.06</v>
      </c>
      <c r="O5724" s="271">
        <v>0</v>
      </c>
      <c r="P5724" s="89" t="s">
        <v>670</v>
      </c>
    </row>
    <row r="5725" spans="1:16" ht="76.5" hidden="1">
      <c r="A5725" s="268">
        <v>25</v>
      </c>
      <c r="B5725" s="89"/>
      <c r="C5725" s="269" t="s">
        <v>45</v>
      </c>
      <c r="D5725" s="84">
        <v>43615</v>
      </c>
      <c r="E5725" s="85" t="s">
        <v>9585</v>
      </c>
      <c r="F5725" s="85" t="s">
        <v>671</v>
      </c>
      <c r="G5725" s="85">
        <v>439449</v>
      </c>
      <c r="H5725" s="89"/>
      <c r="I5725" s="270" t="s">
        <v>11440</v>
      </c>
      <c r="J5725" s="89"/>
      <c r="K5725" s="89"/>
      <c r="L5725" s="89"/>
      <c r="M5725" s="89"/>
      <c r="N5725" s="271">
        <v>33.39</v>
      </c>
      <c r="O5725" s="271">
        <v>0</v>
      </c>
      <c r="P5725" s="89" t="s">
        <v>670</v>
      </c>
    </row>
    <row r="5726" spans="1:16" ht="89.25" hidden="1">
      <c r="A5726" s="268">
        <v>25</v>
      </c>
      <c r="B5726" s="89"/>
      <c r="C5726" s="269" t="s">
        <v>45</v>
      </c>
      <c r="D5726" s="84">
        <v>43615</v>
      </c>
      <c r="E5726" s="85" t="s">
        <v>9585</v>
      </c>
      <c r="F5726" s="85" t="s">
        <v>671</v>
      </c>
      <c r="G5726" s="85">
        <v>455067</v>
      </c>
      <c r="H5726" s="89"/>
      <c r="I5726" s="270" t="s">
        <v>11441</v>
      </c>
      <c r="J5726" s="89"/>
      <c r="K5726" s="89"/>
      <c r="L5726" s="89"/>
      <c r="M5726" s="89"/>
      <c r="N5726" s="271">
        <v>75969.08</v>
      </c>
      <c r="O5726" s="271">
        <v>0</v>
      </c>
      <c r="P5726" s="89" t="s">
        <v>670</v>
      </c>
    </row>
    <row r="5727" spans="1:16" ht="76.5" hidden="1">
      <c r="A5727" s="268">
        <v>25</v>
      </c>
      <c r="B5727" s="89"/>
      <c r="C5727" s="269" t="s">
        <v>45</v>
      </c>
      <c r="D5727" s="84">
        <v>43615</v>
      </c>
      <c r="E5727" s="85" t="s">
        <v>9585</v>
      </c>
      <c r="F5727" s="85" t="s">
        <v>671</v>
      </c>
      <c r="G5727" s="85">
        <v>439448</v>
      </c>
      <c r="H5727" s="89"/>
      <c r="I5727" s="270" t="s">
        <v>11442</v>
      </c>
      <c r="J5727" s="89"/>
      <c r="K5727" s="89"/>
      <c r="L5727" s="89"/>
      <c r="M5727" s="89"/>
      <c r="N5727" s="271">
        <v>222.69</v>
      </c>
      <c r="O5727" s="271">
        <v>0</v>
      </c>
      <c r="P5727" s="89" t="s">
        <v>670</v>
      </c>
    </row>
    <row r="5728" spans="1:16" ht="89.25" hidden="1">
      <c r="A5728" s="268">
        <v>25</v>
      </c>
      <c r="B5728" s="89"/>
      <c r="C5728" s="269" t="s">
        <v>45</v>
      </c>
      <c r="D5728" s="84">
        <v>43615</v>
      </c>
      <c r="E5728" s="85" t="s">
        <v>9585</v>
      </c>
      <c r="F5728" s="85" t="s">
        <v>671</v>
      </c>
      <c r="G5728" s="85">
        <v>439450</v>
      </c>
      <c r="H5728" s="89"/>
      <c r="I5728" s="270" t="s">
        <v>11443</v>
      </c>
      <c r="J5728" s="89"/>
      <c r="K5728" s="89"/>
      <c r="L5728" s="89"/>
      <c r="M5728" s="89"/>
      <c r="N5728" s="271">
        <v>106.22</v>
      </c>
      <c r="O5728" s="271">
        <v>0</v>
      </c>
      <c r="P5728" s="89" t="s">
        <v>670</v>
      </c>
    </row>
    <row r="5729" spans="1:16" ht="76.5" hidden="1">
      <c r="A5729" s="268">
        <v>25</v>
      </c>
      <c r="B5729" s="89"/>
      <c r="C5729" s="269" t="s">
        <v>45</v>
      </c>
      <c r="D5729" s="84">
        <v>43615</v>
      </c>
      <c r="E5729" s="85" t="s">
        <v>9585</v>
      </c>
      <c r="F5729" s="85" t="s">
        <v>671</v>
      </c>
      <c r="G5729" s="85">
        <v>439447</v>
      </c>
      <c r="H5729" s="89"/>
      <c r="I5729" s="270" t="s">
        <v>11444</v>
      </c>
      <c r="J5729" s="89"/>
      <c r="K5729" s="89"/>
      <c r="L5729" s="89"/>
      <c r="M5729" s="89"/>
      <c r="N5729" s="271">
        <v>222.69</v>
      </c>
      <c r="O5729" s="271">
        <v>0</v>
      </c>
      <c r="P5729" s="89" t="s">
        <v>670</v>
      </c>
    </row>
    <row r="5730" spans="1:16" ht="76.5" hidden="1">
      <c r="A5730" s="268">
        <v>25</v>
      </c>
      <c r="B5730" s="89"/>
      <c r="C5730" s="269" t="s">
        <v>45</v>
      </c>
      <c r="D5730" s="84">
        <v>43615</v>
      </c>
      <c r="E5730" s="85" t="s">
        <v>9585</v>
      </c>
      <c r="F5730" s="85" t="s">
        <v>671</v>
      </c>
      <c r="G5730" s="85">
        <v>439446</v>
      </c>
      <c r="H5730" s="89"/>
      <c r="I5730" s="270" t="s">
        <v>11445</v>
      </c>
      <c r="J5730" s="89"/>
      <c r="K5730" s="89"/>
      <c r="L5730" s="89"/>
      <c r="M5730" s="89"/>
      <c r="N5730" s="271">
        <v>52.57</v>
      </c>
      <c r="O5730" s="271">
        <v>0</v>
      </c>
      <c r="P5730" s="89" t="s">
        <v>670</v>
      </c>
    </row>
    <row r="5731" spans="1:16" ht="76.5" hidden="1">
      <c r="A5731" s="268">
        <v>25</v>
      </c>
      <c r="B5731" s="89"/>
      <c r="C5731" s="269" t="s">
        <v>45</v>
      </c>
      <c r="D5731" s="84">
        <v>43615</v>
      </c>
      <c r="E5731" s="85" t="s">
        <v>9585</v>
      </c>
      <c r="F5731" s="85" t="s">
        <v>671</v>
      </c>
      <c r="G5731" s="85">
        <v>439445</v>
      </c>
      <c r="H5731" s="89"/>
      <c r="I5731" s="270" t="s">
        <v>11446</v>
      </c>
      <c r="J5731" s="89"/>
      <c r="K5731" s="89"/>
      <c r="L5731" s="89"/>
      <c r="M5731" s="89"/>
      <c r="N5731" s="271">
        <v>29.42</v>
      </c>
      <c r="O5731" s="271">
        <v>0</v>
      </c>
      <c r="P5731" s="89" t="s">
        <v>670</v>
      </c>
    </row>
    <row r="5732" spans="1:16" ht="89.25" hidden="1">
      <c r="A5732" s="268">
        <v>25</v>
      </c>
      <c r="B5732" s="89"/>
      <c r="C5732" s="269" t="s">
        <v>45</v>
      </c>
      <c r="D5732" s="84">
        <v>43615</v>
      </c>
      <c r="E5732" s="85" t="s">
        <v>9585</v>
      </c>
      <c r="F5732" s="85" t="s">
        <v>671</v>
      </c>
      <c r="G5732" s="85">
        <v>457887</v>
      </c>
      <c r="H5732" s="89"/>
      <c r="I5732" s="270" t="s">
        <v>11447</v>
      </c>
      <c r="J5732" s="89"/>
      <c r="K5732" s="89"/>
      <c r="L5732" s="89"/>
      <c r="M5732" s="89"/>
      <c r="N5732" s="271">
        <v>121851.98</v>
      </c>
      <c r="O5732" s="271">
        <v>0</v>
      </c>
      <c r="P5732" s="89" t="s">
        <v>670</v>
      </c>
    </row>
    <row r="5733" spans="1:16" ht="76.5" hidden="1">
      <c r="A5733" s="268">
        <v>16</v>
      </c>
      <c r="B5733" s="89"/>
      <c r="C5733" s="269" t="s">
        <v>43</v>
      </c>
      <c r="D5733" s="84">
        <v>43615</v>
      </c>
      <c r="E5733" s="85" t="s">
        <v>9586</v>
      </c>
      <c r="F5733" s="85" t="s">
        <v>629</v>
      </c>
      <c r="G5733" s="85">
        <v>8116</v>
      </c>
      <c r="H5733" s="89"/>
      <c r="I5733" s="270" t="s">
        <v>11448</v>
      </c>
      <c r="J5733" s="89"/>
      <c r="K5733" s="89"/>
      <c r="L5733" s="89"/>
      <c r="M5733" s="89"/>
      <c r="N5733" s="271">
        <v>164.46</v>
      </c>
      <c r="O5733" s="271">
        <v>0</v>
      </c>
      <c r="P5733" s="89" t="s">
        <v>670</v>
      </c>
    </row>
    <row r="5734" spans="1:16" ht="102" hidden="1">
      <c r="A5734" s="268">
        <v>197</v>
      </c>
      <c r="B5734" s="89"/>
      <c r="C5734" s="269" t="s">
        <v>1353</v>
      </c>
      <c r="D5734" s="84">
        <v>43615</v>
      </c>
      <c r="E5734" s="85" t="s">
        <v>9587</v>
      </c>
      <c r="F5734" s="85" t="s">
        <v>629</v>
      </c>
      <c r="G5734" s="85">
        <v>8115</v>
      </c>
      <c r="H5734" s="89"/>
      <c r="I5734" s="270" t="s">
        <v>11449</v>
      </c>
      <c r="J5734" s="89"/>
      <c r="K5734" s="89"/>
      <c r="L5734" s="89"/>
      <c r="M5734" s="89"/>
      <c r="N5734" s="271">
        <v>664</v>
      </c>
      <c r="O5734" s="271">
        <v>0</v>
      </c>
      <c r="P5734" s="89" t="s">
        <v>670</v>
      </c>
    </row>
    <row r="5735" spans="1:16" ht="63.75" hidden="1">
      <c r="A5735" s="268">
        <v>513</v>
      </c>
      <c r="B5735" s="89"/>
      <c r="C5735" s="269" t="s">
        <v>171</v>
      </c>
      <c r="D5735" s="84">
        <v>43615</v>
      </c>
      <c r="E5735" s="85" t="s">
        <v>9588</v>
      </c>
      <c r="F5735" s="85" t="s">
        <v>15</v>
      </c>
      <c r="G5735" s="85">
        <v>1052330</v>
      </c>
      <c r="H5735" s="89"/>
      <c r="I5735" s="270" t="s">
        <v>11450</v>
      </c>
      <c r="J5735" s="89"/>
      <c r="K5735" s="89"/>
      <c r="L5735" s="89"/>
      <c r="M5735" s="89"/>
      <c r="N5735" s="271">
        <v>50</v>
      </c>
      <c r="O5735" s="271">
        <v>0</v>
      </c>
      <c r="P5735" s="89" t="s">
        <v>670</v>
      </c>
    </row>
    <row r="5736" spans="1:16" ht="51" hidden="1">
      <c r="A5736" s="268">
        <v>513</v>
      </c>
      <c r="B5736" s="89"/>
      <c r="C5736" s="269" t="s">
        <v>171</v>
      </c>
      <c r="D5736" s="84">
        <v>43615</v>
      </c>
      <c r="E5736" s="85" t="s">
        <v>9589</v>
      </c>
      <c r="F5736" s="85" t="s">
        <v>15</v>
      </c>
      <c r="G5736" s="85">
        <v>1052332</v>
      </c>
      <c r="H5736" s="89"/>
      <c r="I5736" s="270" t="s">
        <v>5524</v>
      </c>
      <c r="J5736" s="89"/>
      <c r="K5736" s="89"/>
      <c r="L5736" s="89"/>
      <c r="M5736" s="89"/>
      <c r="N5736" s="271">
        <v>50</v>
      </c>
      <c r="O5736" s="271">
        <v>0</v>
      </c>
      <c r="P5736" s="89" t="s">
        <v>670</v>
      </c>
    </row>
    <row r="5737" spans="1:16" ht="76.5" hidden="1">
      <c r="A5737" s="268">
        <v>25</v>
      </c>
      <c r="B5737" s="89"/>
      <c r="C5737" s="269" t="s">
        <v>45</v>
      </c>
      <c r="D5737" s="84">
        <v>43615</v>
      </c>
      <c r="E5737" s="85" t="s">
        <v>9590</v>
      </c>
      <c r="F5737" s="85" t="s">
        <v>671</v>
      </c>
      <c r="G5737" s="85">
        <v>444114</v>
      </c>
      <c r="H5737" s="89"/>
      <c r="I5737" s="270" t="s">
        <v>11451</v>
      </c>
      <c r="J5737" s="89"/>
      <c r="K5737" s="89"/>
      <c r="L5737" s="89"/>
      <c r="M5737" s="89"/>
      <c r="N5737" s="271">
        <v>808485.25</v>
      </c>
      <c r="O5737" s="271">
        <v>0</v>
      </c>
      <c r="P5737" s="89" t="s">
        <v>670</v>
      </c>
    </row>
    <row r="5738" spans="1:16" ht="76.5" hidden="1">
      <c r="A5738" s="268">
        <v>25</v>
      </c>
      <c r="B5738" s="89"/>
      <c r="C5738" s="269" t="s">
        <v>45</v>
      </c>
      <c r="D5738" s="84">
        <v>43615</v>
      </c>
      <c r="E5738" s="85" t="s">
        <v>9590</v>
      </c>
      <c r="F5738" s="85" t="s">
        <v>671</v>
      </c>
      <c r="G5738" s="85">
        <v>444863</v>
      </c>
      <c r="H5738" s="89"/>
      <c r="I5738" s="270" t="s">
        <v>11452</v>
      </c>
      <c r="J5738" s="89"/>
      <c r="K5738" s="89"/>
      <c r="L5738" s="89"/>
      <c r="M5738" s="89"/>
      <c r="N5738" s="271">
        <v>913354.06</v>
      </c>
      <c r="O5738" s="271">
        <v>0</v>
      </c>
      <c r="P5738" s="89" t="s">
        <v>670</v>
      </c>
    </row>
    <row r="5739" spans="1:16" ht="89.25" hidden="1">
      <c r="A5739" s="268">
        <v>25</v>
      </c>
      <c r="B5739" s="89"/>
      <c r="C5739" s="269" t="s">
        <v>45</v>
      </c>
      <c r="D5739" s="84">
        <v>43615</v>
      </c>
      <c r="E5739" s="85" t="s">
        <v>9590</v>
      </c>
      <c r="F5739" s="85" t="s">
        <v>671</v>
      </c>
      <c r="G5739" s="85">
        <v>449785</v>
      </c>
      <c r="H5739" s="89"/>
      <c r="I5739" s="270" t="s">
        <v>11453</v>
      </c>
      <c r="J5739" s="89"/>
      <c r="K5739" s="89"/>
      <c r="L5739" s="89"/>
      <c r="M5739" s="89"/>
      <c r="N5739" s="271">
        <v>1395050.75</v>
      </c>
      <c r="O5739" s="271">
        <v>0</v>
      </c>
      <c r="P5739" s="89" t="s">
        <v>670</v>
      </c>
    </row>
    <row r="5740" spans="1:16" ht="76.5" hidden="1">
      <c r="A5740" s="268">
        <v>25</v>
      </c>
      <c r="B5740" s="89"/>
      <c r="C5740" s="269" t="s">
        <v>45</v>
      </c>
      <c r="D5740" s="84">
        <v>43615</v>
      </c>
      <c r="E5740" s="85" t="s">
        <v>9590</v>
      </c>
      <c r="F5740" s="85" t="s">
        <v>671</v>
      </c>
      <c r="G5740" s="85">
        <v>444864</v>
      </c>
      <c r="H5740" s="89"/>
      <c r="I5740" s="270" t="s">
        <v>11454</v>
      </c>
      <c r="J5740" s="89"/>
      <c r="K5740" s="89"/>
      <c r="L5740" s="89"/>
      <c r="M5740" s="89"/>
      <c r="N5740" s="271">
        <v>290168.8</v>
      </c>
      <c r="O5740" s="271">
        <v>0</v>
      </c>
      <c r="P5740" s="89" t="s">
        <v>670</v>
      </c>
    </row>
    <row r="5741" spans="1:16" ht="76.5" hidden="1">
      <c r="A5741" s="268">
        <v>25</v>
      </c>
      <c r="B5741" s="89"/>
      <c r="C5741" s="269" t="s">
        <v>45</v>
      </c>
      <c r="D5741" s="84">
        <v>43615</v>
      </c>
      <c r="E5741" s="85" t="s">
        <v>9590</v>
      </c>
      <c r="F5741" s="85" t="s">
        <v>671</v>
      </c>
      <c r="G5741" s="85">
        <v>444865</v>
      </c>
      <c r="H5741" s="89"/>
      <c r="I5741" s="270" t="s">
        <v>11455</v>
      </c>
      <c r="J5741" s="89"/>
      <c r="K5741" s="89"/>
      <c r="L5741" s="89"/>
      <c r="M5741" s="89"/>
      <c r="N5741" s="271">
        <v>847754.21</v>
      </c>
      <c r="O5741" s="271">
        <v>0</v>
      </c>
      <c r="P5741" s="89" t="s">
        <v>670</v>
      </c>
    </row>
    <row r="5742" spans="1:16" ht="76.5" hidden="1">
      <c r="A5742" s="268">
        <v>25</v>
      </c>
      <c r="B5742" s="89"/>
      <c r="C5742" s="269" t="s">
        <v>45</v>
      </c>
      <c r="D5742" s="84">
        <v>43615</v>
      </c>
      <c r="E5742" s="85" t="s">
        <v>9590</v>
      </c>
      <c r="F5742" s="85" t="s">
        <v>671</v>
      </c>
      <c r="G5742" s="85">
        <v>444102</v>
      </c>
      <c r="H5742" s="89"/>
      <c r="I5742" s="270" t="s">
        <v>11456</v>
      </c>
      <c r="J5742" s="89"/>
      <c r="K5742" s="89"/>
      <c r="L5742" s="89"/>
      <c r="M5742" s="89"/>
      <c r="N5742" s="271">
        <v>752571.72</v>
      </c>
      <c r="O5742" s="271">
        <v>0</v>
      </c>
      <c r="P5742" s="89" t="s">
        <v>670</v>
      </c>
    </row>
    <row r="5743" spans="1:16" ht="76.5" hidden="1">
      <c r="A5743" s="268">
        <v>25</v>
      </c>
      <c r="B5743" s="89"/>
      <c r="C5743" s="269" t="s">
        <v>45</v>
      </c>
      <c r="D5743" s="84">
        <v>43615</v>
      </c>
      <c r="E5743" s="85" t="s">
        <v>9590</v>
      </c>
      <c r="F5743" s="85" t="s">
        <v>671</v>
      </c>
      <c r="G5743" s="85">
        <v>444103</v>
      </c>
      <c r="H5743" s="89"/>
      <c r="I5743" s="270" t="s">
        <v>11457</v>
      </c>
      <c r="J5743" s="89"/>
      <c r="K5743" s="89"/>
      <c r="L5743" s="89"/>
      <c r="M5743" s="89"/>
      <c r="N5743" s="271">
        <v>209515.18</v>
      </c>
      <c r="O5743" s="271">
        <v>0</v>
      </c>
      <c r="P5743" s="89" t="s">
        <v>670</v>
      </c>
    </row>
    <row r="5744" spans="1:16" ht="76.5" hidden="1">
      <c r="A5744" s="268">
        <v>25</v>
      </c>
      <c r="B5744" s="89"/>
      <c r="C5744" s="269" t="s">
        <v>45</v>
      </c>
      <c r="D5744" s="84">
        <v>43615</v>
      </c>
      <c r="E5744" s="85" t="s">
        <v>9590</v>
      </c>
      <c r="F5744" s="85" t="s">
        <v>671</v>
      </c>
      <c r="G5744" s="85">
        <v>444867</v>
      </c>
      <c r="H5744" s="89"/>
      <c r="I5744" s="270" t="s">
        <v>11458</v>
      </c>
      <c r="J5744" s="89"/>
      <c r="K5744" s="89"/>
      <c r="L5744" s="89"/>
      <c r="M5744" s="89"/>
      <c r="N5744" s="271">
        <v>136887.9</v>
      </c>
      <c r="O5744" s="271">
        <v>0</v>
      </c>
      <c r="P5744" s="89" t="s">
        <v>670</v>
      </c>
    </row>
    <row r="5745" spans="1:16" ht="89.25" hidden="1">
      <c r="A5745" s="268">
        <v>25</v>
      </c>
      <c r="B5745" s="89"/>
      <c r="C5745" s="269" t="s">
        <v>45</v>
      </c>
      <c r="D5745" s="84">
        <v>43615</v>
      </c>
      <c r="E5745" s="85" t="s">
        <v>9590</v>
      </c>
      <c r="F5745" s="85" t="s">
        <v>671</v>
      </c>
      <c r="G5745" s="85">
        <v>444104</v>
      </c>
      <c r="H5745" s="89"/>
      <c r="I5745" s="270" t="s">
        <v>11459</v>
      </c>
      <c r="J5745" s="89"/>
      <c r="K5745" s="89"/>
      <c r="L5745" s="89"/>
      <c r="M5745" s="89"/>
      <c r="N5745" s="271">
        <v>149505.97</v>
      </c>
      <c r="O5745" s="271">
        <v>0</v>
      </c>
      <c r="P5745" s="89" t="s">
        <v>670</v>
      </c>
    </row>
    <row r="5746" spans="1:16" ht="76.5" hidden="1">
      <c r="A5746" s="268">
        <v>25</v>
      </c>
      <c r="B5746" s="89"/>
      <c r="C5746" s="269" t="s">
        <v>45</v>
      </c>
      <c r="D5746" s="84">
        <v>43615</v>
      </c>
      <c r="E5746" s="85" t="s">
        <v>9590</v>
      </c>
      <c r="F5746" s="85" t="s">
        <v>671</v>
      </c>
      <c r="G5746" s="85">
        <v>444872</v>
      </c>
      <c r="H5746" s="89"/>
      <c r="I5746" s="270" t="s">
        <v>11460</v>
      </c>
      <c r="J5746" s="89"/>
      <c r="K5746" s="89"/>
      <c r="L5746" s="89"/>
      <c r="M5746" s="89"/>
      <c r="N5746" s="271">
        <v>578854.22</v>
      </c>
      <c r="O5746" s="271">
        <v>0</v>
      </c>
      <c r="P5746" s="89" t="s">
        <v>670</v>
      </c>
    </row>
    <row r="5747" spans="1:16" ht="76.5" hidden="1">
      <c r="A5747" s="268">
        <v>25</v>
      </c>
      <c r="B5747" s="89"/>
      <c r="C5747" s="269" t="s">
        <v>45</v>
      </c>
      <c r="D5747" s="84">
        <v>43615</v>
      </c>
      <c r="E5747" s="85" t="s">
        <v>9590</v>
      </c>
      <c r="F5747" s="85" t="s">
        <v>671</v>
      </c>
      <c r="G5747" s="85">
        <v>444101</v>
      </c>
      <c r="H5747" s="89"/>
      <c r="I5747" s="270" t="s">
        <v>11461</v>
      </c>
      <c r="J5747" s="89"/>
      <c r="K5747" s="89"/>
      <c r="L5747" s="89"/>
      <c r="M5747" s="89"/>
      <c r="N5747" s="271">
        <v>502209.05</v>
      </c>
      <c r="O5747" s="271">
        <v>0</v>
      </c>
      <c r="P5747" s="89" t="s">
        <v>670</v>
      </c>
    </row>
    <row r="5748" spans="1:16" ht="89.25" hidden="1">
      <c r="A5748" s="268">
        <v>25</v>
      </c>
      <c r="B5748" s="89"/>
      <c r="C5748" s="269" t="s">
        <v>45</v>
      </c>
      <c r="D5748" s="84">
        <v>43615</v>
      </c>
      <c r="E5748" s="85" t="s">
        <v>9590</v>
      </c>
      <c r="F5748" s="85" t="s">
        <v>671</v>
      </c>
      <c r="G5748" s="85">
        <v>444866</v>
      </c>
      <c r="H5748" s="89"/>
      <c r="I5748" s="270" t="s">
        <v>11462</v>
      </c>
      <c r="J5748" s="89"/>
      <c r="K5748" s="89"/>
      <c r="L5748" s="89"/>
      <c r="M5748" s="89"/>
      <c r="N5748" s="271">
        <v>1154096.46</v>
      </c>
      <c r="O5748" s="271">
        <v>0</v>
      </c>
      <c r="P5748" s="89" t="s">
        <v>670</v>
      </c>
    </row>
    <row r="5749" spans="1:16" ht="76.5" hidden="1">
      <c r="A5749" s="268">
        <v>25</v>
      </c>
      <c r="B5749" s="89"/>
      <c r="C5749" s="269" t="s">
        <v>45</v>
      </c>
      <c r="D5749" s="84">
        <v>43615</v>
      </c>
      <c r="E5749" s="85" t="s">
        <v>9590</v>
      </c>
      <c r="F5749" s="85" t="s">
        <v>671</v>
      </c>
      <c r="G5749" s="85">
        <v>444105</v>
      </c>
      <c r="H5749" s="89"/>
      <c r="I5749" s="270" t="s">
        <v>11463</v>
      </c>
      <c r="J5749" s="89"/>
      <c r="K5749" s="89"/>
      <c r="L5749" s="89"/>
      <c r="M5749" s="89"/>
      <c r="N5749" s="271">
        <v>935017.32</v>
      </c>
      <c r="O5749" s="271">
        <v>0</v>
      </c>
      <c r="P5749" s="89" t="s">
        <v>670</v>
      </c>
    </row>
    <row r="5750" spans="1:16" ht="76.5" hidden="1">
      <c r="A5750" s="268">
        <v>25</v>
      </c>
      <c r="B5750" s="89"/>
      <c r="C5750" s="269" t="s">
        <v>45</v>
      </c>
      <c r="D5750" s="84">
        <v>43615</v>
      </c>
      <c r="E5750" s="85" t="s">
        <v>9590</v>
      </c>
      <c r="F5750" s="85" t="s">
        <v>671</v>
      </c>
      <c r="G5750" s="85">
        <v>444873</v>
      </c>
      <c r="H5750" s="89"/>
      <c r="I5750" s="270" t="s">
        <v>11464</v>
      </c>
      <c r="J5750" s="89"/>
      <c r="K5750" s="89"/>
      <c r="L5750" s="89"/>
      <c r="M5750" s="89"/>
      <c r="N5750" s="271">
        <v>3436062.73</v>
      </c>
      <c r="O5750" s="271">
        <v>0</v>
      </c>
      <c r="P5750" s="89" t="s">
        <v>670</v>
      </c>
    </row>
    <row r="5751" spans="1:16" ht="76.5" hidden="1">
      <c r="A5751" s="268">
        <v>25</v>
      </c>
      <c r="B5751" s="89"/>
      <c r="C5751" s="269" t="s">
        <v>45</v>
      </c>
      <c r="D5751" s="84">
        <v>43615</v>
      </c>
      <c r="E5751" s="85" t="s">
        <v>9590</v>
      </c>
      <c r="F5751" s="85" t="s">
        <v>671</v>
      </c>
      <c r="G5751" s="85">
        <v>444100</v>
      </c>
      <c r="H5751" s="89"/>
      <c r="I5751" s="270" t="s">
        <v>11465</v>
      </c>
      <c r="J5751" s="89"/>
      <c r="K5751" s="89"/>
      <c r="L5751" s="89"/>
      <c r="M5751" s="89"/>
      <c r="N5751" s="271">
        <v>212322.11</v>
      </c>
      <c r="O5751" s="271">
        <v>0</v>
      </c>
      <c r="P5751" s="89" t="s">
        <v>670</v>
      </c>
    </row>
    <row r="5752" spans="1:16" ht="76.5" hidden="1">
      <c r="A5752" s="268">
        <v>25</v>
      </c>
      <c r="B5752" s="89"/>
      <c r="C5752" s="269" t="s">
        <v>45</v>
      </c>
      <c r="D5752" s="84">
        <v>43615</v>
      </c>
      <c r="E5752" s="85" t="s">
        <v>9590</v>
      </c>
      <c r="F5752" s="85" t="s">
        <v>671</v>
      </c>
      <c r="G5752" s="85">
        <v>444874</v>
      </c>
      <c r="H5752" s="89"/>
      <c r="I5752" s="270" t="s">
        <v>11466</v>
      </c>
      <c r="J5752" s="89"/>
      <c r="K5752" s="89"/>
      <c r="L5752" s="89"/>
      <c r="M5752" s="89"/>
      <c r="N5752" s="271">
        <v>247586.62</v>
      </c>
      <c r="O5752" s="271">
        <v>0</v>
      </c>
      <c r="P5752" s="89" t="s">
        <v>670</v>
      </c>
    </row>
    <row r="5753" spans="1:16" ht="76.5" hidden="1">
      <c r="A5753" s="268">
        <v>25</v>
      </c>
      <c r="B5753" s="89"/>
      <c r="C5753" s="269" t="s">
        <v>45</v>
      </c>
      <c r="D5753" s="84">
        <v>43615</v>
      </c>
      <c r="E5753" s="85" t="s">
        <v>9590</v>
      </c>
      <c r="F5753" s="85" t="s">
        <v>671</v>
      </c>
      <c r="G5753" s="85">
        <v>444106</v>
      </c>
      <c r="H5753" s="89"/>
      <c r="I5753" s="270" t="s">
        <v>11467</v>
      </c>
      <c r="J5753" s="89"/>
      <c r="K5753" s="89"/>
      <c r="L5753" s="89"/>
      <c r="M5753" s="89"/>
      <c r="N5753" s="271">
        <v>941963.32</v>
      </c>
      <c r="O5753" s="271">
        <v>0</v>
      </c>
      <c r="P5753" s="89" t="s">
        <v>670</v>
      </c>
    </row>
    <row r="5754" spans="1:16" ht="76.5" hidden="1">
      <c r="A5754" s="268">
        <v>25</v>
      </c>
      <c r="B5754" s="89"/>
      <c r="C5754" s="269" t="s">
        <v>45</v>
      </c>
      <c r="D5754" s="84">
        <v>43615</v>
      </c>
      <c r="E5754" s="85" t="s">
        <v>9590</v>
      </c>
      <c r="F5754" s="85" t="s">
        <v>671</v>
      </c>
      <c r="G5754" s="85">
        <v>439458</v>
      </c>
      <c r="H5754" s="89"/>
      <c r="I5754" s="270" t="s">
        <v>11468</v>
      </c>
      <c r="J5754" s="89"/>
      <c r="K5754" s="89"/>
      <c r="L5754" s="89"/>
      <c r="M5754" s="89"/>
      <c r="N5754" s="271">
        <v>5937.24</v>
      </c>
      <c r="O5754" s="271">
        <v>0</v>
      </c>
      <c r="P5754" s="89" t="s">
        <v>670</v>
      </c>
    </row>
    <row r="5755" spans="1:16" ht="76.5" hidden="1">
      <c r="A5755" s="268">
        <v>25</v>
      </c>
      <c r="B5755" s="89"/>
      <c r="C5755" s="269" t="s">
        <v>45</v>
      </c>
      <c r="D5755" s="84">
        <v>43615</v>
      </c>
      <c r="E5755" s="85" t="s">
        <v>9590</v>
      </c>
      <c r="F5755" s="85" t="s">
        <v>671</v>
      </c>
      <c r="G5755" s="85">
        <v>444099</v>
      </c>
      <c r="H5755" s="89"/>
      <c r="I5755" s="270" t="s">
        <v>11469</v>
      </c>
      <c r="J5755" s="89"/>
      <c r="K5755" s="89"/>
      <c r="L5755" s="89"/>
      <c r="M5755" s="89"/>
      <c r="N5755" s="271">
        <v>119711.65</v>
      </c>
      <c r="O5755" s="271">
        <v>0</v>
      </c>
      <c r="P5755" s="89" t="s">
        <v>670</v>
      </c>
    </row>
    <row r="5756" spans="1:16" ht="76.5" hidden="1">
      <c r="A5756" s="268">
        <v>25</v>
      </c>
      <c r="B5756" s="89"/>
      <c r="C5756" s="269" t="s">
        <v>45</v>
      </c>
      <c r="D5756" s="84">
        <v>43615</v>
      </c>
      <c r="E5756" s="85" t="s">
        <v>9590</v>
      </c>
      <c r="F5756" s="85" t="s">
        <v>671</v>
      </c>
      <c r="G5756" s="85">
        <v>439459</v>
      </c>
      <c r="H5756" s="89"/>
      <c r="I5756" s="270" t="s">
        <v>11470</v>
      </c>
      <c r="J5756" s="89"/>
      <c r="K5756" s="89"/>
      <c r="L5756" s="89"/>
      <c r="M5756" s="89"/>
      <c r="N5756" s="271">
        <v>122788.58</v>
      </c>
      <c r="O5756" s="271">
        <v>0</v>
      </c>
      <c r="P5756" s="89" t="s">
        <v>670</v>
      </c>
    </row>
    <row r="5757" spans="1:16" ht="76.5" hidden="1">
      <c r="A5757" s="268">
        <v>25</v>
      </c>
      <c r="B5757" s="89"/>
      <c r="C5757" s="269" t="s">
        <v>45</v>
      </c>
      <c r="D5757" s="84">
        <v>43615</v>
      </c>
      <c r="E5757" s="85" t="s">
        <v>9590</v>
      </c>
      <c r="F5757" s="85" t="s">
        <v>671</v>
      </c>
      <c r="G5757" s="85">
        <v>444107</v>
      </c>
      <c r="H5757" s="89"/>
      <c r="I5757" s="270" t="s">
        <v>11471</v>
      </c>
      <c r="J5757" s="89"/>
      <c r="K5757" s="89"/>
      <c r="L5757" s="89"/>
      <c r="M5757" s="89"/>
      <c r="N5757" s="271">
        <v>1578109.14</v>
      </c>
      <c r="O5757" s="271">
        <v>0</v>
      </c>
      <c r="P5757" s="89" t="s">
        <v>670</v>
      </c>
    </row>
    <row r="5758" spans="1:16" ht="76.5" hidden="1">
      <c r="A5758" s="268">
        <v>25</v>
      </c>
      <c r="B5758" s="89"/>
      <c r="C5758" s="269" t="s">
        <v>45</v>
      </c>
      <c r="D5758" s="84">
        <v>43615</v>
      </c>
      <c r="E5758" s="85" t="s">
        <v>9590</v>
      </c>
      <c r="F5758" s="85" t="s">
        <v>671</v>
      </c>
      <c r="G5758" s="85">
        <v>439461</v>
      </c>
      <c r="H5758" s="89"/>
      <c r="I5758" s="270" t="s">
        <v>11472</v>
      </c>
      <c r="J5758" s="89"/>
      <c r="K5758" s="89"/>
      <c r="L5758" s="89"/>
      <c r="M5758" s="89"/>
      <c r="N5758" s="271">
        <v>72.34</v>
      </c>
      <c r="O5758" s="271">
        <v>0</v>
      </c>
      <c r="P5758" s="89" t="s">
        <v>670</v>
      </c>
    </row>
    <row r="5759" spans="1:16" ht="76.5" hidden="1">
      <c r="A5759" s="268">
        <v>25</v>
      </c>
      <c r="B5759" s="89"/>
      <c r="C5759" s="269" t="s">
        <v>45</v>
      </c>
      <c r="D5759" s="84">
        <v>43615</v>
      </c>
      <c r="E5759" s="85" t="s">
        <v>9590</v>
      </c>
      <c r="F5759" s="85" t="s">
        <v>671</v>
      </c>
      <c r="G5759" s="85">
        <v>444098</v>
      </c>
      <c r="H5759" s="89"/>
      <c r="I5759" s="270" t="s">
        <v>11473</v>
      </c>
      <c r="J5759" s="89"/>
      <c r="K5759" s="89"/>
      <c r="L5759" s="89"/>
      <c r="M5759" s="89"/>
      <c r="N5759" s="271">
        <v>175761.37</v>
      </c>
      <c r="O5759" s="271">
        <v>0</v>
      </c>
      <c r="P5759" s="89" t="s">
        <v>670</v>
      </c>
    </row>
    <row r="5760" spans="1:16" ht="89.25" hidden="1">
      <c r="A5760" s="268">
        <v>25</v>
      </c>
      <c r="B5760" s="89"/>
      <c r="C5760" s="269" t="s">
        <v>45</v>
      </c>
      <c r="D5760" s="84">
        <v>43615</v>
      </c>
      <c r="E5760" s="85" t="s">
        <v>9590</v>
      </c>
      <c r="F5760" s="85" t="s">
        <v>671</v>
      </c>
      <c r="G5760" s="85">
        <v>439460</v>
      </c>
      <c r="H5760" s="89"/>
      <c r="I5760" s="270" t="s">
        <v>11474</v>
      </c>
      <c r="J5760" s="89"/>
      <c r="K5760" s="89"/>
      <c r="L5760" s="89"/>
      <c r="M5760" s="89"/>
      <c r="N5760" s="271">
        <v>526.01</v>
      </c>
      <c r="O5760" s="271">
        <v>0</v>
      </c>
      <c r="P5760" s="89" t="s">
        <v>670</v>
      </c>
    </row>
    <row r="5761" spans="1:16" ht="76.5" hidden="1">
      <c r="A5761" s="268">
        <v>25</v>
      </c>
      <c r="B5761" s="89"/>
      <c r="C5761" s="269" t="s">
        <v>45</v>
      </c>
      <c r="D5761" s="84">
        <v>43615</v>
      </c>
      <c r="E5761" s="85" t="s">
        <v>9590</v>
      </c>
      <c r="F5761" s="85" t="s">
        <v>671</v>
      </c>
      <c r="G5761" s="85">
        <v>444108</v>
      </c>
      <c r="H5761" s="89"/>
      <c r="I5761" s="270" t="s">
        <v>11475</v>
      </c>
      <c r="J5761" s="89"/>
      <c r="K5761" s="89"/>
      <c r="L5761" s="89"/>
      <c r="M5761" s="89"/>
      <c r="N5761" s="271">
        <v>369016.74</v>
      </c>
      <c r="O5761" s="271">
        <v>0</v>
      </c>
      <c r="P5761" s="89" t="s">
        <v>670</v>
      </c>
    </row>
    <row r="5762" spans="1:16" ht="76.5" hidden="1">
      <c r="A5762" s="268">
        <v>25</v>
      </c>
      <c r="B5762" s="89"/>
      <c r="C5762" s="269" t="s">
        <v>45</v>
      </c>
      <c r="D5762" s="84">
        <v>43615</v>
      </c>
      <c r="E5762" s="85" t="s">
        <v>9590</v>
      </c>
      <c r="F5762" s="85" t="s">
        <v>671</v>
      </c>
      <c r="G5762" s="85">
        <v>439462</v>
      </c>
      <c r="H5762" s="89"/>
      <c r="I5762" s="270" t="s">
        <v>11476</v>
      </c>
      <c r="J5762" s="89"/>
      <c r="K5762" s="89"/>
      <c r="L5762" s="89"/>
      <c r="M5762" s="89"/>
      <c r="N5762" s="271">
        <v>0.36</v>
      </c>
      <c r="O5762" s="271">
        <v>0</v>
      </c>
      <c r="P5762" s="89" t="s">
        <v>670</v>
      </c>
    </row>
    <row r="5763" spans="1:16" ht="76.5" hidden="1">
      <c r="A5763" s="268">
        <v>25</v>
      </c>
      <c r="B5763" s="89"/>
      <c r="C5763" s="269" t="s">
        <v>45</v>
      </c>
      <c r="D5763" s="84">
        <v>43615</v>
      </c>
      <c r="E5763" s="85" t="s">
        <v>9590</v>
      </c>
      <c r="F5763" s="85" t="s">
        <v>671</v>
      </c>
      <c r="G5763" s="85">
        <v>444097</v>
      </c>
      <c r="H5763" s="89"/>
      <c r="I5763" s="270" t="s">
        <v>11477</v>
      </c>
      <c r="J5763" s="89"/>
      <c r="K5763" s="89"/>
      <c r="L5763" s="89"/>
      <c r="M5763" s="89"/>
      <c r="N5763" s="271">
        <v>752955.02</v>
      </c>
      <c r="O5763" s="271">
        <v>0</v>
      </c>
      <c r="P5763" s="89" t="s">
        <v>670</v>
      </c>
    </row>
    <row r="5764" spans="1:16" ht="89.25" hidden="1">
      <c r="A5764" s="268">
        <v>25</v>
      </c>
      <c r="B5764" s="89"/>
      <c r="C5764" s="269" t="s">
        <v>45</v>
      </c>
      <c r="D5764" s="84">
        <v>43615</v>
      </c>
      <c r="E5764" s="85" t="s">
        <v>9590</v>
      </c>
      <c r="F5764" s="85" t="s">
        <v>671</v>
      </c>
      <c r="G5764" s="85">
        <v>439463</v>
      </c>
      <c r="H5764" s="89"/>
      <c r="I5764" s="270" t="s">
        <v>11478</v>
      </c>
      <c r="J5764" s="89"/>
      <c r="K5764" s="89"/>
      <c r="L5764" s="89"/>
      <c r="M5764" s="89"/>
      <c r="N5764" s="271">
        <v>21.71</v>
      </c>
      <c r="O5764" s="271">
        <v>0</v>
      </c>
      <c r="P5764" s="89" t="s">
        <v>670</v>
      </c>
    </row>
    <row r="5765" spans="1:16" ht="76.5" hidden="1">
      <c r="A5765" s="268">
        <v>25</v>
      </c>
      <c r="B5765" s="89"/>
      <c r="C5765" s="269" t="s">
        <v>45</v>
      </c>
      <c r="D5765" s="84">
        <v>43615</v>
      </c>
      <c r="E5765" s="85" t="s">
        <v>9590</v>
      </c>
      <c r="F5765" s="85" t="s">
        <v>671</v>
      </c>
      <c r="G5765" s="85">
        <v>444110</v>
      </c>
      <c r="H5765" s="89"/>
      <c r="I5765" s="270" t="s">
        <v>11479</v>
      </c>
      <c r="J5765" s="89"/>
      <c r="K5765" s="89"/>
      <c r="L5765" s="89"/>
      <c r="M5765" s="89"/>
      <c r="N5765" s="271">
        <v>600999.41</v>
      </c>
      <c r="O5765" s="271">
        <v>0</v>
      </c>
      <c r="P5765" s="89" t="s">
        <v>670</v>
      </c>
    </row>
    <row r="5766" spans="1:16" ht="89.25" hidden="1">
      <c r="A5766" s="268">
        <v>25</v>
      </c>
      <c r="B5766" s="89"/>
      <c r="C5766" s="269" t="s">
        <v>45</v>
      </c>
      <c r="D5766" s="84">
        <v>43615</v>
      </c>
      <c r="E5766" s="85" t="s">
        <v>9590</v>
      </c>
      <c r="F5766" s="85" t="s">
        <v>671</v>
      </c>
      <c r="G5766" s="85">
        <v>439464</v>
      </c>
      <c r="H5766" s="89"/>
      <c r="I5766" s="270" t="s">
        <v>11480</v>
      </c>
      <c r="J5766" s="89"/>
      <c r="K5766" s="89"/>
      <c r="L5766" s="89"/>
      <c r="M5766" s="89"/>
      <c r="N5766" s="271">
        <v>50840.58</v>
      </c>
      <c r="O5766" s="271">
        <v>0</v>
      </c>
      <c r="P5766" s="89" t="s">
        <v>670</v>
      </c>
    </row>
    <row r="5767" spans="1:16" ht="76.5" hidden="1">
      <c r="A5767" s="268">
        <v>25</v>
      </c>
      <c r="B5767" s="89"/>
      <c r="C5767" s="269" t="s">
        <v>45</v>
      </c>
      <c r="D5767" s="84">
        <v>43615</v>
      </c>
      <c r="E5767" s="85" t="s">
        <v>9590</v>
      </c>
      <c r="F5767" s="85" t="s">
        <v>671</v>
      </c>
      <c r="G5767" s="85">
        <v>444096</v>
      </c>
      <c r="H5767" s="89"/>
      <c r="I5767" s="270" t="s">
        <v>11481</v>
      </c>
      <c r="J5767" s="89"/>
      <c r="K5767" s="89"/>
      <c r="L5767" s="89"/>
      <c r="M5767" s="89"/>
      <c r="N5767" s="271">
        <v>306587.64</v>
      </c>
      <c r="O5767" s="271">
        <v>0</v>
      </c>
      <c r="P5767" s="89" t="s">
        <v>670</v>
      </c>
    </row>
    <row r="5768" spans="1:16" ht="76.5" hidden="1">
      <c r="A5768" s="268">
        <v>25</v>
      </c>
      <c r="B5768" s="89"/>
      <c r="C5768" s="269" t="s">
        <v>45</v>
      </c>
      <c r="D5768" s="84">
        <v>43615</v>
      </c>
      <c r="E5768" s="85" t="s">
        <v>9590</v>
      </c>
      <c r="F5768" s="85" t="s">
        <v>671</v>
      </c>
      <c r="G5768" s="85">
        <v>439437</v>
      </c>
      <c r="H5768" s="89"/>
      <c r="I5768" s="270" t="s">
        <v>11482</v>
      </c>
      <c r="J5768" s="89"/>
      <c r="K5768" s="89"/>
      <c r="L5768" s="89"/>
      <c r="M5768" s="89"/>
      <c r="N5768" s="271">
        <v>104.43</v>
      </c>
      <c r="O5768" s="271">
        <v>0</v>
      </c>
      <c r="P5768" s="89" t="s">
        <v>670</v>
      </c>
    </row>
    <row r="5769" spans="1:16" ht="76.5" hidden="1">
      <c r="A5769" s="268">
        <v>25</v>
      </c>
      <c r="B5769" s="89"/>
      <c r="C5769" s="269" t="s">
        <v>45</v>
      </c>
      <c r="D5769" s="84">
        <v>43615</v>
      </c>
      <c r="E5769" s="85" t="s">
        <v>9590</v>
      </c>
      <c r="F5769" s="85" t="s">
        <v>671</v>
      </c>
      <c r="G5769" s="85">
        <v>444111</v>
      </c>
      <c r="H5769" s="89"/>
      <c r="I5769" s="270" t="s">
        <v>11483</v>
      </c>
      <c r="J5769" s="89"/>
      <c r="K5769" s="89"/>
      <c r="L5769" s="89"/>
      <c r="M5769" s="89"/>
      <c r="N5769" s="271">
        <v>465469</v>
      </c>
      <c r="O5769" s="271">
        <v>0</v>
      </c>
      <c r="P5769" s="89" t="s">
        <v>670</v>
      </c>
    </row>
    <row r="5770" spans="1:16" ht="76.5" hidden="1">
      <c r="A5770" s="268">
        <v>25</v>
      </c>
      <c r="B5770" s="89"/>
      <c r="C5770" s="269" t="s">
        <v>45</v>
      </c>
      <c r="D5770" s="84">
        <v>43615</v>
      </c>
      <c r="E5770" s="85" t="s">
        <v>9590</v>
      </c>
      <c r="F5770" s="85" t="s">
        <v>671</v>
      </c>
      <c r="G5770" s="85">
        <v>439465</v>
      </c>
      <c r="H5770" s="89"/>
      <c r="I5770" s="270" t="s">
        <v>11484</v>
      </c>
      <c r="J5770" s="89"/>
      <c r="K5770" s="89"/>
      <c r="L5770" s="89"/>
      <c r="M5770" s="89"/>
      <c r="N5770" s="271">
        <v>200108.95</v>
      </c>
      <c r="O5770" s="271">
        <v>0</v>
      </c>
      <c r="P5770" s="89" t="s">
        <v>670</v>
      </c>
    </row>
    <row r="5771" spans="1:16" ht="76.5" hidden="1">
      <c r="A5771" s="268">
        <v>25</v>
      </c>
      <c r="B5771" s="89"/>
      <c r="C5771" s="269" t="s">
        <v>45</v>
      </c>
      <c r="D5771" s="84">
        <v>43615</v>
      </c>
      <c r="E5771" s="85" t="s">
        <v>9590</v>
      </c>
      <c r="F5771" s="85" t="s">
        <v>671</v>
      </c>
      <c r="G5771" s="85">
        <v>444095</v>
      </c>
      <c r="H5771" s="89"/>
      <c r="I5771" s="270" t="s">
        <v>11485</v>
      </c>
      <c r="J5771" s="89"/>
      <c r="K5771" s="89"/>
      <c r="L5771" s="89"/>
      <c r="M5771" s="89"/>
      <c r="N5771" s="271">
        <v>496069.5</v>
      </c>
      <c r="O5771" s="271">
        <v>0</v>
      </c>
      <c r="P5771" s="89" t="s">
        <v>670</v>
      </c>
    </row>
    <row r="5772" spans="1:16" ht="76.5" hidden="1">
      <c r="A5772" s="268">
        <v>25</v>
      </c>
      <c r="B5772" s="89"/>
      <c r="C5772" s="269" t="s">
        <v>45</v>
      </c>
      <c r="D5772" s="84">
        <v>43615</v>
      </c>
      <c r="E5772" s="85" t="s">
        <v>9590</v>
      </c>
      <c r="F5772" s="85" t="s">
        <v>671</v>
      </c>
      <c r="G5772" s="85">
        <v>439281</v>
      </c>
      <c r="H5772" s="89"/>
      <c r="I5772" s="270" t="s">
        <v>11486</v>
      </c>
      <c r="J5772" s="89"/>
      <c r="K5772" s="89"/>
      <c r="L5772" s="89"/>
      <c r="M5772" s="89"/>
      <c r="N5772" s="271">
        <v>405458.91</v>
      </c>
      <c r="O5772" s="271">
        <v>0</v>
      </c>
      <c r="P5772" s="89" t="s">
        <v>670</v>
      </c>
    </row>
    <row r="5773" spans="1:16" ht="76.5" hidden="1">
      <c r="A5773" s="268">
        <v>25</v>
      </c>
      <c r="B5773" s="89"/>
      <c r="C5773" s="269" t="s">
        <v>45</v>
      </c>
      <c r="D5773" s="84">
        <v>43615</v>
      </c>
      <c r="E5773" s="85" t="s">
        <v>9590</v>
      </c>
      <c r="F5773" s="85" t="s">
        <v>671</v>
      </c>
      <c r="G5773" s="85">
        <v>444112</v>
      </c>
      <c r="H5773" s="89"/>
      <c r="I5773" s="270" t="s">
        <v>11487</v>
      </c>
      <c r="J5773" s="89"/>
      <c r="K5773" s="89"/>
      <c r="L5773" s="89"/>
      <c r="M5773" s="89"/>
      <c r="N5773" s="271">
        <v>1364106.23</v>
      </c>
      <c r="O5773" s="271">
        <v>0</v>
      </c>
      <c r="P5773" s="89" t="s">
        <v>670</v>
      </c>
    </row>
    <row r="5774" spans="1:16" ht="76.5" hidden="1">
      <c r="A5774" s="268">
        <v>25</v>
      </c>
      <c r="B5774" s="89"/>
      <c r="C5774" s="269" t="s">
        <v>45</v>
      </c>
      <c r="D5774" s="84">
        <v>43615</v>
      </c>
      <c r="E5774" s="85" t="s">
        <v>9590</v>
      </c>
      <c r="F5774" s="85" t="s">
        <v>671</v>
      </c>
      <c r="G5774" s="85">
        <v>439279</v>
      </c>
      <c r="H5774" s="89"/>
      <c r="I5774" s="270" t="s">
        <v>11488</v>
      </c>
      <c r="J5774" s="89"/>
      <c r="K5774" s="89"/>
      <c r="L5774" s="89"/>
      <c r="M5774" s="89"/>
      <c r="N5774" s="271">
        <v>394550.95</v>
      </c>
      <c r="O5774" s="271">
        <v>0</v>
      </c>
      <c r="P5774" s="89" t="s">
        <v>670</v>
      </c>
    </row>
    <row r="5775" spans="1:16" ht="76.5" hidden="1">
      <c r="A5775" s="268">
        <v>25</v>
      </c>
      <c r="B5775" s="89"/>
      <c r="C5775" s="269" t="s">
        <v>45</v>
      </c>
      <c r="D5775" s="84">
        <v>43615</v>
      </c>
      <c r="E5775" s="85" t="s">
        <v>9590</v>
      </c>
      <c r="F5775" s="85" t="s">
        <v>671</v>
      </c>
      <c r="G5775" s="85">
        <v>439451</v>
      </c>
      <c r="H5775" s="89"/>
      <c r="I5775" s="270" t="s">
        <v>11489</v>
      </c>
      <c r="J5775" s="89"/>
      <c r="K5775" s="89"/>
      <c r="L5775" s="89"/>
      <c r="M5775" s="89"/>
      <c r="N5775" s="271">
        <v>67089.52</v>
      </c>
      <c r="O5775" s="271">
        <v>0</v>
      </c>
      <c r="P5775" s="89" t="s">
        <v>670</v>
      </c>
    </row>
    <row r="5776" spans="1:16" ht="76.5" hidden="1">
      <c r="A5776" s="268">
        <v>25</v>
      </c>
      <c r="B5776" s="89"/>
      <c r="C5776" s="269" t="s">
        <v>45</v>
      </c>
      <c r="D5776" s="84">
        <v>43615</v>
      </c>
      <c r="E5776" s="85" t="s">
        <v>9590</v>
      </c>
      <c r="F5776" s="85" t="s">
        <v>671</v>
      </c>
      <c r="G5776" s="85">
        <v>444113</v>
      </c>
      <c r="H5776" s="89"/>
      <c r="I5776" s="270" t="s">
        <v>11490</v>
      </c>
      <c r="J5776" s="89"/>
      <c r="K5776" s="89"/>
      <c r="L5776" s="89"/>
      <c r="M5776" s="89"/>
      <c r="N5776" s="271">
        <v>199191.04000000001</v>
      </c>
      <c r="O5776" s="271">
        <v>0</v>
      </c>
      <c r="P5776" s="89" t="s">
        <v>670</v>
      </c>
    </row>
    <row r="5777" spans="1:16" ht="89.25" hidden="1">
      <c r="A5777" s="268">
        <v>25</v>
      </c>
      <c r="B5777" s="89"/>
      <c r="C5777" s="269" t="s">
        <v>45</v>
      </c>
      <c r="D5777" s="84">
        <v>43615</v>
      </c>
      <c r="E5777" s="85" t="s">
        <v>9590</v>
      </c>
      <c r="F5777" s="85" t="s">
        <v>671</v>
      </c>
      <c r="G5777" s="85">
        <v>439452</v>
      </c>
      <c r="H5777" s="89"/>
      <c r="I5777" s="270" t="s">
        <v>11491</v>
      </c>
      <c r="J5777" s="89"/>
      <c r="K5777" s="89"/>
      <c r="L5777" s="89"/>
      <c r="M5777" s="89"/>
      <c r="N5777" s="271">
        <v>4.92</v>
      </c>
      <c r="O5777" s="271">
        <v>0</v>
      </c>
      <c r="P5777" s="89" t="s">
        <v>670</v>
      </c>
    </row>
    <row r="5778" spans="1:16" ht="76.5" hidden="1">
      <c r="A5778" s="268">
        <v>25</v>
      </c>
      <c r="B5778" s="89"/>
      <c r="C5778" s="269" t="s">
        <v>45</v>
      </c>
      <c r="D5778" s="84">
        <v>43615</v>
      </c>
      <c r="E5778" s="85" t="s">
        <v>9590</v>
      </c>
      <c r="F5778" s="85" t="s">
        <v>671</v>
      </c>
      <c r="G5778" s="85">
        <v>439454</v>
      </c>
      <c r="H5778" s="89"/>
      <c r="I5778" s="270" t="s">
        <v>11492</v>
      </c>
      <c r="J5778" s="89"/>
      <c r="K5778" s="89"/>
      <c r="L5778" s="89"/>
      <c r="M5778" s="89"/>
      <c r="N5778" s="271">
        <v>23866.95</v>
      </c>
      <c r="O5778" s="271">
        <v>0</v>
      </c>
      <c r="P5778" s="89" t="s">
        <v>670</v>
      </c>
    </row>
    <row r="5779" spans="1:16" ht="76.5" hidden="1">
      <c r="A5779" s="268">
        <v>25</v>
      </c>
      <c r="B5779" s="89"/>
      <c r="C5779" s="269" t="s">
        <v>45</v>
      </c>
      <c r="D5779" s="84">
        <v>43615</v>
      </c>
      <c r="E5779" s="85" t="s">
        <v>9590</v>
      </c>
      <c r="F5779" s="85" t="s">
        <v>671</v>
      </c>
      <c r="G5779" s="85">
        <v>444115</v>
      </c>
      <c r="H5779" s="89"/>
      <c r="I5779" s="270" t="s">
        <v>11493</v>
      </c>
      <c r="J5779" s="89"/>
      <c r="K5779" s="89"/>
      <c r="L5779" s="89"/>
      <c r="M5779" s="89"/>
      <c r="N5779" s="271">
        <v>474745.34</v>
      </c>
      <c r="O5779" s="271">
        <v>0</v>
      </c>
      <c r="P5779" s="89" t="s">
        <v>670</v>
      </c>
    </row>
    <row r="5780" spans="1:16" ht="89.25" hidden="1">
      <c r="A5780" s="268">
        <v>25</v>
      </c>
      <c r="B5780" s="89"/>
      <c r="C5780" s="269" t="s">
        <v>45</v>
      </c>
      <c r="D5780" s="84">
        <v>43615</v>
      </c>
      <c r="E5780" s="85" t="s">
        <v>9590</v>
      </c>
      <c r="F5780" s="85" t="s">
        <v>671</v>
      </c>
      <c r="G5780" s="85">
        <v>439453</v>
      </c>
      <c r="H5780" s="89"/>
      <c r="I5780" s="270" t="s">
        <v>11494</v>
      </c>
      <c r="J5780" s="89"/>
      <c r="K5780" s="89"/>
      <c r="L5780" s="89"/>
      <c r="M5780" s="89"/>
      <c r="N5780" s="271">
        <v>15.33</v>
      </c>
      <c r="O5780" s="271">
        <v>0</v>
      </c>
      <c r="P5780" s="89" t="s">
        <v>670</v>
      </c>
    </row>
    <row r="5781" spans="1:16" ht="76.5" hidden="1">
      <c r="A5781" s="268">
        <v>25</v>
      </c>
      <c r="B5781" s="89"/>
      <c r="C5781" s="269" t="s">
        <v>45</v>
      </c>
      <c r="D5781" s="84">
        <v>43615</v>
      </c>
      <c r="E5781" s="85" t="s">
        <v>9590</v>
      </c>
      <c r="F5781" s="85" t="s">
        <v>671</v>
      </c>
      <c r="G5781" s="85">
        <v>439457</v>
      </c>
      <c r="H5781" s="89"/>
      <c r="I5781" s="270" t="s">
        <v>11495</v>
      </c>
      <c r="J5781" s="89"/>
      <c r="K5781" s="89"/>
      <c r="L5781" s="89"/>
      <c r="M5781" s="89"/>
      <c r="N5781" s="271">
        <v>2754.04</v>
      </c>
      <c r="O5781" s="271">
        <v>0</v>
      </c>
      <c r="P5781" s="89" t="s">
        <v>670</v>
      </c>
    </row>
    <row r="5782" spans="1:16" ht="63.75" hidden="1">
      <c r="A5782" s="268">
        <v>10</v>
      </c>
      <c r="B5782" s="89"/>
      <c r="C5782" s="269" t="s">
        <v>41</v>
      </c>
      <c r="D5782" s="84">
        <v>43615</v>
      </c>
      <c r="E5782" s="85" t="s">
        <v>9591</v>
      </c>
      <c r="F5782" s="85" t="s">
        <v>6</v>
      </c>
      <c r="G5782" s="85">
        <v>1052616</v>
      </c>
      <c r="H5782" s="89"/>
      <c r="I5782" s="270" t="s">
        <v>11496</v>
      </c>
      <c r="J5782" s="89"/>
      <c r="K5782" s="89"/>
      <c r="L5782" s="89"/>
      <c r="M5782" s="89"/>
      <c r="N5782" s="271">
        <v>0</v>
      </c>
      <c r="O5782" s="271">
        <v>52240</v>
      </c>
      <c r="P5782" s="89" t="s">
        <v>670</v>
      </c>
    </row>
    <row r="5783" spans="1:16" ht="63.75" hidden="1">
      <c r="A5783" s="268">
        <v>10</v>
      </c>
      <c r="B5783" s="89"/>
      <c r="C5783" s="269" t="s">
        <v>41</v>
      </c>
      <c r="D5783" s="84">
        <v>43615</v>
      </c>
      <c r="E5783" s="85" t="s">
        <v>9592</v>
      </c>
      <c r="F5783" s="85" t="s">
        <v>15</v>
      </c>
      <c r="G5783" s="85">
        <v>1052617</v>
      </c>
      <c r="H5783" s="89"/>
      <c r="I5783" s="270" t="s">
        <v>11497</v>
      </c>
      <c r="J5783" s="89"/>
      <c r="K5783" s="89"/>
      <c r="L5783" s="89"/>
      <c r="M5783" s="89"/>
      <c r="N5783" s="271">
        <v>50</v>
      </c>
      <c r="O5783" s="271">
        <v>0</v>
      </c>
      <c r="P5783" s="89" t="s">
        <v>670</v>
      </c>
    </row>
    <row r="5784" spans="1:16" ht="89.25" hidden="1">
      <c r="A5784" s="268">
        <v>862</v>
      </c>
      <c r="B5784" s="89"/>
      <c r="C5784" s="269" t="s">
        <v>199</v>
      </c>
      <c r="D5784" s="84">
        <v>43615</v>
      </c>
      <c r="E5784" s="85" t="s">
        <v>9593</v>
      </c>
      <c r="F5784" s="85" t="s">
        <v>11</v>
      </c>
      <c r="G5784" s="85">
        <v>955622</v>
      </c>
      <c r="H5784" s="89"/>
      <c r="I5784" s="270" t="s">
        <v>11498</v>
      </c>
      <c r="J5784" s="89"/>
      <c r="K5784" s="89"/>
      <c r="L5784" s="89"/>
      <c r="M5784" s="89"/>
      <c r="N5784" s="271">
        <v>50</v>
      </c>
      <c r="O5784" s="271">
        <v>0</v>
      </c>
      <c r="P5784" s="89" t="s">
        <v>670</v>
      </c>
    </row>
    <row r="5785" spans="1:16" ht="51" hidden="1">
      <c r="A5785" s="268">
        <v>862</v>
      </c>
      <c r="B5785" s="89"/>
      <c r="C5785" s="269" t="s">
        <v>199</v>
      </c>
      <c r="D5785" s="84">
        <v>43615</v>
      </c>
      <c r="E5785" s="85" t="s">
        <v>9594</v>
      </c>
      <c r="F5785" s="85" t="s">
        <v>11</v>
      </c>
      <c r="G5785" s="85">
        <v>955618</v>
      </c>
      <c r="H5785" s="89"/>
      <c r="I5785" s="270" t="s">
        <v>11499</v>
      </c>
      <c r="J5785" s="89"/>
      <c r="K5785" s="89"/>
      <c r="L5785" s="89"/>
      <c r="M5785" s="89"/>
      <c r="N5785" s="271">
        <v>50</v>
      </c>
      <c r="O5785" s="271">
        <v>0</v>
      </c>
      <c r="P5785" s="89" t="s">
        <v>670</v>
      </c>
    </row>
    <row r="5786" spans="1:16" ht="51" hidden="1">
      <c r="A5786" s="268" t="s">
        <v>559</v>
      </c>
      <c r="B5786" s="89"/>
      <c r="C5786" s="269" t="s">
        <v>760</v>
      </c>
      <c r="D5786" s="84">
        <v>43615</v>
      </c>
      <c r="E5786" s="85" t="s">
        <v>9595</v>
      </c>
      <c r="F5786" s="85" t="s">
        <v>628</v>
      </c>
      <c r="G5786" s="85">
        <v>460559</v>
      </c>
      <c r="H5786" s="89"/>
      <c r="I5786" s="270" t="s">
        <v>11500</v>
      </c>
      <c r="J5786" s="89"/>
      <c r="K5786" s="89"/>
      <c r="L5786" s="89"/>
      <c r="M5786" s="89"/>
      <c r="N5786" s="271">
        <v>0</v>
      </c>
      <c r="O5786" s="271">
        <v>80212.05</v>
      </c>
      <c r="P5786" s="89" t="s">
        <v>670</v>
      </c>
    </row>
    <row r="5787" spans="1:16" ht="63.75" hidden="1">
      <c r="A5787" s="268">
        <v>46</v>
      </c>
      <c r="B5787" s="89"/>
      <c r="C5787" s="269" t="s">
        <v>48</v>
      </c>
      <c r="D5787" s="84">
        <v>43615</v>
      </c>
      <c r="E5787" s="85" t="s">
        <v>9596</v>
      </c>
      <c r="F5787" s="85" t="s">
        <v>6</v>
      </c>
      <c r="G5787" s="85">
        <v>1125724</v>
      </c>
      <c r="H5787" s="89"/>
      <c r="I5787" s="270" t="s">
        <v>11501</v>
      </c>
      <c r="J5787" s="89"/>
      <c r="K5787" s="89"/>
      <c r="L5787" s="89"/>
      <c r="M5787" s="89"/>
      <c r="N5787" s="271">
        <v>0</v>
      </c>
      <c r="O5787" s="271">
        <v>9320</v>
      </c>
      <c r="P5787" s="89" t="s">
        <v>670</v>
      </c>
    </row>
    <row r="5788" spans="1:16" ht="63.75" hidden="1">
      <c r="A5788" s="268">
        <v>46</v>
      </c>
      <c r="B5788" s="89"/>
      <c r="C5788" s="269" t="s">
        <v>48</v>
      </c>
      <c r="D5788" s="84">
        <v>43615</v>
      </c>
      <c r="E5788" s="85" t="s">
        <v>9597</v>
      </c>
      <c r="F5788" s="85" t="s">
        <v>6</v>
      </c>
      <c r="G5788" s="85">
        <v>1125725</v>
      </c>
      <c r="H5788" s="89"/>
      <c r="I5788" s="270" t="s">
        <v>11502</v>
      </c>
      <c r="J5788" s="89"/>
      <c r="K5788" s="89"/>
      <c r="L5788" s="89"/>
      <c r="M5788" s="89"/>
      <c r="N5788" s="271">
        <v>0</v>
      </c>
      <c r="O5788" s="271">
        <v>975.57</v>
      </c>
      <c r="P5788" s="89" t="s">
        <v>670</v>
      </c>
    </row>
    <row r="5789" spans="1:16" ht="63.75" hidden="1">
      <c r="A5789" s="268">
        <v>46</v>
      </c>
      <c r="B5789" s="89"/>
      <c r="C5789" s="269" t="s">
        <v>48</v>
      </c>
      <c r="D5789" s="84">
        <v>43615</v>
      </c>
      <c r="E5789" s="85" t="s">
        <v>9598</v>
      </c>
      <c r="F5789" s="85" t="s">
        <v>6</v>
      </c>
      <c r="G5789" s="85">
        <v>1125727</v>
      </c>
      <c r="H5789" s="89"/>
      <c r="I5789" s="270" t="s">
        <v>11503</v>
      </c>
      <c r="J5789" s="89"/>
      <c r="K5789" s="89"/>
      <c r="L5789" s="89"/>
      <c r="M5789" s="89"/>
      <c r="N5789" s="271">
        <v>0</v>
      </c>
      <c r="O5789" s="271">
        <v>20160.09</v>
      </c>
      <c r="P5789" s="89" t="s">
        <v>670</v>
      </c>
    </row>
    <row r="5790" spans="1:16" ht="63.75" hidden="1">
      <c r="A5790" s="268">
        <v>46</v>
      </c>
      <c r="B5790" s="89"/>
      <c r="C5790" s="269" t="s">
        <v>48</v>
      </c>
      <c r="D5790" s="84">
        <v>43615</v>
      </c>
      <c r="E5790" s="85" t="s">
        <v>9599</v>
      </c>
      <c r="F5790" s="85" t="s">
        <v>6</v>
      </c>
      <c r="G5790" s="85">
        <v>1125735</v>
      </c>
      <c r="H5790" s="89"/>
      <c r="I5790" s="270" t="s">
        <v>11504</v>
      </c>
      <c r="J5790" s="89"/>
      <c r="K5790" s="89"/>
      <c r="L5790" s="89"/>
      <c r="M5790" s="89"/>
      <c r="N5790" s="271">
        <v>0</v>
      </c>
      <c r="O5790" s="271">
        <v>0.15</v>
      </c>
      <c r="P5790" s="89" t="s">
        <v>670</v>
      </c>
    </row>
    <row r="5791" spans="1:16" ht="76.5" hidden="1">
      <c r="A5791" s="268" t="s">
        <v>557</v>
      </c>
      <c r="B5791" s="89"/>
      <c r="C5791" s="269" t="s">
        <v>781</v>
      </c>
      <c r="D5791" s="84">
        <v>43615</v>
      </c>
      <c r="E5791" s="85" t="s">
        <v>9600</v>
      </c>
      <c r="F5791" s="85" t="s">
        <v>6</v>
      </c>
      <c r="G5791" s="85">
        <v>1125737</v>
      </c>
      <c r="H5791" s="89"/>
      <c r="I5791" s="270" t="s">
        <v>11505</v>
      </c>
      <c r="J5791" s="89"/>
      <c r="K5791" s="89"/>
      <c r="L5791" s="89"/>
      <c r="M5791" s="89"/>
      <c r="N5791" s="271">
        <v>0</v>
      </c>
      <c r="O5791" s="271">
        <v>248000</v>
      </c>
      <c r="P5791" s="89" t="s">
        <v>670</v>
      </c>
    </row>
    <row r="5792" spans="1:16" ht="76.5" hidden="1">
      <c r="A5792" s="268">
        <v>25</v>
      </c>
      <c r="B5792" s="89"/>
      <c r="C5792" s="269" t="s">
        <v>45</v>
      </c>
      <c r="D5792" s="84">
        <v>43615</v>
      </c>
      <c r="E5792" s="85" t="s">
        <v>9601</v>
      </c>
      <c r="F5792" s="85" t="s">
        <v>671</v>
      </c>
      <c r="G5792" s="85">
        <v>460226</v>
      </c>
      <c r="H5792" s="89"/>
      <c r="I5792" s="270" t="s">
        <v>11506</v>
      </c>
      <c r="J5792" s="89"/>
      <c r="K5792" s="89"/>
      <c r="L5792" s="89"/>
      <c r="M5792" s="89"/>
      <c r="N5792" s="271">
        <v>3067048.36</v>
      </c>
      <c r="O5792" s="271">
        <v>0</v>
      </c>
      <c r="P5792" s="89" t="s">
        <v>670</v>
      </c>
    </row>
    <row r="5793" spans="1:16" ht="76.5" hidden="1">
      <c r="A5793" s="268">
        <v>25</v>
      </c>
      <c r="B5793" s="89"/>
      <c r="C5793" s="269" t="s">
        <v>45</v>
      </c>
      <c r="D5793" s="84">
        <v>43615</v>
      </c>
      <c r="E5793" s="85" t="s">
        <v>9601</v>
      </c>
      <c r="F5793" s="85" t="s">
        <v>671</v>
      </c>
      <c r="G5793" s="85">
        <v>460561</v>
      </c>
      <c r="H5793" s="89"/>
      <c r="I5793" s="270" t="s">
        <v>11507</v>
      </c>
      <c r="J5793" s="89"/>
      <c r="K5793" s="89"/>
      <c r="L5793" s="89"/>
      <c r="M5793" s="89"/>
      <c r="N5793" s="271">
        <v>587829.48</v>
      </c>
      <c r="O5793" s="271">
        <v>0</v>
      </c>
      <c r="P5793" s="89" t="s">
        <v>670</v>
      </c>
    </row>
    <row r="5794" spans="1:16" ht="63.75" hidden="1">
      <c r="A5794" s="268">
        <v>16</v>
      </c>
      <c r="B5794" s="89"/>
      <c r="C5794" s="269" t="s">
        <v>43</v>
      </c>
      <c r="D5794" s="84">
        <v>43615</v>
      </c>
      <c r="E5794" s="85" t="s">
        <v>9602</v>
      </c>
      <c r="F5794" s="85" t="s">
        <v>6</v>
      </c>
      <c r="G5794" s="85">
        <v>1125829</v>
      </c>
      <c r="H5794" s="89"/>
      <c r="I5794" s="270" t="s">
        <v>11508</v>
      </c>
      <c r="J5794" s="89"/>
      <c r="K5794" s="89"/>
      <c r="L5794" s="89"/>
      <c r="M5794" s="89"/>
      <c r="N5794" s="271">
        <v>0</v>
      </c>
      <c r="O5794" s="271">
        <v>473800</v>
      </c>
      <c r="P5794" s="89" t="s">
        <v>670</v>
      </c>
    </row>
    <row r="5795" spans="1:16" ht="63.75" hidden="1">
      <c r="A5795" s="268">
        <v>10</v>
      </c>
      <c r="B5795" s="89"/>
      <c r="C5795" s="269" t="s">
        <v>41</v>
      </c>
      <c r="D5795" s="84">
        <v>43615</v>
      </c>
      <c r="E5795" s="85" t="s">
        <v>9603</v>
      </c>
      <c r="F5795" s="85" t="s">
        <v>11</v>
      </c>
      <c r="G5795" s="85">
        <v>955693</v>
      </c>
      <c r="H5795" s="89"/>
      <c r="I5795" s="270" t="s">
        <v>11509</v>
      </c>
      <c r="J5795" s="89"/>
      <c r="K5795" s="89"/>
      <c r="L5795" s="89"/>
      <c r="M5795" s="89"/>
      <c r="N5795" s="271">
        <v>50</v>
      </c>
      <c r="O5795" s="271">
        <v>0</v>
      </c>
      <c r="P5795" s="89" t="s">
        <v>670</v>
      </c>
    </row>
    <row r="5796" spans="1:16" ht="63.75" hidden="1">
      <c r="A5796" s="268">
        <v>10</v>
      </c>
      <c r="B5796" s="89"/>
      <c r="C5796" s="269" t="s">
        <v>41</v>
      </c>
      <c r="D5796" s="84">
        <v>43615</v>
      </c>
      <c r="E5796" s="85" t="s">
        <v>9604</v>
      </c>
      <c r="F5796" s="85" t="s">
        <v>13</v>
      </c>
      <c r="G5796" s="85">
        <v>955693</v>
      </c>
      <c r="H5796" s="89"/>
      <c r="I5796" s="270" t="s">
        <v>11510</v>
      </c>
      <c r="J5796" s="89"/>
      <c r="K5796" s="89"/>
      <c r="L5796" s="89"/>
      <c r="M5796" s="89"/>
      <c r="N5796" s="271">
        <v>348</v>
      </c>
      <c r="O5796" s="271">
        <v>0</v>
      </c>
      <c r="P5796" s="89" t="s">
        <v>670</v>
      </c>
    </row>
    <row r="5797" spans="1:16" ht="51">
      <c r="A5797" s="268">
        <v>16</v>
      </c>
      <c r="B5797" s="89"/>
      <c r="C5797" s="269" t="s">
        <v>43</v>
      </c>
      <c r="D5797" s="84">
        <v>43616</v>
      </c>
      <c r="E5797" s="85" t="s">
        <v>9605</v>
      </c>
      <c r="F5797" s="85" t="s">
        <v>3</v>
      </c>
      <c r="G5797" s="85">
        <v>1746851</v>
      </c>
      <c r="H5797" s="89"/>
      <c r="I5797" s="270" t="s">
        <v>11511</v>
      </c>
      <c r="J5797" s="89"/>
      <c r="K5797" s="89"/>
      <c r="L5797" s="89"/>
      <c r="M5797" s="89"/>
      <c r="N5797" s="271">
        <v>0</v>
      </c>
      <c r="O5797" s="271">
        <v>460</v>
      </c>
      <c r="P5797" s="89" t="s">
        <v>670</v>
      </c>
    </row>
    <row r="5798" spans="1:16" ht="89.25">
      <c r="A5798" s="268">
        <v>587</v>
      </c>
      <c r="B5798" s="89"/>
      <c r="C5798" s="269" t="s">
        <v>730</v>
      </c>
      <c r="D5798" s="84">
        <v>43616</v>
      </c>
      <c r="E5798" s="85" t="s">
        <v>9606</v>
      </c>
      <c r="F5798" s="85" t="s">
        <v>3</v>
      </c>
      <c r="G5798" s="85">
        <v>1746845</v>
      </c>
      <c r="H5798" s="89"/>
      <c r="I5798" s="270" t="s">
        <v>11512</v>
      </c>
      <c r="J5798" s="89"/>
      <c r="K5798" s="89"/>
      <c r="L5798" s="89"/>
      <c r="M5798" s="89"/>
      <c r="N5798" s="271">
        <v>0</v>
      </c>
      <c r="O5798" s="271">
        <v>22.900000000000002</v>
      </c>
      <c r="P5798" s="89" t="s">
        <v>670</v>
      </c>
    </row>
    <row r="5799" spans="1:16" ht="51">
      <c r="A5799" s="268">
        <v>670</v>
      </c>
      <c r="B5799" s="89"/>
      <c r="C5799" s="269" t="s">
        <v>190</v>
      </c>
      <c r="D5799" s="84">
        <v>43616</v>
      </c>
      <c r="E5799" s="85" t="s">
        <v>9607</v>
      </c>
      <c r="F5799" s="85" t="s">
        <v>3</v>
      </c>
      <c r="G5799" s="85">
        <v>1746844</v>
      </c>
      <c r="H5799" s="89"/>
      <c r="I5799" s="270" t="s">
        <v>11513</v>
      </c>
      <c r="J5799" s="89"/>
      <c r="K5799" s="89"/>
      <c r="L5799" s="89"/>
      <c r="M5799" s="89"/>
      <c r="N5799" s="271">
        <v>0</v>
      </c>
      <c r="O5799" s="271">
        <v>33.6</v>
      </c>
      <c r="P5799" s="89" t="s">
        <v>670</v>
      </c>
    </row>
    <row r="5800" spans="1:16" ht="89.25">
      <c r="A5800" s="268">
        <v>587</v>
      </c>
      <c r="B5800" s="89"/>
      <c r="C5800" s="269" t="s">
        <v>730</v>
      </c>
      <c r="D5800" s="84">
        <v>43616</v>
      </c>
      <c r="E5800" s="85" t="s">
        <v>9608</v>
      </c>
      <c r="F5800" s="85" t="s">
        <v>3</v>
      </c>
      <c r="G5800" s="85">
        <v>1746843</v>
      </c>
      <c r="H5800" s="89"/>
      <c r="I5800" s="270" t="s">
        <v>11514</v>
      </c>
      <c r="J5800" s="89"/>
      <c r="K5800" s="89"/>
      <c r="L5800" s="89"/>
      <c r="M5800" s="89"/>
      <c r="N5800" s="271">
        <v>0</v>
      </c>
      <c r="O5800" s="271">
        <v>9.4</v>
      </c>
      <c r="P5800" s="89" t="s">
        <v>670</v>
      </c>
    </row>
    <row r="5801" spans="1:16" ht="51">
      <c r="A5801" s="268">
        <v>670</v>
      </c>
      <c r="B5801" s="89"/>
      <c r="C5801" s="269" t="s">
        <v>190</v>
      </c>
      <c r="D5801" s="84">
        <v>43616</v>
      </c>
      <c r="E5801" s="85" t="s">
        <v>9609</v>
      </c>
      <c r="F5801" s="85" t="s">
        <v>3</v>
      </c>
      <c r="G5801" s="85">
        <v>1746842</v>
      </c>
      <c r="H5801" s="89"/>
      <c r="I5801" s="270" t="s">
        <v>11513</v>
      </c>
      <c r="J5801" s="89"/>
      <c r="K5801" s="89"/>
      <c r="L5801" s="89"/>
      <c r="M5801" s="89"/>
      <c r="N5801" s="271">
        <v>0</v>
      </c>
      <c r="O5801" s="271">
        <v>1</v>
      </c>
      <c r="P5801" s="89" t="s">
        <v>670</v>
      </c>
    </row>
    <row r="5802" spans="1:16" ht="63.75">
      <c r="A5802" s="268">
        <v>66</v>
      </c>
      <c r="B5802" s="89"/>
      <c r="C5802" s="269" t="s">
        <v>52</v>
      </c>
      <c r="D5802" s="84">
        <v>43616</v>
      </c>
      <c r="E5802" s="85" t="s">
        <v>9610</v>
      </c>
      <c r="F5802" s="85" t="s">
        <v>3</v>
      </c>
      <c r="G5802" s="85">
        <v>1746839</v>
      </c>
      <c r="H5802" s="89"/>
      <c r="I5802" s="270" t="s">
        <v>11515</v>
      </c>
      <c r="J5802" s="89"/>
      <c r="K5802" s="89"/>
      <c r="L5802" s="89"/>
      <c r="M5802" s="89"/>
      <c r="N5802" s="271">
        <v>0</v>
      </c>
      <c r="O5802" s="271">
        <v>500</v>
      </c>
      <c r="P5802" s="89" t="s">
        <v>670</v>
      </c>
    </row>
    <row r="5803" spans="1:16" ht="51">
      <c r="A5803" s="268">
        <v>572</v>
      </c>
      <c r="B5803" s="89"/>
      <c r="C5803" s="269" t="s">
        <v>177</v>
      </c>
      <c r="D5803" s="84">
        <v>43616</v>
      </c>
      <c r="E5803" s="85" t="s">
        <v>9611</v>
      </c>
      <c r="F5803" s="85" t="s">
        <v>3</v>
      </c>
      <c r="G5803" s="85">
        <v>1746823</v>
      </c>
      <c r="H5803" s="89"/>
      <c r="I5803" s="270" t="s">
        <v>11516</v>
      </c>
      <c r="J5803" s="89"/>
      <c r="K5803" s="89"/>
      <c r="L5803" s="89"/>
      <c r="M5803" s="89"/>
      <c r="N5803" s="271">
        <v>0</v>
      </c>
      <c r="O5803" s="271">
        <v>814.04</v>
      </c>
      <c r="P5803" s="89" t="s">
        <v>670</v>
      </c>
    </row>
    <row r="5804" spans="1:16" ht="51">
      <c r="A5804" s="268">
        <v>234</v>
      </c>
      <c r="B5804" s="89"/>
      <c r="C5804" s="269" t="s">
        <v>644</v>
      </c>
      <c r="D5804" s="84">
        <v>43616</v>
      </c>
      <c r="E5804" s="85" t="s">
        <v>9612</v>
      </c>
      <c r="F5804" s="85" t="s">
        <v>3</v>
      </c>
      <c r="G5804" s="85">
        <v>1746806</v>
      </c>
      <c r="H5804" s="89"/>
      <c r="I5804" s="270" t="s">
        <v>11517</v>
      </c>
      <c r="J5804" s="89"/>
      <c r="K5804" s="89"/>
      <c r="L5804" s="89"/>
      <c r="M5804" s="89"/>
      <c r="N5804" s="271">
        <v>0</v>
      </c>
      <c r="O5804" s="271">
        <v>30</v>
      </c>
      <c r="P5804" s="89" t="s">
        <v>670</v>
      </c>
    </row>
    <row r="5805" spans="1:16" ht="51">
      <c r="A5805" s="268">
        <v>599</v>
      </c>
      <c r="B5805" s="89"/>
      <c r="C5805" s="269" t="s">
        <v>1370</v>
      </c>
      <c r="D5805" s="84">
        <v>43616</v>
      </c>
      <c r="E5805" s="85" t="s">
        <v>9613</v>
      </c>
      <c r="F5805" s="85" t="s">
        <v>3</v>
      </c>
      <c r="G5805" s="85">
        <v>1746800</v>
      </c>
      <c r="H5805" s="89"/>
      <c r="I5805" s="270" t="s">
        <v>11518</v>
      </c>
      <c r="J5805" s="89"/>
      <c r="K5805" s="89"/>
      <c r="L5805" s="89"/>
      <c r="M5805" s="89"/>
      <c r="N5805" s="271">
        <v>0</v>
      </c>
      <c r="O5805" s="271">
        <v>2</v>
      </c>
      <c r="P5805" s="89" t="s">
        <v>670</v>
      </c>
    </row>
    <row r="5806" spans="1:16" ht="51">
      <c r="A5806" s="268">
        <v>234</v>
      </c>
      <c r="B5806" s="89"/>
      <c r="C5806" s="269" t="s">
        <v>644</v>
      </c>
      <c r="D5806" s="84">
        <v>43616</v>
      </c>
      <c r="E5806" s="85" t="s">
        <v>9614</v>
      </c>
      <c r="F5806" s="85" t="s">
        <v>3</v>
      </c>
      <c r="G5806" s="85">
        <v>1746799</v>
      </c>
      <c r="H5806" s="89"/>
      <c r="I5806" s="270" t="s">
        <v>11519</v>
      </c>
      <c r="J5806" s="89"/>
      <c r="K5806" s="89"/>
      <c r="L5806" s="89"/>
      <c r="M5806" s="89"/>
      <c r="N5806" s="271">
        <v>0</v>
      </c>
      <c r="O5806" s="271">
        <v>1560</v>
      </c>
      <c r="P5806" s="89" t="s">
        <v>670</v>
      </c>
    </row>
    <row r="5807" spans="1:16" ht="51">
      <c r="A5807" s="268">
        <v>234</v>
      </c>
      <c r="B5807" s="89"/>
      <c r="C5807" s="269" t="s">
        <v>644</v>
      </c>
      <c r="D5807" s="84">
        <v>43616</v>
      </c>
      <c r="E5807" s="85" t="s">
        <v>9615</v>
      </c>
      <c r="F5807" s="85" t="s">
        <v>3</v>
      </c>
      <c r="G5807" s="85">
        <v>1746797</v>
      </c>
      <c r="H5807" s="89"/>
      <c r="I5807" s="270" t="s">
        <v>11520</v>
      </c>
      <c r="J5807" s="89"/>
      <c r="K5807" s="89"/>
      <c r="L5807" s="89"/>
      <c r="M5807" s="89"/>
      <c r="N5807" s="271">
        <v>0</v>
      </c>
      <c r="O5807" s="271">
        <v>132</v>
      </c>
      <c r="P5807" s="89" t="s">
        <v>670</v>
      </c>
    </row>
    <row r="5808" spans="1:16" ht="51">
      <c r="A5808" s="268">
        <v>234</v>
      </c>
      <c r="B5808" s="89"/>
      <c r="C5808" s="269" t="s">
        <v>644</v>
      </c>
      <c r="D5808" s="84">
        <v>43616</v>
      </c>
      <c r="E5808" s="85" t="s">
        <v>9616</v>
      </c>
      <c r="F5808" s="85" t="s">
        <v>3</v>
      </c>
      <c r="G5808" s="85">
        <v>1746795</v>
      </c>
      <c r="H5808" s="89"/>
      <c r="I5808" s="270" t="s">
        <v>11521</v>
      </c>
      <c r="J5808" s="89"/>
      <c r="K5808" s="89"/>
      <c r="L5808" s="89"/>
      <c r="M5808" s="89"/>
      <c r="N5808" s="271">
        <v>0</v>
      </c>
      <c r="O5808" s="271">
        <v>20</v>
      </c>
      <c r="P5808" s="89" t="s">
        <v>670</v>
      </c>
    </row>
    <row r="5809" spans="1:16" ht="51">
      <c r="A5809" s="268">
        <v>234</v>
      </c>
      <c r="B5809" s="89"/>
      <c r="C5809" s="269" t="s">
        <v>644</v>
      </c>
      <c r="D5809" s="84">
        <v>43616</v>
      </c>
      <c r="E5809" s="85" t="s">
        <v>9617</v>
      </c>
      <c r="F5809" s="85" t="s">
        <v>3</v>
      </c>
      <c r="G5809" s="85">
        <v>1746794</v>
      </c>
      <c r="H5809" s="89"/>
      <c r="I5809" s="270" t="s">
        <v>11522</v>
      </c>
      <c r="J5809" s="89"/>
      <c r="K5809" s="89"/>
      <c r="L5809" s="89"/>
      <c r="M5809" s="89"/>
      <c r="N5809" s="271">
        <v>0</v>
      </c>
      <c r="O5809" s="271">
        <v>813</v>
      </c>
      <c r="P5809" s="89" t="s">
        <v>670</v>
      </c>
    </row>
    <row r="5810" spans="1:16" ht="51">
      <c r="A5810" s="268" t="s">
        <v>565</v>
      </c>
      <c r="B5810" s="89"/>
      <c r="C5810" s="269" t="s">
        <v>615</v>
      </c>
      <c r="D5810" s="84">
        <v>43616</v>
      </c>
      <c r="E5810" s="85" t="s">
        <v>9618</v>
      </c>
      <c r="F5810" s="85" t="s">
        <v>3</v>
      </c>
      <c r="G5810" s="85">
        <v>1746788</v>
      </c>
      <c r="H5810" s="89"/>
      <c r="I5810" s="270" t="s">
        <v>740</v>
      </c>
      <c r="J5810" s="89"/>
      <c r="K5810" s="89"/>
      <c r="L5810" s="89"/>
      <c r="M5810" s="89"/>
      <c r="N5810" s="271">
        <v>0</v>
      </c>
      <c r="O5810" s="271">
        <v>1300</v>
      </c>
      <c r="P5810" s="89" t="s">
        <v>670</v>
      </c>
    </row>
    <row r="5811" spans="1:16" ht="51">
      <c r="A5811" s="268">
        <v>670</v>
      </c>
      <c r="B5811" s="89"/>
      <c r="C5811" s="269" t="s">
        <v>190</v>
      </c>
      <c r="D5811" s="84">
        <v>43616</v>
      </c>
      <c r="E5811" s="85" t="s">
        <v>9619</v>
      </c>
      <c r="F5811" s="85" t="s">
        <v>3</v>
      </c>
      <c r="G5811" s="85">
        <v>1746786</v>
      </c>
      <c r="H5811" s="89"/>
      <c r="I5811" s="270" t="s">
        <v>11523</v>
      </c>
      <c r="J5811" s="89"/>
      <c r="K5811" s="89"/>
      <c r="L5811" s="89"/>
      <c r="M5811" s="89"/>
      <c r="N5811" s="271">
        <v>0</v>
      </c>
      <c r="O5811" s="271">
        <v>858.6</v>
      </c>
      <c r="P5811" s="89" t="s">
        <v>670</v>
      </c>
    </row>
    <row r="5812" spans="1:16" ht="38.25">
      <c r="A5812" s="268" t="s">
        <v>565</v>
      </c>
      <c r="B5812" s="89"/>
      <c r="C5812" s="269" t="s">
        <v>615</v>
      </c>
      <c r="D5812" s="84">
        <v>43616</v>
      </c>
      <c r="E5812" s="85" t="s">
        <v>9620</v>
      </c>
      <c r="F5812" s="85" t="s">
        <v>3</v>
      </c>
      <c r="G5812" s="85">
        <v>1746763</v>
      </c>
      <c r="H5812" s="89"/>
      <c r="I5812" s="270" t="s">
        <v>11524</v>
      </c>
      <c r="J5812" s="89"/>
      <c r="K5812" s="89"/>
      <c r="L5812" s="89"/>
      <c r="M5812" s="89"/>
      <c r="N5812" s="271">
        <v>0</v>
      </c>
      <c r="O5812" s="271">
        <v>1000</v>
      </c>
      <c r="P5812" s="89" t="s">
        <v>670</v>
      </c>
    </row>
    <row r="5813" spans="1:16" ht="51">
      <c r="A5813" s="268">
        <v>378</v>
      </c>
      <c r="B5813" s="89"/>
      <c r="C5813" s="269" t="s">
        <v>639</v>
      </c>
      <c r="D5813" s="84">
        <v>43616</v>
      </c>
      <c r="E5813" s="85" t="s">
        <v>9621</v>
      </c>
      <c r="F5813" s="85" t="s">
        <v>3</v>
      </c>
      <c r="G5813" s="85">
        <v>1746980</v>
      </c>
      <c r="H5813" s="89"/>
      <c r="I5813" s="270" t="s">
        <v>11525</v>
      </c>
      <c r="J5813" s="89"/>
      <c r="K5813" s="89"/>
      <c r="L5813" s="89"/>
      <c r="M5813" s="89"/>
      <c r="N5813" s="271">
        <v>0</v>
      </c>
      <c r="O5813" s="271">
        <v>239.28</v>
      </c>
      <c r="P5813" s="89" t="s">
        <v>670</v>
      </c>
    </row>
    <row r="5814" spans="1:16" ht="51">
      <c r="A5814" s="268">
        <v>378</v>
      </c>
      <c r="B5814" s="89"/>
      <c r="C5814" s="269" t="s">
        <v>639</v>
      </c>
      <c r="D5814" s="84">
        <v>43616</v>
      </c>
      <c r="E5814" s="85" t="s">
        <v>9622</v>
      </c>
      <c r="F5814" s="85" t="s">
        <v>3</v>
      </c>
      <c r="G5814" s="85">
        <v>1746978</v>
      </c>
      <c r="H5814" s="89"/>
      <c r="I5814" s="270" t="s">
        <v>11526</v>
      </c>
      <c r="J5814" s="89"/>
      <c r="K5814" s="89"/>
      <c r="L5814" s="89"/>
      <c r="M5814" s="89"/>
      <c r="N5814" s="271">
        <v>0</v>
      </c>
      <c r="O5814" s="271">
        <v>9.7200000000000006</v>
      </c>
      <c r="P5814" s="89" t="s">
        <v>670</v>
      </c>
    </row>
    <row r="5815" spans="1:16" ht="51">
      <c r="A5815" s="268">
        <v>212</v>
      </c>
      <c r="B5815" s="89"/>
      <c r="C5815" s="269" t="s">
        <v>100</v>
      </c>
      <c r="D5815" s="84">
        <v>43616</v>
      </c>
      <c r="E5815" s="85" t="s">
        <v>9623</v>
      </c>
      <c r="F5815" s="85" t="s">
        <v>3</v>
      </c>
      <c r="G5815" s="85">
        <v>1746942</v>
      </c>
      <c r="H5815" s="89"/>
      <c r="I5815" s="270" t="s">
        <v>11527</v>
      </c>
      <c r="J5815" s="89"/>
      <c r="K5815" s="89"/>
      <c r="L5815" s="89"/>
      <c r="M5815" s="89"/>
      <c r="N5815" s="271">
        <v>0</v>
      </c>
      <c r="O5815" s="271">
        <v>1330</v>
      </c>
      <c r="P5815" s="89" t="s">
        <v>670</v>
      </c>
    </row>
    <row r="5816" spans="1:16" ht="51">
      <c r="A5816" s="268">
        <v>169</v>
      </c>
      <c r="B5816" s="89"/>
      <c r="C5816" s="269" t="s">
        <v>89</v>
      </c>
      <c r="D5816" s="84">
        <v>43616</v>
      </c>
      <c r="E5816" s="85" t="s">
        <v>9624</v>
      </c>
      <c r="F5816" s="85" t="s">
        <v>3</v>
      </c>
      <c r="G5816" s="85">
        <v>1746936</v>
      </c>
      <c r="H5816" s="89"/>
      <c r="I5816" s="270" t="s">
        <v>11528</v>
      </c>
      <c r="J5816" s="89"/>
      <c r="K5816" s="89"/>
      <c r="L5816" s="89"/>
      <c r="M5816" s="89"/>
      <c r="N5816" s="271">
        <v>0</v>
      </c>
      <c r="O5816" s="271">
        <v>2317.96</v>
      </c>
      <c r="P5816" s="89" t="s">
        <v>670</v>
      </c>
    </row>
    <row r="5817" spans="1:16" ht="51">
      <c r="A5817" s="268">
        <v>70</v>
      </c>
      <c r="B5817" s="89"/>
      <c r="C5817" s="269" t="s">
        <v>53</v>
      </c>
      <c r="D5817" s="84">
        <v>43616</v>
      </c>
      <c r="E5817" s="85" t="s">
        <v>9625</v>
      </c>
      <c r="F5817" s="85" t="s">
        <v>3</v>
      </c>
      <c r="G5817" s="85">
        <v>1746929</v>
      </c>
      <c r="H5817" s="89"/>
      <c r="I5817" s="270" t="s">
        <v>11529</v>
      </c>
      <c r="J5817" s="89"/>
      <c r="K5817" s="89"/>
      <c r="L5817" s="89"/>
      <c r="M5817" s="89"/>
      <c r="N5817" s="271">
        <v>0</v>
      </c>
      <c r="O5817" s="271">
        <v>556.5</v>
      </c>
      <c r="P5817" s="89" t="s">
        <v>670</v>
      </c>
    </row>
    <row r="5818" spans="1:16" ht="51">
      <c r="A5818" s="268" t="s">
        <v>565</v>
      </c>
      <c r="B5818" s="89"/>
      <c r="C5818" s="269" t="s">
        <v>615</v>
      </c>
      <c r="D5818" s="84">
        <v>43616</v>
      </c>
      <c r="E5818" s="85" t="s">
        <v>9626</v>
      </c>
      <c r="F5818" s="85" t="s">
        <v>3</v>
      </c>
      <c r="G5818" s="85">
        <v>1746927</v>
      </c>
      <c r="H5818" s="89"/>
      <c r="I5818" s="270" t="s">
        <v>11530</v>
      </c>
      <c r="J5818" s="89"/>
      <c r="K5818" s="89"/>
      <c r="L5818" s="89"/>
      <c r="M5818" s="89"/>
      <c r="N5818" s="271">
        <v>0</v>
      </c>
      <c r="O5818" s="271">
        <v>548.70000000000005</v>
      </c>
      <c r="P5818" s="89" t="s">
        <v>670</v>
      </c>
    </row>
    <row r="5819" spans="1:16" ht="51">
      <c r="A5819" s="268">
        <v>526</v>
      </c>
      <c r="B5819" s="89"/>
      <c r="C5819" s="269" t="s">
        <v>610</v>
      </c>
      <c r="D5819" s="84">
        <v>43616</v>
      </c>
      <c r="E5819" s="85" t="s">
        <v>9627</v>
      </c>
      <c r="F5819" s="85" t="s">
        <v>3</v>
      </c>
      <c r="G5819" s="85">
        <v>1746917</v>
      </c>
      <c r="H5819" s="89"/>
      <c r="I5819" s="270" t="s">
        <v>4230</v>
      </c>
      <c r="J5819" s="89"/>
      <c r="K5819" s="89"/>
      <c r="L5819" s="89"/>
      <c r="M5819" s="89"/>
      <c r="N5819" s="271">
        <v>0</v>
      </c>
      <c r="O5819" s="271">
        <v>4.9800000000000004</v>
      </c>
      <c r="P5819" s="89" t="s">
        <v>670</v>
      </c>
    </row>
    <row r="5820" spans="1:16" ht="51">
      <c r="A5820" s="268">
        <v>526</v>
      </c>
      <c r="B5820" s="89"/>
      <c r="C5820" s="269" t="s">
        <v>610</v>
      </c>
      <c r="D5820" s="84">
        <v>43616</v>
      </c>
      <c r="E5820" s="85" t="s">
        <v>9628</v>
      </c>
      <c r="F5820" s="85" t="s">
        <v>3</v>
      </c>
      <c r="G5820" s="85">
        <v>1746915</v>
      </c>
      <c r="H5820" s="89"/>
      <c r="I5820" s="270" t="s">
        <v>11531</v>
      </c>
      <c r="J5820" s="89"/>
      <c r="K5820" s="89"/>
      <c r="L5820" s="89"/>
      <c r="M5820" s="89"/>
      <c r="N5820" s="271">
        <v>0</v>
      </c>
      <c r="O5820" s="271">
        <v>250</v>
      </c>
      <c r="P5820" s="89" t="s">
        <v>670</v>
      </c>
    </row>
    <row r="5821" spans="1:16" ht="51">
      <c r="A5821" s="268">
        <v>132</v>
      </c>
      <c r="B5821" s="89"/>
      <c r="C5821" s="269" t="s">
        <v>68</v>
      </c>
      <c r="D5821" s="84">
        <v>43616</v>
      </c>
      <c r="E5821" s="85" t="s">
        <v>9629</v>
      </c>
      <c r="F5821" s="85" t="s">
        <v>3</v>
      </c>
      <c r="G5821" s="85">
        <v>1746913</v>
      </c>
      <c r="H5821" s="89"/>
      <c r="I5821" s="270" t="s">
        <v>11532</v>
      </c>
      <c r="J5821" s="89"/>
      <c r="K5821" s="89"/>
      <c r="L5821" s="89"/>
      <c r="M5821" s="89"/>
      <c r="N5821" s="271">
        <v>0</v>
      </c>
      <c r="O5821" s="271">
        <v>30.05</v>
      </c>
      <c r="P5821" s="89" t="s">
        <v>670</v>
      </c>
    </row>
    <row r="5822" spans="1:16" ht="51">
      <c r="A5822" s="268">
        <v>169</v>
      </c>
      <c r="B5822" s="89"/>
      <c r="C5822" s="269" t="s">
        <v>89</v>
      </c>
      <c r="D5822" s="84">
        <v>43616</v>
      </c>
      <c r="E5822" s="85" t="s">
        <v>9630</v>
      </c>
      <c r="F5822" s="85" t="s">
        <v>3</v>
      </c>
      <c r="G5822" s="85">
        <v>1746906</v>
      </c>
      <c r="H5822" s="89"/>
      <c r="I5822" s="270" t="s">
        <v>11533</v>
      </c>
      <c r="J5822" s="89"/>
      <c r="K5822" s="89"/>
      <c r="L5822" s="89"/>
      <c r="M5822" s="89"/>
      <c r="N5822" s="271">
        <v>0</v>
      </c>
      <c r="O5822" s="271">
        <v>2325</v>
      </c>
      <c r="P5822" s="89" t="s">
        <v>670</v>
      </c>
    </row>
    <row r="5823" spans="1:16" ht="51">
      <c r="A5823" s="268">
        <v>670</v>
      </c>
      <c r="B5823" s="89"/>
      <c r="C5823" s="269" t="s">
        <v>190</v>
      </c>
      <c r="D5823" s="84">
        <v>43616</v>
      </c>
      <c r="E5823" s="85" t="s">
        <v>9631</v>
      </c>
      <c r="F5823" s="85" t="s">
        <v>3</v>
      </c>
      <c r="G5823" s="85">
        <v>1746905</v>
      </c>
      <c r="H5823" s="89"/>
      <c r="I5823" s="270" t="s">
        <v>11534</v>
      </c>
      <c r="J5823" s="89"/>
      <c r="K5823" s="89"/>
      <c r="L5823" s="89"/>
      <c r="M5823" s="89"/>
      <c r="N5823" s="271">
        <v>0</v>
      </c>
      <c r="O5823" s="271">
        <v>6928.9000000000005</v>
      </c>
      <c r="P5823" s="89" t="s">
        <v>670</v>
      </c>
    </row>
    <row r="5824" spans="1:16" ht="51">
      <c r="A5824" s="268">
        <v>41</v>
      </c>
      <c r="B5824" s="89"/>
      <c r="C5824" s="269" t="s">
        <v>47</v>
      </c>
      <c r="D5824" s="84">
        <v>43616</v>
      </c>
      <c r="E5824" s="85" t="s">
        <v>9632</v>
      </c>
      <c r="F5824" s="85" t="s">
        <v>3</v>
      </c>
      <c r="G5824" s="85">
        <v>1746888</v>
      </c>
      <c r="H5824" s="89"/>
      <c r="I5824" s="270" t="s">
        <v>11535</v>
      </c>
      <c r="J5824" s="89"/>
      <c r="K5824" s="89"/>
      <c r="L5824" s="89"/>
      <c r="M5824" s="89"/>
      <c r="N5824" s="271">
        <v>0</v>
      </c>
      <c r="O5824" s="271">
        <v>2668.6</v>
      </c>
      <c r="P5824" s="89" t="s">
        <v>670</v>
      </c>
    </row>
    <row r="5825" spans="1:16" ht="51">
      <c r="A5825" s="268" t="s">
        <v>565</v>
      </c>
      <c r="B5825" s="89"/>
      <c r="C5825" s="269" t="s">
        <v>615</v>
      </c>
      <c r="D5825" s="84">
        <v>43616</v>
      </c>
      <c r="E5825" s="85" t="s">
        <v>9633</v>
      </c>
      <c r="F5825" s="85" t="s">
        <v>3</v>
      </c>
      <c r="G5825" s="85">
        <v>1746882</v>
      </c>
      <c r="H5825" s="89"/>
      <c r="I5825" s="270" t="s">
        <v>11536</v>
      </c>
      <c r="J5825" s="89"/>
      <c r="K5825" s="89"/>
      <c r="L5825" s="89"/>
      <c r="M5825" s="89"/>
      <c r="N5825" s="271">
        <v>0</v>
      </c>
      <c r="O5825" s="271">
        <v>2593.25</v>
      </c>
      <c r="P5825" s="89" t="s">
        <v>670</v>
      </c>
    </row>
    <row r="5826" spans="1:16" ht="51">
      <c r="A5826" s="268">
        <v>212</v>
      </c>
      <c r="B5826" s="89"/>
      <c r="C5826" s="269" t="s">
        <v>100</v>
      </c>
      <c r="D5826" s="84">
        <v>43616</v>
      </c>
      <c r="E5826" s="85" t="s">
        <v>9634</v>
      </c>
      <c r="F5826" s="85" t="s">
        <v>3</v>
      </c>
      <c r="G5826" s="85">
        <v>1746868</v>
      </c>
      <c r="H5826" s="89"/>
      <c r="I5826" s="270" t="s">
        <v>11537</v>
      </c>
      <c r="J5826" s="89"/>
      <c r="K5826" s="89"/>
      <c r="L5826" s="89"/>
      <c r="M5826" s="89"/>
      <c r="N5826" s="271">
        <v>0</v>
      </c>
      <c r="O5826" s="271">
        <v>430</v>
      </c>
      <c r="P5826" s="89" t="s">
        <v>670</v>
      </c>
    </row>
    <row r="5827" spans="1:16" ht="51">
      <c r="A5827" s="268">
        <v>41</v>
      </c>
      <c r="B5827" s="89"/>
      <c r="C5827" s="269" t="s">
        <v>47</v>
      </c>
      <c r="D5827" s="84">
        <v>43616</v>
      </c>
      <c r="E5827" s="85" t="s">
        <v>9635</v>
      </c>
      <c r="F5827" s="85" t="s">
        <v>3</v>
      </c>
      <c r="G5827" s="85">
        <v>1746866</v>
      </c>
      <c r="H5827" s="89"/>
      <c r="I5827" s="270" t="s">
        <v>11538</v>
      </c>
      <c r="J5827" s="89"/>
      <c r="K5827" s="89"/>
      <c r="L5827" s="89"/>
      <c r="M5827" s="89"/>
      <c r="N5827" s="271">
        <v>0</v>
      </c>
      <c r="O5827" s="271">
        <v>180</v>
      </c>
      <c r="P5827" s="89" t="s">
        <v>670</v>
      </c>
    </row>
    <row r="5828" spans="1:16" ht="51">
      <c r="A5828" s="268">
        <v>234</v>
      </c>
      <c r="B5828" s="89"/>
      <c r="C5828" s="269" t="s">
        <v>644</v>
      </c>
      <c r="D5828" s="84">
        <v>43616</v>
      </c>
      <c r="E5828" s="85" t="s">
        <v>9636</v>
      </c>
      <c r="F5828" s="85" t="s">
        <v>3</v>
      </c>
      <c r="G5828" s="85">
        <v>1746860</v>
      </c>
      <c r="H5828" s="89"/>
      <c r="I5828" s="270" t="s">
        <v>11539</v>
      </c>
      <c r="J5828" s="89"/>
      <c r="K5828" s="89"/>
      <c r="L5828" s="89"/>
      <c r="M5828" s="89"/>
      <c r="N5828" s="271">
        <v>0</v>
      </c>
      <c r="O5828" s="271">
        <v>6.1000000000000005</v>
      </c>
      <c r="P5828" s="89" t="s">
        <v>670</v>
      </c>
    </row>
    <row r="5829" spans="1:16" ht="51">
      <c r="A5829" s="268">
        <v>20</v>
      </c>
      <c r="B5829" s="89"/>
      <c r="C5829" s="269" t="s">
        <v>44</v>
      </c>
      <c r="D5829" s="84">
        <v>43616</v>
      </c>
      <c r="E5829" s="85" t="s">
        <v>9637</v>
      </c>
      <c r="F5829" s="85" t="s">
        <v>3</v>
      </c>
      <c r="G5829" s="85">
        <v>1746609</v>
      </c>
      <c r="H5829" s="89"/>
      <c r="I5829" s="270" t="s">
        <v>11540</v>
      </c>
      <c r="J5829" s="89"/>
      <c r="K5829" s="89"/>
      <c r="L5829" s="89"/>
      <c r="M5829" s="89"/>
      <c r="N5829" s="271">
        <v>0</v>
      </c>
      <c r="O5829" s="271">
        <v>1291.08</v>
      </c>
      <c r="P5829" s="89" t="s">
        <v>670</v>
      </c>
    </row>
    <row r="5830" spans="1:16" ht="63.75">
      <c r="A5830" s="268">
        <v>512</v>
      </c>
      <c r="B5830" s="89"/>
      <c r="C5830" s="269" t="s">
        <v>783</v>
      </c>
      <c r="D5830" s="84">
        <v>43616</v>
      </c>
      <c r="E5830" s="85" t="s">
        <v>9638</v>
      </c>
      <c r="F5830" s="85" t="s">
        <v>3</v>
      </c>
      <c r="G5830" s="85">
        <v>1746597</v>
      </c>
      <c r="H5830" s="89"/>
      <c r="I5830" s="270" t="s">
        <v>11541</v>
      </c>
      <c r="J5830" s="89"/>
      <c r="K5830" s="89"/>
      <c r="L5830" s="89"/>
      <c r="M5830" s="89"/>
      <c r="N5830" s="271">
        <v>0</v>
      </c>
      <c r="O5830" s="271">
        <v>1000</v>
      </c>
      <c r="P5830" s="89" t="s">
        <v>670</v>
      </c>
    </row>
    <row r="5831" spans="1:16" ht="51">
      <c r="A5831" s="268">
        <v>16</v>
      </c>
      <c r="B5831" s="89"/>
      <c r="C5831" s="269" t="s">
        <v>43</v>
      </c>
      <c r="D5831" s="84">
        <v>43616</v>
      </c>
      <c r="E5831" s="85" t="s">
        <v>9639</v>
      </c>
      <c r="F5831" s="85" t="s">
        <v>3</v>
      </c>
      <c r="G5831" s="85">
        <v>1746594</v>
      </c>
      <c r="H5831" s="89"/>
      <c r="I5831" s="270" t="s">
        <v>11542</v>
      </c>
      <c r="J5831" s="89"/>
      <c r="K5831" s="89"/>
      <c r="L5831" s="89"/>
      <c r="M5831" s="89"/>
      <c r="N5831" s="271">
        <v>0</v>
      </c>
      <c r="O5831" s="271">
        <v>19.96</v>
      </c>
      <c r="P5831" s="89" t="s">
        <v>670</v>
      </c>
    </row>
    <row r="5832" spans="1:16" ht="51">
      <c r="A5832" s="268">
        <v>16</v>
      </c>
      <c r="B5832" s="89"/>
      <c r="C5832" s="269" t="s">
        <v>43</v>
      </c>
      <c r="D5832" s="84">
        <v>43616</v>
      </c>
      <c r="E5832" s="85" t="s">
        <v>9640</v>
      </c>
      <c r="F5832" s="85" t="s">
        <v>3</v>
      </c>
      <c r="G5832" s="85">
        <v>1746770</v>
      </c>
      <c r="H5832" s="89"/>
      <c r="I5832" s="270" t="s">
        <v>11543</v>
      </c>
      <c r="J5832" s="89"/>
      <c r="K5832" s="89"/>
      <c r="L5832" s="89"/>
      <c r="M5832" s="89"/>
      <c r="N5832" s="271">
        <v>0</v>
      </c>
      <c r="O5832" s="271">
        <v>251</v>
      </c>
      <c r="P5832" s="89" t="s">
        <v>670</v>
      </c>
    </row>
    <row r="5833" spans="1:16" ht="51">
      <c r="A5833" s="268">
        <v>526</v>
      </c>
      <c r="B5833" s="89"/>
      <c r="C5833" s="269" t="s">
        <v>610</v>
      </c>
      <c r="D5833" s="84">
        <v>43616</v>
      </c>
      <c r="E5833" s="85" t="s">
        <v>9641</v>
      </c>
      <c r="F5833" s="85" t="s">
        <v>3</v>
      </c>
      <c r="G5833" s="85">
        <v>1746749</v>
      </c>
      <c r="H5833" s="89"/>
      <c r="I5833" s="270" t="s">
        <v>11544</v>
      </c>
      <c r="J5833" s="89"/>
      <c r="K5833" s="89"/>
      <c r="L5833" s="89"/>
      <c r="M5833" s="89"/>
      <c r="N5833" s="271">
        <v>0</v>
      </c>
      <c r="O5833" s="271">
        <v>16283</v>
      </c>
      <c r="P5833" s="89" t="s">
        <v>670</v>
      </c>
    </row>
    <row r="5834" spans="1:16" ht="51">
      <c r="A5834" s="268" t="s">
        <v>563</v>
      </c>
      <c r="B5834" s="89"/>
      <c r="C5834" s="269" t="s">
        <v>614</v>
      </c>
      <c r="D5834" s="84">
        <v>43616</v>
      </c>
      <c r="E5834" s="85" t="s">
        <v>9642</v>
      </c>
      <c r="F5834" s="85" t="s">
        <v>3</v>
      </c>
      <c r="G5834" s="85">
        <v>1746747</v>
      </c>
      <c r="H5834" s="89"/>
      <c r="I5834" s="270" t="s">
        <v>11545</v>
      </c>
      <c r="J5834" s="89"/>
      <c r="K5834" s="89"/>
      <c r="L5834" s="89"/>
      <c r="M5834" s="89"/>
      <c r="N5834" s="271">
        <v>0</v>
      </c>
      <c r="O5834" s="271">
        <v>1067.3800000000001</v>
      </c>
      <c r="P5834" s="89" t="s">
        <v>670</v>
      </c>
    </row>
    <row r="5835" spans="1:16" ht="51">
      <c r="A5835" s="268" t="s">
        <v>563</v>
      </c>
      <c r="B5835" s="89"/>
      <c r="C5835" s="269" t="s">
        <v>614</v>
      </c>
      <c r="D5835" s="84">
        <v>43616</v>
      </c>
      <c r="E5835" s="85" t="s">
        <v>9643</v>
      </c>
      <c r="F5835" s="85" t="s">
        <v>3</v>
      </c>
      <c r="G5835" s="85">
        <v>1746746</v>
      </c>
      <c r="H5835" s="89"/>
      <c r="I5835" s="270" t="s">
        <v>11546</v>
      </c>
      <c r="J5835" s="89"/>
      <c r="K5835" s="89"/>
      <c r="L5835" s="89"/>
      <c r="M5835" s="89"/>
      <c r="N5835" s="271">
        <v>0</v>
      </c>
      <c r="O5835" s="271">
        <v>268.38</v>
      </c>
      <c r="P5835" s="89" t="s">
        <v>670</v>
      </c>
    </row>
    <row r="5836" spans="1:16" ht="51">
      <c r="A5836" s="268">
        <v>15</v>
      </c>
      <c r="B5836" s="89"/>
      <c r="C5836" s="269" t="s">
        <v>42</v>
      </c>
      <c r="D5836" s="84">
        <v>43616</v>
      </c>
      <c r="E5836" s="85" t="s">
        <v>9644</v>
      </c>
      <c r="F5836" s="85" t="s">
        <v>3</v>
      </c>
      <c r="G5836" s="85">
        <v>1746741</v>
      </c>
      <c r="H5836" s="89"/>
      <c r="I5836" s="270" t="s">
        <v>11547</v>
      </c>
      <c r="J5836" s="89"/>
      <c r="K5836" s="89"/>
      <c r="L5836" s="89"/>
      <c r="M5836" s="89"/>
      <c r="N5836" s="271">
        <v>0</v>
      </c>
      <c r="O5836" s="271">
        <v>2000</v>
      </c>
      <c r="P5836" s="89" t="s">
        <v>670</v>
      </c>
    </row>
    <row r="5837" spans="1:16" ht="51">
      <c r="A5837" s="268">
        <v>15</v>
      </c>
      <c r="B5837" s="89"/>
      <c r="C5837" s="269" t="s">
        <v>42</v>
      </c>
      <c r="D5837" s="84">
        <v>43616</v>
      </c>
      <c r="E5837" s="85" t="s">
        <v>9645</v>
      </c>
      <c r="F5837" s="85" t="s">
        <v>3</v>
      </c>
      <c r="G5837" s="85">
        <v>1746739</v>
      </c>
      <c r="H5837" s="89"/>
      <c r="I5837" s="270" t="s">
        <v>11548</v>
      </c>
      <c r="J5837" s="89"/>
      <c r="K5837" s="89"/>
      <c r="L5837" s="89"/>
      <c r="M5837" s="89"/>
      <c r="N5837" s="271">
        <v>0</v>
      </c>
      <c r="O5837" s="271">
        <v>369</v>
      </c>
      <c r="P5837" s="89" t="s">
        <v>670</v>
      </c>
    </row>
    <row r="5838" spans="1:16" ht="51">
      <c r="A5838" s="268">
        <v>15</v>
      </c>
      <c r="B5838" s="89"/>
      <c r="C5838" s="269" t="s">
        <v>42</v>
      </c>
      <c r="D5838" s="84">
        <v>43616</v>
      </c>
      <c r="E5838" s="85" t="s">
        <v>9646</v>
      </c>
      <c r="F5838" s="85" t="s">
        <v>3</v>
      </c>
      <c r="G5838" s="85">
        <v>1746737</v>
      </c>
      <c r="H5838" s="89"/>
      <c r="I5838" s="270" t="s">
        <v>11549</v>
      </c>
      <c r="J5838" s="89"/>
      <c r="K5838" s="89"/>
      <c r="L5838" s="89"/>
      <c r="M5838" s="89"/>
      <c r="N5838" s="271">
        <v>0</v>
      </c>
      <c r="O5838" s="271">
        <v>4374</v>
      </c>
      <c r="P5838" s="89" t="s">
        <v>670</v>
      </c>
    </row>
    <row r="5839" spans="1:16" ht="51">
      <c r="A5839" s="268">
        <v>15</v>
      </c>
      <c r="B5839" s="89"/>
      <c r="C5839" s="269" t="s">
        <v>42</v>
      </c>
      <c r="D5839" s="84">
        <v>43616</v>
      </c>
      <c r="E5839" s="85" t="s">
        <v>9647</v>
      </c>
      <c r="F5839" s="85" t="s">
        <v>3</v>
      </c>
      <c r="G5839" s="85">
        <v>1746735</v>
      </c>
      <c r="H5839" s="89"/>
      <c r="I5839" s="270" t="s">
        <v>11550</v>
      </c>
      <c r="J5839" s="89"/>
      <c r="K5839" s="89"/>
      <c r="L5839" s="89"/>
      <c r="M5839" s="89"/>
      <c r="N5839" s="271">
        <v>0</v>
      </c>
      <c r="O5839" s="271">
        <v>2123</v>
      </c>
      <c r="P5839" s="89" t="s">
        <v>670</v>
      </c>
    </row>
    <row r="5840" spans="1:16" ht="63.75">
      <c r="A5840" s="268">
        <v>224</v>
      </c>
      <c r="B5840" s="89"/>
      <c r="C5840" s="269" t="s">
        <v>105</v>
      </c>
      <c r="D5840" s="84">
        <v>43616</v>
      </c>
      <c r="E5840" s="85" t="s">
        <v>9648</v>
      </c>
      <c r="F5840" s="85" t="s">
        <v>3</v>
      </c>
      <c r="G5840" s="85">
        <v>1746731</v>
      </c>
      <c r="H5840" s="89"/>
      <c r="I5840" s="270" t="s">
        <v>11551</v>
      </c>
      <c r="J5840" s="89"/>
      <c r="K5840" s="89"/>
      <c r="L5840" s="89"/>
      <c r="M5840" s="89"/>
      <c r="N5840" s="271">
        <v>0</v>
      </c>
      <c r="O5840" s="271">
        <v>113.19</v>
      </c>
      <c r="P5840" s="89" t="s">
        <v>670</v>
      </c>
    </row>
    <row r="5841" spans="1:16" ht="51">
      <c r="A5841" s="268">
        <v>660</v>
      </c>
      <c r="B5841" s="89"/>
      <c r="C5841" s="269" t="s">
        <v>188</v>
      </c>
      <c r="D5841" s="84">
        <v>43616</v>
      </c>
      <c r="E5841" s="85" t="s">
        <v>9649</v>
      </c>
      <c r="F5841" s="85" t="s">
        <v>3</v>
      </c>
      <c r="G5841" s="85">
        <v>1746711</v>
      </c>
      <c r="H5841" s="89"/>
      <c r="I5841" s="270" t="s">
        <v>11552</v>
      </c>
      <c r="J5841" s="89"/>
      <c r="K5841" s="89"/>
      <c r="L5841" s="89"/>
      <c r="M5841" s="89"/>
      <c r="N5841" s="271">
        <v>0</v>
      </c>
      <c r="O5841" s="271">
        <v>11052.04</v>
      </c>
      <c r="P5841" s="89" t="s">
        <v>670</v>
      </c>
    </row>
    <row r="5842" spans="1:16" ht="51">
      <c r="A5842" s="268">
        <v>660</v>
      </c>
      <c r="B5842" s="89"/>
      <c r="C5842" s="269" t="s">
        <v>188</v>
      </c>
      <c r="D5842" s="84">
        <v>43616</v>
      </c>
      <c r="E5842" s="85" t="s">
        <v>9650</v>
      </c>
      <c r="F5842" s="85" t="s">
        <v>3</v>
      </c>
      <c r="G5842" s="85">
        <v>1746708</v>
      </c>
      <c r="H5842" s="89"/>
      <c r="I5842" s="270" t="s">
        <v>11553</v>
      </c>
      <c r="J5842" s="89"/>
      <c r="K5842" s="89"/>
      <c r="L5842" s="89"/>
      <c r="M5842" s="89"/>
      <c r="N5842" s="271">
        <v>0</v>
      </c>
      <c r="O5842" s="271">
        <v>2613</v>
      </c>
      <c r="P5842" s="89" t="s">
        <v>670</v>
      </c>
    </row>
    <row r="5843" spans="1:16" ht="63.75">
      <c r="A5843" s="268">
        <v>254</v>
      </c>
      <c r="B5843" s="89"/>
      <c r="C5843" s="269" t="s">
        <v>115</v>
      </c>
      <c r="D5843" s="84">
        <v>43616</v>
      </c>
      <c r="E5843" s="85" t="s">
        <v>9651</v>
      </c>
      <c r="F5843" s="85" t="s">
        <v>3</v>
      </c>
      <c r="G5843" s="85">
        <v>1746683</v>
      </c>
      <c r="H5843" s="89"/>
      <c r="I5843" s="270" t="s">
        <v>11554</v>
      </c>
      <c r="J5843" s="89"/>
      <c r="K5843" s="89"/>
      <c r="L5843" s="89"/>
      <c r="M5843" s="89"/>
      <c r="N5843" s="271">
        <v>0</v>
      </c>
      <c r="O5843" s="271">
        <v>78332</v>
      </c>
      <c r="P5843" s="89" t="s">
        <v>670</v>
      </c>
    </row>
    <row r="5844" spans="1:16" ht="51">
      <c r="A5844" s="268" t="s">
        <v>565</v>
      </c>
      <c r="B5844" s="89"/>
      <c r="C5844" s="269" t="s">
        <v>615</v>
      </c>
      <c r="D5844" s="84">
        <v>43616</v>
      </c>
      <c r="E5844" s="85" t="s">
        <v>9652</v>
      </c>
      <c r="F5844" s="85" t="s">
        <v>3</v>
      </c>
      <c r="G5844" s="85">
        <v>1746682</v>
      </c>
      <c r="H5844" s="89"/>
      <c r="I5844" s="270" t="s">
        <v>11555</v>
      </c>
      <c r="J5844" s="89"/>
      <c r="K5844" s="89"/>
      <c r="L5844" s="89"/>
      <c r="M5844" s="89"/>
      <c r="N5844" s="271">
        <v>0</v>
      </c>
      <c r="O5844" s="271">
        <v>2821.64</v>
      </c>
      <c r="P5844" s="89" t="s">
        <v>670</v>
      </c>
    </row>
    <row r="5845" spans="1:16" ht="63.75">
      <c r="A5845" s="268">
        <v>254</v>
      </c>
      <c r="B5845" s="89"/>
      <c r="C5845" s="269" t="s">
        <v>115</v>
      </c>
      <c r="D5845" s="84">
        <v>43616</v>
      </c>
      <c r="E5845" s="85" t="s">
        <v>9653</v>
      </c>
      <c r="F5845" s="85" t="s">
        <v>3</v>
      </c>
      <c r="G5845" s="85">
        <v>1746681</v>
      </c>
      <c r="H5845" s="89"/>
      <c r="I5845" s="270" t="s">
        <v>11556</v>
      </c>
      <c r="J5845" s="89"/>
      <c r="K5845" s="89"/>
      <c r="L5845" s="89"/>
      <c r="M5845" s="89"/>
      <c r="N5845" s="271">
        <v>0</v>
      </c>
      <c r="O5845" s="271">
        <v>157986</v>
      </c>
      <c r="P5845" s="89" t="s">
        <v>670</v>
      </c>
    </row>
    <row r="5846" spans="1:16" ht="51">
      <c r="A5846" s="268">
        <v>254</v>
      </c>
      <c r="B5846" s="89"/>
      <c r="C5846" s="269" t="s">
        <v>115</v>
      </c>
      <c r="D5846" s="84">
        <v>43616</v>
      </c>
      <c r="E5846" s="85" t="s">
        <v>9654</v>
      </c>
      <c r="F5846" s="85" t="s">
        <v>3</v>
      </c>
      <c r="G5846" s="85">
        <v>1746680</v>
      </c>
      <c r="H5846" s="89"/>
      <c r="I5846" s="270" t="s">
        <v>11557</v>
      </c>
      <c r="J5846" s="89"/>
      <c r="K5846" s="89"/>
      <c r="L5846" s="89"/>
      <c r="M5846" s="89"/>
      <c r="N5846" s="271">
        <v>0</v>
      </c>
      <c r="O5846" s="271">
        <v>33608</v>
      </c>
      <c r="P5846" s="89" t="s">
        <v>670</v>
      </c>
    </row>
    <row r="5847" spans="1:16" ht="63.75">
      <c r="A5847" s="268">
        <v>310</v>
      </c>
      <c r="B5847" s="89"/>
      <c r="C5847" s="269" t="s">
        <v>141</v>
      </c>
      <c r="D5847" s="84">
        <v>43616</v>
      </c>
      <c r="E5847" s="85" t="s">
        <v>9655</v>
      </c>
      <c r="F5847" s="85" t="s">
        <v>3</v>
      </c>
      <c r="G5847" s="85">
        <v>1746632</v>
      </c>
      <c r="H5847" s="89"/>
      <c r="I5847" s="270" t="s">
        <v>11558</v>
      </c>
      <c r="J5847" s="89"/>
      <c r="K5847" s="89"/>
      <c r="L5847" s="89"/>
      <c r="M5847" s="89"/>
      <c r="N5847" s="271">
        <v>0</v>
      </c>
      <c r="O5847" s="271">
        <v>432.82</v>
      </c>
      <c r="P5847" s="89" t="s">
        <v>670</v>
      </c>
    </row>
    <row r="5848" spans="1:16" ht="63.75">
      <c r="A5848" s="268">
        <v>572</v>
      </c>
      <c r="B5848" s="89"/>
      <c r="C5848" s="269" t="s">
        <v>177</v>
      </c>
      <c r="D5848" s="84">
        <v>43616</v>
      </c>
      <c r="E5848" s="85" t="s">
        <v>9656</v>
      </c>
      <c r="F5848" s="85" t="s">
        <v>3</v>
      </c>
      <c r="G5848" s="85">
        <v>1746753</v>
      </c>
      <c r="H5848" s="89"/>
      <c r="I5848" s="270" t="s">
        <v>11559</v>
      </c>
      <c r="J5848" s="89"/>
      <c r="K5848" s="89"/>
      <c r="L5848" s="89"/>
      <c r="M5848" s="89"/>
      <c r="N5848" s="271">
        <v>0</v>
      </c>
      <c r="O5848" s="271">
        <v>1282.1000000000001</v>
      </c>
      <c r="P5848" s="89" t="s">
        <v>670</v>
      </c>
    </row>
    <row r="5849" spans="1:16" ht="51">
      <c r="A5849" s="268">
        <v>86</v>
      </c>
      <c r="B5849" s="89"/>
      <c r="C5849" s="269" t="s">
        <v>56</v>
      </c>
      <c r="D5849" s="84">
        <v>43616</v>
      </c>
      <c r="E5849" s="85" t="s">
        <v>9657</v>
      </c>
      <c r="F5849" s="85" t="s">
        <v>3</v>
      </c>
      <c r="G5849" s="85">
        <v>1746750</v>
      </c>
      <c r="H5849" s="89"/>
      <c r="I5849" s="270" t="s">
        <v>11560</v>
      </c>
      <c r="J5849" s="89"/>
      <c r="K5849" s="89"/>
      <c r="L5849" s="89"/>
      <c r="M5849" s="89"/>
      <c r="N5849" s="271">
        <v>0</v>
      </c>
      <c r="O5849" s="271">
        <v>123.02</v>
      </c>
      <c r="P5849" s="89" t="s">
        <v>670</v>
      </c>
    </row>
    <row r="5850" spans="1:16" ht="38.25">
      <c r="A5850" s="268">
        <v>291</v>
      </c>
      <c r="B5850" s="89"/>
      <c r="C5850" s="269" t="s">
        <v>129</v>
      </c>
      <c r="D5850" s="84">
        <v>43616</v>
      </c>
      <c r="E5850" s="85" t="s">
        <v>9658</v>
      </c>
      <c r="F5850" s="85" t="s">
        <v>3</v>
      </c>
      <c r="G5850" s="85">
        <v>1746744</v>
      </c>
      <c r="H5850" s="89"/>
      <c r="I5850" s="270" t="s">
        <v>11561</v>
      </c>
      <c r="J5850" s="89"/>
      <c r="K5850" s="89"/>
      <c r="L5850" s="89"/>
      <c r="M5850" s="89"/>
      <c r="N5850" s="271">
        <v>0</v>
      </c>
      <c r="O5850" s="271">
        <v>20402.100000000002</v>
      </c>
      <c r="P5850" s="89" t="s">
        <v>670</v>
      </c>
    </row>
    <row r="5851" spans="1:16" ht="51">
      <c r="A5851" s="268">
        <v>47</v>
      </c>
      <c r="B5851" s="89"/>
      <c r="C5851" s="269" t="s">
        <v>49</v>
      </c>
      <c r="D5851" s="84">
        <v>43616</v>
      </c>
      <c r="E5851" s="85" t="s">
        <v>9659</v>
      </c>
      <c r="F5851" s="85" t="s">
        <v>3</v>
      </c>
      <c r="G5851" s="85">
        <v>1746722</v>
      </c>
      <c r="H5851" s="89"/>
      <c r="I5851" s="270" t="s">
        <v>11562</v>
      </c>
      <c r="J5851" s="89"/>
      <c r="K5851" s="89"/>
      <c r="L5851" s="89"/>
      <c r="M5851" s="89"/>
      <c r="N5851" s="271">
        <v>0</v>
      </c>
      <c r="O5851" s="271">
        <v>3</v>
      </c>
      <c r="P5851" s="89" t="s">
        <v>670</v>
      </c>
    </row>
    <row r="5852" spans="1:16" ht="51">
      <c r="A5852" s="268" t="s">
        <v>565</v>
      </c>
      <c r="B5852" s="89"/>
      <c r="C5852" s="269" t="s">
        <v>615</v>
      </c>
      <c r="D5852" s="84">
        <v>43616</v>
      </c>
      <c r="E5852" s="85" t="s">
        <v>9660</v>
      </c>
      <c r="F5852" s="85" t="s">
        <v>3</v>
      </c>
      <c r="G5852" s="85">
        <v>1746721</v>
      </c>
      <c r="H5852" s="89"/>
      <c r="I5852" s="270" t="s">
        <v>11563</v>
      </c>
      <c r="J5852" s="89"/>
      <c r="K5852" s="89"/>
      <c r="L5852" s="89"/>
      <c r="M5852" s="89"/>
      <c r="N5852" s="271">
        <v>0</v>
      </c>
      <c r="O5852" s="271">
        <v>741.89</v>
      </c>
      <c r="P5852" s="89" t="s">
        <v>670</v>
      </c>
    </row>
    <row r="5853" spans="1:16" ht="63.75">
      <c r="A5853" s="268">
        <v>46</v>
      </c>
      <c r="B5853" s="89"/>
      <c r="C5853" s="269" t="s">
        <v>48</v>
      </c>
      <c r="D5853" s="84">
        <v>43616</v>
      </c>
      <c r="E5853" s="85" t="s">
        <v>9661</v>
      </c>
      <c r="F5853" s="85" t="s">
        <v>3</v>
      </c>
      <c r="G5853" s="85">
        <v>1746707</v>
      </c>
      <c r="H5853" s="89"/>
      <c r="I5853" s="270" t="s">
        <v>11564</v>
      </c>
      <c r="J5853" s="89"/>
      <c r="K5853" s="89"/>
      <c r="L5853" s="89"/>
      <c r="M5853" s="89"/>
      <c r="N5853" s="271">
        <v>0</v>
      </c>
      <c r="O5853" s="271">
        <v>1456</v>
      </c>
      <c r="P5853" s="89" t="s">
        <v>670</v>
      </c>
    </row>
    <row r="5854" spans="1:16" ht="38.25">
      <c r="A5854" s="268" t="s">
        <v>565</v>
      </c>
      <c r="B5854" s="89"/>
      <c r="C5854" s="269" t="s">
        <v>615</v>
      </c>
      <c r="D5854" s="84">
        <v>43616</v>
      </c>
      <c r="E5854" s="85" t="s">
        <v>9662</v>
      </c>
      <c r="F5854" s="85" t="s">
        <v>3</v>
      </c>
      <c r="G5854" s="85">
        <v>1746677</v>
      </c>
      <c r="H5854" s="89"/>
      <c r="I5854" s="270" t="s">
        <v>11565</v>
      </c>
      <c r="J5854" s="89"/>
      <c r="K5854" s="89"/>
      <c r="L5854" s="89"/>
      <c r="M5854" s="89"/>
      <c r="N5854" s="271">
        <v>0</v>
      </c>
      <c r="O5854" s="271">
        <v>2400</v>
      </c>
      <c r="P5854" s="89" t="s">
        <v>670</v>
      </c>
    </row>
    <row r="5855" spans="1:16" ht="51">
      <c r="A5855" s="268" t="s">
        <v>565</v>
      </c>
      <c r="B5855" s="89"/>
      <c r="C5855" s="269" t="s">
        <v>615</v>
      </c>
      <c r="D5855" s="84">
        <v>43616</v>
      </c>
      <c r="E5855" s="85" t="s">
        <v>9663</v>
      </c>
      <c r="F5855" s="85" t="s">
        <v>3</v>
      </c>
      <c r="G5855" s="85">
        <v>1746647</v>
      </c>
      <c r="H5855" s="89"/>
      <c r="I5855" s="270" t="s">
        <v>11566</v>
      </c>
      <c r="J5855" s="89"/>
      <c r="K5855" s="89"/>
      <c r="L5855" s="89"/>
      <c r="M5855" s="89"/>
      <c r="N5855" s="271">
        <v>0</v>
      </c>
      <c r="O5855" s="271">
        <v>3037</v>
      </c>
      <c r="P5855" s="89" t="s">
        <v>670</v>
      </c>
    </row>
    <row r="5856" spans="1:16" ht="51">
      <c r="A5856" s="268" t="s">
        <v>565</v>
      </c>
      <c r="B5856" s="89"/>
      <c r="C5856" s="269" t="s">
        <v>615</v>
      </c>
      <c r="D5856" s="84">
        <v>43616</v>
      </c>
      <c r="E5856" s="85" t="s">
        <v>9664</v>
      </c>
      <c r="F5856" s="85" t="s">
        <v>3</v>
      </c>
      <c r="G5856" s="85">
        <v>1746645</v>
      </c>
      <c r="H5856" s="89"/>
      <c r="I5856" s="270" t="s">
        <v>11567</v>
      </c>
      <c r="J5856" s="89"/>
      <c r="K5856" s="89"/>
      <c r="L5856" s="89"/>
      <c r="M5856" s="89"/>
      <c r="N5856" s="271">
        <v>0</v>
      </c>
      <c r="O5856" s="271">
        <v>3037</v>
      </c>
      <c r="P5856" s="89" t="s">
        <v>670</v>
      </c>
    </row>
    <row r="5857" spans="1:16" ht="51">
      <c r="A5857" s="268" t="s">
        <v>565</v>
      </c>
      <c r="B5857" s="89"/>
      <c r="C5857" s="269" t="s">
        <v>615</v>
      </c>
      <c r="D5857" s="84">
        <v>43616</v>
      </c>
      <c r="E5857" s="85" t="s">
        <v>9665</v>
      </c>
      <c r="F5857" s="85" t="s">
        <v>3</v>
      </c>
      <c r="G5857" s="85">
        <v>1746644</v>
      </c>
      <c r="H5857" s="89"/>
      <c r="I5857" s="270" t="s">
        <v>11568</v>
      </c>
      <c r="J5857" s="89"/>
      <c r="K5857" s="89"/>
      <c r="L5857" s="89"/>
      <c r="M5857" s="89"/>
      <c r="N5857" s="271">
        <v>0</v>
      </c>
      <c r="O5857" s="271">
        <v>3036.2000000000003</v>
      </c>
      <c r="P5857" s="89" t="s">
        <v>670</v>
      </c>
    </row>
    <row r="5858" spans="1:16" ht="38.25">
      <c r="A5858" s="268">
        <v>292</v>
      </c>
      <c r="B5858" s="89"/>
      <c r="C5858" s="269" t="s">
        <v>130</v>
      </c>
      <c r="D5858" s="84">
        <v>43616</v>
      </c>
      <c r="E5858" s="85" t="s">
        <v>9666</v>
      </c>
      <c r="F5858" s="85" t="s">
        <v>3</v>
      </c>
      <c r="G5858" s="85">
        <v>1746635</v>
      </c>
      <c r="H5858" s="89"/>
      <c r="I5858" s="270" t="s">
        <v>11569</v>
      </c>
      <c r="J5858" s="89"/>
      <c r="K5858" s="89"/>
      <c r="L5858" s="89"/>
      <c r="M5858" s="89"/>
      <c r="N5858" s="271">
        <v>0</v>
      </c>
      <c r="O5858" s="271">
        <v>2239</v>
      </c>
      <c r="P5858" s="89" t="s">
        <v>670</v>
      </c>
    </row>
    <row r="5859" spans="1:16" ht="51">
      <c r="A5859" s="268">
        <v>30</v>
      </c>
      <c r="B5859" s="89"/>
      <c r="C5859" s="269" t="s">
        <v>675</v>
      </c>
      <c r="D5859" s="84">
        <v>43616</v>
      </c>
      <c r="E5859" s="85" t="s">
        <v>9667</v>
      </c>
      <c r="F5859" s="85" t="s">
        <v>3</v>
      </c>
      <c r="G5859" s="85">
        <v>1746626</v>
      </c>
      <c r="H5859" s="89"/>
      <c r="I5859" s="270" t="s">
        <v>11570</v>
      </c>
      <c r="J5859" s="89"/>
      <c r="K5859" s="89"/>
      <c r="L5859" s="89"/>
      <c r="M5859" s="89"/>
      <c r="N5859" s="271">
        <v>0</v>
      </c>
      <c r="O5859" s="271">
        <v>2230</v>
      </c>
      <c r="P5859" s="89" t="s">
        <v>670</v>
      </c>
    </row>
    <row r="5860" spans="1:16" ht="51">
      <c r="A5860" s="268">
        <v>20</v>
      </c>
      <c r="B5860" s="89"/>
      <c r="C5860" s="269" t="s">
        <v>44</v>
      </c>
      <c r="D5860" s="84">
        <v>43616</v>
      </c>
      <c r="E5860" s="85" t="s">
        <v>9668</v>
      </c>
      <c r="F5860" s="85" t="s">
        <v>3</v>
      </c>
      <c r="G5860" s="85">
        <v>1746617</v>
      </c>
      <c r="H5860" s="89"/>
      <c r="I5860" s="270" t="s">
        <v>11571</v>
      </c>
      <c r="J5860" s="89"/>
      <c r="K5860" s="89"/>
      <c r="L5860" s="89"/>
      <c r="M5860" s="89"/>
      <c r="N5860" s="271">
        <v>0</v>
      </c>
      <c r="O5860" s="271">
        <v>897.6</v>
      </c>
      <c r="P5860" s="89" t="s">
        <v>670</v>
      </c>
    </row>
    <row r="5861" spans="1:16" ht="51">
      <c r="A5861" s="268">
        <v>20</v>
      </c>
      <c r="B5861" s="89"/>
      <c r="C5861" s="269" t="s">
        <v>44</v>
      </c>
      <c r="D5861" s="84">
        <v>43616</v>
      </c>
      <c r="E5861" s="85" t="s">
        <v>9669</v>
      </c>
      <c r="F5861" s="85" t="s">
        <v>3</v>
      </c>
      <c r="G5861" s="85">
        <v>1746615</v>
      </c>
      <c r="H5861" s="89"/>
      <c r="I5861" s="270" t="s">
        <v>11572</v>
      </c>
      <c r="J5861" s="89"/>
      <c r="K5861" s="89"/>
      <c r="L5861" s="89"/>
      <c r="M5861" s="89"/>
      <c r="N5861" s="271">
        <v>0</v>
      </c>
      <c r="O5861" s="271">
        <v>440</v>
      </c>
      <c r="P5861" s="89" t="s">
        <v>670</v>
      </c>
    </row>
    <row r="5862" spans="1:16" ht="51">
      <c r="A5862" s="268" t="s">
        <v>565</v>
      </c>
      <c r="B5862" s="89"/>
      <c r="C5862" s="269" t="s">
        <v>615</v>
      </c>
      <c r="D5862" s="84">
        <v>43616</v>
      </c>
      <c r="E5862" s="85" t="s">
        <v>9670</v>
      </c>
      <c r="F5862" s="85" t="s">
        <v>3</v>
      </c>
      <c r="G5862" s="85">
        <v>1746614</v>
      </c>
      <c r="H5862" s="89"/>
      <c r="I5862" s="270" t="s">
        <v>11573</v>
      </c>
      <c r="J5862" s="89"/>
      <c r="K5862" s="89"/>
      <c r="L5862" s="89"/>
      <c r="M5862" s="89"/>
      <c r="N5862" s="271">
        <v>0</v>
      </c>
      <c r="O5862" s="271">
        <v>915</v>
      </c>
      <c r="P5862" s="89" t="s">
        <v>670</v>
      </c>
    </row>
    <row r="5863" spans="1:16" ht="51">
      <c r="A5863" s="268">
        <v>20</v>
      </c>
      <c r="B5863" s="89"/>
      <c r="C5863" s="269" t="s">
        <v>44</v>
      </c>
      <c r="D5863" s="84">
        <v>43616</v>
      </c>
      <c r="E5863" s="85" t="s">
        <v>9671</v>
      </c>
      <c r="F5863" s="85" t="s">
        <v>3</v>
      </c>
      <c r="G5863" s="85">
        <v>1746613</v>
      </c>
      <c r="H5863" s="89"/>
      <c r="I5863" s="270" t="s">
        <v>11574</v>
      </c>
      <c r="J5863" s="89"/>
      <c r="K5863" s="89"/>
      <c r="L5863" s="89"/>
      <c r="M5863" s="89"/>
      <c r="N5863" s="271">
        <v>0</v>
      </c>
      <c r="O5863" s="271">
        <v>440</v>
      </c>
      <c r="P5863" s="89" t="s">
        <v>670</v>
      </c>
    </row>
    <row r="5864" spans="1:16" ht="51">
      <c r="A5864" s="268">
        <v>20</v>
      </c>
      <c r="B5864" s="89"/>
      <c r="C5864" s="269" t="s">
        <v>44</v>
      </c>
      <c r="D5864" s="84">
        <v>43616</v>
      </c>
      <c r="E5864" s="85" t="s">
        <v>9672</v>
      </c>
      <c r="F5864" s="85" t="s">
        <v>3</v>
      </c>
      <c r="G5864" s="85">
        <v>1746612</v>
      </c>
      <c r="H5864" s="89"/>
      <c r="I5864" s="270" t="s">
        <v>11540</v>
      </c>
      <c r="J5864" s="89"/>
      <c r="K5864" s="89"/>
      <c r="L5864" s="89"/>
      <c r="M5864" s="89"/>
      <c r="N5864" s="271">
        <v>0</v>
      </c>
      <c r="O5864" s="271">
        <v>1291.08</v>
      </c>
      <c r="P5864" s="89" t="s">
        <v>670</v>
      </c>
    </row>
    <row r="5865" spans="1:16" ht="76.5" hidden="1">
      <c r="A5865" s="268">
        <v>16</v>
      </c>
      <c r="B5865" s="89"/>
      <c r="C5865" s="269" t="s">
        <v>43</v>
      </c>
      <c r="D5865" s="84">
        <v>43616</v>
      </c>
      <c r="E5865" s="85" t="s">
        <v>9673</v>
      </c>
      <c r="F5865" s="85" t="s">
        <v>629</v>
      </c>
      <c r="G5865" s="85">
        <v>8134</v>
      </c>
      <c r="H5865" s="89"/>
      <c r="I5865" s="270" t="s">
        <v>11575</v>
      </c>
      <c r="J5865" s="89"/>
      <c r="K5865" s="89"/>
      <c r="L5865" s="89"/>
      <c r="M5865" s="89"/>
      <c r="N5865" s="271">
        <v>199.6</v>
      </c>
      <c r="O5865" s="271">
        <v>0</v>
      </c>
      <c r="P5865" s="89" t="s">
        <v>670</v>
      </c>
    </row>
    <row r="5866" spans="1:16" ht="63.75" hidden="1">
      <c r="A5866" s="268">
        <v>513</v>
      </c>
      <c r="B5866" s="89"/>
      <c r="C5866" s="269" t="s">
        <v>171</v>
      </c>
      <c r="D5866" s="84">
        <v>43616</v>
      </c>
      <c r="E5866" s="85" t="s">
        <v>9674</v>
      </c>
      <c r="F5866" s="85" t="s">
        <v>15</v>
      </c>
      <c r="G5866" s="85">
        <v>1053722</v>
      </c>
      <c r="H5866" s="89"/>
      <c r="I5866" s="270" t="s">
        <v>11576</v>
      </c>
      <c r="J5866" s="89"/>
      <c r="K5866" s="89"/>
      <c r="L5866" s="89"/>
      <c r="M5866" s="89"/>
      <c r="N5866" s="271">
        <v>50</v>
      </c>
      <c r="O5866" s="271">
        <v>0</v>
      </c>
      <c r="P5866" s="89" t="s">
        <v>670</v>
      </c>
    </row>
    <row r="5867" spans="1:16" ht="63.75" hidden="1">
      <c r="A5867" s="268">
        <v>513</v>
      </c>
      <c r="B5867" s="89"/>
      <c r="C5867" s="269" t="s">
        <v>171</v>
      </c>
      <c r="D5867" s="84">
        <v>43616</v>
      </c>
      <c r="E5867" s="85" t="s">
        <v>9675</v>
      </c>
      <c r="F5867" s="85" t="s">
        <v>15</v>
      </c>
      <c r="G5867" s="85">
        <v>1053727</v>
      </c>
      <c r="H5867" s="89"/>
      <c r="I5867" s="270" t="s">
        <v>11577</v>
      </c>
      <c r="J5867" s="89"/>
      <c r="K5867" s="89"/>
      <c r="L5867" s="89"/>
      <c r="M5867" s="89"/>
      <c r="N5867" s="271">
        <v>50</v>
      </c>
      <c r="O5867" s="271">
        <v>0</v>
      </c>
      <c r="P5867" s="89" t="s">
        <v>670</v>
      </c>
    </row>
    <row r="5868" spans="1:16" ht="76.5" hidden="1">
      <c r="A5868" s="268">
        <v>513</v>
      </c>
      <c r="B5868" s="89"/>
      <c r="C5868" s="269" t="s">
        <v>171</v>
      </c>
      <c r="D5868" s="84">
        <v>43616</v>
      </c>
      <c r="E5868" s="85" t="s">
        <v>9676</v>
      </c>
      <c r="F5868" s="85" t="s">
        <v>15</v>
      </c>
      <c r="G5868" s="85">
        <v>1053775</v>
      </c>
      <c r="H5868" s="89"/>
      <c r="I5868" s="270" t="s">
        <v>11578</v>
      </c>
      <c r="J5868" s="89"/>
      <c r="K5868" s="89"/>
      <c r="L5868" s="89"/>
      <c r="M5868" s="89"/>
      <c r="N5868" s="271">
        <v>50</v>
      </c>
      <c r="O5868" s="271">
        <v>0</v>
      </c>
      <c r="P5868" s="89" t="s">
        <v>670</v>
      </c>
    </row>
    <row r="5869" spans="1:16" ht="51" hidden="1">
      <c r="A5869" s="268">
        <v>117</v>
      </c>
      <c r="B5869" s="89"/>
      <c r="C5869" s="269" t="s">
        <v>62</v>
      </c>
      <c r="D5869" s="84">
        <v>43616</v>
      </c>
      <c r="E5869" s="85" t="s">
        <v>9677</v>
      </c>
      <c r="F5869" s="85" t="s">
        <v>11</v>
      </c>
      <c r="G5869" s="85">
        <v>955712</v>
      </c>
      <c r="H5869" s="89"/>
      <c r="I5869" s="270" t="s">
        <v>11579</v>
      </c>
      <c r="J5869" s="89"/>
      <c r="K5869" s="89"/>
      <c r="L5869" s="89"/>
      <c r="M5869" s="89"/>
      <c r="N5869" s="271">
        <v>50</v>
      </c>
      <c r="O5869" s="271">
        <v>0</v>
      </c>
      <c r="P5869" s="89" t="s">
        <v>670</v>
      </c>
    </row>
    <row r="5870" spans="1:16" ht="76.5" hidden="1">
      <c r="A5870" s="268">
        <v>25</v>
      </c>
      <c r="B5870" s="89"/>
      <c r="C5870" s="269" t="s">
        <v>45</v>
      </c>
      <c r="D5870" s="84">
        <v>43616</v>
      </c>
      <c r="E5870" s="85" t="s">
        <v>9678</v>
      </c>
      <c r="F5870" s="85" t="s">
        <v>671</v>
      </c>
      <c r="G5870" s="85">
        <v>460659</v>
      </c>
      <c r="H5870" s="89"/>
      <c r="I5870" s="270" t="s">
        <v>11580</v>
      </c>
      <c r="J5870" s="89"/>
      <c r="K5870" s="89"/>
      <c r="L5870" s="89"/>
      <c r="M5870" s="89"/>
      <c r="N5870" s="271">
        <v>322461.65999999997</v>
      </c>
      <c r="O5870" s="271">
        <v>0</v>
      </c>
      <c r="P5870" s="89" t="s">
        <v>670</v>
      </c>
    </row>
    <row r="5871" spans="1:16" ht="76.5" hidden="1">
      <c r="A5871" s="268">
        <v>25</v>
      </c>
      <c r="B5871" s="89"/>
      <c r="C5871" s="269" t="s">
        <v>45</v>
      </c>
      <c r="D5871" s="84">
        <v>43616</v>
      </c>
      <c r="E5871" s="85" t="s">
        <v>9678</v>
      </c>
      <c r="F5871" s="85" t="s">
        <v>671</v>
      </c>
      <c r="G5871" s="85">
        <v>460660</v>
      </c>
      <c r="H5871" s="89"/>
      <c r="I5871" s="270" t="s">
        <v>11581</v>
      </c>
      <c r="J5871" s="89"/>
      <c r="K5871" s="89"/>
      <c r="L5871" s="89"/>
      <c r="M5871" s="89"/>
      <c r="N5871" s="271">
        <v>559840.6</v>
      </c>
      <c r="O5871" s="271">
        <v>0</v>
      </c>
      <c r="P5871" s="89" t="s">
        <v>670</v>
      </c>
    </row>
    <row r="5872" spans="1:16" ht="51" hidden="1">
      <c r="A5872" s="268" t="s">
        <v>559</v>
      </c>
      <c r="B5872" s="89"/>
      <c r="C5872" s="269" t="s">
        <v>760</v>
      </c>
      <c r="D5872" s="84">
        <v>43616</v>
      </c>
      <c r="E5872" s="85" t="s">
        <v>9679</v>
      </c>
      <c r="F5872" s="85" t="s">
        <v>628</v>
      </c>
      <c r="G5872" s="85">
        <v>464484</v>
      </c>
      <c r="H5872" s="89"/>
      <c r="I5872" s="270" t="s">
        <v>11582</v>
      </c>
      <c r="J5872" s="89"/>
      <c r="K5872" s="89"/>
      <c r="L5872" s="89"/>
      <c r="M5872" s="89"/>
      <c r="N5872" s="271">
        <v>0</v>
      </c>
      <c r="O5872" s="271">
        <v>258555.44</v>
      </c>
      <c r="P5872" s="89" t="s">
        <v>670</v>
      </c>
    </row>
    <row r="5873" spans="1:16" ht="76.5" hidden="1">
      <c r="A5873" s="268">
        <v>291</v>
      </c>
      <c r="B5873" s="89"/>
      <c r="C5873" s="269" t="s">
        <v>129</v>
      </c>
      <c r="D5873" s="84">
        <v>43616</v>
      </c>
      <c r="E5873" s="85" t="s">
        <v>9680</v>
      </c>
      <c r="F5873" s="85" t="s">
        <v>6</v>
      </c>
      <c r="G5873" s="85">
        <v>1126387</v>
      </c>
      <c r="H5873" s="89"/>
      <c r="I5873" s="270" t="s">
        <v>11583</v>
      </c>
      <c r="J5873" s="89"/>
      <c r="K5873" s="89"/>
      <c r="L5873" s="89"/>
      <c r="M5873" s="89"/>
      <c r="N5873" s="271">
        <v>0</v>
      </c>
      <c r="O5873" s="271">
        <v>13920</v>
      </c>
      <c r="P5873" s="89" t="s">
        <v>670</v>
      </c>
    </row>
    <row r="5874" spans="1:16" ht="76.5" hidden="1">
      <c r="A5874" s="268">
        <v>291</v>
      </c>
      <c r="B5874" s="89"/>
      <c r="C5874" s="269" t="s">
        <v>129</v>
      </c>
      <c r="D5874" s="84">
        <v>43616</v>
      </c>
      <c r="E5874" s="85" t="s">
        <v>9681</v>
      </c>
      <c r="F5874" s="85" t="s">
        <v>6</v>
      </c>
      <c r="G5874" s="85">
        <v>1126389</v>
      </c>
      <c r="H5874" s="89"/>
      <c r="I5874" s="270" t="s">
        <v>11583</v>
      </c>
      <c r="J5874" s="89"/>
      <c r="K5874" s="89"/>
      <c r="L5874" s="89"/>
      <c r="M5874" s="89"/>
      <c r="N5874" s="271">
        <v>0</v>
      </c>
      <c r="O5874" s="271">
        <v>17500.22</v>
      </c>
      <c r="P5874" s="89" t="s">
        <v>670</v>
      </c>
    </row>
    <row r="5875" spans="1:16" ht="76.5" hidden="1">
      <c r="A5875" s="268">
        <v>291</v>
      </c>
      <c r="B5875" s="89"/>
      <c r="C5875" s="269" t="s">
        <v>129</v>
      </c>
      <c r="D5875" s="84">
        <v>43616</v>
      </c>
      <c r="E5875" s="85" t="s">
        <v>9682</v>
      </c>
      <c r="F5875" s="85" t="s">
        <v>6</v>
      </c>
      <c r="G5875" s="85">
        <v>1126393</v>
      </c>
      <c r="H5875" s="89"/>
      <c r="I5875" s="270" t="s">
        <v>11583</v>
      </c>
      <c r="J5875" s="89"/>
      <c r="K5875" s="89"/>
      <c r="L5875" s="89"/>
      <c r="M5875" s="89"/>
      <c r="N5875" s="271">
        <v>0</v>
      </c>
      <c r="O5875" s="271">
        <v>2700.34</v>
      </c>
      <c r="P5875" s="89" t="s">
        <v>670</v>
      </c>
    </row>
    <row r="5876" spans="1:16" ht="51" hidden="1">
      <c r="A5876" s="268">
        <v>287</v>
      </c>
      <c r="B5876" s="89"/>
      <c r="C5876" s="269" t="s">
        <v>126</v>
      </c>
      <c r="D5876" s="84">
        <v>43616</v>
      </c>
      <c r="E5876" s="85" t="s">
        <v>9683</v>
      </c>
      <c r="F5876" s="85" t="s">
        <v>6</v>
      </c>
      <c r="G5876" s="85">
        <v>1126479</v>
      </c>
      <c r="H5876" s="89"/>
      <c r="I5876" s="270" t="s">
        <v>11584</v>
      </c>
      <c r="J5876" s="89"/>
      <c r="K5876" s="89"/>
      <c r="L5876" s="89"/>
      <c r="M5876" s="89"/>
      <c r="N5876" s="271">
        <v>0</v>
      </c>
      <c r="O5876" s="271">
        <v>32304</v>
      </c>
      <c r="P5876" s="89" t="s">
        <v>670</v>
      </c>
    </row>
    <row r="5877" spans="1:16" ht="89.25" hidden="1">
      <c r="A5877" s="268">
        <v>594</v>
      </c>
      <c r="B5877" s="89"/>
      <c r="C5877" s="269" t="s">
        <v>98</v>
      </c>
      <c r="D5877" s="84">
        <v>43616</v>
      </c>
      <c r="E5877" s="85" t="s">
        <v>9684</v>
      </c>
      <c r="F5877" s="85" t="s">
        <v>15</v>
      </c>
      <c r="G5877" s="85">
        <v>8168</v>
      </c>
      <c r="H5877" s="89"/>
      <c r="I5877" s="270" t="s">
        <v>11585</v>
      </c>
      <c r="J5877" s="89"/>
      <c r="K5877" s="89"/>
      <c r="L5877" s="89"/>
      <c r="M5877" s="89"/>
      <c r="N5877" s="271">
        <v>1513.17</v>
      </c>
      <c r="O5877" s="271">
        <v>0</v>
      </c>
      <c r="P5877" s="89" t="s">
        <v>670</v>
      </c>
    </row>
    <row r="5878" spans="1:16" ht="76.5" hidden="1">
      <c r="A5878" s="268">
        <v>16</v>
      </c>
      <c r="B5878" s="89"/>
      <c r="C5878" s="269" t="s">
        <v>43</v>
      </c>
      <c r="D5878" s="84">
        <v>43616</v>
      </c>
      <c r="E5878" s="85" t="s">
        <v>9685</v>
      </c>
      <c r="F5878" s="85" t="s">
        <v>629</v>
      </c>
      <c r="G5878" s="85">
        <v>8117</v>
      </c>
      <c r="H5878" s="89"/>
      <c r="I5878" s="270" t="s">
        <v>11586</v>
      </c>
      <c r="J5878" s="89"/>
      <c r="K5878" s="89"/>
      <c r="L5878" s="89"/>
      <c r="M5878" s="89"/>
      <c r="N5878" s="271">
        <v>21.13</v>
      </c>
      <c r="O5878" s="271">
        <v>0</v>
      </c>
      <c r="P5878" s="89" t="s">
        <v>670</v>
      </c>
    </row>
    <row r="5879" spans="1:16" ht="89.25" hidden="1">
      <c r="A5879" s="268">
        <v>10</v>
      </c>
      <c r="B5879" s="89"/>
      <c r="C5879" s="269" t="s">
        <v>41</v>
      </c>
      <c r="D5879" s="84">
        <v>43616</v>
      </c>
      <c r="E5879" s="85" t="s">
        <v>9686</v>
      </c>
      <c r="F5879" s="85" t="s">
        <v>13</v>
      </c>
      <c r="G5879" s="85">
        <v>955772</v>
      </c>
      <c r="H5879" s="89"/>
      <c r="I5879" s="270" t="s">
        <v>11587</v>
      </c>
      <c r="J5879" s="89"/>
      <c r="K5879" s="89"/>
      <c r="L5879" s="89"/>
      <c r="M5879" s="89"/>
      <c r="N5879" s="271">
        <v>348</v>
      </c>
      <c r="O5879" s="271">
        <v>0</v>
      </c>
      <c r="P5879" s="89" t="s">
        <v>670</v>
      </c>
    </row>
    <row r="5880" spans="1:16" ht="89.25" hidden="1">
      <c r="A5880" s="268">
        <v>10</v>
      </c>
      <c r="B5880" s="89"/>
      <c r="C5880" s="269" t="s">
        <v>41</v>
      </c>
      <c r="D5880" s="84">
        <v>43616</v>
      </c>
      <c r="E5880" s="85" t="s">
        <v>9687</v>
      </c>
      <c r="F5880" s="85" t="s">
        <v>11</v>
      </c>
      <c r="G5880" s="85">
        <v>955772</v>
      </c>
      <c r="H5880" s="89"/>
      <c r="I5880" s="270" t="s">
        <v>11588</v>
      </c>
      <c r="J5880" s="89"/>
      <c r="K5880" s="89"/>
      <c r="L5880" s="89"/>
      <c r="M5880" s="89"/>
      <c r="N5880" s="271">
        <v>50</v>
      </c>
      <c r="O5880" s="271">
        <v>0</v>
      </c>
      <c r="P5880" s="89" t="s">
        <v>670</v>
      </c>
    </row>
    <row r="5881" spans="1:16" ht="51" hidden="1">
      <c r="A5881" s="268">
        <v>117</v>
      </c>
      <c r="B5881" s="89"/>
      <c r="C5881" s="269" t="s">
        <v>62</v>
      </c>
      <c r="D5881" s="84">
        <v>43616</v>
      </c>
      <c r="E5881" s="85" t="s">
        <v>9688</v>
      </c>
      <c r="F5881" s="85" t="s">
        <v>11</v>
      </c>
      <c r="G5881" s="85">
        <v>955786</v>
      </c>
      <c r="H5881" s="89"/>
      <c r="I5881" s="270" t="s">
        <v>11589</v>
      </c>
      <c r="J5881" s="89"/>
      <c r="K5881" s="89"/>
      <c r="L5881" s="89"/>
      <c r="M5881" s="89"/>
      <c r="N5881" s="271">
        <v>50</v>
      </c>
      <c r="O5881" s="271">
        <v>0</v>
      </c>
      <c r="P5881" s="89" t="s">
        <v>670</v>
      </c>
    </row>
    <row r="5882" spans="1:16" ht="51" hidden="1">
      <c r="A5882" s="268">
        <v>117</v>
      </c>
      <c r="B5882" s="89"/>
      <c r="C5882" s="269" t="s">
        <v>62</v>
      </c>
      <c r="D5882" s="84">
        <v>43616</v>
      </c>
      <c r="E5882" s="85" t="s">
        <v>9689</v>
      </c>
      <c r="F5882" s="85" t="s">
        <v>11</v>
      </c>
      <c r="G5882" s="85">
        <v>955787</v>
      </c>
      <c r="H5882" s="89"/>
      <c r="I5882" s="270" t="s">
        <v>11590</v>
      </c>
      <c r="J5882" s="89"/>
      <c r="K5882" s="89"/>
      <c r="L5882" s="89"/>
      <c r="M5882" s="89"/>
      <c r="N5882" s="271">
        <v>50</v>
      </c>
      <c r="O5882" s="271">
        <v>0</v>
      </c>
      <c r="P5882" s="89" t="s">
        <v>670</v>
      </c>
    </row>
    <row r="5883" spans="1:16" ht="51" hidden="1">
      <c r="A5883" s="268">
        <v>119</v>
      </c>
      <c r="B5883" s="89"/>
      <c r="C5883" s="269" t="s">
        <v>63</v>
      </c>
      <c r="D5883" s="84">
        <v>43616</v>
      </c>
      <c r="E5883" s="85" t="s">
        <v>9690</v>
      </c>
      <c r="F5883" s="85" t="s">
        <v>11</v>
      </c>
      <c r="G5883" s="85">
        <v>955789</v>
      </c>
      <c r="H5883" s="89"/>
      <c r="I5883" s="270" t="s">
        <v>11591</v>
      </c>
      <c r="J5883" s="89"/>
      <c r="K5883" s="89"/>
      <c r="L5883" s="89"/>
      <c r="M5883" s="89"/>
      <c r="N5883" s="271">
        <v>50</v>
      </c>
      <c r="O5883" s="271">
        <v>0</v>
      </c>
      <c r="P5883" s="89" t="s">
        <v>670</v>
      </c>
    </row>
    <row r="5884" spans="1:16" ht="51" hidden="1">
      <c r="A5884" s="268">
        <v>117</v>
      </c>
      <c r="B5884" s="89"/>
      <c r="C5884" s="269" t="s">
        <v>62</v>
      </c>
      <c r="D5884" s="84">
        <v>43616</v>
      </c>
      <c r="E5884" s="85" t="s">
        <v>9691</v>
      </c>
      <c r="F5884" s="85" t="s">
        <v>11</v>
      </c>
      <c r="G5884" s="85">
        <v>955790</v>
      </c>
      <c r="H5884" s="89"/>
      <c r="I5884" s="270" t="s">
        <v>11592</v>
      </c>
      <c r="J5884" s="89"/>
      <c r="K5884" s="89"/>
      <c r="L5884" s="89"/>
      <c r="M5884" s="89"/>
      <c r="N5884" s="271">
        <v>50</v>
      </c>
      <c r="O5884" s="271">
        <v>0</v>
      </c>
      <c r="P5884" s="89" t="s">
        <v>670</v>
      </c>
    </row>
    <row r="5885" spans="1:16" ht="76.5" hidden="1">
      <c r="A5885" s="268" t="s">
        <v>557</v>
      </c>
      <c r="B5885" s="89"/>
      <c r="C5885" s="269" t="s">
        <v>781</v>
      </c>
      <c r="D5885" s="84">
        <v>43616</v>
      </c>
      <c r="E5885" s="85" t="s">
        <v>9692</v>
      </c>
      <c r="F5885" s="85" t="s">
        <v>6</v>
      </c>
      <c r="G5885" s="85">
        <v>1126549</v>
      </c>
      <c r="H5885" s="89"/>
      <c r="I5885" s="270" t="s">
        <v>11593</v>
      </c>
      <c r="J5885" s="89"/>
      <c r="K5885" s="89"/>
      <c r="L5885" s="89"/>
      <c r="M5885" s="89"/>
      <c r="N5885" s="271">
        <v>0</v>
      </c>
      <c r="O5885" s="271">
        <v>60000</v>
      </c>
      <c r="P5885" s="89" t="s">
        <v>670</v>
      </c>
    </row>
    <row r="5886" spans="1:16" ht="51" hidden="1">
      <c r="A5886" s="268">
        <v>117</v>
      </c>
      <c r="B5886" s="89"/>
      <c r="C5886" s="269" t="s">
        <v>62</v>
      </c>
      <c r="D5886" s="84">
        <v>43616</v>
      </c>
      <c r="E5886" s="85" t="s">
        <v>9693</v>
      </c>
      <c r="F5886" s="85" t="s">
        <v>11</v>
      </c>
      <c r="G5886" s="85">
        <v>955864</v>
      </c>
      <c r="H5886" s="89"/>
      <c r="I5886" s="270" t="s">
        <v>11594</v>
      </c>
      <c r="J5886" s="89"/>
      <c r="K5886" s="89"/>
      <c r="L5886" s="89"/>
      <c r="M5886" s="89"/>
      <c r="N5886" s="271">
        <v>50</v>
      </c>
      <c r="O5886" s="271">
        <v>0</v>
      </c>
      <c r="P5886" s="89" t="s">
        <v>670</v>
      </c>
    </row>
    <row r="5887" spans="1:16" ht="51" hidden="1">
      <c r="A5887" s="268">
        <v>119</v>
      </c>
      <c r="B5887" s="89"/>
      <c r="C5887" s="269" t="s">
        <v>63</v>
      </c>
      <c r="D5887" s="84">
        <v>43616</v>
      </c>
      <c r="E5887" s="85" t="s">
        <v>9694</v>
      </c>
      <c r="F5887" s="85" t="s">
        <v>11</v>
      </c>
      <c r="G5887" s="85">
        <v>955865</v>
      </c>
      <c r="H5887" s="89"/>
      <c r="I5887" s="270" t="s">
        <v>11595</v>
      </c>
      <c r="J5887" s="89"/>
      <c r="K5887" s="89"/>
      <c r="L5887" s="89"/>
      <c r="M5887" s="89"/>
      <c r="N5887" s="271">
        <v>50</v>
      </c>
      <c r="O5887" s="271">
        <v>0</v>
      </c>
      <c r="P5887" s="89" t="s">
        <v>670</v>
      </c>
    </row>
    <row r="5888" spans="1:16" ht="51" hidden="1">
      <c r="A5888" s="268">
        <v>119</v>
      </c>
      <c r="B5888" s="89"/>
      <c r="C5888" s="269" t="s">
        <v>63</v>
      </c>
      <c r="D5888" s="84">
        <v>43616</v>
      </c>
      <c r="E5888" s="85" t="s">
        <v>9695</v>
      </c>
      <c r="F5888" s="85" t="s">
        <v>11</v>
      </c>
      <c r="G5888" s="85">
        <v>955866</v>
      </c>
      <c r="H5888" s="89"/>
      <c r="I5888" s="270" t="s">
        <v>11596</v>
      </c>
      <c r="J5888" s="89"/>
      <c r="K5888" s="89"/>
      <c r="L5888" s="89"/>
      <c r="M5888" s="89"/>
      <c r="N5888" s="271">
        <v>50</v>
      </c>
      <c r="O5888" s="271">
        <v>0</v>
      </c>
      <c r="P5888" s="89" t="s">
        <v>670</v>
      </c>
    </row>
    <row r="5889" spans="1:16" ht="51" hidden="1">
      <c r="A5889" s="268">
        <v>513</v>
      </c>
      <c r="B5889" s="89"/>
      <c r="C5889" s="269" t="s">
        <v>171</v>
      </c>
      <c r="D5889" s="84">
        <v>43616</v>
      </c>
      <c r="E5889" s="85" t="s">
        <v>9696</v>
      </c>
      <c r="F5889" s="85" t="s">
        <v>11</v>
      </c>
      <c r="G5889" s="85">
        <v>955868</v>
      </c>
      <c r="H5889" s="89"/>
      <c r="I5889" s="270" t="s">
        <v>11597</v>
      </c>
      <c r="J5889" s="89"/>
      <c r="K5889" s="89"/>
      <c r="L5889" s="89"/>
      <c r="M5889" s="89"/>
      <c r="N5889" s="271">
        <v>50</v>
      </c>
      <c r="O5889" s="271">
        <v>0</v>
      </c>
      <c r="P5889" s="89" t="s">
        <v>670</v>
      </c>
    </row>
    <row r="5890" spans="1:16">
      <c r="A5890" s="209"/>
      <c r="B5890" s="210"/>
      <c r="C5890" s="211"/>
      <c r="D5890" s="217"/>
      <c r="E5890" s="210"/>
      <c r="F5890" s="210"/>
      <c r="G5890" s="210"/>
      <c r="H5890" s="210"/>
      <c r="I5890" s="212"/>
      <c r="J5890" s="210"/>
      <c r="K5890" s="210"/>
      <c r="L5890" s="210"/>
      <c r="M5890" s="210"/>
      <c r="N5890" s="213"/>
      <c r="O5890" s="213"/>
      <c r="P5890" s="210"/>
    </row>
    <row r="5891" spans="1:16" ht="18.75">
      <c r="A5891" s="251"/>
      <c r="B5891" s="252"/>
      <c r="C5891" s="211"/>
      <c r="D5891" s="210"/>
      <c r="E5891" s="210"/>
      <c r="F5891" s="210"/>
      <c r="G5891" s="210"/>
      <c r="H5891" s="210"/>
      <c r="I5891" s="355" t="s">
        <v>571</v>
      </c>
      <c r="J5891" s="355"/>
      <c r="K5891" s="355"/>
      <c r="L5891" s="355"/>
      <c r="M5891" s="355"/>
      <c r="N5891" s="249">
        <f>+SUBTOTAL(9,N10:N5889)</f>
        <v>0</v>
      </c>
      <c r="O5891" s="249">
        <f>+SUBTOTAL(9,O10:O5889)</f>
        <v>232900447.36999953</v>
      </c>
      <c r="P5891" s="210"/>
    </row>
    <row r="5892" spans="1:16">
      <c r="A5892" s="210"/>
      <c r="B5892" s="210"/>
      <c r="C5892" s="211"/>
      <c r="D5892" s="210"/>
      <c r="E5892" s="210"/>
      <c r="F5892" s="210"/>
      <c r="G5892" s="210"/>
      <c r="H5892" s="210"/>
      <c r="I5892" s="212"/>
      <c r="J5892" s="210"/>
      <c r="K5892" s="210"/>
      <c r="L5892" s="210"/>
      <c r="M5892" s="210"/>
      <c r="N5892" s="213"/>
      <c r="O5892" s="213"/>
      <c r="P5892" s="210"/>
    </row>
    <row r="5893" spans="1:16">
      <c r="A5893" s="210"/>
      <c r="B5893" s="210"/>
      <c r="C5893" s="211"/>
      <c r="D5893" s="210"/>
      <c r="E5893" s="210"/>
      <c r="F5893" s="210"/>
      <c r="G5893" s="210"/>
      <c r="H5893" s="210"/>
      <c r="I5893" s="212"/>
      <c r="J5893" s="210"/>
      <c r="K5893" s="210"/>
      <c r="L5893" s="210"/>
      <c r="M5893" s="210"/>
      <c r="N5893" s="213"/>
      <c r="O5893" s="213"/>
      <c r="P5893" s="210"/>
    </row>
    <row r="5894" spans="1:16">
      <c r="A5894" s="210"/>
      <c r="B5894" s="210"/>
      <c r="C5894" s="211"/>
      <c r="D5894" s="210"/>
      <c r="E5894" s="210"/>
      <c r="F5894" s="210"/>
      <c r="G5894" s="210"/>
      <c r="H5894" s="210"/>
      <c r="I5894" s="212"/>
      <c r="J5894" s="210"/>
      <c r="K5894" s="210"/>
      <c r="L5894" s="210"/>
      <c r="M5894" s="210"/>
      <c r="N5894" s="213"/>
      <c r="O5894" s="213"/>
      <c r="P5894" s="210"/>
    </row>
    <row r="5895" spans="1:16">
      <c r="A5895" s="210"/>
      <c r="B5895" s="210"/>
      <c r="C5895" s="211"/>
      <c r="D5895" s="210"/>
      <c r="E5895" s="210"/>
      <c r="F5895" s="210"/>
      <c r="G5895" s="210"/>
      <c r="H5895" s="210"/>
      <c r="I5895" s="212"/>
      <c r="J5895" s="210"/>
      <c r="K5895" s="210"/>
      <c r="L5895" s="210"/>
      <c r="M5895" s="210"/>
      <c r="N5895" s="213"/>
      <c r="O5895" s="213"/>
      <c r="P5895" s="210"/>
    </row>
    <row r="5896" spans="1:16">
      <c r="A5896" s="210"/>
      <c r="B5896" s="210"/>
      <c r="C5896" s="211"/>
      <c r="D5896" s="210"/>
      <c r="E5896" s="210"/>
      <c r="F5896" s="210"/>
      <c r="G5896" s="210"/>
      <c r="H5896" s="210"/>
      <c r="I5896" s="212"/>
      <c r="J5896" s="210"/>
      <c r="K5896" s="210"/>
      <c r="L5896" s="210"/>
      <c r="M5896" s="210"/>
      <c r="N5896" s="213"/>
      <c r="O5896" s="213"/>
      <c r="P5896" s="210"/>
    </row>
    <row r="5897" spans="1:16">
      <c r="A5897" s="210"/>
      <c r="B5897" s="210"/>
      <c r="C5897" s="211"/>
      <c r="D5897" s="210"/>
      <c r="E5897" s="210"/>
      <c r="F5897" s="210"/>
      <c r="G5897" s="210"/>
      <c r="H5897" s="210"/>
      <c r="I5897" s="212"/>
      <c r="J5897" s="210"/>
      <c r="K5897" s="210"/>
      <c r="L5897" s="210"/>
      <c r="M5897" s="210"/>
      <c r="N5897" s="213"/>
      <c r="O5897" s="213"/>
      <c r="P5897" s="210"/>
    </row>
    <row r="5898" spans="1:16" s="98" customFormat="1">
      <c r="A5898" s="210"/>
      <c r="B5898" s="210"/>
      <c r="C5898" s="211"/>
      <c r="D5898" s="210"/>
      <c r="E5898" s="210"/>
      <c r="F5898" s="210"/>
      <c r="G5898" s="210"/>
      <c r="H5898" s="210"/>
      <c r="I5898" s="212"/>
      <c r="J5898" s="210"/>
      <c r="K5898" s="210"/>
      <c r="L5898" s="210"/>
      <c r="M5898" s="210"/>
      <c r="N5898" s="213"/>
      <c r="O5898" s="213"/>
      <c r="P5898" s="210"/>
    </row>
    <row r="5899" spans="1:16" s="98" customFormat="1">
      <c r="A5899" s="210"/>
      <c r="B5899" s="210"/>
      <c r="C5899" s="211"/>
      <c r="D5899" s="210"/>
      <c r="E5899" s="210"/>
      <c r="F5899" s="210"/>
      <c r="G5899" s="210"/>
      <c r="H5899" s="210"/>
      <c r="I5899" s="212"/>
      <c r="J5899" s="210"/>
      <c r="K5899" s="210"/>
      <c r="L5899" s="210"/>
      <c r="M5899" s="210"/>
      <c r="N5899" s="213"/>
      <c r="O5899" s="213"/>
      <c r="P5899" s="210"/>
    </row>
    <row r="5900" spans="1:16" s="98" customFormat="1">
      <c r="A5900" s="210"/>
      <c r="B5900" s="210"/>
      <c r="C5900" s="353"/>
      <c r="D5900" s="353"/>
      <c r="E5900" s="353"/>
      <c r="F5900" s="250"/>
      <c r="G5900" s="250"/>
      <c r="H5900" s="250"/>
      <c r="I5900" s="253"/>
      <c r="J5900" s="250"/>
      <c r="K5900" s="250"/>
      <c r="L5900" s="250"/>
      <c r="M5900" s="250"/>
      <c r="N5900" s="354"/>
      <c r="O5900" s="354"/>
      <c r="P5900" s="354"/>
    </row>
    <row r="5901" spans="1:16" s="98" customFormat="1">
      <c r="A5901" s="210"/>
      <c r="B5901" s="210"/>
      <c r="C5901" s="211"/>
      <c r="D5901" s="210"/>
      <c r="E5901" s="210"/>
      <c r="F5901" s="210"/>
      <c r="G5901" s="210"/>
      <c r="H5901" s="210"/>
      <c r="I5901" s="212"/>
      <c r="J5901" s="210"/>
      <c r="K5901" s="210"/>
      <c r="L5901" s="210"/>
      <c r="M5901" s="210"/>
      <c r="N5901" s="213"/>
      <c r="O5901" s="213"/>
      <c r="P5901" s="210"/>
    </row>
    <row r="5902" spans="1:16" s="98" customFormat="1">
      <c r="A5902" s="210"/>
      <c r="B5902" s="210"/>
      <c r="C5902" s="211"/>
      <c r="D5902" s="210"/>
      <c r="E5902" s="210"/>
      <c r="F5902" s="210"/>
      <c r="G5902" s="210"/>
      <c r="H5902" s="210"/>
      <c r="I5902" s="212"/>
      <c r="J5902" s="210"/>
      <c r="K5902" s="210"/>
      <c r="L5902" s="210"/>
      <c r="M5902" s="210"/>
      <c r="N5902" s="213"/>
      <c r="O5902" s="213"/>
      <c r="P5902" s="210"/>
    </row>
    <row r="5903" spans="1:16" s="98" customFormat="1">
      <c r="A5903" s="210"/>
      <c r="B5903" s="210"/>
      <c r="C5903" s="211"/>
      <c r="D5903" s="210"/>
      <c r="E5903" s="210"/>
      <c r="F5903" s="210"/>
      <c r="G5903" s="210"/>
      <c r="H5903" s="210"/>
      <c r="I5903" s="212"/>
      <c r="J5903" s="210"/>
      <c r="K5903" s="210"/>
      <c r="L5903" s="210"/>
      <c r="M5903" s="210"/>
      <c r="N5903" s="213"/>
      <c r="O5903" s="213"/>
      <c r="P5903" s="210"/>
    </row>
    <row r="5904" spans="1:16" s="98" customFormat="1">
      <c r="A5904" s="210"/>
      <c r="B5904" s="210"/>
      <c r="C5904" s="211"/>
      <c r="D5904" s="210"/>
      <c r="E5904" s="210"/>
      <c r="F5904" s="210"/>
      <c r="G5904" s="210"/>
      <c r="H5904" s="210"/>
      <c r="I5904" s="212"/>
      <c r="J5904" s="210"/>
      <c r="K5904" s="210"/>
      <c r="L5904" s="210"/>
      <c r="M5904" s="210"/>
      <c r="N5904" s="213"/>
      <c r="O5904" s="213"/>
      <c r="P5904" s="210"/>
    </row>
  </sheetData>
  <sheetProtection algorithmName="SHA-512" hashValue="Yh9u6RQPJqGt9MR+J9olqG5mHV+syKpV6FdsXs68V21uAMVQzK+9cFaN5kKUqKHB+g0j9neZWakXB1kUSyvSjQ==" saltValue="MKCv6bURFPizlfpBLiAZBA==" spinCount="100000" sheet="1" objects="1" scenarios="1" formatCells="0" formatColumns="0" formatRows="0" insertColumns="0" insertRows="0" insertHyperlinks="0" sort="0" autoFilter="0" pivotTables="0"/>
  <protectedRanges>
    <protectedRange sqref="B10:B5890" name="Rango2"/>
    <protectedRange sqref="J10:M5890" name="Compr"/>
    <protectedRange sqref="H10:H5890" name="Rango3"/>
  </protectedRanges>
  <autoFilter ref="A8:P5889">
    <filterColumn colId="5">
      <filters>
        <filter val="BOD"/>
      </filters>
    </filterColumn>
  </autoFilter>
  <mergeCells count="22">
    <mergeCell ref="C5900:E5900"/>
    <mergeCell ref="N5900:P5900"/>
    <mergeCell ref="I5891:M5891"/>
    <mergeCell ref="F8:F9"/>
    <mergeCell ref="G8:G9"/>
    <mergeCell ref="H8:H9"/>
    <mergeCell ref="I8:I9"/>
    <mergeCell ref="J8:J9"/>
    <mergeCell ref="N8:N9"/>
    <mergeCell ref="O8:O9"/>
    <mergeCell ref="P8:P9"/>
    <mergeCell ref="A8:A9"/>
    <mergeCell ref="B8:B9"/>
    <mergeCell ref="C8:C9"/>
    <mergeCell ref="D8:D9"/>
    <mergeCell ref="E8:E9"/>
    <mergeCell ref="J7:K7"/>
    <mergeCell ref="L7:M7"/>
    <mergeCell ref="N7:O7"/>
    <mergeCell ref="K8:K9"/>
    <mergeCell ref="L8:L9"/>
    <mergeCell ref="M8:M9"/>
  </mergeCells>
  <pageMargins left="0.39370078740157483" right="0.19685039370078741" top="0.31496062992125984" bottom="0.74803149606299213" header="0.31496062992125984" footer="0.31496062992125984"/>
  <pageSetup scale="6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Q313"/>
  <sheetViews>
    <sheetView view="pageBreakPreview" zoomScaleNormal="100" zoomScaleSheetLayoutView="100" workbookViewId="0">
      <pane ySplit="9" topLeftCell="A10" activePane="bottomLeft" state="frozen"/>
      <selection activeCell="D26" sqref="D26"/>
      <selection pane="bottomLeft" activeCell="A2" sqref="A2"/>
    </sheetView>
  </sheetViews>
  <sheetFormatPr baseColWidth="10" defaultRowHeight="12.75"/>
  <cols>
    <col min="1" max="1" width="7.140625" style="87" customWidth="1"/>
    <col min="2" max="2" width="4.140625" style="87" bestFit="1" customWidth="1"/>
    <col min="3" max="3" width="15.5703125" style="144" customWidth="1"/>
    <col min="4" max="4" width="12.28515625" style="169" bestFit="1" customWidth="1"/>
    <col min="5" max="5" width="12.140625" style="87" customWidth="1"/>
    <col min="6" max="6" width="9.42578125" style="87" customWidth="1"/>
    <col min="7" max="7" width="12.42578125" style="87" customWidth="1"/>
    <col min="8" max="8" width="50.28515625" style="94" customWidth="1"/>
    <col min="9" max="12" width="7.28515625" style="87" customWidth="1"/>
    <col min="13" max="13" width="15" style="153" customWidth="1"/>
    <col min="14" max="14" width="14.42578125" style="153" customWidth="1"/>
    <col min="15" max="16" width="15.85546875" style="153" bestFit="1" customWidth="1"/>
    <col min="17" max="17" width="14.5703125" style="87" customWidth="1"/>
    <col min="18" max="16384" width="11.42578125" style="83"/>
  </cols>
  <sheetData>
    <row r="1" spans="1:17" s="96" customFormat="1">
      <c r="A1" s="160" t="s">
        <v>34</v>
      </c>
      <c r="B1" s="160"/>
      <c r="C1" s="160"/>
      <c r="D1" s="166"/>
      <c r="E1" s="160"/>
      <c r="F1" s="160"/>
      <c r="G1" s="160"/>
      <c r="H1" s="160"/>
      <c r="I1" s="160"/>
      <c r="J1" s="160"/>
      <c r="K1" s="95"/>
      <c r="L1" s="95"/>
      <c r="M1" s="156"/>
      <c r="N1" s="156"/>
      <c r="O1" s="156"/>
      <c r="P1" s="156"/>
      <c r="Q1" s="95"/>
    </row>
    <row r="2" spans="1:17" s="96" customFormat="1" ht="15.75">
      <c r="A2" s="160" t="s">
        <v>733</v>
      </c>
      <c r="B2" s="160"/>
      <c r="C2" s="160"/>
      <c r="D2" s="166"/>
      <c r="E2" s="160"/>
      <c r="F2" s="160"/>
      <c r="G2" s="160"/>
      <c r="H2" s="160"/>
      <c r="I2" s="160"/>
      <c r="J2" s="160"/>
      <c r="K2" s="95"/>
      <c r="L2" s="95"/>
      <c r="M2" s="156"/>
      <c r="N2" s="156"/>
      <c r="O2" s="156"/>
      <c r="P2" s="156"/>
      <c r="Q2" s="95"/>
    </row>
    <row r="3" spans="1:17" s="96" customFormat="1">
      <c r="A3" s="160" t="s">
        <v>36</v>
      </c>
      <c r="B3" s="160"/>
      <c r="C3" s="160"/>
      <c r="D3" s="166"/>
      <c r="E3" s="160"/>
      <c r="F3" s="160"/>
      <c r="G3" s="160"/>
      <c r="H3" s="160"/>
      <c r="I3" s="160"/>
      <c r="J3" s="160"/>
      <c r="K3" s="95"/>
      <c r="L3" s="95"/>
      <c r="M3" s="156"/>
      <c r="N3" s="156"/>
      <c r="O3" s="156"/>
      <c r="P3" s="156"/>
      <c r="Q3" s="95"/>
    </row>
    <row r="4" spans="1:17" s="96" customFormat="1">
      <c r="A4" s="160" t="str">
        <f>+'CUT MN'!A4</f>
        <v>CORRESPONDIENTE AL PERIODO DE ENERO A MAYO DE 2019</v>
      </c>
      <c r="B4" s="160"/>
      <c r="C4" s="160"/>
      <c r="D4" s="166"/>
      <c r="E4" s="160"/>
      <c r="F4" s="160"/>
      <c r="G4" s="160"/>
      <c r="H4" s="160"/>
      <c r="I4" s="160"/>
      <c r="J4" s="160"/>
      <c r="K4" s="95"/>
      <c r="L4" s="95"/>
      <c r="M4" s="156"/>
      <c r="N4" s="156"/>
      <c r="O4" s="156"/>
      <c r="P4" s="156"/>
      <c r="Q4" s="95"/>
    </row>
    <row r="5" spans="1:17" s="96" customFormat="1">
      <c r="A5" s="86" t="str">
        <f>+'CUT MN'!A5</f>
        <v>ACTUALIZADO AL : 6 de Junio de 2019</v>
      </c>
      <c r="B5" s="86"/>
      <c r="C5" s="86"/>
      <c r="D5" s="167"/>
      <c r="E5" s="86"/>
      <c r="F5" s="86"/>
      <c r="G5" s="86"/>
      <c r="H5" s="86"/>
      <c r="I5" s="86"/>
      <c r="J5" s="86"/>
      <c r="K5" s="95"/>
      <c r="L5" s="95"/>
      <c r="M5" s="156"/>
      <c r="N5" s="156"/>
      <c r="O5" s="156"/>
      <c r="P5" s="156"/>
      <c r="Q5" s="95"/>
    </row>
    <row r="6" spans="1:17" s="96" customFormat="1">
      <c r="A6" s="86"/>
      <c r="B6" s="81"/>
      <c r="C6" s="81"/>
      <c r="D6" s="97"/>
      <c r="E6" s="81"/>
      <c r="F6" s="81"/>
      <c r="G6" s="81"/>
      <c r="H6" s="91"/>
      <c r="I6" s="82"/>
      <c r="J6" s="95"/>
      <c r="K6" s="95"/>
      <c r="L6" s="95"/>
      <c r="M6" s="156"/>
      <c r="N6" s="156"/>
      <c r="O6" s="156"/>
      <c r="P6" s="156"/>
      <c r="Q6" s="95"/>
    </row>
    <row r="7" spans="1:17">
      <c r="A7" s="88"/>
      <c r="B7" s="88"/>
      <c r="C7" s="143"/>
      <c r="D7" s="168"/>
      <c r="E7" s="88"/>
      <c r="F7" s="88"/>
      <c r="G7" s="88"/>
      <c r="H7" s="92"/>
      <c r="I7" s="351" t="s">
        <v>691</v>
      </c>
      <c r="J7" s="351"/>
      <c r="K7" s="351" t="s">
        <v>690</v>
      </c>
      <c r="L7" s="358"/>
      <c r="M7" s="350"/>
      <c r="N7" s="350"/>
      <c r="O7" s="357"/>
      <c r="P7" s="357"/>
      <c r="Q7" s="88"/>
    </row>
    <row r="8" spans="1:17" s="87" customFormat="1" ht="12" customHeight="1">
      <c r="A8" s="351" t="s">
        <v>692</v>
      </c>
      <c r="B8" s="351" t="s">
        <v>693</v>
      </c>
      <c r="C8" s="352" t="s">
        <v>703</v>
      </c>
      <c r="D8" s="360" t="s">
        <v>687</v>
      </c>
      <c r="E8" s="352" t="s">
        <v>686</v>
      </c>
      <c r="F8" s="352" t="s">
        <v>688</v>
      </c>
      <c r="G8" s="351" t="s">
        <v>710</v>
      </c>
      <c r="H8" s="352" t="s">
        <v>689</v>
      </c>
      <c r="I8" s="351" t="s">
        <v>695</v>
      </c>
      <c r="J8" s="351" t="s">
        <v>696</v>
      </c>
      <c r="K8" s="351" t="s">
        <v>694</v>
      </c>
      <c r="L8" s="351" t="s">
        <v>697</v>
      </c>
      <c r="M8" s="356" t="s">
        <v>700</v>
      </c>
      <c r="N8" s="356" t="s">
        <v>707</v>
      </c>
      <c r="O8" s="356" t="s">
        <v>698</v>
      </c>
      <c r="P8" s="356" t="s">
        <v>708</v>
      </c>
      <c r="Q8" s="352" t="s">
        <v>706</v>
      </c>
    </row>
    <row r="9" spans="1:17" s="87" customFormat="1">
      <c r="A9" s="351"/>
      <c r="B9" s="351"/>
      <c r="C9" s="352"/>
      <c r="D9" s="360"/>
      <c r="E9" s="352"/>
      <c r="F9" s="352"/>
      <c r="G9" s="351"/>
      <c r="H9" s="352"/>
      <c r="I9" s="351"/>
      <c r="J9" s="351"/>
      <c r="K9" s="351"/>
      <c r="L9" s="351"/>
      <c r="M9" s="356"/>
      <c r="N9" s="356"/>
      <c r="O9" s="356"/>
      <c r="P9" s="356"/>
      <c r="Q9" s="352"/>
    </row>
    <row r="10" spans="1:17" ht="51">
      <c r="A10" s="89" t="s">
        <v>556</v>
      </c>
      <c r="B10" s="89"/>
      <c r="C10" s="90" t="s">
        <v>616</v>
      </c>
      <c r="D10" s="145">
        <v>43468</v>
      </c>
      <c r="E10" s="85" t="s">
        <v>23</v>
      </c>
      <c r="F10" s="280">
        <v>18579</v>
      </c>
      <c r="G10" s="89"/>
      <c r="H10" s="93" t="s">
        <v>2839</v>
      </c>
      <c r="I10" s="89"/>
      <c r="J10" s="89"/>
      <c r="K10" s="89"/>
      <c r="L10" s="89"/>
      <c r="M10" s="152">
        <v>0</v>
      </c>
      <c r="N10" s="152">
        <v>0</v>
      </c>
      <c r="O10" s="152">
        <v>0</v>
      </c>
      <c r="P10" s="152">
        <v>0.01</v>
      </c>
      <c r="Q10" s="89" t="s">
        <v>670</v>
      </c>
    </row>
    <row r="11" spans="1:17" ht="63.75">
      <c r="A11" s="89" t="s">
        <v>557</v>
      </c>
      <c r="B11" s="89"/>
      <c r="C11" s="90" t="s">
        <v>781</v>
      </c>
      <c r="D11" s="145">
        <v>43472</v>
      </c>
      <c r="E11" s="85" t="s">
        <v>20</v>
      </c>
      <c r="F11" s="280">
        <v>11689</v>
      </c>
      <c r="G11" s="89"/>
      <c r="H11" s="93" t="s">
        <v>2840</v>
      </c>
      <c r="I11" s="89"/>
      <c r="J11" s="89"/>
      <c r="K11" s="89"/>
      <c r="L11" s="89"/>
      <c r="M11" s="152">
        <v>4947848.68</v>
      </c>
      <c r="N11" s="152">
        <v>0</v>
      </c>
      <c r="O11" s="152">
        <v>33942241.939999998</v>
      </c>
      <c r="P11" s="152">
        <v>0</v>
      </c>
      <c r="Q11" s="89" t="s">
        <v>670</v>
      </c>
    </row>
    <row r="12" spans="1:17" ht="63.75">
      <c r="A12" s="89" t="s">
        <v>557</v>
      </c>
      <c r="B12" s="89"/>
      <c r="C12" s="90" t="s">
        <v>781</v>
      </c>
      <c r="D12" s="145">
        <v>43472</v>
      </c>
      <c r="E12" s="85" t="s">
        <v>20</v>
      </c>
      <c r="F12" s="280">
        <v>11690</v>
      </c>
      <c r="G12" s="89"/>
      <c r="H12" s="93" t="s">
        <v>2841</v>
      </c>
      <c r="I12" s="89"/>
      <c r="J12" s="89"/>
      <c r="K12" s="89"/>
      <c r="L12" s="89"/>
      <c r="M12" s="152">
        <v>2874839.28</v>
      </c>
      <c r="N12" s="152">
        <v>0</v>
      </c>
      <c r="O12" s="152">
        <v>19721397.460000001</v>
      </c>
      <c r="P12" s="152">
        <v>0</v>
      </c>
      <c r="Q12" s="89" t="s">
        <v>670</v>
      </c>
    </row>
    <row r="13" spans="1:17" ht="63.75">
      <c r="A13" s="89">
        <v>81</v>
      </c>
      <c r="B13" s="89"/>
      <c r="C13" s="90" t="s">
        <v>55</v>
      </c>
      <c r="D13" s="145">
        <v>43473</v>
      </c>
      <c r="E13" s="85" t="s">
        <v>6</v>
      </c>
      <c r="F13" s="280">
        <v>1068232</v>
      </c>
      <c r="G13" s="89"/>
      <c r="H13" s="93" t="s">
        <v>2842</v>
      </c>
      <c r="I13" s="89"/>
      <c r="J13" s="89"/>
      <c r="K13" s="89"/>
      <c r="L13" s="89"/>
      <c r="M13" s="152">
        <v>0</v>
      </c>
      <c r="N13" s="152">
        <v>14990</v>
      </c>
      <c r="O13" s="152">
        <v>0</v>
      </c>
      <c r="P13" s="152">
        <v>102831.4</v>
      </c>
      <c r="Q13" s="89" t="s">
        <v>670</v>
      </c>
    </row>
    <row r="14" spans="1:17" ht="63.75">
      <c r="A14" s="89">
        <v>81</v>
      </c>
      <c r="B14" s="89"/>
      <c r="C14" s="90" t="s">
        <v>55</v>
      </c>
      <c r="D14" s="145">
        <v>43473</v>
      </c>
      <c r="E14" s="85" t="s">
        <v>6</v>
      </c>
      <c r="F14" s="280">
        <v>1068234</v>
      </c>
      <c r="G14" s="89"/>
      <c r="H14" s="93" t="s">
        <v>2842</v>
      </c>
      <c r="I14" s="89"/>
      <c r="J14" s="89"/>
      <c r="K14" s="89"/>
      <c r="L14" s="89"/>
      <c r="M14" s="152">
        <v>0</v>
      </c>
      <c r="N14" s="152">
        <v>14990</v>
      </c>
      <c r="O14" s="152">
        <v>0</v>
      </c>
      <c r="P14" s="152">
        <v>102831.4</v>
      </c>
      <c r="Q14" s="89" t="s">
        <v>670</v>
      </c>
    </row>
    <row r="15" spans="1:17" ht="63.75">
      <c r="A15" s="89">
        <v>81</v>
      </c>
      <c r="B15" s="89"/>
      <c r="C15" s="90" t="s">
        <v>55</v>
      </c>
      <c r="D15" s="145">
        <v>43473</v>
      </c>
      <c r="E15" s="85" t="s">
        <v>6</v>
      </c>
      <c r="F15" s="280">
        <v>1068249</v>
      </c>
      <c r="G15" s="89"/>
      <c r="H15" s="93" t="s">
        <v>2842</v>
      </c>
      <c r="I15" s="89"/>
      <c r="J15" s="89"/>
      <c r="K15" s="89"/>
      <c r="L15" s="89"/>
      <c r="M15" s="152">
        <v>0</v>
      </c>
      <c r="N15" s="152">
        <v>14990</v>
      </c>
      <c r="O15" s="152">
        <v>0</v>
      </c>
      <c r="P15" s="152">
        <v>102831.4</v>
      </c>
      <c r="Q15" s="89" t="s">
        <v>670</v>
      </c>
    </row>
    <row r="16" spans="1:17" ht="63.75">
      <c r="A16" s="89">
        <v>81</v>
      </c>
      <c r="B16" s="89"/>
      <c r="C16" s="90" t="s">
        <v>55</v>
      </c>
      <c r="D16" s="145">
        <v>43473</v>
      </c>
      <c r="E16" s="85" t="s">
        <v>6</v>
      </c>
      <c r="F16" s="280">
        <v>1068250</v>
      </c>
      <c r="G16" s="89"/>
      <c r="H16" s="93" t="s">
        <v>2842</v>
      </c>
      <c r="I16" s="89"/>
      <c r="J16" s="89"/>
      <c r="K16" s="89"/>
      <c r="L16" s="89"/>
      <c r="M16" s="152">
        <v>0</v>
      </c>
      <c r="N16" s="152">
        <v>14990</v>
      </c>
      <c r="O16" s="152">
        <v>0</v>
      </c>
      <c r="P16" s="152">
        <v>102831.4</v>
      </c>
      <c r="Q16" s="89" t="s">
        <v>670</v>
      </c>
    </row>
    <row r="17" spans="1:17" ht="63.75">
      <c r="A17" s="89">
        <v>81</v>
      </c>
      <c r="B17" s="89"/>
      <c r="C17" s="90" t="s">
        <v>55</v>
      </c>
      <c r="D17" s="145">
        <v>43473</v>
      </c>
      <c r="E17" s="85" t="s">
        <v>6</v>
      </c>
      <c r="F17" s="280">
        <v>1068251</v>
      </c>
      <c r="G17" s="89"/>
      <c r="H17" s="93" t="s">
        <v>2842</v>
      </c>
      <c r="I17" s="89"/>
      <c r="J17" s="89"/>
      <c r="K17" s="89"/>
      <c r="L17" s="89"/>
      <c r="M17" s="152">
        <v>0</v>
      </c>
      <c r="N17" s="152">
        <v>14990</v>
      </c>
      <c r="O17" s="152">
        <v>0</v>
      </c>
      <c r="P17" s="152">
        <v>102831.4</v>
      </c>
      <c r="Q17" s="89" t="s">
        <v>670</v>
      </c>
    </row>
    <row r="18" spans="1:17" ht="76.5">
      <c r="A18" s="89">
        <v>81</v>
      </c>
      <c r="B18" s="89"/>
      <c r="C18" s="90" t="s">
        <v>55</v>
      </c>
      <c r="D18" s="145">
        <v>43473</v>
      </c>
      <c r="E18" s="85" t="s">
        <v>6</v>
      </c>
      <c r="F18" s="280">
        <v>1068256</v>
      </c>
      <c r="G18" s="89"/>
      <c r="H18" s="93" t="s">
        <v>2843</v>
      </c>
      <c r="I18" s="89"/>
      <c r="J18" s="89"/>
      <c r="K18" s="89"/>
      <c r="L18" s="89"/>
      <c r="M18" s="152">
        <v>0</v>
      </c>
      <c r="N18" s="152">
        <v>14990</v>
      </c>
      <c r="O18" s="152">
        <v>0</v>
      </c>
      <c r="P18" s="152">
        <v>102831.4</v>
      </c>
      <c r="Q18" s="89" t="s">
        <v>670</v>
      </c>
    </row>
    <row r="19" spans="1:17" ht="63.75">
      <c r="A19" s="89">
        <v>81</v>
      </c>
      <c r="B19" s="89"/>
      <c r="C19" s="90" t="s">
        <v>55</v>
      </c>
      <c r="D19" s="145">
        <v>43473</v>
      </c>
      <c r="E19" s="85" t="s">
        <v>6</v>
      </c>
      <c r="F19" s="280">
        <v>1068252</v>
      </c>
      <c r="G19" s="89"/>
      <c r="H19" s="93" t="s">
        <v>2842</v>
      </c>
      <c r="I19" s="89"/>
      <c r="J19" s="89"/>
      <c r="K19" s="89"/>
      <c r="L19" s="89"/>
      <c r="M19" s="152">
        <v>0</v>
      </c>
      <c r="N19" s="152">
        <v>14990</v>
      </c>
      <c r="O19" s="152">
        <v>0</v>
      </c>
      <c r="P19" s="152">
        <v>102831.4</v>
      </c>
      <c r="Q19" s="89" t="s">
        <v>670</v>
      </c>
    </row>
    <row r="20" spans="1:17" ht="76.5">
      <c r="A20" s="89">
        <v>81</v>
      </c>
      <c r="B20" s="89"/>
      <c r="C20" s="90" t="s">
        <v>55</v>
      </c>
      <c r="D20" s="145">
        <v>43473</v>
      </c>
      <c r="E20" s="85" t="s">
        <v>6</v>
      </c>
      <c r="F20" s="280">
        <v>1068255</v>
      </c>
      <c r="G20" s="89"/>
      <c r="H20" s="93" t="s">
        <v>2843</v>
      </c>
      <c r="I20" s="89"/>
      <c r="J20" s="89"/>
      <c r="K20" s="89"/>
      <c r="L20" s="89"/>
      <c r="M20" s="152">
        <v>0</v>
      </c>
      <c r="N20" s="152">
        <v>14990</v>
      </c>
      <c r="O20" s="152">
        <v>0</v>
      </c>
      <c r="P20" s="152">
        <v>102831.4</v>
      </c>
      <c r="Q20" s="89" t="s">
        <v>670</v>
      </c>
    </row>
    <row r="21" spans="1:17" ht="63.75">
      <c r="A21" s="89">
        <v>81</v>
      </c>
      <c r="B21" s="89"/>
      <c r="C21" s="90" t="s">
        <v>55</v>
      </c>
      <c r="D21" s="145">
        <v>43473</v>
      </c>
      <c r="E21" s="85" t="s">
        <v>6</v>
      </c>
      <c r="F21" s="280">
        <v>1068268</v>
      </c>
      <c r="G21" s="89"/>
      <c r="H21" s="93" t="s">
        <v>2842</v>
      </c>
      <c r="I21" s="89"/>
      <c r="J21" s="89"/>
      <c r="K21" s="89"/>
      <c r="L21" s="89"/>
      <c r="M21" s="152">
        <v>0</v>
      </c>
      <c r="N21" s="152">
        <v>14990</v>
      </c>
      <c r="O21" s="152">
        <v>0</v>
      </c>
      <c r="P21" s="152">
        <v>102831.4</v>
      </c>
      <c r="Q21" s="89" t="s">
        <v>670</v>
      </c>
    </row>
    <row r="22" spans="1:17" ht="63.75">
      <c r="A22" s="89">
        <v>81</v>
      </c>
      <c r="B22" s="89"/>
      <c r="C22" s="90" t="s">
        <v>55</v>
      </c>
      <c r="D22" s="145">
        <v>43473</v>
      </c>
      <c r="E22" s="85" t="s">
        <v>6</v>
      </c>
      <c r="F22" s="280">
        <v>1068267</v>
      </c>
      <c r="G22" s="89"/>
      <c r="H22" s="93" t="s">
        <v>2842</v>
      </c>
      <c r="I22" s="89"/>
      <c r="J22" s="89"/>
      <c r="K22" s="89"/>
      <c r="L22" s="89"/>
      <c r="M22" s="152">
        <v>0</v>
      </c>
      <c r="N22" s="152">
        <v>14990</v>
      </c>
      <c r="O22" s="152">
        <v>0</v>
      </c>
      <c r="P22" s="152">
        <v>102831.4</v>
      </c>
      <c r="Q22" s="89" t="s">
        <v>670</v>
      </c>
    </row>
    <row r="23" spans="1:17" ht="63.75">
      <c r="A23" s="89">
        <v>81</v>
      </c>
      <c r="B23" s="89"/>
      <c r="C23" s="90" t="s">
        <v>55</v>
      </c>
      <c r="D23" s="145">
        <v>43473</v>
      </c>
      <c r="E23" s="85" t="s">
        <v>6</v>
      </c>
      <c r="F23" s="280">
        <v>1068262</v>
      </c>
      <c r="G23" s="89"/>
      <c r="H23" s="93" t="s">
        <v>2842</v>
      </c>
      <c r="I23" s="89"/>
      <c r="J23" s="89"/>
      <c r="K23" s="89"/>
      <c r="L23" s="89"/>
      <c r="M23" s="152">
        <v>0</v>
      </c>
      <c r="N23" s="152">
        <v>9480.26</v>
      </c>
      <c r="O23" s="152">
        <v>0</v>
      </c>
      <c r="P23" s="152">
        <v>65034.58</v>
      </c>
      <c r="Q23" s="89" t="s">
        <v>670</v>
      </c>
    </row>
    <row r="24" spans="1:17" ht="63.75">
      <c r="A24" s="89">
        <v>81</v>
      </c>
      <c r="B24" s="89"/>
      <c r="C24" s="90" t="s">
        <v>55</v>
      </c>
      <c r="D24" s="145">
        <v>43473</v>
      </c>
      <c r="E24" s="85" t="s">
        <v>6</v>
      </c>
      <c r="F24" s="280">
        <v>1068261</v>
      </c>
      <c r="G24" s="89"/>
      <c r="H24" s="93" t="s">
        <v>2842</v>
      </c>
      <c r="I24" s="89"/>
      <c r="J24" s="89"/>
      <c r="K24" s="89"/>
      <c r="L24" s="89"/>
      <c r="M24" s="152">
        <v>0</v>
      </c>
      <c r="N24" s="152">
        <v>14990</v>
      </c>
      <c r="O24" s="152">
        <v>0</v>
      </c>
      <c r="P24" s="152">
        <v>102831.4</v>
      </c>
      <c r="Q24" s="89" t="s">
        <v>670</v>
      </c>
    </row>
    <row r="25" spans="1:17" ht="63.75">
      <c r="A25" s="89">
        <v>81</v>
      </c>
      <c r="B25" s="89"/>
      <c r="C25" s="90" t="s">
        <v>55</v>
      </c>
      <c r="D25" s="145">
        <v>43473</v>
      </c>
      <c r="E25" s="85" t="s">
        <v>6</v>
      </c>
      <c r="F25" s="280">
        <v>1068259</v>
      </c>
      <c r="G25" s="89"/>
      <c r="H25" s="93" t="s">
        <v>2842</v>
      </c>
      <c r="I25" s="89"/>
      <c r="J25" s="89"/>
      <c r="K25" s="89"/>
      <c r="L25" s="89"/>
      <c r="M25" s="152">
        <v>0</v>
      </c>
      <c r="N25" s="152">
        <v>14990</v>
      </c>
      <c r="O25" s="152">
        <v>0</v>
      </c>
      <c r="P25" s="152">
        <v>102831.4</v>
      </c>
      <c r="Q25" s="89" t="s">
        <v>670</v>
      </c>
    </row>
    <row r="26" spans="1:17" ht="76.5">
      <c r="A26" s="89">
        <v>81</v>
      </c>
      <c r="B26" s="89"/>
      <c r="C26" s="90" t="s">
        <v>55</v>
      </c>
      <c r="D26" s="145">
        <v>43473</v>
      </c>
      <c r="E26" s="85" t="s">
        <v>6</v>
      </c>
      <c r="F26" s="280">
        <v>1068258</v>
      </c>
      <c r="G26" s="89"/>
      <c r="H26" s="93" t="s">
        <v>2843</v>
      </c>
      <c r="I26" s="89"/>
      <c r="J26" s="89"/>
      <c r="K26" s="89"/>
      <c r="L26" s="89"/>
      <c r="M26" s="152">
        <v>0</v>
      </c>
      <c r="N26" s="152">
        <v>14990</v>
      </c>
      <c r="O26" s="152">
        <v>0</v>
      </c>
      <c r="P26" s="152">
        <v>102831.4</v>
      </c>
      <c r="Q26" s="89" t="s">
        <v>670</v>
      </c>
    </row>
    <row r="27" spans="1:17" ht="63.75">
      <c r="A27" s="89">
        <v>81</v>
      </c>
      <c r="B27" s="89"/>
      <c r="C27" s="90" t="s">
        <v>55</v>
      </c>
      <c r="D27" s="145">
        <v>43473</v>
      </c>
      <c r="E27" s="85" t="s">
        <v>6</v>
      </c>
      <c r="F27" s="280">
        <v>1068257</v>
      </c>
      <c r="G27" s="89"/>
      <c r="H27" s="93" t="s">
        <v>2842</v>
      </c>
      <c r="I27" s="89"/>
      <c r="J27" s="89"/>
      <c r="K27" s="89"/>
      <c r="L27" s="89"/>
      <c r="M27" s="152">
        <v>0</v>
      </c>
      <c r="N27" s="152">
        <v>14990</v>
      </c>
      <c r="O27" s="152">
        <v>0</v>
      </c>
      <c r="P27" s="152">
        <v>102831.4</v>
      </c>
      <c r="Q27" s="89" t="s">
        <v>670</v>
      </c>
    </row>
    <row r="28" spans="1:17" ht="63.75">
      <c r="A28" s="89">
        <v>81</v>
      </c>
      <c r="B28" s="89"/>
      <c r="C28" s="90" t="s">
        <v>55</v>
      </c>
      <c r="D28" s="145">
        <v>43473</v>
      </c>
      <c r="E28" s="85" t="s">
        <v>6</v>
      </c>
      <c r="F28" s="280">
        <v>1068270</v>
      </c>
      <c r="G28" s="89"/>
      <c r="H28" s="93" t="s">
        <v>2842</v>
      </c>
      <c r="I28" s="89"/>
      <c r="J28" s="89"/>
      <c r="K28" s="89"/>
      <c r="L28" s="89"/>
      <c r="M28" s="152">
        <v>0</v>
      </c>
      <c r="N28" s="152">
        <v>14990</v>
      </c>
      <c r="O28" s="152">
        <v>0</v>
      </c>
      <c r="P28" s="152">
        <v>102831.4</v>
      </c>
      <c r="Q28" s="89" t="s">
        <v>670</v>
      </c>
    </row>
    <row r="29" spans="1:17" ht="63.75">
      <c r="A29" s="89">
        <v>81</v>
      </c>
      <c r="B29" s="89"/>
      <c r="C29" s="90" t="s">
        <v>55</v>
      </c>
      <c r="D29" s="145">
        <v>43473</v>
      </c>
      <c r="E29" s="85" t="s">
        <v>6</v>
      </c>
      <c r="F29" s="280">
        <v>1068333</v>
      </c>
      <c r="G29" s="89"/>
      <c r="H29" s="93" t="s">
        <v>2842</v>
      </c>
      <c r="I29" s="89"/>
      <c r="J29" s="89"/>
      <c r="K29" s="89"/>
      <c r="L29" s="89"/>
      <c r="M29" s="152">
        <v>0</v>
      </c>
      <c r="N29" s="152">
        <v>14990</v>
      </c>
      <c r="O29" s="152">
        <v>0</v>
      </c>
      <c r="P29" s="152">
        <v>102831.4</v>
      </c>
      <c r="Q29" s="89" t="s">
        <v>670</v>
      </c>
    </row>
    <row r="30" spans="1:17" ht="63.75">
      <c r="A30" s="89">
        <v>81</v>
      </c>
      <c r="B30" s="89"/>
      <c r="C30" s="90" t="s">
        <v>55</v>
      </c>
      <c r="D30" s="145">
        <v>43473</v>
      </c>
      <c r="E30" s="85" t="s">
        <v>6</v>
      </c>
      <c r="F30" s="280">
        <v>1068332</v>
      </c>
      <c r="G30" s="89"/>
      <c r="H30" s="93" t="s">
        <v>2842</v>
      </c>
      <c r="I30" s="89"/>
      <c r="J30" s="89"/>
      <c r="K30" s="89"/>
      <c r="L30" s="89"/>
      <c r="M30" s="152">
        <v>0</v>
      </c>
      <c r="N30" s="152">
        <v>14990</v>
      </c>
      <c r="O30" s="152">
        <v>0</v>
      </c>
      <c r="P30" s="152">
        <v>102831.4</v>
      </c>
      <c r="Q30" s="89" t="s">
        <v>670</v>
      </c>
    </row>
    <row r="31" spans="1:17" ht="63.75">
      <c r="A31" s="89">
        <v>81</v>
      </c>
      <c r="B31" s="89"/>
      <c r="C31" s="90" t="s">
        <v>55</v>
      </c>
      <c r="D31" s="145">
        <v>43473</v>
      </c>
      <c r="E31" s="85" t="s">
        <v>6</v>
      </c>
      <c r="F31" s="280">
        <v>1068328</v>
      </c>
      <c r="G31" s="89"/>
      <c r="H31" s="93" t="s">
        <v>2842</v>
      </c>
      <c r="I31" s="89"/>
      <c r="J31" s="89"/>
      <c r="K31" s="89"/>
      <c r="L31" s="89"/>
      <c r="M31" s="152">
        <v>0</v>
      </c>
      <c r="N31" s="152">
        <v>14990</v>
      </c>
      <c r="O31" s="152">
        <v>0</v>
      </c>
      <c r="P31" s="152">
        <v>102831.4</v>
      </c>
      <c r="Q31" s="89" t="s">
        <v>670</v>
      </c>
    </row>
    <row r="32" spans="1:17" ht="63.75">
      <c r="A32" s="89">
        <v>81</v>
      </c>
      <c r="B32" s="89"/>
      <c r="C32" s="90" t="s">
        <v>55</v>
      </c>
      <c r="D32" s="145">
        <v>43473</v>
      </c>
      <c r="E32" s="85" t="s">
        <v>6</v>
      </c>
      <c r="F32" s="280">
        <v>1068327</v>
      </c>
      <c r="G32" s="89"/>
      <c r="H32" s="93" t="s">
        <v>2842</v>
      </c>
      <c r="I32" s="89"/>
      <c r="J32" s="89"/>
      <c r="K32" s="89"/>
      <c r="L32" s="89"/>
      <c r="M32" s="152">
        <v>0</v>
      </c>
      <c r="N32" s="152">
        <v>14990</v>
      </c>
      <c r="O32" s="152">
        <v>0</v>
      </c>
      <c r="P32" s="152">
        <v>102831.4</v>
      </c>
      <c r="Q32" s="89" t="s">
        <v>670</v>
      </c>
    </row>
    <row r="33" spans="1:17" ht="63.75">
      <c r="A33" s="89">
        <v>81</v>
      </c>
      <c r="B33" s="89"/>
      <c r="C33" s="90" t="s">
        <v>55</v>
      </c>
      <c r="D33" s="145">
        <v>43473</v>
      </c>
      <c r="E33" s="85" t="s">
        <v>6</v>
      </c>
      <c r="F33" s="280">
        <v>1068325</v>
      </c>
      <c r="G33" s="89"/>
      <c r="H33" s="93" t="s">
        <v>2842</v>
      </c>
      <c r="I33" s="89"/>
      <c r="J33" s="89"/>
      <c r="K33" s="89"/>
      <c r="L33" s="89"/>
      <c r="M33" s="152">
        <v>0</v>
      </c>
      <c r="N33" s="152">
        <v>14990</v>
      </c>
      <c r="O33" s="152">
        <v>0</v>
      </c>
      <c r="P33" s="152">
        <v>102831.4</v>
      </c>
      <c r="Q33" s="89" t="s">
        <v>670</v>
      </c>
    </row>
    <row r="34" spans="1:17" ht="63.75">
      <c r="A34" s="89">
        <v>81</v>
      </c>
      <c r="B34" s="89"/>
      <c r="C34" s="90" t="s">
        <v>55</v>
      </c>
      <c r="D34" s="145">
        <v>43473</v>
      </c>
      <c r="E34" s="85" t="s">
        <v>6</v>
      </c>
      <c r="F34" s="280">
        <v>1068324</v>
      </c>
      <c r="G34" s="89"/>
      <c r="H34" s="93" t="s">
        <v>2842</v>
      </c>
      <c r="I34" s="89"/>
      <c r="J34" s="89"/>
      <c r="K34" s="89"/>
      <c r="L34" s="89"/>
      <c r="M34" s="152">
        <v>0</v>
      </c>
      <c r="N34" s="152">
        <v>14990</v>
      </c>
      <c r="O34" s="152">
        <v>0</v>
      </c>
      <c r="P34" s="152">
        <v>102831.4</v>
      </c>
      <c r="Q34" s="89" t="s">
        <v>670</v>
      </c>
    </row>
    <row r="35" spans="1:17" ht="63.75">
      <c r="A35" s="89">
        <v>81</v>
      </c>
      <c r="B35" s="89"/>
      <c r="C35" s="90" t="s">
        <v>55</v>
      </c>
      <c r="D35" s="145">
        <v>43473</v>
      </c>
      <c r="E35" s="85" t="s">
        <v>6</v>
      </c>
      <c r="F35" s="280">
        <v>1068323</v>
      </c>
      <c r="G35" s="89"/>
      <c r="H35" s="93" t="s">
        <v>2842</v>
      </c>
      <c r="I35" s="89"/>
      <c r="J35" s="89"/>
      <c r="K35" s="89"/>
      <c r="L35" s="89"/>
      <c r="M35" s="152">
        <v>0</v>
      </c>
      <c r="N35" s="152">
        <v>14990</v>
      </c>
      <c r="O35" s="152">
        <v>0</v>
      </c>
      <c r="P35" s="152">
        <v>102831.4</v>
      </c>
      <c r="Q35" s="89" t="s">
        <v>670</v>
      </c>
    </row>
    <row r="36" spans="1:17" ht="63.75">
      <c r="A36" s="89">
        <v>81</v>
      </c>
      <c r="B36" s="89"/>
      <c r="C36" s="90" t="s">
        <v>55</v>
      </c>
      <c r="D36" s="145">
        <v>43473</v>
      </c>
      <c r="E36" s="85" t="s">
        <v>6</v>
      </c>
      <c r="F36" s="280">
        <v>1068322</v>
      </c>
      <c r="G36" s="89"/>
      <c r="H36" s="93" t="s">
        <v>2842</v>
      </c>
      <c r="I36" s="89"/>
      <c r="J36" s="89"/>
      <c r="K36" s="89"/>
      <c r="L36" s="89"/>
      <c r="M36" s="152">
        <v>0</v>
      </c>
      <c r="N36" s="152">
        <v>14990</v>
      </c>
      <c r="O36" s="152">
        <v>0</v>
      </c>
      <c r="P36" s="152">
        <v>102831.4</v>
      </c>
      <c r="Q36" s="89" t="s">
        <v>670</v>
      </c>
    </row>
    <row r="37" spans="1:17" ht="63.75">
      <c r="A37" s="89">
        <v>81</v>
      </c>
      <c r="B37" s="89"/>
      <c r="C37" s="90" t="s">
        <v>55</v>
      </c>
      <c r="D37" s="145">
        <v>43473</v>
      </c>
      <c r="E37" s="85" t="s">
        <v>6</v>
      </c>
      <c r="F37" s="280">
        <v>1068271</v>
      </c>
      <c r="G37" s="89"/>
      <c r="H37" s="93" t="s">
        <v>2842</v>
      </c>
      <c r="I37" s="89"/>
      <c r="J37" s="89"/>
      <c r="K37" s="89"/>
      <c r="L37" s="89"/>
      <c r="M37" s="152">
        <v>0</v>
      </c>
      <c r="N37" s="152">
        <v>14990</v>
      </c>
      <c r="O37" s="152">
        <v>0</v>
      </c>
      <c r="P37" s="152">
        <v>102831.4</v>
      </c>
      <c r="Q37" s="89" t="s">
        <v>670</v>
      </c>
    </row>
    <row r="38" spans="1:17" ht="63.75">
      <c r="A38" s="89">
        <v>81</v>
      </c>
      <c r="B38" s="89"/>
      <c r="C38" s="90" t="s">
        <v>55</v>
      </c>
      <c r="D38" s="145">
        <v>43473</v>
      </c>
      <c r="E38" s="85" t="s">
        <v>6</v>
      </c>
      <c r="F38" s="280">
        <v>1068272</v>
      </c>
      <c r="G38" s="89"/>
      <c r="H38" s="93" t="s">
        <v>2842</v>
      </c>
      <c r="I38" s="89"/>
      <c r="J38" s="89"/>
      <c r="K38" s="89"/>
      <c r="L38" s="89"/>
      <c r="M38" s="152">
        <v>0</v>
      </c>
      <c r="N38" s="152">
        <v>14990</v>
      </c>
      <c r="O38" s="152">
        <v>0</v>
      </c>
      <c r="P38" s="152">
        <v>102831.4</v>
      </c>
      <c r="Q38" s="89" t="s">
        <v>670</v>
      </c>
    </row>
    <row r="39" spans="1:17" ht="63.75">
      <c r="A39" s="89">
        <v>81</v>
      </c>
      <c r="B39" s="89"/>
      <c r="C39" s="90" t="s">
        <v>55</v>
      </c>
      <c r="D39" s="145">
        <v>43473</v>
      </c>
      <c r="E39" s="85" t="s">
        <v>6</v>
      </c>
      <c r="F39" s="280">
        <v>1068275</v>
      </c>
      <c r="G39" s="89"/>
      <c r="H39" s="93" t="s">
        <v>2842</v>
      </c>
      <c r="I39" s="89"/>
      <c r="J39" s="89"/>
      <c r="K39" s="89"/>
      <c r="L39" s="89"/>
      <c r="M39" s="152">
        <v>0</v>
      </c>
      <c r="N39" s="152">
        <v>14990</v>
      </c>
      <c r="O39" s="152">
        <v>0</v>
      </c>
      <c r="P39" s="152">
        <v>102831.4</v>
      </c>
      <c r="Q39" s="89" t="s">
        <v>670</v>
      </c>
    </row>
    <row r="40" spans="1:17" ht="63.75">
      <c r="A40" s="89">
        <v>81</v>
      </c>
      <c r="B40" s="89"/>
      <c r="C40" s="90" t="s">
        <v>55</v>
      </c>
      <c r="D40" s="145">
        <v>43473</v>
      </c>
      <c r="E40" s="85" t="s">
        <v>6</v>
      </c>
      <c r="F40" s="280">
        <v>1068277</v>
      </c>
      <c r="G40" s="89"/>
      <c r="H40" s="93" t="s">
        <v>2842</v>
      </c>
      <c r="I40" s="89"/>
      <c r="J40" s="89"/>
      <c r="K40" s="89"/>
      <c r="L40" s="89"/>
      <c r="M40" s="152">
        <v>0</v>
      </c>
      <c r="N40" s="152">
        <v>14990</v>
      </c>
      <c r="O40" s="152">
        <v>0</v>
      </c>
      <c r="P40" s="152">
        <v>102831.4</v>
      </c>
      <c r="Q40" s="89" t="s">
        <v>670</v>
      </c>
    </row>
    <row r="41" spans="1:17" ht="63.75">
      <c r="A41" s="89">
        <v>81</v>
      </c>
      <c r="B41" s="89"/>
      <c r="C41" s="90" t="s">
        <v>55</v>
      </c>
      <c r="D41" s="145">
        <v>43473</v>
      </c>
      <c r="E41" s="85" t="s">
        <v>6</v>
      </c>
      <c r="F41" s="280">
        <v>1068278</v>
      </c>
      <c r="G41" s="89"/>
      <c r="H41" s="93" t="s">
        <v>2842</v>
      </c>
      <c r="I41" s="89"/>
      <c r="J41" s="89"/>
      <c r="K41" s="89"/>
      <c r="L41" s="89"/>
      <c r="M41" s="152">
        <v>0</v>
      </c>
      <c r="N41" s="152">
        <v>14990</v>
      </c>
      <c r="O41" s="152">
        <v>0</v>
      </c>
      <c r="P41" s="152">
        <v>102831.4</v>
      </c>
      <c r="Q41" s="89" t="s">
        <v>670</v>
      </c>
    </row>
    <row r="42" spans="1:17" ht="63.75">
      <c r="A42" s="89">
        <v>81</v>
      </c>
      <c r="B42" s="89"/>
      <c r="C42" s="90" t="s">
        <v>55</v>
      </c>
      <c r="D42" s="145">
        <v>43473</v>
      </c>
      <c r="E42" s="85" t="s">
        <v>6</v>
      </c>
      <c r="F42" s="280">
        <v>1068280</v>
      </c>
      <c r="G42" s="89"/>
      <c r="H42" s="93" t="s">
        <v>2842</v>
      </c>
      <c r="I42" s="89"/>
      <c r="J42" s="89"/>
      <c r="K42" s="89"/>
      <c r="L42" s="89"/>
      <c r="M42" s="152">
        <v>0</v>
      </c>
      <c r="N42" s="152">
        <v>14990</v>
      </c>
      <c r="O42" s="152">
        <v>0</v>
      </c>
      <c r="P42" s="152">
        <v>102831.4</v>
      </c>
      <c r="Q42" s="89" t="s">
        <v>670</v>
      </c>
    </row>
    <row r="43" spans="1:17" ht="63.75">
      <c r="A43" s="89">
        <v>81</v>
      </c>
      <c r="B43" s="89"/>
      <c r="C43" s="90" t="s">
        <v>55</v>
      </c>
      <c r="D43" s="145">
        <v>43473</v>
      </c>
      <c r="E43" s="85" t="s">
        <v>6</v>
      </c>
      <c r="F43" s="280">
        <v>1068298</v>
      </c>
      <c r="G43" s="89"/>
      <c r="H43" s="93" t="s">
        <v>2842</v>
      </c>
      <c r="I43" s="89"/>
      <c r="J43" s="89"/>
      <c r="K43" s="89"/>
      <c r="L43" s="89"/>
      <c r="M43" s="152">
        <v>0</v>
      </c>
      <c r="N43" s="152">
        <v>14990</v>
      </c>
      <c r="O43" s="152">
        <v>0</v>
      </c>
      <c r="P43" s="152">
        <v>102831.4</v>
      </c>
      <c r="Q43" s="89" t="s">
        <v>670</v>
      </c>
    </row>
    <row r="44" spans="1:17" ht="63.75">
      <c r="A44" s="89">
        <v>81</v>
      </c>
      <c r="B44" s="89"/>
      <c r="C44" s="90" t="s">
        <v>55</v>
      </c>
      <c r="D44" s="145">
        <v>43473</v>
      </c>
      <c r="E44" s="85" t="s">
        <v>6</v>
      </c>
      <c r="F44" s="280">
        <v>1068299</v>
      </c>
      <c r="G44" s="89"/>
      <c r="H44" s="93" t="s">
        <v>2842</v>
      </c>
      <c r="I44" s="89"/>
      <c r="J44" s="89"/>
      <c r="K44" s="89"/>
      <c r="L44" s="89"/>
      <c r="M44" s="152">
        <v>0</v>
      </c>
      <c r="N44" s="152">
        <v>14990</v>
      </c>
      <c r="O44" s="152">
        <v>0</v>
      </c>
      <c r="P44" s="152">
        <v>102831.4</v>
      </c>
      <c r="Q44" s="89" t="s">
        <v>670</v>
      </c>
    </row>
    <row r="45" spans="1:17" ht="63.75">
      <c r="A45" s="89">
        <v>81</v>
      </c>
      <c r="B45" s="89"/>
      <c r="C45" s="90" t="s">
        <v>55</v>
      </c>
      <c r="D45" s="145">
        <v>43473</v>
      </c>
      <c r="E45" s="85" t="s">
        <v>6</v>
      </c>
      <c r="F45" s="280">
        <v>1068301</v>
      </c>
      <c r="G45" s="89"/>
      <c r="H45" s="93" t="s">
        <v>2842</v>
      </c>
      <c r="I45" s="89"/>
      <c r="J45" s="89"/>
      <c r="K45" s="89"/>
      <c r="L45" s="89"/>
      <c r="M45" s="152">
        <v>0</v>
      </c>
      <c r="N45" s="152">
        <v>14990</v>
      </c>
      <c r="O45" s="152">
        <v>0</v>
      </c>
      <c r="P45" s="152">
        <v>102831.4</v>
      </c>
      <c r="Q45" s="89" t="s">
        <v>670</v>
      </c>
    </row>
    <row r="46" spans="1:17" ht="63.75">
      <c r="A46" s="89">
        <v>81</v>
      </c>
      <c r="B46" s="89"/>
      <c r="C46" s="90" t="s">
        <v>55</v>
      </c>
      <c r="D46" s="145">
        <v>43473</v>
      </c>
      <c r="E46" s="85" t="s">
        <v>6</v>
      </c>
      <c r="F46" s="280">
        <v>1068302</v>
      </c>
      <c r="G46" s="89"/>
      <c r="H46" s="93" t="s">
        <v>2842</v>
      </c>
      <c r="I46" s="89"/>
      <c r="J46" s="89"/>
      <c r="K46" s="89"/>
      <c r="L46" s="89"/>
      <c r="M46" s="152">
        <v>0</v>
      </c>
      <c r="N46" s="152">
        <v>14990</v>
      </c>
      <c r="O46" s="152">
        <v>0</v>
      </c>
      <c r="P46" s="152">
        <v>102831.4</v>
      </c>
      <c r="Q46" s="89" t="s">
        <v>670</v>
      </c>
    </row>
    <row r="47" spans="1:17" ht="63.75">
      <c r="A47" s="89">
        <v>81</v>
      </c>
      <c r="B47" s="89"/>
      <c r="C47" s="90" t="s">
        <v>55</v>
      </c>
      <c r="D47" s="145">
        <v>43473</v>
      </c>
      <c r="E47" s="85" t="s">
        <v>6</v>
      </c>
      <c r="F47" s="280">
        <v>1068303</v>
      </c>
      <c r="G47" s="89"/>
      <c r="H47" s="93" t="s">
        <v>2842</v>
      </c>
      <c r="I47" s="89"/>
      <c r="J47" s="89"/>
      <c r="K47" s="89"/>
      <c r="L47" s="89"/>
      <c r="M47" s="152">
        <v>0</v>
      </c>
      <c r="N47" s="152">
        <v>14990</v>
      </c>
      <c r="O47" s="152">
        <v>0</v>
      </c>
      <c r="P47" s="152">
        <v>102831.4</v>
      </c>
      <c r="Q47" s="89" t="s">
        <v>670</v>
      </c>
    </row>
    <row r="48" spans="1:17" ht="63.75">
      <c r="A48" s="89">
        <v>81</v>
      </c>
      <c r="B48" s="89"/>
      <c r="C48" s="90" t="s">
        <v>55</v>
      </c>
      <c r="D48" s="145">
        <v>43473</v>
      </c>
      <c r="E48" s="85" t="s">
        <v>6</v>
      </c>
      <c r="F48" s="280">
        <v>1068305</v>
      </c>
      <c r="G48" s="89"/>
      <c r="H48" s="93" t="s">
        <v>2842</v>
      </c>
      <c r="I48" s="89"/>
      <c r="J48" s="89"/>
      <c r="K48" s="89"/>
      <c r="L48" s="89"/>
      <c r="M48" s="152">
        <v>0</v>
      </c>
      <c r="N48" s="152">
        <v>14990</v>
      </c>
      <c r="O48" s="152">
        <v>0</v>
      </c>
      <c r="P48" s="152">
        <v>102831.4</v>
      </c>
      <c r="Q48" s="89" t="s">
        <v>670</v>
      </c>
    </row>
    <row r="49" spans="1:17" ht="63.75">
      <c r="A49" s="89">
        <v>81</v>
      </c>
      <c r="B49" s="89"/>
      <c r="C49" s="90" t="s">
        <v>55</v>
      </c>
      <c r="D49" s="145">
        <v>43473</v>
      </c>
      <c r="E49" s="85" t="s">
        <v>6</v>
      </c>
      <c r="F49" s="280">
        <v>1068321</v>
      </c>
      <c r="G49" s="89"/>
      <c r="H49" s="93" t="s">
        <v>2842</v>
      </c>
      <c r="I49" s="89"/>
      <c r="J49" s="89"/>
      <c r="K49" s="89"/>
      <c r="L49" s="89"/>
      <c r="M49" s="152">
        <v>0</v>
      </c>
      <c r="N49" s="152">
        <v>14990</v>
      </c>
      <c r="O49" s="152">
        <v>0</v>
      </c>
      <c r="P49" s="152">
        <v>102831.4</v>
      </c>
      <c r="Q49" s="89" t="s">
        <v>670</v>
      </c>
    </row>
    <row r="50" spans="1:17" ht="51">
      <c r="A50" s="89" t="s">
        <v>556</v>
      </c>
      <c r="B50" s="89"/>
      <c r="C50" s="90" t="s">
        <v>616</v>
      </c>
      <c r="D50" s="145">
        <v>43473</v>
      </c>
      <c r="E50" s="85" t="s">
        <v>23</v>
      </c>
      <c r="F50" s="280">
        <v>18591</v>
      </c>
      <c r="G50" s="89"/>
      <c r="H50" s="93" t="s">
        <v>2844</v>
      </c>
      <c r="I50" s="89"/>
      <c r="J50" s="89"/>
      <c r="K50" s="89"/>
      <c r="L50" s="89"/>
      <c r="M50" s="152">
        <v>0</v>
      </c>
      <c r="N50" s="152">
        <v>0</v>
      </c>
      <c r="O50" s="152">
        <v>0</v>
      </c>
      <c r="P50" s="152">
        <v>0.01</v>
      </c>
      <c r="Q50" s="89" t="s">
        <v>670</v>
      </c>
    </row>
    <row r="51" spans="1:17" ht="51">
      <c r="A51" s="89" t="s">
        <v>556</v>
      </c>
      <c r="B51" s="89"/>
      <c r="C51" s="90" t="s">
        <v>616</v>
      </c>
      <c r="D51" s="145">
        <v>43475</v>
      </c>
      <c r="E51" s="85" t="s">
        <v>23</v>
      </c>
      <c r="F51" s="280">
        <v>18599</v>
      </c>
      <c r="G51" s="89"/>
      <c r="H51" s="93" t="s">
        <v>2845</v>
      </c>
      <c r="I51" s="89"/>
      <c r="J51" s="89"/>
      <c r="K51" s="89"/>
      <c r="L51" s="89"/>
      <c r="M51" s="152">
        <v>0</v>
      </c>
      <c r="N51" s="152">
        <v>0</v>
      </c>
      <c r="O51" s="152">
        <v>0</v>
      </c>
      <c r="P51" s="152">
        <v>0.01</v>
      </c>
      <c r="Q51" s="89" t="s">
        <v>670</v>
      </c>
    </row>
    <row r="52" spans="1:17" ht="89.25">
      <c r="A52" s="89">
        <v>514</v>
      </c>
      <c r="B52" s="89"/>
      <c r="C52" s="90" t="s">
        <v>172</v>
      </c>
      <c r="D52" s="145">
        <v>43476</v>
      </c>
      <c r="E52" s="85" t="s">
        <v>671</v>
      </c>
      <c r="F52" s="280">
        <v>182876</v>
      </c>
      <c r="G52" s="89"/>
      <c r="H52" s="93" t="s">
        <v>2846</v>
      </c>
      <c r="I52" s="89"/>
      <c r="J52" s="89"/>
      <c r="K52" s="89"/>
      <c r="L52" s="89"/>
      <c r="M52" s="152">
        <v>0</v>
      </c>
      <c r="N52" s="152">
        <v>78010661.200000003</v>
      </c>
      <c r="O52" s="152">
        <v>0</v>
      </c>
      <c r="P52" s="152">
        <v>535153135.82999998</v>
      </c>
      <c r="Q52" s="89" t="s">
        <v>670</v>
      </c>
    </row>
    <row r="53" spans="1:17" ht="51">
      <c r="A53" s="89" t="s">
        <v>556</v>
      </c>
      <c r="B53" s="89"/>
      <c r="C53" s="90" t="s">
        <v>616</v>
      </c>
      <c r="D53" s="145">
        <v>43479</v>
      </c>
      <c r="E53" s="85" t="s">
        <v>23</v>
      </c>
      <c r="F53" s="280">
        <v>18607</v>
      </c>
      <c r="G53" s="89"/>
      <c r="H53" s="93" t="s">
        <v>2847</v>
      </c>
      <c r="I53" s="89"/>
      <c r="J53" s="89"/>
      <c r="K53" s="89"/>
      <c r="L53" s="89"/>
      <c r="M53" s="152">
        <v>0</v>
      </c>
      <c r="N53" s="152">
        <v>0</v>
      </c>
      <c r="O53" s="152">
        <v>0</v>
      </c>
      <c r="P53" s="152">
        <v>0.01</v>
      </c>
      <c r="Q53" s="89" t="s">
        <v>670</v>
      </c>
    </row>
    <row r="54" spans="1:17" ht="63.75">
      <c r="A54" s="89" t="s">
        <v>557</v>
      </c>
      <c r="B54" s="89"/>
      <c r="C54" s="90" t="s">
        <v>781</v>
      </c>
      <c r="D54" s="145">
        <v>43480</v>
      </c>
      <c r="E54" s="85" t="s">
        <v>20</v>
      </c>
      <c r="F54" s="280">
        <v>11674</v>
      </c>
      <c r="G54" s="89"/>
      <c r="H54" s="93" t="s">
        <v>2848</v>
      </c>
      <c r="I54" s="89"/>
      <c r="J54" s="89"/>
      <c r="K54" s="89"/>
      <c r="L54" s="89"/>
      <c r="M54" s="152">
        <v>394188.7</v>
      </c>
      <c r="N54" s="152">
        <v>0</v>
      </c>
      <c r="O54" s="152">
        <v>2704134.48</v>
      </c>
      <c r="P54" s="152">
        <v>0</v>
      </c>
      <c r="Q54" s="89" t="s">
        <v>670</v>
      </c>
    </row>
    <row r="55" spans="1:17" ht="51">
      <c r="A55" s="89" t="s">
        <v>557</v>
      </c>
      <c r="B55" s="89"/>
      <c r="C55" s="90" t="s">
        <v>781</v>
      </c>
      <c r="D55" s="145">
        <v>43480</v>
      </c>
      <c r="E55" s="85" t="s">
        <v>20</v>
      </c>
      <c r="F55" s="280">
        <v>11698</v>
      </c>
      <c r="G55" s="89"/>
      <c r="H55" s="93" t="s">
        <v>2849</v>
      </c>
      <c r="I55" s="89"/>
      <c r="J55" s="89"/>
      <c r="K55" s="89"/>
      <c r="L55" s="89"/>
      <c r="M55" s="152">
        <v>170.14</v>
      </c>
      <c r="N55" s="152">
        <v>0</v>
      </c>
      <c r="O55" s="152">
        <v>1167.1600000000001</v>
      </c>
      <c r="P55" s="152">
        <v>0</v>
      </c>
      <c r="Q55" s="89" t="s">
        <v>670</v>
      </c>
    </row>
    <row r="56" spans="1:17" ht="51">
      <c r="A56" s="89" t="s">
        <v>557</v>
      </c>
      <c r="B56" s="89"/>
      <c r="C56" s="90" t="s">
        <v>781</v>
      </c>
      <c r="D56" s="145">
        <v>43480</v>
      </c>
      <c r="E56" s="85" t="s">
        <v>20</v>
      </c>
      <c r="F56" s="280">
        <v>11702</v>
      </c>
      <c r="G56" s="89"/>
      <c r="H56" s="93" t="s">
        <v>2850</v>
      </c>
      <c r="I56" s="89"/>
      <c r="J56" s="89"/>
      <c r="K56" s="89"/>
      <c r="L56" s="89"/>
      <c r="M56" s="152">
        <v>64602.37</v>
      </c>
      <c r="N56" s="152">
        <v>0</v>
      </c>
      <c r="O56" s="152">
        <v>443172.26</v>
      </c>
      <c r="P56" s="152">
        <v>0</v>
      </c>
      <c r="Q56" s="89" t="s">
        <v>670</v>
      </c>
    </row>
    <row r="57" spans="1:17" ht="51">
      <c r="A57" s="89" t="s">
        <v>557</v>
      </c>
      <c r="B57" s="89"/>
      <c r="C57" s="90" t="s">
        <v>781</v>
      </c>
      <c r="D57" s="145">
        <v>43480</v>
      </c>
      <c r="E57" s="85" t="s">
        <v>20</v>
      </c>
      <c r="F57" s="280">
        <v>11676</v>
      </c>
      <c r="G57" s="89"/>
      <c r="H57" s="93" t="s">
        <v>2851</v>
      </c>
      <c r="I57" s="89"/>
      <c r="J57" s="89"/>
      <c r="K57" s="89"/>
      <c r="L57" s="89"/>
      <c r="M57" s="152">
        <v>833626.34</v>
      </c>
      <c r="N57" s="152">
        <v>0</v>
      </c>
      <c r="O57" s="152">
        <v>5718676.6900000004</v>
      </c>
      <c r="P57" s="152">
        <v>0</v>
      </c>
      <c r="Q57" s="89" t="s">
        <v>670</v>
      </c>
    </row>
    <row r="58" spans="1:17" ht="51">
      <c r="A58" s="89" t="s">
        <v>556</v>
      </c>
      <c r="B58" s="89"/>
      <c r="C58" s="90" t="s">
        <v>616</v>
      </c>
      <c r="D58" s="145">
        <v>43480</v>
      </c>
      <c r="E58" s="85" t="s">
        <v>23</v>
      </c>
      <c r="F58" s="280">
        <v>18611</v>
      </c>
      <c r="G58" s="89"/>
      <c r="H58" s="93" t="s">
        <v>2852</v>
      </c>
      <c r="I58" s="89"/>
      <c r="J58" s="89"/>
      <c r="K58" s="89"/>
      <c r="L58" s="89"/>
      <c r="M58" s="152">
        <v>0</v>
      </c>
      <c r="N58" s="152">
        <v>0</v>
      </c>
      <c r="O58" s="152">
        <v>0</v>
      </c>
      <c r="P58" s="152">
        <v>0.01</v>
      </c>
      <c r="Q58" s="89" t="s">
        <v>670</v>
      </c>
    </row>
    <row r="59" spans="1:17" ht="51">
      <c r="A59" s="89" t="s">
        <v>556</v>
      </c>
      <c r="B59" s="89"/>
      <c r="C59" s="90" t="s">
        <v>616</v>
      </c>
      <c r="D59" s="145">
        <v>43481</v>
      </c>
      <c r="E59" s="85" t="s">
        <v>23</v>
      </c>
      <c r="F59" s="280">
        <v>18616</v>
      </c>
      <c r="G59" s="89"/>
      <c r="H59" s="93" t="s">
        <v>2853</v>
      </c>
      <c r="I59" s="89"/>
      <c r="J59" s="89"/>
      <c r="K59" s="89"/>
      <c r="L59" s="89"/>
      <c r="M59" s="152">
        <v>0</v>
      </c>
      <c r="N59" s="152">
        <v>0</v>
      </c>
      <c r="O59" s="152">
        <v>0.02</v>
      </c>
      <c r="P59" s="152">
        <v>0</v>
      </c>
      <c r="Q59" s="89" t="s">
        <v>670</v>
      </c>
    </row>
    <row r="60" spans="1:17" ht="51">
      <c r="A60" s="89" t="s">
        <v>556</v>
      </c>
      <c r="B60" s="89"/>
      <c r="C60" s="90" t="s">
        <v>616</v>
      </c>
      <c r="D60" s="145">
        <v>43482</v>
      </c>
      <c r="E60" s="85" t="s">
        <v>23</v>
      </c>
      <c r="F60" s="280">
        <v>18620</v>
      </c>
      <c r="G60" s="89"/>
      <c r="H60" s="93" t="s">
        <v>2854</v>
      </c>
      <c r="I60" s="89"/>
      <c r="J60" s="89"/>
      <c r="K60" s="89"/>
      <c r="L60" s="89"/>
      <c r="M60" s="152">
        <v>0</v>
      </c>
      <c r="N60" s="152">
        <v>0</v>
      </c>
      <c r="O60" s="152">
        <v>0</v>
      </c>
      <c r="P60" s="152">
        <v>0.01</v>
      </c>
      <c r="Q60" s="89" t="s">
        <v>670</v>
      </c>
    </row>
    <row r="61" spans="1:17" ht="51">
      <c r="A61" s="89" t="s">
        <v>556</v>
      </c>
      <c r="B61" s="89"/>
      <c r="C61" s="90" t="s">
        <v>616</v>
      </c>
      <c r="D61" s="145">
        <v>43483</v>
      </c>
      <c r="E61" s="85" t="s">
        <v>23</v>
      </c>
      <c r="F61" s="280">
        <v>18624</v>
      </c>
      <c r="G61" s="89"/>
      <c r="H61" s="93" t="s">
        <v>2855</v>
      </c>
      <c r="I61" s="89"/>
      <c r="J61" s="89"/>
      <c r="K61" s="89"/>
      <c r="L61" s="89"/>
      <c r="M61" s="152">
        <v>0</v>
      </c>
      <c r="N61" s="152">
        <v>0</v>
      </c>
      <c r="O61" s="152">
        <v>0.01</v>
      </c>
      <c r="P61" s="152">
        <v>0</v>
      </c>
      <c r="Q61" s="89" t="s">
        <v>670</v>
      </c>
    </row>
    <row r="62" spans="1:17" ht="76.5">
      <c r="A62" s="89" t="s">
        <v>557</v>
      </c>
      <c r="B62" s="89"/>
      <c r="C62" s="90" t="s">
        <v>781</v>
      </c>
      <c r="D62" s="145">
        <v>43488</v>
      </c>
      <c r="E62" s="85" t="s">
        <v>13</v>
      </c>
      <c r="F62" s="280">
        <v>945311</v>
      </c>
      <c r="G62" s="89"/>
      <c r="H62" s="93" t="s">
        <v>2856</v>
      </c>
      <c r="I62" s="89"/>
      <c r="J62" s="89"/>
      <c r="K62" s="89"/>
      <c r="L62" s="89"/>
      <c r="M62" s="152">
        <v>95.76</v>
      </c>
      <c r="N62" s="152">
        <v>0</v>
      </c>
      <c r="O62" s="152">
        <v>656.91</v>
      </c>
      <c r="P62" s="152">
        <v>0</v>
      </c>
      <c r="Q62" s="89" t="s">
        <v>670</v>
      </c>
    </row>
    <row r="63" spans="1:17" ht="63.75">
      <c r="A63" s="89" t="s">
        <v>557</v>
      </c>
      <c r="B63" s="89"/>
      <c r="C63" s="90" t="s">
        <v>781</v>
      </c>
      <c r="D63" s="145">
        <v>43488</v>
      </c>
      <c r="E63" s="85" t="s">
        <v>13</v>
      </c>
      <c r="F63" s="280">
        <v>945305</v>
      </c>
      <c r="G63" s="89"/>
      <c r="H63" s="93" t="s">
        <v>2857</v>
      </c>
      <c r="I63" s="89"/>
      <c r="J63" s="89"/>
      <c r="K63" s="89"/>
      <c r="L63" s="89"/>
      <c r="M63" s="152">
        <v>10</v>
      </c>
      <c r="N63" s="152">
        <v>0</v>
      </c>
      <c r="O63" s="152">
        <v>68.599999999999994</v>
      </c>
      <c r="P63" s="152">
        <v>0</v>
      </c>
      <c r="Q63" s="89" t="s">
        <v>670</v>
      </c>
    </row>
    <row r="64" spans="1:17" ht="63.75">
      <c r="A64" s="89" t="s">
        <v>557</v>
      </c>
      <c r="B64" s="89"/>
      <c r="C64" s="90" t="s">
        <v>781</v>
      </c>
      <c r="D64" s="145">
        <v>43488</v>
      </c>
      <c r="E64" s="85" t="s">
        <v>13</v>
      </c>
      <c r="F64" s="280">
        <v>945306</v>
      </c>
      <c r="G64" s="89"/>
      <c r="H64" s="93" t="s">
        <v>2858</v>
      </c>
      <c r="I64" s="89"/>
      <c r="J64" s="89"/>
      <c r="K64" s="89"/>
      <c r="L64" s="89"/>
      <c r="M64" s="152">
        <v>10</v>
      </c>
      <c r="N64" s="152">
        <v>0</v>
      </c>
      <c r="O64" s="152">
        <v>68.599999999999994</v>
      </c>
      <c r="P64" s="152">
        <v>0</v>
      </c>
      <c r="Q64" s="89" t="s">
        <v>670</v>
      </c>
    </row>
    <row r="65" spans="1:17" ht="63.75">
      <c r="A65" s="89" t="s">
        <v>557</v>
      </c>
      <c r="B65" s="89"/>
      <c r="C65" s="90" t="s">
        <v>781</v>
      </c>
      <c r="D65" s="145">
        <v>43488</v>
      </c>
      <c r="E65" s="85" t="s">
        <v>13</v>
      </c>
      <c r="F65" s="280">
        <v>945307</v>
      </c>
      <c r="G65" s="89"/>
      <c r="H65" s="93" t="s">
        <v>2859</v>
      </c>
      <c r="I65" s="89"/>
      <c r="J65" s="89"/>
      <c r="K65" s="89"/>
      <c r="L65" s="89"/>
      <c r="M65" s="152">
        <v>10</v>
      </c>
      <c r="N65" s="152">
        <v>0</v>
      </c>
      <c r="O65" s="152">
        <v>68.599999999999994</v>
      </c>
      <c r="P65" s="152">
        <v>0</v>
      </c>
      <c r="Q65" s="89" t="s">
        <v>670</v>
      </c>
    </row>
    <row r="66" spans="1:17" ht="51">
      <c r="A66" s="89" t="s">
        <v>556</v>
      </c>
      <c r="B66" s="89"/>
      <c r="C66" s="90" t="s">
        <v>616</v>
      </c>
      <c r="D66" s="145">
        <v>43489</v>
      </c>
      <c r="E66" s="85" t="s">
        <v>23</v>
      </c>
      <c r="F66" s="280">
        <v>18637</v>
      </c>
      <c r="G66" s="89"/>
      <c r="H66" s="93" t="s">
        <v>2861</v>
      </c>
      <c r="I66" s="89"/>
      <c r="J66" s="89"/>
      <c r="K66" s="89"/>
      <c r="L66" s="89"/>
      <c r="M66" s="152">
        <v>0</v>
      </c>
      <c r="N66" s="152">
        <v>0</v>
      </c>
      <c r="O66" s="152">
        <v>0.01</v>
      </c>
      <c r="P66" s="152">
        <v>0</v>
      </c>
      <c r="Q66" s="89" t="s">
        <v>670</v>
      </c>
    </row>
    <row r="67" spans="1:17" ht="51">
      <c r="A67" s="89" t="s">
        <v>556</v>
      </c>
      <c r="B67" s="89"/>
      <c r="C67" s="90" t="s">
        <v>616</v>
      </c>
      <c r="D67" s="145">
        <v>43490</v>
      </c>
      <c r="E67" s="85" t="s">
        <v>23</v>
      </c>
      <c r="F67" s="280">
        <v>18641</v>
      </c>
      <c r="G67" s="89"/>
      <c r="H67" s="93" t="s">
        <v>2862</v>
      </c>
      <c r="I67" s="89"/>
      <c r="J67" s="89"/>
      <c r="K67" s="89"/>
      <c r="L67" s="89"/>
      <c r="M67" s="152">
        <v>0</v>
      </c>
      <c r="N67" s="152">
        <v>0</v>
      </c>
      <c r="O67" s="152">
        <v>0.01</v>
      </c>
      <c r="P67" s="152">
        <v>0</v>
      </c>
      <c r="Q67" s="89" t="s">
        <v>670</v>
      </c>
    </row>
    <row r="68" spans="1:17" ht="51">
      <c r="A68" s="89" t="s">
        <v>556</v>
      </c>
      <c r="B68" s="89"/>
      <c r="C68" s="90" t="s">
        <v>616</v>
      </c>
      <c r="D68" s="145">
        <v>43493</v>
      </c>
      <c r="E68" s="85" t="s">
        <v>23</v>
      </c>
      <c r="F68" s="280">
        <v>18645</v>
      </c>
      <c r="G68" s="89"/>
      <c r="H68" s="93" t="s">
        <v>2863</v>
      </c>
      <c r="I68" s="89"/>
      <c r="J68" s="89"/>
      <c r="K68" s="89"/>
      <c r="L68" s="89"/>
      <c r="M68" s="152">
        <v>0</v>
      </c>
      <c r="N68" s="152">
        <v>0</v>
      </c>
      <c r="O68" s="152">
        <v>0</v>
      </c>
      <c r="P68" s="152">
        <v>0.01</v>
      </c>
      <c r="Q68" s="89" t="s">
        <v>670</v>
      </c>
    </row>
    <row r="69" spans="1:17" ht="63.75">
      <c r="A69" s="89">
        <v>287</v>
      </c>
      <c r="B69" s="89"/>
      <c r="C69" s="90" t="s">
        <v>126</v>
      </c>
      <c r="D69" s="145">
        <v>43494</v>
      </c>
      <c r="E69" s="85" t="s">
        <v>6</v>
      </c>
      <c r="F69" s="280">
        <v>950852</v>
      </c>
      <c r="G69" s="89"/>
      <c r="H69" s="93" t="s">
        <v>2864</v>
      </c>
      <c r="I69" s="89"/>
      <c r="J69" s="89"/>
      <c r="K69" s="89"/>
      <c r="L69" s="89"/>
      <c r="M69" s="152">
        <v>0</v>
      </c>
      <c r="N69" s="152">
        <v>683140</v>
      </c>
      <c r="O69" s="152">
        <v>0</v>
      </c>
      <c r="P69" s="152">
        <v>4686340.4000000004</v>
      </c>
      <c r="Q69" s="89" t="s">
        <v>670</v>
      </c>
    </row>
    <row r="70" spans="1:17" ht="51">
      <c r="A70" s="89" t="s">
        <v>556</v>
      </c>
      <c r="B70" s="89"/>
      <c r="C70" s="90" t="s">
        <v>616</v>
      </c>
      <c r="D70" s="145">
        <v>43494</v>
      </c>
      <c r="E70" s="85" t="s">
        <v>23</v>
      </c>
      <c r="F70" s="280">
        <v>18649</v>
      </c>
      <c r="G70" s="89"/>
      <c r="H70" s="93" t="s">
        <v>2865</v>
      </c>
      <c r="I70" s="89"/>
      <c r="J70" s="89"/>
      <c r="K70" s="89"/>
      <c r="L70" s="89"/>
      <c r="M70" s="152">
        <v>0</v>
      </c>
      <c r="N70" s="152">
        <v>0</v>
      </c>
      <c r="O70" s="152">
        <v>0</v>
      </c>
      <c r="P70" s="152">
        <v>0.01</v>
      </c>
      <c r="Q70" s="89" t="s">
        <v>670</v>
      </c>
    </row>
    <row r="71" spans="1:17" ht="51">
      <c r="A71" s="89" t="s">
        <v>556</v>
      </c>
      <c r="B71" s="89"/>
      <c r="C71" s="90" t="s">
        <v>616</v>
      </c>
      <c r="D71" s="145">
        <v>43495</v>
      </c>
      <c r="E71" s="85" t="s">
        <v>23</v>
      </c>
      <c r="F71" s="280">
        <v>18653</v>
      </c>
      <c r="G71" s="89"/>
      <c r="H71" s="93" t="s">
        <v>2866</v>
      </c>
      <c r="I71" s="89"/>
      <c r="J71" s="89"/>
      <c r="K71" s="89"/>
      <c r="L71" s="89"/>
      <c r="M71" s="152">
        <v>0</v>
      </c>
      <c r="N71" s="152">
        <v>0</v>
      </c>
      <c r="O71" s="152">
        <v>0.01</v>
      </c>
      <c r="P71" s="152">
        <v>0</v>
      </c>
      <c r="Q71" s="89" t="s">
        <v>670</v>
      </c>
    </row>
    <row r="72" spans="1:17" ht="63.75">
      <c r="A72" s="89" t="s">
        <v>557</v>
      </c>
      <c r="B72" s="89"/>
      <c r="C72" s="90" t="s">
        <v>781</v>
      </c>
      <c r="D72" s="145">
        <v>43497</v>
      </c>
      <c r="E72" s="85" t="s">
        <v>671</v>
      </c>
      <c r="F72" s="280">
        <v>183531</v>
      </c>
      <c r="G72" s="89"/>
      <c r="H72" s="93" t="s">
        <v>4508</v>
      </c>
      <c r="I72" s="89"/>
      <c r="J72" s="89"/>
      <c r="K72" s="89"/>
      <c r="L72" s="89"/>
      <c r="M72" s="152">
        <v>0</v>
      </c>
      <c r="N72" s="152">
        <v>8658000</v>
      </c>
      <c r="O72" s="152">
        <v>0</v>
      </c>
      <c r="P72" s="152">
        <v>59393880</v>
      </c>
      <c r="Q72" s="89" t="s">
        <v>670</v>
      </c>
    </row>
    <row r="73" spans="1:17" ht="51">
      <c r="A73" s="89" t="s">
        <v>556</v>
      </c>
      <c r="B73" s="89"/>
      <c r="C73" s="90" t="s">
        <v>616</v>
      </c>
      <c r="D73" s="145">
        <v>43497</v>
      </c>
      <c r="E73" s="85" t="s">
        <v>23</v>
      </c>
      <c r="F73" s="280">
        <v>18661</v>
      </c>
      <c r="G73" s="89"/>
      <c r="H73" s="93" t="s">
        <v>4509</v>
      </c>
      <c r="I73" s="89"/>
      <c r="J73" s="89"/>
      <c r="K73" s="89"/>
      <c r="L73" s="89"/>
      <c r="M73" s="152">
        <v>0</v>
      </c>
      <c r="N73" s="152">
        <v>0</v>
      </c>
      <c r="O73" s="152">
        <v>0.01</v>
      </c>
      <c r="P73" s="152">
        <v>0</v>
      </c>
      <c r="Q73" s="89" t="s">
        <v>670</v>
      </c>
    </row>
    <row r="74" spans="1:17" ht="63.75">
      <c r="A74" s="89" t="s">
        <v>557</v>
      </c>
      <c r="B74" s="89"/>
      <c r="C74" s="90" t="s">
        <v>781</v>
      </c>
      <c r="D74" s="145">
        <v>43500</v>
      </c>
      <c r="E74" s="85" t="s">
        <v>20</v>
      </c>
      <c r="F74" s="280">
        <v>11839</v>
      </c>
      <c r="G74" s="89"/>
      <c r="H74" s="93" t="s">
        <v>4510</v>
      </c>
      <c r="I74" s="89"/>
      <c r="J74" s="89"/>
      <c r="K74" s="89"/>
      <c r="L74" s="89"/>
      <c r="M74" s="152">
        <v>948393.43</v>
      </c>
      <c r="N74" s="152">
        <v>0</v>
      </c>
      <c r="O74" s="152">
        <v>6505978.9299999997</v>
      </c>
      <c r="P74" s="152">
        <v>0</v>
      </c>
      <c r="Q74" s="89" t="s">
        <v>670</v>
      </c>
    </row>
    <row r="75" spans="1:17" ht="63.75">
      <c r="A75" s="89">
        <v>514</v>
      </c>
      <c r="B75" s="89"/>
      <c r="C75" s="90" t="s">
        <v>172</v>
      </c>
      <c r="D75" s="145">
        <v>43500</v>
      </c>
      <c r="E75" s="85" t="s">
        <v>6</v>
      </c>
      <c r="F75" s="280">
        <v>955826</v>
      </c>
      <c r="G75" s="89"/>
      <c r="H75" s="93" t="s">
        <v>4511</v>
      </c>
      <c r="I75" s="89"/>
      <c r="J75" s="89"/>
      <c r="K75" s="89"/>
      <c r="L75" s="89"/>
      <c r="M75" s="152">
        <v>0</v>
      </c>
      <c r="N75" s="152">
        <v>1664494.56</v>
      </c>
      <c r="O75" s="152">
        <v>0</v>
      </c>
      <c r="P75" s="152">
        <v>11418432.68</v>
      </c>
      <c r="Q75" s="89" t="s">
        <v>670</v>
      </c>
    </row>
    <row r="76" spans="1:17" ht="76.5">
      <c r="A76" s="89">
        <v>514</v>
      </c>
      <c r="B76" s="89"/>
      <c r="C76" s="90" t="s">
        <v>172</v>
      </c>
      <c r="D76" s="145">
        <v>43500</v>
      </c>
      <c r="E76" s="85" t="s">
        <v>11</v>
      </c>
      <c r="F76" s="280">
        <v>955826</v>
      </c>
      <c r="G76" s="89"/>
      <c r="H76" s="93" t="s">
        <v>4512</v>
      </c>
      <c r="I76" s="89"/>
      <c r="J76" s="89"/>
      <c r="K76" s="89"/>
      <c r="L76" s="89"/>
      <c r="M76" s="152">
        <v>7.29</v>
      </c>
      <c r="N76" s="152">
        <v>0</v>
      </c>
      <c r="O76" s="152">
        <v>50.01</v>
      </c>
      <c r="P76" s="152">
        <v>0</v>
      </c>
      <c r="Q76" s="89" t="s">
        <v>670</v>
      </c>
    </row>
    <row r="77" spans="1:17" ht="51">
      <c r="A77" s="89">
        <v>47</v>
      </c>
      <c r="B77" s="89"/>
      <c r="C77" s="90" t="s">
        <v>49</v>
      </c>
      <c r="D77" s="145">
        <v>43501</v>
      </c>
      <c r="E77" s="85" t="s">
        <v>3</v>
      </c>
      <c r="F77" s="280">
        <v>1709524</v>
      </c>
      <c r="G77" s="89"/>
      <c r="H77" s="93" t="s">
        <v>4513</v>
      </c>
      <c r="I77" s="89"/>
      <c r="J77" s="89"/>
      <c r="K77" s="89"/>
      <c r="L77" s="89"/>
      <c r="M77" s="152">
        <v>0</v>
      </c>
      <c r="N77" s="152">
        <v>34427.629999999997</v>
      </c>
      <c r="O77" s="152">
        <v>0</v>
      </c>
      <c r="P77" s="152">
        <v>236173.54</v>
      </c>
      <c r="Q77" s="89" t="s">
        <v>670</v>
      </c>
    </row>
    <row r="78" spans="1:17" ht="51">
      <c r="A78" s="89" t="s">
        <v>556</v>
      </c>
      <c r="B78" s="89"/>
      <c r="C78" s="90" t="s">
        <v>616</v>
      </c>
      <c r="D78" s="145">
        <v>43501</v>
      </c>
      <c r="E78" s="85" t="s">
        <v>23</v>
      </c>
      <c r="F78" s="280">
        <v>18668</v>
      </c>
      <c r="G78" s="89"/>
      <c r="H78" s="93" t="s">
        <v>4514</v>
      </c>
      <c r="I78" s="89"/>
      <c r="J78" s="89"/>
      <c r="K78" s="89"/>
      <c r="L78" s="89"/>
      <c r="M78" s="152">
        <v>0</v>
      </c>
      <c r="N78" s="152">
        <v>0</v>
      </c>
      <c r="O78" s="152">
        <v>0</v>
      </c>
      <c r="P78" s="152">
        <v>0.02</v>
      </c>
      <c r="Q78" s="89" t="s">
        <v>670</v>
      </c>
    </row>
    <row r="79" spans="1:17" ht="51">
      <c r="A79" s="89" t="s">
        <v>556</v>
      </c>
      <c r="B79" s="89"/>
      <c r="C79" s="90" t="s">
        <v>616</v>
      </c>
      <c r="D79" s="145">
        <v>43502</v>
      </c>
      <c r="E79" s="85" t="s">
        <v>23</v>
      </c>
      <c r="F79" s="280">
        <v>18672</v>
      </c>
      <c r="G79" s="89"/>
      <c r="H79" s="93" t="s">
        <v>4515</v>
      </c>
      <c r="I79" s="89"/>
      <c r="J79" s="89"/>
      <c r="K79" s="89"/>
      <c r="L79" s="89"/>
      <c r="M79" s="152">
        <v>0</v>
      </c>
      <c r="N79" s="152">
        <v>0</v>
      </c>
      <c r="O79" s="152">
        <v>0</v>
      </c>
      <c r="P79" s="152">
        <v>0.01</v>
      </c>
      <c r="Q79" s="89" t="s">
        <v>670</v>
      </c>
    </row>
    <row r="80" spans="1:17" ht="76.5">
      <c r="A80" s="89" t="s">
        <v>556</v>
      </c>
      <c r="B80" s="89"/>
      <c r="C80" s="90" t="s">
        <v>616</v>
      </c>
      <c r="D80" s="145">
        <v>43503</v>
      </c>
      <c r="E80" s="85" t="s">
        <v>671</v>
      </c>
      <c r="F80" s="280">
        <v>191626</v>
      </c>
      <c r="G80" s="89"/>
      <c r="H80" s="93" t="s">
        <v>4516</v>
      </c>
      <c r="I80" s="89"/>
      <c r="J80" s="89"/>
      <c r="K80" s="89"/>
      <c r="L80" s="89"/>
      <c r="M80" s="152">
        <v>0</v>
      </c>
      <c r="N80" s="152">
        <v>1268</v>
      </c>
      <c r="O80" s="152">
        <v>0</v>
      </c>
      <c r="P80" s="152">
        <v>8698.48</v>
      </c>
      <c r="Q80" s="89" t="s">
        <v>670</v>
      </c>
    </row>
    <row r="81" spans="1:17" ht="63.75">
      <c r="A81" s="89" t="s">
        <v>557</v>
      </c>
      <c r="B81" s="89"/>
      <c r="C81" s="90" t="s">
        <v>781</v>
      </c>
      <c r="D81" s="145">
        <v>43504</v>
      </c>
      <c r="E81" s="85" t="s">
        <v>6</v>
      </c>
      <c r="F81" s="280">
        <v>959858</v>
      </c>
      <c r="G81" s="89"/>
      <c r="H81" s="93" t="s">
        <v>4518</v>
      </c>
      <c r="I81" s="89"/>
      <c r="J81" s="89"/>
      <c r="K81" s="89"/>
      <c r="L81" s="89"/>
      <c r="M81" s="152">
        <v>0</v>
      </c>
      <c r="N81" s="152">
        <v>157616.81</v>
      </c>
      <c r="O81" s="152">
        <v>0</v>
      </c>
      <c r="P81" s="152">
        <v>1081251.32</v>
      </c>
      <c r="Q81" s="89" t="s">
        <v>670</v>
      </c>
    </row>
    <row r="82" spans="1:17" ht="51">
      <c r="A82" s="89" t="s">
        <v>556</v>
      </c>
      <c r="B82" s="89"/>
      <c r="C82" s="90" t="s">
        <v>616</v>
      </c>
      <c r="D82" s="145">
        <v>43504</v>
      </c>
      <c r="E82" s="85" t="s">
        <v>23</v>
      </c>
      <c r="F82" s="280">
        <v>18680</v>
      </c>
      <c r="G82" s="89"/>
      <c r="H82" s="93" t="s">
        <v>4519</v>
      </c>
      <c r="I82" s="89"/>
      <c r="J82" s="89"/>
      <c r="K82" s="89"/>
      <c r="L82" s="89"/>
      <c r="M82" s="152">
        <v>0</v>
      </c>
      <c r="N82" s="152">
        <v>0</v>
      </c>
      <c r="O82" s="152">
        <v>0</v>
      </c>
      <c r="P82" s="152">
        <v>0.01</v>
      </c>
      <c r="Q82" s="89" t="s">
        <v>670</v>
      </c>
    </row>
    <row r="83" spans="1:17" ht="63.75">
      <c r="A83" s="89">
        <v>514</v>
      </c>
      <c r="B83" s="89"/>
      <c r="C83" s="90" t="s">
        <v>172</v>
      </c>
      <c r="D83" s="145">
        <v>43507</v>
      </c>
      <c r="E83" s="85" t="s">
        <v>6</v>
      </c>
      <c r="F83" s="280">
        <v>947050</v>
      </c>
      <c r="G83" s="89"/>
      <c r="H83" s="93" t="s">
        <v>4520</v>
      </c>
      <c r="I83" s="89"/>
      <c r="J83" s="89"/>
      <c r="K83" s="89"/>
      <c r="L83" s="89"/>
      <c r="M83" s="152">
        <v>0</v>
      </c>
      <c r="N83" s="152">
        <v>418439.51</v>
      </c>
      <c r="O83" s="152">
        <v>0</v>
      </c>
      <c r="P83" s="152">
        <v>2870495.04</v>
      </c>
      <c r="Q83" s="89" t="s">
        <v>670</v>
      </c>
    </row>
    <row r="84" spans="1:17" ht="63.75">
      <c r="A84" s="89">
        <v>514</v>
      </c>
      <c r="B84" s="89"/>
      <c r="C84" s="90" t="s">
        <v>172</v>
      </c>
      <c r="D84" s="145">
        <v>43507</v>
      </c>
      <c r="E84" s="85" t="s">
        <v>6</v>
      </c>
      <c r="F84" s="280">
        <v>947051</v>
      </c>
      <c r="G84" s="89"/>
      <c r="H84" s="93" t="s">
        <v>4521</v>
      </c>
      <c r="I84" s="89"/>
      <c r="J84" s="89"/>
      <c r="K84" s="89"/>
      <c r="L84" s="89"/>
      <c r="M84" s="152">
        <v>0</v>
      </c>
      <c r="N84" s="152">
        <v>944350.3</v>
      </c>
      <c r="O84" s="152">
        <v>0</v>
      </c>
      <c r="P84" s="152">
        <v>6478243.0599999996</v>
      </c>
      <c r="Q84" s="89" t="s">
        <v>670</v>
      </c>
    </row>
    <row r="85" spans="1:17" ht="63.75">
      <c r="A85" s="89">
        <v>514</v>
      </c>
      <c r="B85" s="89"/>
      <c r="C85" s="90" t="s">
        <v>172</v>
      </c>
      <c r="D85" s="145">
        <v>43507</v>
      </c>
      <c r="E85" s="85" t="s">
        <v>11</v>
      </c>
      <c r="F85" s="280">
        <v>947050</v>
      </c>
      <c r="G85" s="89"/>
      <c r="H85" s="93" t="s">
        <v>4522</v>
      </c>
      <c r="I85" s="89"/>
      <c r="J85" s="89"/>
      <c r="K85" s="89"/>
      <c r="L85" s="89"/>
      <c r="M85" s="152">
        <v>7.29</v>
      </c>
      <c r="N85" s="152">
        <v>0</v>
      </c>
      <c r="O85" s="152">
        <v>50.01</v>
      </c>
      <c r="P85" s="152">
        <v>0</v>
      </c>
      <c r="Q85" s="89" t="s">
        <v>670</v>
      </c>
    </row>
    <row r="86" spans="1:17" ht="63.75">
      <c r="A86" s="89">
        <v>514</v>
      </c>
      <c r="B86" s="89"/>
      <c r="C86" s="90" t="s">
        <v>172</v>
      </c>
      <c r="D86" s="145">
        <v>43507</v>
      </c>
      <c r="E86" s="85" t="s">
        <v>11</v>
      </c>
      <c r="F86" s="280">
        <v>947051</v>
      </c>
      <c r="G86" s="89"/>
      <c r="H86" s="93" t="s">
        <v>4523</v>
      </c>
      <c r="I86" s="89"/>
      <c r="J86" s="89"/>
      <c r="K86" s="89"/>
      <c r="L86" s="89"/>
      <c r="M86" s="152">
        <v>7.29</v>
      </c>
      <c r="N86" s="152">
        <v>0</v>
      </c>
      <c r="O86" s="152">
        <v>50.01</v>
      </c>
      <c r="P86" s="152">
        <v>0</v>
      </c>
      <c r="Q86" s="89" t="s">
        <v>670</v>
      </c>
    </row>
    <row r="87" spans="1:17" ht="51">
      <c r="A87" s="89" t="s">
        <v>556</v>
      </c>
      <c r="B87" s="89"/>
      <c r="C87" s="90" t="s">
        <v>616</v>
      </c>
      <c r="D87" s="145">
        <v>43507</v>
      </c>
      <c r="E87" s="85" t="s">
        <v>23</v>
      </c>
      <c r="F87" s="280">
        <v>18684</v>
      </c>
      <c r="G87" s="89"/>
      <c r="H87" s="93" t="s">
        <v>4524</v>
      </c>
      <c r="I87" s="89"/>
      <c r="J87" s="89"/>
      <c r="K87" s="89"/>
      <c r="L87" s="89"/>
      <c r="M87" s="152">
        <v>0</v>
      </c>
      <c r="N87" s="152">
        <v>0</v>
      </c>
      <c r="O87" s="152">
        <v>0.03</v>
      </c>
      <c r="P87" s="152">
        <v>0</v>
      </c>
      <c r="Q87" s="89" t="s">
        <v>670</v>
      </c>
    </row>
    <row r="88" spans="1:17" ht="51">
      <c r="A88" s="89" t="s">
        <v>556</v>
      </c>
      <c r="B88" s="89"/>
      <c r="C88" s="90" t="s">
        <v>616</v>
      </c>
      <c r="D88" s="145">
        <v>43508</v>
      </c>
      <c r="E88" s="85" t="s">
        <v>23</v>
      </c>
      <c r="F88" s="280">
        <v>18688</v>
      </c>
      <c r="G88" s="89"/>
      <c r="H88" s="93" t="s">
        <v>4525</v>
      </c>
      <c r="I88" s="89"/>
      <c r="J88" s="89"/>
      <c r="K88" s="89"/>
      <c r="L88" s="89"/>
      <c r="M88" s="152">
        <v>0</v>
      </c>
      <c r="N88" s="152">
        <v>0</v>
      </c>
      <c r="O88" s="152">
        <v>0</v>
      </c>
      <c r="P88" s="152">
        <v>0.02</v>
      </c>
      <c r="Q88" s="89" t="s">
        <v>670</v>
      </c>
    </row>
    <row r="89" spans="1:17" ht="51">
      <c r="A89" s="89" t="s">
        <v>556</v>
      </c>
      <c r="B89" s="89"/>
      <c r="C89" s="90" t="s">
        <v>616</v>
      </c>
      <c r="D89" s="145">
        <v>43509</v>
      </c>
      <c r="E89" s="85" t="s">
        <v>23</v>
      </c>
      <c r="F89" s="280">
        <v>18693</v>
      </c>
      <c r="G89" s="89"/>
      <c r="H89" s="93" t="s">
        <v>4526</v>
      </c>
      <c r="I89" s="89"/>
      <c r="J89" s="89"/>
      <c r="K89" s="89"/>
      <c r="L89" s="89"/>
      <c r="M89" s="152">
        <v>0</v>
      </c>
      <c r="N89" s="152">
        <v>0</v>
      </c>
      <c r="O89" s="152">
        <v>0</v>
      </c>
      <c r="P89" s="152">
        <v>0.01</v>
      </c>
      <c r="Q89" s="89" t="s">
        <v>670</v>
      </c>
    </row>
    <row r="90" spans="1:17" ht="51">
      <c r="A90" s="89" t="s">
        <v>556</v>
      </c>
      <c r="B90" s="89"/>
      <c r="C90" s="90" t="s">
        <v>616</v>
      </c>
      <c r="D90" s="145">
        <v>43510</v>
      </c>
      <c r="E90" s="85" t="s">
        <v>23</v>
      </c>
      <c r="F90" s="280">
        <v>18697</v>
      </c>
      <c r="G90" s="89"/>
      <c r="H90" s="93" t="s">
        <v>4527</v>
      </c>
      <c r="I90" s="89"/>
      <c r="J90" s="89"/>
      <c r="K90" s="89"/>
      <c r="L90" s="89"/>
      <c r="M90" s="152">
        <v>0</v>
      </c>
      <c r="N90" s="152">
        <v>0</v>
      </c>
      <c r="O90" s="152">
        <v>0</v>
      </c>
      <c r="P90" s="152">
        <v>0.01</v>
      </c>
      <c r="Q90" s="89" t="s">
        <v>670</v>
      </c>
    </row>
    <row r="91" spans="1:17" ht="51">
      <c r="A91" s="89" t="s">
        <v>557</v>
      </c>
      <c r="B91" s="89"/>
      <c r="C91" s="90" t="s">
        <v>781</v>
      </c>
      <c r="D91" s="145">
        <v>43511</v>
      </c>
      <c r="E91" s="85" t="s">
        <v>20</v>
      </c>
      <c r="F91" s="280">
        <v>11864</v>
      </c>
      <c r="G91" s="89"/>
      <c r="H91" s="93" t="s">
        <v>4528</v>
      </c>
      <c r="I91" s="89"/>
      <c r="J91" s="89"/>
      <c r="K91" s="89"/>
      <c r="L91" s="89"/>
      <c r="M91" s="152">
        <v>4575.97</v>
      </c>
      <c r="N91" s="152">
        <v>0</v>
      </c>
      <c r="O91" s="152">
        <v>31391.15</v>
      </c>
      <c r="P91" s="152">
        <v>0</v>
      </c>
      <c r="Q91" s="89" t="s">
        <v>670</v>
      </c>
    </row>
    <row r="92" spans="1:17" ht="63.75">
      <c r="A92" s="89" t="s">
        <v>557</v>
      </c>
      <c r="B92" s="89"/>
      <c r="C92" s="90" t="s">
        <v>781</v>
      </c>
      <c r="D92" s="145">
        <v>43511</v>
      </c>
      <c r="E92" s="85" t="s">
        <v>20</v>
      </c>
      <c r="F92" s="280">
        <v>11863</v>
      </c>
      <c r="G92" s="89"/>
      <c r="H92" s="93" t="s">
        <v>4529</v>
      </c>
      <c r="I92" s="89"/>
      <c r="J92" s="89"/>
      <c r="K92" s="89"/>
      <c r="L92" s="89"/>
      <c r="M92" s="152">
        <v>334740.01</v>
      </c>
      <c r="N92" s="152">
        <v>0</v>
      </c>
      <c r="O92" s="152">
        <v>2296316.4700000002</v>
      </c>
      <c r="P92" s="152">
        <v>0</v>
      </c>
      <c r="Q92" s="89" t="s">
        <v>670</v>
      </c>
    </row>
    <row r="93" spans="1:17" ht="102">
      <c r="A93" s="89">
        <v>16</v>
      </c>
      <c r="B93" s="89"/>
      <c r="C93" s="90" t="s">
        <v>43</v>
      </c>
      <c r="D93" s="145">
        <v>43511</v>
      </c>
      <c r="E93" s="85" t="s">
        <v>6</v>
      </c>
      <c r="F93" s="280">
        <v>947319</v>
      </c>
      <c r="G93" s="89"/>
      <c r="H93" s="93" t="s">
        <v>4530</v>
      </c>
      <c r="I93" s="89"/>
      <c r="J93" s="89"/>
      <c r="K93" s="89"/>
      <c r="L93" s="89"/>
      <c r="M93" s="152">
        <v>0</v>
      </c>
      <c r="N93" s="152">
        <v>70219.5</v>
      </c>
      <c r="O93" s="152">
        <v>0</v>
      </c>
      <c r="P93" s="152">
        <v>481705.77</v>
      </c>
      <c r="Q93" s="89" t="s">
        <v>670</v>
      </c>
    </row>
    <row r="94" spans="1:17" ht="51">
      <c r="A94" s="89" t="s">
        <v>556</v>
      </c>
      <c r="B94" s="89"/>
      <c r="C94" s="90" t="s">
        <v>616</v>
      </c>
      <c r="D94" s="145">
        <v>43514</v>
      </c>
      <c r="E94" s="85" t="s">
        <v>23</v>
      </c>
      <c r="F94" s="280">
        <v>18705</v>
      </c>
      <c r="G94" s="89"/>
      <c r="H94" s="93" t="s">
        <v>4531</v>
      </c>
      <c r="I94" s="89"/>
      <c r="J94" s="89"/>
      <c r="K94" s="89"/>
      <c r="L94" s="89"/>
      <c r="M94" s="152">
        <v>0</v>
      </c>
      <c r="N94" s="152">
        <v>0</v>
      </c>
      <c r="O94" s="152">
        <v>0.01</v>
      </c>
      <c r="P94" s="152">
        <v>0</v>
      </c>
      <c r="Q94" s="89" t="s">
        <v>670</v>
      </c>
    </row>
    <row r="95" spans="1:17" ht="63.75">
      <c r="A95" s="89" t="s">
        <v>557</v>
      </c>
      <c r="B95" s="89"/>
      <c r="C95" s="90" t="s">
        <v>781</v>
      </c>
      <c r="D95" s="145">
        <v>43516</v>
      </c>
      <c r="E95" s="85" t="s">
        <v>13</v>
      </c>
      <c r="F95" s="280">
        <v>947470</v>
      </c>
      <c r="G95" s="89"/>
      <c r="H95" s="93" t="s">
        <v>4532</v>
      </c>
      <c r="I95" s="89"/>
      <c r="J95" s="89"/>
      <c r="K95" s="89"/>
      <c r="L95" s="89"/>
      <c r="M95" s="152">
        <v>20</v>
      </c>
      <c r="N95" s="152">
        <v>0</v>
      </c>
      <c r="O95" s="152">
        <v>137.19999999999999</v>
      </c>
      <c r="P95" s="152">
        <v>0</v>
      </c>
      <c r="Q95" s="89" t="s">
        <v>670</v>
      </c>
    </row>
    <row r="96" spans="1:17" ht="63.75">
      <c r="A96" s="89" t="s">
        <v>557</v>
      </c>
      <c r="B96" s="89"/>
      <c r="C96" s="90" t="s">
        <v>781</v>
      </c>
      <c r="D96" s="145">
        <v>43516</v>
      </c>
      <c r="E96" s="85" t="s">
        <v>13</v>
      </c>
      <c r="F96" s="280">
        <v>947473</v>
      </c>
      <c r="G96" s="89"/>
      <c r="H96" s="93" t="s">
        <v>4533</v>
      </c>
      <c r="I96" s="89"/>
      <c r="J96" s="89"/>
      <c r="K96" s="89"/>
      <c r="L96" s="89"/>
      <c r="M96" s="152">
        <v>22.59</v>
      </c>
      <c r="N96" s="152">
        <v>0</v>
      </c>
      <c r="O96" s="152">
        <v>154.97</v>
      </c>
      <c r="P96" s="152">
        <v>0</v>
      </c>
      <c r="Q96" s="89" t="s">
        <v>670</v>
      </c>
    </row>
    <row r="97" spans="1:17" ht="63.75">
      <c r="A97" s="89" t="s">
        <v>557</v>
      </c>
      <c r="B97" s="89"/>
      <c r="C97" s="90" t="s">
        <v>781</v>
      </c>
      <c r="D97" s="145">
        <v>43516</v>
      </c>
      <c r="E97" s="85" t="s">
        <v>20</v>
      </c>
      <c r="F97" s="280">
        <v>11837</v>
      </c>
      <c r="G97" s="89"/>
      <c r="H97" s="93" t="s">
        <v>4534</v>
      </c>
      <c r="I97" s="89"/>
      <c r="J97" s="89"/>
      <c r="K97" s="89"/>
      <c r="L97" s="89"/>
      <c r="M97" s="152">
        <v>10660.97</v>
      </c>
      <c r="N97" s="152">
        <v>0</v>
      </c>
      <c r="O97" s="152">
        <v>73134.25</v>
      </c>
      <c r="P97" s="152">
        <v>0</v>
      </c>
      <c r="Q97" s="89" t="s">
        <v>670</v>
      </c>
    </row>
    <row r="98" spans="1:17" ht="51">
      <c r="A98" s="89" t="s">
        <v>556</v>
      </c>
      <c r="B98" s="89"/>
      <c r="C98" s="90" t="s">
        <v>616</v>
      </c>
      <c r="D98" s="145">
        <v>43516</v>
      </c>
      <c r="E98" s="85" t="s">
        <v>23</v>
      </c>
      <c r="F98" s="280">
        <v>18713</v>
      </c>
      <c r="G98" s="89"/>
      <c r="H98" s="93" t="s">
        <v>4535</v>
      </c>
      <c r="I98" s="89"/>
      <c r="J98" s="89"/>
      <c r="K98" s="89"/>
      <c r="L98" s="89"/>
      <c r="M98" s="152">
        <v>0</v>
      </c>
      <c r="N98" s="152">
        <v>0</v>
      </c>
      <c r="O98" s="152">
        <v>0</v>
      </c>
      <c r="P98" s="152">
        <v>0.01</v>
      </c>
      <c r="Q98" s="89" t="s">
        <v>670</v>
      </c>
    </row>
    <row r="99" spans="1:17" ht="76.5">
      <c r="A99" s="89">
        <v>513</v>
      </c>
      <c r="B99" s="89"/>
      <c r="C99" s="90" t="s">
        <v>171</v>
      </c>
      <c r="D99" s="145">
        <v>43517</v>
      </c>
      <c r="E99" s="85" t="s">
        <v>6</v>
      </c>
      <c r="F99" s="280">
        <v>1085418</v>
      </c>
      <c r="G99" s="89"/>
      <c r="H99" s="93" t="s">
        <v>4536</v>
      </c>
      <c r="I99" s="89"/>
      <c r="J99" s="89"/>
      <c r="K99" s="89"/>
      <c r="L99" s="89"/>
      <c r="M99" s="152">
        <v>0</v>
      </c>
      <c r="N99" s="152">
        <v>31000</v>
      </c>
      <c r="O99" s="152">
        <v>0</v>
      </c>
      <c r="P99" s="152">
        <v>212660</v>
      </c>
      <c r="Q99" s="89" t="s">
        <v>670</v>
      </c>
    </row>
    <row r="100" spans="1:17" ht="51">
      <c r="A100" s="89" t="s">
        <v>556</v>
      </c>
      <c r="B100" s="89"/>
      <c r="C100" s="90" t="s">
        <v>616</v>
      </c>
      <c r="D100" s="145">
        <v>43517</v>
      </c>
      <c r="E100" s="85" t="s">
        <v>23</v>
      </c>
      <c r="F100" s="280">
        <v>18717</v>
      </c>
      <c r="G100" s="89"/>
      <c r="H100" s="93" t="s">
        <v>4537</v>
      </c>
      <c r="I100" s="89"/>
      <c r="J100" s="89"/>
      <c r="K100" s="89"/>
      <c r="L100" s="89"/>
      <c r="M100" s="152">
        <v>0</v>
      </c>
      <c r="N100" s="152">
        <v>0</v>
      </c>
      <c r="O100" s="152">
        <v>0</v>
      </c>
      <c r="P100" s="152">
        <v>0.01</v>
      </c>
      <c r="Q100" s="89" t="s">
        <v>670</v>
      </c>
    </row>
    <row r="101" spans="1:17" ht="63.75">
      <c r="A101" s="89">
        <v>287</v>
      </c>
      <c r="B101" s="89"/>
      <c r="C101" s="90" t="s">
        <v>126</v>
      </c>
      <c r="D101" s="145">
        <v>43518</v>
      </c>
      <c r="E101" s="85" t="s">
        <v>6</v>
      </c>
      <c r="F101" s="280">
        <v>972682</v>
      </c>
      <c r="G101" s="89"/>
      <c r="H101" s="93" t="s">
        <v>4538</v>
      </c>
      <c r="I101" s="89"/>
      <c r="J101" s="89"/>
      <c r="K101" s="89"/>
      <c r="L101" s="89"/>
      <c r="M101" s="152">
        <v>0</v>
      </c>
      <c r="N101" s="152">
        <v>3000000</v>
      </c>
      <c r="O101" s="152">
        <v>0</v>
      </c>
      <c r="P101" s="152">
        <v>20580000</v>
      </c>
      <c r="Q101" s="89" t="s">
        <v>670</v>
      </c>
    </row>
    <row r="102" spans="1:17" ht="51">
      <c r="A102" s="89" t="s">
        <v>556</v>
      </c>
      <c r="B102" s="89"/>
      <c r="C102" s="90" t="s">
        <v>616</v>
      </c>
      <c r="D102" s="145">
        <v>43518</v>
      </c>
      <c r="E102" s="85" t="s">
        <v>23</v>
      </c>
      <c r="F102" s="280">
        <v>18721</v>
      </c>
      <c r="G102" s="89"/>
      <c r="H102" s="93" t="s">
        <v>4539</v>
      </c>
      <c r="I102" s="89"/>
      <c r="J102" s="89"/>
      <c r="K102" s="89"/>
      <c r="L102" s="89"/>
      <c r="M102" s="152">
        <v>0</v>
      </c>
      <c r="N102" s="152">
        <v>0</v>
      </c>
      <c r="O102" s="152">
        <v>0</v>
      </c>
      <c r="P102" s="152">
        <v>0.01</v>
      </c>
      <c r="Q102" s="89" t="s">
        <v>670</v>
      </c>
    </row>
    <row r="103" spans="1:17" ht="76.5">
      <c r="A103" s="89" t="s">
        <v>556</v>
      </c>
      <c r="B103" s="89"/>
      <c r="C103" s="90" t="s">
        <v>616</v>
      </c>
      <c r="D103" s="145">
        <v>43521</v>
      </c>
      <c r="E103" s="85" t="s">
        <v>671</v>
      </c>
      <c r="F103" s="280">
        <v>193777</v>
      </c>
      <c r="G103" s="89"/>
      <c r="H103" s="93" t="s">
        <v>4540</v>
      </c>
      <c r="I103" s="89"/>
      <c r="J103" s="89"/>
      <c r="K103" s="89"/>
      <c r="L103" s="89"/>
      <c r="M103" s="152">
        <v>0</v>
      </c>
      <c r="N103" s="152">
        <v>200</v>
      </c>
      <c r="O103" s="152">
        <v>0</v>
      </c>
      <c r="P103" s="152">
        <v>1372</v>
      </c>
      <c r="Q103" s="89" t="s">
        <v>670</v>
      </c>
    </row>
    <row r="104" spans="1:17" ht="76.5">
      <c r="A104" s="89" t="s">
        <v>557</v>
      </c>
      <c r="B104" s="89"/>
      <c r="C104" s="90" t="s">
        <v>781</v>
      </c>
      <c r="D104" s="145">
        <v>43522</v>
      </c>
      <c r="E104" s="85" t="s">
        <v>13</v>
      </c>
      <c r="F104" s="280">
        <v>947979</v>
      </c>
      <c r="G104" s="89"/>
      <c r="H104" s="93" t="s">
        <v>4541</v>
      </c>
      <c r="I104" s="89"/>
      <c r="J104" s="89"/>
      <c r="K104" s="89"/>
      <c r="L104" s="89"/>
      <c r="M104" s="152">
        <v>8365.82</v>
      </c>
      <c r="N104" s="152">
        <v>0</v>
      </c>
      <c r="O104" s="152">
        <v>57389.53</v>
      </c>
      <c r="P104" s="152">
        <v>0</v>
      </c>
      <c r="Q104" s="89" t="s">
        <v>670</v>
      </c>
    </row>
    <row r="105" spans="1:17" ht="51">
      <c r="A105" s="89" t="s">
        <v>556</v>
      </c>
      <c r="B105" s="89"/>
      <c r="C105" s="90" t="s">
        <v>616</v>
      </c>
      <c r="D105" s="145">
        <v>43522</v>
      </c>
      <c r="E105" s="85" t="s">
        <v>23</v>
      </c>
      <c r="F105" s="280">
        <v>18729</v>
      </c>
      <c r="G105" s="89"/>
      <c r="H105" s="93" t="s">
        <v>4542</v>
      </c>
      <c r="I105" s="89"/>
      <c r="J105" s="89"/>
      <c r="K105" s="89"/>
      <c r="L105" s="89"/>
      <c r="M105" s="152">
        <v>0</v>
      </c>
      <c r="N105" s="152">
        <v>0</v>
      </c>
      <c r="O105" s="152">
        <v>0</v>
      </c>
      <c r="P105" s="152">
        <v>0.01</v>
      </c>
      <c r="Q105" s="89" t="s">
        <v>670</v>
      </c>
    </row>
    <row r="106" spans="1:17" ht="63.75">
      <c r="A106" s="89">
        <v>287</v>
      </c>
      <c r="B106" s="89"/>
      <c r="C106" s="90" t="s">
        <v>126</v>
      </c>
      <c r="D106" s="145">
        <v>43523</v>
      </c>
      <c r="E106" s="85" t="s">
        <v>6</v>
      </c>
      <c r="F106" s="280">
        <v>975245</v>
      </c>
      <c r="G106" s="89"/>
      <c r="H106" s="93" t="s">
        <v>4543</v>
      </c>
      <c r="I106" s="89"/>
      <c r="J106" s="89"/>
      <c r="K106" s="89"/>
      <c r="L106" s="89"/>
      <c r="M106" s="152">
        <v>0</v>
      </c>
      <c r="N106" s="152">
        <v>2000000</v>
      </c>
      <c r="O106" s="152">
        <v>0</v>
      </c>
      <c r="P106" s="152">
        <v>13720000</v>
      </c>
      <c r="Q106" s="89" t="s">
        <v>670</v>
      </c>
    </row>
    <row r="107" spans="1:17" ht="51">
      <c r="A107" s="89" t="s">
        <v>556</v>
      </c>
      <c r="B107" s="89"/>
      <c r="C107" s="90" t="s">
        <v>616</v>
      </c>
      <c r="D107" s="145">
        <v>43524</v>
      </c>
      <c r="E107" s="85" t="s">
        <v>23</v>
      </c>
      <c r="F107" s="280">
        <v>18740</v>
      </c>
      <c r="G107" s="89"/>
      <c r="H107" s="93" t="s">
        <v>4544</v>
      </c>
      <c r="I107" s="89"/>
      <c r="J107" s="89"/>
      <c r="K107" s="89"/>
      <c r="L107" s="89"/>
      <c r="M107" s="152">
        <v>0</v>
      </c>
      <c r="N107" s="152">
        <v>0</v>
      </c>
      <c r="O107" s="152">
        <v>0</v>
      </c>
      <c r="P107" s="152">
        <v>0.01</v>
      </c>
      <c r="Q107" s="89" t="s">
        <v>670</v>
      </c>
    </row>
    <row r="108" spans="1:17" ht="51">
      <c r="A108" s="89" t="s">
        <v>556</v>
      </c>
      <c r="B108" s="89"/>
      <c r="C108" s="90" t="s">
        <v>616</v>
      </c>
      <c r="D108" s="145">
        <v>43525</v>
      </c>
      <c r="E108" s="85" t="s">
        <v>23</v>
      </c>
      <c r="F108" s="280">
        <v>18744</v>
      </c>
      <c r="G108" s="89"/>
      <c r="H108" s="93" t="s">
        <v>6042</v>
      </c>
      <c r="I108" s="89"/>
      <c r="J108" s="89"/>
      <c r="K108" s="89"/>
      <c r="L108" s="89"/>
      <c r="M108" s="152">
        <v>0</v>
      </c>
      <c r="N108" s="152">
        <v>0</v>
      </c>
      <c r="O108" s="152">
        <v>0.02</v>
      </c>
      <c r="P108" s="152">
        <v>0</v>
      </c>
      <c r="Q108" s="89" t="s">
        <v>670</v>
      </c>
    </row>
    <row r="109" spans="1:17" ht="63.75">
      <c r="A109" s="89" t="s">
        <v>557</v>
      </c>
      <c r="B109" s="89"/>
      <c r="C109" s="90" t="s">
        <v>781</v>
      </c>
      <c r="D109" s="145">
        <v>43532</v>
      </c>
      <c r="E109" s="85" t="s">
        <v>20</v>
      </c>
      <c r="F109" s="280">
        <v>11948</v>
      </c>
      <c r="G109" s="89"/>
      <c r="H109" s="93" t="s">
        <v>6043</v>
      </c>
      <c r="I109" s="89"/>
      <c r="J109" s="89"/>
      <c r="K109" s="89"/>
      <c r="L109" s="89"/>
      <c r="M109" s="152">
        <v>175422.78</v>
      </c>
      <c r="N109" s="152">
        <v>0</v>
      </c>
      <c r="O109" s="152">
        <v>1203400.27</v>
      </c>
      <c r="P109" s="152">
        <v>0</v>
      </c>
      <c r="Q109" s="89" t="s">
        <v>670</v>
      </c>
    </row>
    <row r="110" spans="1:17" ht="63.75">
      <c r="A110" s="89" t="s">
        <v>557</v>
      </c>
      <c r="B110" s="89"/>
      <c r="C110" s="90" t="s">
        <v>781</v>
      </c>
      <c r="D110" s="145">
        <v>43532</v>
      </c>
      <c r="E110" s="85" t="s">
        <v>20</v>
      </c>
      <c r="F110" s="280">
        <v>11949</v>
      </c>
      <c r="G110" s="89"/>
      <c r="H110" s="93" t="s">
        <v>6044</v>
      </c>
      <c r="I110" s="89"/>
      <c r="J110" s="89"/>
      <c r="K110" s="89"/>
      <c r="L110" s="89"/>
      <c r="M110" s="152">
        <v>152561.41</v>
      </c>
      <c r="N110" s="152">
        <v>0</v>
      </c>
      <c r="O110" s="152">
        <v>1046571.27</v>
      </c>
      <c r="P110" s="152">
        <v>0</v>
      </c>
      <c r="Q110" s="89" t="s">
        <v>670</v>
      </c>
    </row>
    <row r="111" spans="1:17" ht="51">
      <c r="A111" s="89" t="s">
        <v>556</v>
      </c>
      <c r="B111" s="89"/>
      <c r="C111" s="90" t="s">
        <v>616</v>
      </c>
      <c r="D111" s="145">
        <v>43532</v>
      </c>
      <c r="E111" s="85" t="s">
        <v>23</v>
      </c>
      <c r="F111" s="280">
        <v>18756</v>
      </c>
      <c r="G111" s="89"/>
      <c r="H111" s="93" t="s">
        <v>6045</v>
      </c>
      <c r="I111" s="89"/>
      <c r="J111" s="89"/>
      <c r="K111" s="89"/>
      <c r="L111" s="89"/>
      <c r="M111" s="152">
        <v>0</v>
      </c>
      <c r="N111" s="152">
        <v>0</v>
      </c>
      <c r="O111" s="152">
        <v>0</v>
      </c>
      <c r="P111" s="152">
        <v>0.01</v>
      </c>
      <c r="Q111" s="89" t="s">
        <v>670</v>
      </c>
    </row>
    <row r="112" spans="1:17" ht="51">
      <c r="A112" s="89" t="s">
        <v>556</v>
      </c>
      <c r="B112" s="89"/>
      <c r="C112" s="90" t="s">
        <v>616</v>
      </c>
      <c r="D112" s="145">
        <v>43535</v>
      </c>
      <c r="E112" s="85" t="s">
        <v>23</v>
      </c>
      <c r="F112" s="280">
        <v>18760</v>
      </c>
      <c r="G112" s="89"/>
      <c r="H112" s="93" t="s">
        <v>6046</v>
      </c>
      <c r="I112" s="89"/>
      <c r="J112" s="89"/>
      <c r="K112" s="89"/>
      <c r="L112" s="89"/>
      <c r="M112" s="152">
        <v>0</v>
      </c>
      <c r="N112" s="152">
        <v>0</v>
      </c>
      <c r="O112" s="152">
        <v>0.03</v>
      </c>
      <c r="P112" s="152">
        <v>0</v>
      </c>
      <c r="Q112" s="89" t="s">
        <v>670</v>
      </c>
    </row>
    <row r="113" spans="1:17" ht="51">
      <c r="A113" s="89" t="s">
        <v>556</v>
      </c>
      <c r="B113" s="89"/>
      <c r="C113" s="90" t="s">
        <v>616</v>
      </c>
      <c r="D113" s="145">
        <v>43536</v>
      </c>
      <c r="E113" s="85" t="s">
        <v>23</v>
      </c>
      <c r="F113" s="280">
        <v>18765</v>
      </c>
      <c r="G113" s="89"/>
      <c r="H113" s="93" t="s">
        <v>6047</v>
      </c>
      <c r="I113" s="89"/>
      <c r="J113" s="89"/>
      <c r="K113" s="89"/>
      <c r="L113" s="89"/>
      <c r="M113" s="152">
        <v>0</v>
      </c>
      <c r="N113" s="152">
        <v>0</v>
      </c>
      <c r="O113" s="152">
        <v>0</v>
      </c>
      <c r="P113" s="152">
        <v>0.01</v>
      </c>
      <c r="Q113" s="89" t="s">
        <v>670</v>
      </c>
    </row>
    <row r="114" spans="1:17" ht="63.75">
      <c r="A114" s="89" t="s">
        <v>557</v>
      </c>
      <c r="B114" s="89"/>
      <c r="C114" s="90" t="s">
        <v>781</v>
      </c>
      <c r="D114" s="145">
        <v>43538</v>
      </c>
      <c r="E114" s="85" t="s">
        <v>20</v>
      </c>
      <c r="F114" s="280">
        <v>11954</v>
      </c>
      <c r="G114" s="89"/>
      <c r="H114" s="93" t="s">
        <v>6048</v>
      </c>
      <c r="I114" s="89"/>
      <c r="J114" s="89"/>
      <c r="K114" s="89"/>
      <c r="L114" s="89"/>
      <c r="M114" s="152">
        <v>184548.44</v>
      </c>
      <c r="N114" s="152">
        <v>0</v>
      </c>
      <c r="O114" s="152">
        <v>1266002.3</v>
      </c>
      <c r="P114" s="152">
        <v>0</v>
      </c>
      <c r="Q114" s="89" t="s">
        <v>670</v>
      </c>
    </row>
    <row r="115" spans="1:17" ht="51">
      <c r="A115" s="89" t="s">
        <v>557</v>
      </c>
      <c r="B115" s="89"/>
      <c r="C115" s="90" t="s">
        <v>781</v>
      </c>
      <c r="D115" s="145">
        <v>43539</v>
      </c>
      <c r="E115" s="85" t="s">
        <v>20</v>
      </c>
      <c r="F115" s="280">
        <v>11891</v>
      </c>
      <c r="G115" s="89"/>
      <c r="H115" s="93" t="s">
        <v>6049</v>
      </c>
      <c r="I115" s="89"/>
      <c r="J115" s="89"/>
      <c r="K115" s="89"/>
      <c r="L115" s="89"/>
      <c r="M115" s="152">
        <v>21264.03</v>
      </c>
      <c r="N115" s="152">
        <v>0</v>
      </c>
      <c r="O115" s="152">
        <v>145871.25</v>
      </c>
      <c r="P115" s="152">
        <v>0</v>
      </c>
      <c r="Q115" s="89" t="s">
        <v>670</v>
      </c>
    </row>
    <row r="116" spans="1:17" ht="63.75">
      <c r="A116" s="89" t="s">
        <v>557</v>
      </c>
      <c r="B116" s="89"/>
      <c r="C116" s="90" t="s">
        <v>781</v>
      </c>
      <c r="D116" s="145">
        <v>43539</v>
      </c>
      <c r="E116" s="85" t="s">
        <v>20</v>
      </c>
      <c r="F116" s="280">
        <v>11950</v>
      </c>
      <c r="G116" s="89"/>
      <c r="H116" s="93" t="s">
        <v>6050</v>
      </c>
      <c r="I116" s="89"/>
      <c r="J116" s="89"/>
      <c r="K116" s="89"/>
      <c r="L116" s="89"/>
      <c r="M116" s="152">
        <v>314424.13</v>
      </c>
      <c r="N116" s="152">
        <v>0</v>
      </c>
      <c r="O116" s="152">
        <v>2156949.5299999998</v>
      </c>
      <c r="P116" s="152">
        <v>0</v>
      </c>
      <c r="Q116" s="89" t="s">
        <v>670</v>
      </c>
    </row>
    <row r="117" spans="1:17" ht="51">
      <c r="A117" s="89" t="s">
        <v>557</v>
      </c>
      <c r="B117" s="89"/>
      <c r="C117" s="90" t="s">
        <v>781</v>
      </c>
      <c r="D117" s="145">
        <v>43539</v>
      </c>
      <c r="E117" s="85" t="s">
        <v>20</v>
      </c>
      <c r="F117" s="280">
        <v>11951</v>
      </c>
      <c r="G117" s="89"/>
      <c r="H117" s="93" t="s">
        <v>6051</v>
      </c>
      <c r="I117" s="89"/>
      <c r="J117" s="89"/>
      <c r="K117" s="89"/>
      <c r="L117" s="89"/>
      <c r="M117" s="152">
        <v>1519993.42</v>
      </c>
      <c r="N117" s="152">
        <v>0</v>
      </c>
      <c r="O117" s="152">
        <v>10427154.859999999</v>
      </c>
      <c r="P117" s="152">
        <v>0</v>
      </c>
      <c r="Q117" s="89" t="s">
        <v>670</v>
      </c>
    </row>
    <row r="118" spans="1:17" ht="51">
      <c r="A118" s="89" t="s">
        <v>557</v>
      </c>
      <c r="B118" s="89"/>
      <c r="C118" s="90" t="s">
        <v>781</v>
      </c>
      <c r="D118" s="145">
        <v>43539</v>
      </c>
      <c r="E118" s="85" t="s">
        <v>20</v>
      </c>
      <c r="F118" s="280">
        <v>11897</v>
      </c>
      <c r="G118" s="89"/>
      <c r="H118" s="93" t="s">
        <v>6052</v>
      </c>
      <c r="I118" s="89"/>
      <c r="J118" s="89"/>
      <c r="K118" s="89"/>
      <c r="L118" s="89"/>
      <c r="M118" s="152">
        <v>710.72</v>
      </c>
      <c r="N118" s="152">
        <v>0</v>
      </c>
      <c r="O118" s="152">
        <v>4875.54</v>
      </c>
      <c r="P118" s="152">
        <v>0</v>
      </c>
      <c r="Q118" s="89" t="s">
        <v>670</v>
      </c>
    </row>
    <row r="119" spans="1:17" ht="51">
      <c r="A119" s="89" t="s">
        <v>556</v>
      </c>
      <c r="B119" s="89"/>
      <c r="C119" s="90" t="s">
        <v>616</v>
      </c>
      <c r="D119" s="145">
        <v>43539</v>
      </c>
      <c r="E119" s="85" t="s">
        <v>23</v>
      </c>
      <c r="F119" s="280">
        <v>18778</v>
      </c>
      <c r="G119" s="89"/>
      <c r="H119" s="93" t="s">
        <v>6053</v>
      </c>
      <c r="I119" s="89"/>
      <c r="J119" s="89"/>
      <c r="K119" s="89"/>
      <c r="L119" s="89"/>
      <c r="M119" s="152">
        <v>0</v>
      </c>
      <c r="N119" s="152">
        <v>0</v>
      </c>
      <c r="O119" s="152">
        <v>0</v>
      </c>
      <c r="P119" s="152">
        <v>0.02</v>
      </c>
      <c r="Q119" s="89" t="s">
        <v>670</v>
      </c>
    </row>
    <row r="120" spans="1:17" ht="63.75">
      <c r="A120" s="89" t="s">
        <v>557</v>
      </c>
      <c r="B120" s="89"/>
      <c r="C120" s="90" t="s">
        <v>781</v>
      </c>
      <c r="D120" s="145">
        <v>43542</v>
      </c>
      <c r="E120" s="85" t="s">
        <v>20</v>
      </c>
      <c r="F120" s="280">
        <v>11982</v>
      </c>
      <c r="G120" s="89"/>
      <c r="H120" s="93" t="s">
        <v>6054</v>
      </c>
      <c r="I120" s="89"/>
      <c r="J120" s="89"/>
      <c r="K120" s="89"/>
      <c r="L120" s="89"/>
      <c r="M120" s="152">
        <v>548096.64</v>
      </c>
      <c r="N120" s="152">
        <v>0</v>
      </c>
      <c r="O120" s="152">
        <v>3759942.95</v>
      </c>
      <c r="P120" s="152">
        <v>0</v>
      </c>
      <c r="Q120" s="89" t="s">
        <v>670</v>
      </c>
    </row>
    <row r="121" spans="1:17" ht="51">
      <c r="A121" s="89" t="s">
        <v>557</v>
      </c>
      <c r="B121" s="89"/>
      <c r="C121" s="90" t="s">
        <v>781</v>
      </c>
      <c r="D121" s="145">
        <v>43542</v>
      </c>
      <c r="E121" s="85" t="s">
        <v>20</v>
      </c>
      <c r="F121" s="280">
        <v>11981</v>
      </c>
      <c r="G121" s="89"/>
      <c r="H121" s="93" t="s">
        <v>6055</v>
      </c>
      <c r="I121" s="89"/>
      <c r="J121" s="89"/>
      <c r="K121" s="89"/>
      <c r="L121" s="89"/>
      <c r="M121" s="152">
        <v>7438.36</v>
      </c>
      <c r="N121" s="152">
        <v>0</v>
      </c>
      <c r="O121" s="152">
        <v>51027.15</v>
      </c>
      <c r="P121" s="152">
        <v>0</v>
      </c>
      <c r="Q121" s="89" t="s">
        <v>670</v>
      </c>
    </row>
    <row r="122" spans="1:17" ht="102">
      <c r="A122" s="89">
        <v>132</v>
      </c>
      <c r="B122" s="89"/>
      <c r="C122" s="90" t="s">
        <v>68</v>
      </c>
      <c r="D122" s="145">
        <v>43542</v>
      </c>
      <c r="E122" s="85" t="s">
        <v>11</v>
      </c>
      <c r="F122" s="280">
        <v>949403</v>
      </c>
      <c r="G122" s="89"/>
      <c r="H122" s="93" t="s">
        <v>6056</v>
      </c>
      <c r="I122" s="89"/>
      <c r="J122" s="89"/>
      <c r="K122" s="89"/>
      <c r="L122" s="89"/>
      <c r="M122" s="152">
        <v>59.01</v>
      </c>
      <c r="N122" s="152">
        <v>0</v>
      </c>
      <c r="O122" s="152">
        <v>404.81</v>
      </c>
      <c r="P122" s="152">
        <v>0</v>
      </c>
      <c r="Q122" s="89" t="s">
        <v>670</v>
      </c>
    </row>
    <row r="123" spans="1:17" ht="63.75">
      <c r="A123" s="89" t="s">
        <v>557</v>
      </c>
      <c r="B123" s="89"/>
      <c r="C123" s="90" t="s">
        <v>781</v>
      </c>
      <c r="D123" s="145">
        <v>43544</v>
      </c>
      <c r="E123" s="85" t="s">
        <v>20</v>
      </c>
      <c r="F123" s="280">
        <v>11900</v>
      </c>
      <c r="G123" s="89"/>
      <c r="H123" s="93" t="s">
        <v>6057</v>
      </c>
      <c r="I123" s="89"/>
      <c r="J123" s="89"/>
      <c r="K123" s="89"/>
      <c r="L123" s="89"/>
      <c r="M123" s="152">
        <v>2501847.94</v>
      </c>
      <c r="N123" s="152">
        <v>0</v>
      </c>
      <c r="O123" s="152">
        <v>17162676.870000001</v>
      </c>
      <c r="P123" s="152">
        <v>0</v>
      </c>
      <c r="Q123" s="89" t="s">
        <v>670</v>
      </c>
    </row>
    <row r="124" spans="1:17" ht="63.75">
      <c r="A124" s="89" t="s">
        <v>557</v>
      </c>
      <c r="B124" s="89"/>
      <c r="C124" s="90" t="s">
        <v>781</v>
      </c>
      <c r="D124" s="145">
        <v>43544</v>
      </c>
      <c r="E124" s="85" t="s">
        <v>20</v>
      </c>
      <c r="F124" s="280">
        <v>11901</v>
      </c>
      <c r="G124" s="89"/>
      <c r="H124" s="93" t="s">
        <v>6058</v>
      </c>
      <c r="I124" s="89"/>
      <c r="J124" s="89"/>
      <c r="K124" s="89"/>
      <c r="L124" s="89"/>
      <c r="M124" s="152">
        <v>19339.73</v>
      </c>
      <c r="N124" s="152">
        <v>0</v>
      </c>
      <c r="O124" s="152">
        <v>132670.54999999999</v>
      </c>
      <c r="P124" s="152">
        <v>0</v>
      </c>
      <c r="Q124" s="89" t="s">
        <v>670</v>
      </c>
    </row>
    <row r="125" spans="1:17" ht="76.5">
      <c r="A125" s="89" t="s">
        <v>557</v>
      </c>
      <c r="B125" s="89"/>
      <c r="C125" s="90" t="s">
        <v>781</v>
      </c>
      <c r="D125" s="145">
        <v>43544</v>
      </c>
      <c r="E125" s="85" t="s">
        <v>20</v>
      </c>
      <c r="F125" s="280">
        <v>12002</v>
      </c>
      <c r="G125" s="89"/>
      <c r="H125" s="93" t="s">
        <v>6059</v>
      </c>
      <c r="I125" s="89"/>
      <c r="J125" s="89"/>
      <c r="K125" s="89"/>
      <c r="L125" s="89"/>
      <c r="M125" s="152">
        <v>695860.55</v>
      </c>
      <c r="N125" s="152">
        <v>0</v>
      </c>
      <c r="O125" s="152">
        <v>4773603.37</v>
      </c>
      <c r="P125" s="152">
        <v>0</v>
      </c>
      <c r="Q125" s="89" t="s">
        <v>670</v>
      </c>
    </row>
    <row r="126" spans="1:17" ht="63.75">
      <c r="A126" s="89" t="s">
        <v>557</v>
      </c>
      <c r="B126" s="89"/>
      <c r="C126" s="90" t="s">
        <v>781</v>
      </c>
      <c r="D126" s="145">
        <v>43544</v>
      </c>
      <c r="E126" s="85" t="s">
        <v>13</v>
      </c>
      <c r="F126" s="280">
        <v>949493</v>
      </c>
      <c r="G126" s="89"/>
      <c r="H126" s="93" t="s">
        <v>6060</v>
      </c>
      <c r="I126" s="89"/>
      <c r="J126" s="89"/>
      <c r="K126" s="89"/>
      <c r="L126" s="89"/>
      <c r="M126" s="152">
        <v>20</v>
      </c>
      <c r="N126" s="152">
        <v>0</v>
      </c>
      <c r="O126" s="152">
        <v>137.19999999999999</v>
      </c>
      <c r="P126" s="152">
        <v>0</v>
      </c>
      <c r="Q126" s="89" t="s">
        <v>670</v>
      </c>
    </row>
    <row r="127" spans="1:17" ht="51">
      <c r="A127" s="89" t="s">
        <v>556</v>
      </c>
      <c r="B127" s="89"/>
      <c r="C127" s="90" t="s">
        <v>616</v>
      </c>
      <c r="D127" s="145">
        <v>43544</v>
      </c>
      <c r="E127" s="85" t="s">
        <v>23</v>
      </c>
      <c r="F127" s="280">
        <v>18790</v>
      </c>
      <c r="G127" s="89"/>
      <c r="H127" s="93" t="s">
        <v>6061</v>
      </c>
      <c r="I127" s="89"/>
      <c r="J127" s="89"/>
      <c r="K127" s="89"/>
      <c r="L127" s="89"/>
      <c r="M127" s="152">
        <v>0</v>
      </c>
      <c r="N127" s="152">
        <v>0</v>
      </c>
      <c r="O127" s="152">
        <v>0</v>
      </c>
      <c r="P127" s="152">
        <v>0.01</v>
      </c>
      <c r="Q127" s="89" t="s">
        <v>670</v>
      </c>
    </row>
    <row r="128" spans="1:17" ht="63.75">
      <c r="A128" s="89">
        <v>287</v>
      </c>
      <c r="B128" s="89"/>
      <c r="C128" s="90" t="s">
        <v>126</v>
      </c>
      <c r="D128" s="145">
        <v>43545</v>
      </c>
      <c r="E128" s="85" t="s">
        <v>6</v>
      </c>
      <c r="F128" s="280">
        <v>992892</v>
      </c>
      <c r="G128" s="89"/>
      <c r="H128" s="93" t="s">
        <v>6062</v>
      </c>
      <c r="I128" s="89"/>
      <c r="J128" s="89"/>
      <c r="K128" s="89"/>
      <c r="L128" s="89"/>
      <c r="M128" s="152">
        <v>0</v>
      </c>
      <c r="N128" s="152">
        <v>5000000</v>
      </c>
      <c r="O128" s="152">
        <v>0</v>
      </c>
      <c r="P128" s="152">
        <v>34300000</v>
      </c>
      <c r="Q128" s="89" t="s">
        <v>670</v>
      </c>
    </row>
    <row r="129" spans="1:17" ht="76.5">
      <c r="A129" s="89">
        <v>660</v>
      </c>
      <c r="B129" s="89"/>
      <c r="C129" s="90" t="s">
        <v>188</v>
      </c>
      <c r="D129" s="145">
        <v>43545</v>
      </c>
      <c r="E129" s="85" t="s">
        <v>671</v>
      </c>
      <c r="F129" s="280">
        <v>254036</v>
      </c>
      <c r="G129" s="89"/>
      <c r="H129" s="93" t="s">
        <v>6063</v>
      </c>
      <c r="I129" s="89"/>
      <c r="J129" s="89"/>
      <c r="K129" s="89"/>
      <c r="L129" s="89"/>
      <c r="M129" s="152">
        <v>0</v>
      </c>
      <c r="N129" s="152">
        <v>266.02</v>
      </c>
      <c r="O129" s="152">
        <v>0</v>
      </c>
      <c r="P129" s="152">
        <v>1824.9</v>
      </c>
      <c r="Q129" s="89" t="s">
        <v>670</v>
      </c>
    </row>
    <row r="130" spans="1:17" ht="76.5">
      <c r="A130" s="89" t="s">
        <v>557</v>
      </c>
      <c r="B130" s="89"/>
      <c r="C130" s="90" t="s">
        <v>781</v>
      </c>
      <c r="D130" s="145">
        <v>43545</v>
      </c>
      <c r="E130" s="85" t="s">
        <v>20</v>
      </c>
      <c r="F130" s="280">
        <v>11915</v>
      </c>
      <c r="G130" s="89"/>
      <c r="H130" s="93" t="s">
        <v>6064</v>
      </c>
      <c r="I130" s="89"/>
      <c r="J130" s="89"/>
      <c r="K130" s="89"/>
      <c r="L130" s="89"/>
      <c r="M130" s="152">
        <v>156455.43</v>
      </c>
      <c r="N130" s="152">
        <v>0</v>
      </c>
      <c r="O130" s="152">
        <v>1073284.25</v>
      </c>
      <c r="P130" s="152">
        <v>0</v>
      </c>
      <c r="Q130" s="89" t="s">
        <v>670</v>
      </c>
    </row>
    <row r="131" spans="1:17" ht="76.5">
      <c r="A131" s="89" t="s">
        <v>557</v>
      </c>
      <c r="B131" s="89"/>
      <c r="C131" s="90" t="s">
        <v>781</v>
      </c>
      <c r="D131" s="145">
        <v>43545</v>
      </c>
      <c r="E131" s="85" t="s">
        <v>20</v>
      </c>
      <c r="F131" s="280">
        <v>11913</v>
      </c>
      <c r="G131" s="89"/>
      <c r="H131" s="93" t="s">
        <v>6065</v>
      </c>
      <c r="I131" s="89"/>
      <c r="J131" s="89"/>
      <c r="K131" s="89"/>
      <c r="L131" s="89"/>
      <c r="M131" s="152">
        <v>4448162.49</v>
      </c>
      <c r="N131" s="152">
        <v>0</v>
      </c>
      <c r="O131" s="152">
        <v>30514394.68</v>
      </c>
      <c r="P131" s="152">
        <v>0</v>
      </c>
      <c r="Q131" s="89" t="s">
        <v>670</v>
      </c>
    </row>
    <row r="132" spans="1:17" ht="76.5">
      <c r="A132" s="89" t="s">
        <v>557</v>
      </c>
      <c r="B132" s="89"/>
      <c r="C132" s="90" t="s">
        <v>781</v>
      </c>
      <c r="D132" s="145">
        <v>43545</v>
      </c>
      <c r="E132" s="85" t="s">
        <v>20</v>
      </c>
      <c r="F132" s="280">
        <v>11914</v>
      </c>
      <c r="G132" s="89"/>
      <c r="H132" s="93" t="s">
        <v>6066</v>
      </c>
      <c r="I132" s="89"/>
      <c r="J132" s="89"/>
      <c r="K132" s="89"/>
      <c r="L132" s="89"/>
      <c r="M132" s="152">
        <v>488932.35</v>
      </c>
      <c r="N132" s="152">
        <v>0</v>
      </c>
      <c r="O132" s="152">
        <v>3354075.92</v>
      </c>
      <c r="P132" s="152">
        <v>0</v>
      </c>
      <c r="Q132" s="89" t="s">
        <v>670</v>
      </c>
    </row>
    <row r="133" spans="1:17" ht="76.5">
      <c r="A133" s="89" t="s">
        <v>557</v>
      </c>
      <c r="B133" s="89"/>
      <c r="C133" s="90" t="s">
        <v>781</v>
      </c>
      <c r="D133" s="145">
        <v>43545</v>
      </c>
      <c r="E133" s="85" t="s">
        <v>20</v>
      </c>
      <c r="F133" s="280">
        <v>11910</v>
      </c>
      <c r="G133" s="89"/>
      <c r="H133" s="93" t="s">
        <v>6067</v>
      </c>
      <c r="I133" s="89"/>
      <c r="J133" s="89"/>
      <c r="K133" s="89"/>
      <c r="L133" s="89"/>
      <c r="M133" s="152">
        <v>1699715.64</v>
      </c>
      <c r="N133" s="152">
        <v>0</v>
      </c>
      <c r="O133" s="152">
        <v>11660049.289999999</v>
      </c>
      <c r="P133" s="152">
        <v>0</v>
      </c>
      <c r="Q133" s="89" t="s">
        <v>670</v>
      </c>
    </row>
    <row r="134" spans="1:17" ht="76.5">
      <c r="A134" s="89" t="s">
        <v>557</v>
      </c>
      <c r="B134" s="89"/>
      <c r="C134" s="90" t="s">
        <v>781</v>
      </c>
      <c r="D134" s="145">
        <v>43545</v>
      </c>
      <c r="E134" s="85" t="s">
        <v>20</v>
      </c>
      <c r="F134" s="280">
        <v>11909</v>
      </c>
      <c r="G134" s="89"/>
      <c r="H134" s="93" t="s">
        <v>6068</v>
      </c>
      <c r="I134" s="89"/>
      <c r="J134" s="89"/>
      <c r="K134" s="89"/>
      <c r="L134" s="89"/>
      <c r="M134" s="152">
        <v>2176718.46</v>
      </c>
      <c r="N134" s="152">
        <v>0</v>
      </c>
      <c r="O134" s="152">
        <v>14932288.640000001</v>
      </c>
      <c r="P134" s="152">
        <v>0</v>
      </c>
      <c r="Q134" s="89" t="s">
        <v>670</v>
      </c>
    </row>
    <row r="135" spans="1:17" ht="76.5">
      <c r="A135" s="89" t="s">
        <v>557</v>
      </c>
      <c r="B135" s="89"/>
      <c r="C135" s="90" t="s">
        <v>781</v>
      </c>
      <c r="D135" s="145">
        <v>43545</v>
      </c>
      <c r="E135" s="85" t="s">
        <v>20</v>
      </c>
      <c r="F135" s="280">
        <v>11906</v>
      </c>
      <c r="G135" s="89"/>
      <c r="H135" s="93" t="s">
        <v>6069</v>
      </c>
      <c r="I135" s="89"/>
      <c r="J135" s="89"/>
      <c r="K135" s="89"/>
      <c r="L135" s="89"/>
      <c r="M135" s="152">
        <v>324475.63</v>
      </c>
      <c r="N135" s="152">
        <v>0</v>
      </c>
      <c r="O135" s="152">
        <v>2225902.8199999998</v>
      </c>
      <c r="P135" s="152">
        <v>0</v>
      </c>
      <c r="Q135" s="89" t="s">
        <v>670</v>
      </c>
    </row>
    <row r="136" spans="1:17" ht="63.75">
      <c r="A136" s="89" t="s">
        <v>557</v>
      </c>
      <c r="B136" s="89"/>
      <c r="C136" s="90" t="s">
        <v>781</v>
      </c>
      <c r="D136" s="145">
        <v>43545</v>
      </c>
      <c r="E136" s="85" t="s">
        <v>20</v>
      </c>
      <c r="F136" s="280">
        <v>11904</v>
      </c>
      <c r="G136" s="89"/>
      <c r="H136" s="93" t="s">
        <v>6070</v>
      </c>
      <c r="I136" s="89"/>
      <c r="J136" s="89"/>
      <c r="K136" s="89"/>
      <c r="L136" s="89"/>
      <c r="M136" s="152">
        <v>10240.14</v>
      </c>
      <c r="N136" s="152">
        <v>0</v>
      </c>
      <c r="O136" s="152">
        <v>70247.360000000001</v>
      </c>
      <c r="P136" s="152">
        <v>0</v>
      </c>
      <c r="Q136" s="89" t="s">
        <v>670</v>
      </c>
    </row>
    <row r="137" spans="1:17" ht="76.5">
      <c r="A137" s="89" t="s">
        <v>557</v>
      </c>
      <c r="B137" s="89"/>
      <c r="C137" s="90" t="s">
        <v>781</v>
      </c>
      <c r="D137" s="145">
        <v>43545</v>
      </c>
      <c r="E137" s="85" t="s">
        <v>20</v>
      </c>
      <c r="F137" s="280">
        <v>11903</v>
      </c>
      <c r="G137" s="89"/>
      <c r="H137" s="93" t="s">
        <v>6071</v>
      </c>
      <c r="I137" s="89"/>
      <c r="J137" s="89"/>
      <c r="K137" s="89"/>
      <c r="L137" s="89"/>
      <c r="M137" s="152">
        <v>1492918.42</v>
      </c>
      <c r="N137" s="152">
        <v>0</v>
      </c>
      <c r="O137" s="152">
        <v>10241420.359999999</v>
      </c>
      <c r="P137" s="152">
        <v>0</v>
      </c>
      <c r="Q137" s="89" t="s">
        <v>670</v>
      </c>
    </row>
    <row r="138" spans="1:17" ht="63.75">
      <c r="A138" s="89" t="s">
        <v>557</v>
      </c>
      <c r="B138" s="89"/>
      <c r="C138" s="90" t="s">
        <v>781</v>
      </c>
      <c r="D138" s="145">
        <v>43545</v>
      </c>
      <c r="E138" s="85" t="s">
        <v>20</v>
      </c>
      <c r="F138" s="280">
        <v>11911</v>
      </c>
      <c r="G138" s="89"/>
      <c r="H138" s="93" t="s">
        <v>6072</v>
      </c>
      <c r="I138" s="89"/>
      <c r="J138" s="89"/>
      <c r="K138" s="89"/>
      <c r="L138" s="89"/>
      <c r="M138" s="152">
        <v>593022.89</v>
      </c>
      <c r="N138" s="152">
        <v>0</v>
      </c>
      <c r="O138" s="152">
        <v>4068137.03</v>
      </c>
      <c r="P138" s="152">
        <v>0</v>
      </c>
      <c r="Q138" s="89" t="s">
        <v>670</v>
      </c>
    </row>
    <row r="139" spans="1:17" ht="63.75">
      <c r="A139" s="89" t="s">
        <v>557</v>
      </c>
      <c r="B139" s="89"/>
      <c r="C139" s="90" t="s">
        <v>781</v>
      </c>
      <c r="D139" s="145">
        <v>43545</v>
      </c>
      <c r="E139" s="85" t="s">
        <v>20</v>
      </c>
      <c r="F139" s="280">
        <v>11902</v>
      </c>
      <c r="G139" s="89"/>
      <c r="H139" s="93" t="s">
        <v>6073</v>
      </c>
      <c r="I139" s="89"/>
      <c r="J139" s="89"/>
      <c r="K139" s="89"/>
      <c r="L139" s="89"/>
      <c r="M139" s="152">
        <v>4796</v>
      </c>
      <c r="N139" s="152">
        <v>0</v>
      </c>
      <c r="O139" s="152">
        <v>32900.559999999998</v>
      </c>
      <c r="P139" s="152">
        <v>0</v>
      </c>
      <c r="Q139" s="89" t="s">
        <v>670</v>
      </c>
    </row>
    <row r="140" spans="1:17" ht="63.75">
      <c r="A140" s="89" t="s">
        <v>557</v>
      </c>
      <c r="B140" s="89"/>
      <c r="C140" s="90" t="s">
        <v>781</v>
      </c>
      <c r="D140" s="145">
        <v>43545</v>
      </c>
      <c r="E140" s="85" t="s">
        <v>20</v>
      </c>
      <c r="F140" s="280">
        <v>11955</v>
      </c>
      <c r="G140" s="89"/>
      <c r="H140" s="93" t="s">
        <v>6074</v>
      </c>
      <c r="I140" s="89"/>
      <c r="J140" s="89"/>
      <c r="K140" s="89"/>
      <c r="L140" s="89"/>
      <c r="M140" s="152">
        <v>3187289.68</v>
      </c>
      <c r="N140" s="152">
        <v>0</v>
      </c>
      <c r="O140" s="152">
        <v>21864807.199999999</v>
      </c>
      <c r="P140" s="152">
        <v>0</v>
      </c>
      <c r="Q140" s="89" t="s">
        <v>670</v>
      </c>
    </row>
    <row r="141" spans="1:17" ht="63.75">
      <c r="A141" s="89" t="s">
        <v>557</v>
      </c>
      <c r="B141" s="89"/>
      <c r="C141" s="90" t="s">
        <v>781</v>
      </c>
      <c r="D141" s="145">
        <v>43545</v>
      </c>
      <c r="E141" s="85" t="s">
        <v>20</v>
      </c>
      <c r="F141" s="280">
        <v>11952</v>
      </c>
      <c r="G141" s="89"/>
      <c r="H141" s="93" t="s">
        <v>6075</v>
      </c>
      <c r="I141" s="89"/>
      <c r="J141" s="89"/>
      <c r="K141" s="89"/>
      <c r="L141" s="89"/>
      <c r="M141" s="152">
        <v>944009.38</v>
      </c>
      <c r="N141" s="152">
        <v>0</v>
      </c>
      <c r="O141" s="152">
        <v>6475904.3499999996</v>
      </c>
      <c r="P141" s="152">
        <v>0</v>
      </c>
      <c r="Q141" s="89" t="s">
        <v>670</v>
      </c>
    </row>
    <row r="142" spans="1:17" ht="76.5">
      <c r="A142" s="89" t="s">
        <v>557</v>
      </c>
      <c r="B142" s="89"/>
      <c r="C142" s="90" t="s">
        <v>781</v>
      </c>
      <c r="D142" s="145">
        <v>43545</v>
      </c>
      <c r="E142" s="85" t="s">
        <v>20</v>
      </c>
      <c r="F142" s="280">
        <v>11953</v>
      </c>
      <c r="G142" s="89"/>
      <c r="H142" s="93" t="s">
        <v>6076</v>
      </c>
      <c r="I142" s="89"/>
      <c r="J142" s="89"/>
      <c r="K142" s="89"/>
      <c r="L142" s="89"/>
      <c r="M142" s="152">
        <v>2684374.07</v>
      </c>
      <c r="N142" s="152">
        <v>0</v>
      </c>
      <c r="O142" s="152">
        <v>18414806.120000001</v>
      </c>
      <c r="P142" s="152">
        <v>0</v>
      </c>
      <c r="Q142" s="89" t="s">
        <v>670</v>
      </c>
    </row>
    <row r="143" spans="1:17" ht="89.25">
      <c r="A143" s="89" t="s">
        <v>556</v>
      </c>
      <c r="B143" s="89"/>
      <c r="C143" s="90" t="s">
        <v>616</v>
      </c>
      <c r="D143" s="145">
        <v>43545</v>
      </c>
      <c r="E143" s="85" t="s">
        <v>13</v>
      </c>
      <c r="F143" s="280">
        <v>949621</v>
      </c>
      <c r="G143" s="89"/>
      <c r="H143" s="93" t="s">
        <v>6077</v>
      </c>
      <c r="I143" s="89"/>
      <c r="J143" s="89"/>
      <c r="K143" s="89"/>
      <c r="L143" s="89"/>
      <c r="M143" s="152">
        <v>60</v>
      </c>
      <c r="N143" s="152">
        <v>0</v>
      </c>
      <c r="O143" s="152">
        <v>411.6</v>
      </c>
      <c r="P143" s="152">
        <v>0</v>
      </c>
      <c r="Q143" s="89" t="s">
        <v>670</v>
      </c>
    </row>
    <row r="144" spans="1:17" ht="63.75">
      <c r="A144" s="89" t="s">
        <v>557</v>
      </c>
      <c r="B144" s="89"/>
      <c r="C144" s="90" t="s">
        <v>781</v>
      </c>
      <c r="D144" s="145">
        <v>43546</v>
      </c>
      <c r="E144" s="85" t="s">
        <v>20</v>
      </c>
      <c r="F144" s="280">
        <v>12092</v>
      </c>
      <c r="G144" s="89"/>
      <c r="H144" s="93" t="s">
        <v>6078</v>
      </c>
      <c r="I144" s="89"/>
      <c r="J144" s="89"/>
      <c r="K144" s="89"/>
      <c r="L144" s="89"/>
      <c r="M144" s="152">
        <v>21777.52</v>
      </c>
      <c r="N144" s="152">
        <v>0</v>
      </c>
      <c r="O144" s="152">
        <v>149393.79</v>
      </c>
      <c r="P144" s="152">
        <v>0</v>
      </c>
      <c r="Q144" s="89" t="s">
        <v>670</v>
      </c>
    </row>
    <row r="145" spans="1:17" ht="76.5">
      <c r="A145" s="89" t="s">
        <v>557</v>
      </c>
      <c r="B145" s="89"/>
      <c r="C145" s="90" t="s">
        <v>781</v>
      </c>
      <c r="D145" s="145">
        <v>43546</v>
      </c>
      <c r="E145" s="85" t="s">
        <v>20</v>
      </c>
      <c r="F145" s="280">
        <v>12093</v>
      </c>
      <c r="G145" s="89"/>
      <c r="H145" s="93" t="s">
        <v>6079</v>
      </c>
      <c r="I145" s="89"/>
      <c r="J145" s="89"/>
      <c r="K145" s="89"/>
      <c r="L145" s="89"/>
      <c r="M145" s="152">
        <v>3127038.01</v>
      </c>
      <c r="N145" s="152">
        <v>0</v>
      </c>
      <c r="O145" s="152">
        <v>21451480.75</v>
      </c>
      <c r="P145" s="152">
        <v>0</v>
      </c>
      <c r="Q145" s="89" t="s">
        <v>670</v>
      </c>
    </row>
    <row r="146" spans="1:17" ht="76.5">
      <c r="A146" s="89" t="s">
        <v>557</v>
      </c>
      <c r="B146" s="89"/>
      <c r="C146" s="90" t="s">
        <v>781</v>
      </c>
      <c r="D146" s="145">
        <v>43549</v>
      </c>
      <c r="E146" s="85" t="s">
        <v>6</v>
      </c>
      <c r="F146" s="280">
        <v>995827</v>
      </c>
      <c r="G146" s="89"/>
      <c r="H146" s="93" t="s">
        <v>6080</v>
      </c>
      <c r="I146" s="89"/>
      <c r="J146" s="89"/>
      <c r="K146" s="89"/>
      <c r="L146" s="89"/>
      <c r="M146" s="152">
        <v>0</v>
      </c>
      <c r="N146" s="152">
        <v>714719.66</v>
      </c>
      <c r="O146" s="152">
        <v>0</v>
      </c>
      <c r="P146" s="152">
        <v>4902976.87</v>
      </c>
      <c r="Q146" s="89" t="s">
        <v>670</v>
      </c>
    </row>
    <row r="147" spans="1:17" ht="76.5">
      <c r="A147" s="89" t="s">
        <v>557</v>
      </c>
      <c r="B147" s="89"/>
      <c r="C147" s="90" t="s">
        <v>781</v>
      </c>
      <c r="D147" s="145">
        <v>43549</v>
      </c>
      <c r="E147" s="85" t="s">
        <v>20</v>
      </c>
      <c r="F147" s="280">
        <v>11998</v>
      </c>
      <c r="G147" s="89"/>
      <c r="H147" s="93" t="s">
        <v>6081</v>
      </c>
      <c r="I147" s="89"/>
      <c r="J147" s="89"/>
      <c r="K147" s="89"/>
      <c r="L147" s="89"/>
      <c r="M147" s="152">
        <v>1544070.29</v>
      </c>
      <c r="N147" s="152">
        <v>0</v>
      </c>
      <c r="O147" s="152">
        <v>10592322.189999999</v>
      </c>
      <c r="P147" s="152">
        <v>0</v>
      </c>
      <c r="Q147" s="89" t="s">
        <v>670</v>
      </c>
    </row>
    <row r="148" spans="1:17" ht="63.75">
      <c r="A148" s="89" t="s">
        <v>557</v>
      </c>
      <c r="B148" s="89"/>
      <c r="C148" s="90" t="s">
        <v>781</v>
      </c>
      <c r="D148" s="145">
        <v>43549</v>
      </c>
      <c r="E148" s="85" t="s">
        <v>20</v>
      </c>
      <c r="F148" s="280">
        <v>11986</v>
      </c>
      <c r="G148" s="89"/>
      <c r="H148" s="93" t="s">
        <v>6082</v>
      </c>
      <c r="I148" s="89"/>
      <c r="J148" s="89"/>
      <c r="K148" s="89"/>
      <c r="L148" s="89"/>
      <c r="M148" s="152">
        <v>62503.72</v>
      </c>
      <c r="N148" s="152">
        <v>0</v>
      </c>
      <c r="O148" s="152">
        <v>428775.52</v>
      </c>
      <c r="P148" s="152">
        <v>0</v>
      </c>
      <c r="Q148" s="89" t="s">
        <v>670</v>
      </c>
    </row>
    <row r="149" spans="1:17" ht="63.75">
      <c r="A149" s="89" t="s">
        <v>557</v>
      </c>
      <c r="B149" s="89"/>
      <c r="C149" s="90" t="s">
        <v>781</v>
      </c>
      <c r="D149" s="145">
        <v>43549</v>
      </c>
      <c r="E149" s="85" t="s">
        <v>20</v>
      </c>
      <c r="F149" s="280">
        <v>11990</v>
      </c>
      <c r="G149" s="89"/>
      <c r="H149" s="93" t="s">
        <v>6083</v>
      </c>
      <c r="I149" s="89"/>
      <c r="J149" s="89"/>
      <c r="K149" s="89"/>
      <c r="L149" s="89"/>
      <c r="M149" s="152">
        <v>24050</v>
      </c>
      <c r="N149" s="152">
        <v>0</v>
      </c>
      <c r="O149" s="152">
        <v>164983</v>
      </c>
      <c r="P149" s="152">
        <v>0</v>
      </c>
      <c r="Q149" s="89" t="s">
        <v>670</v>
      </c>
    </row>
    <row r="150" spans="1:17" ht="63.75">
      <c r="A150" s="89" t="s">
        <v>557</v>
      </c>
      <c r="B150" s="89"/>
      <c r="C150" s="90" t="s">
        <v>781</v>
      </c>
      <c r="D150" s="145">
        <v>43549</v>
      </c>
      <c r="E150" s="85" t="s">
        <v>20</v>
      </c>
      <c r="F150" s="280">
        <v>11989</v>
      </c>
      <c r="G150" s="89"/>
      <c r="H150" s="93" t="s">
        <v>6084</v>
      </c>
      <c r="I150" s="89"/>
      <c r="J150" s="89"/>
      <c r="K150" s="89"/>
      <c r="L150" s="89"/>
      <c r="M150" s="152">
        <v>19748.18</v>
      </c>
      <c r="N150" s="152">
        <v>0</v>
      </c>
      <c r="O150" s="152">
        <v>135472.51</v>
      </c>
      <c r="P150" s="152">
        <v>0</v>
      </c>
      <c r="Q150" s="89" t="s">
        <v>670</v>
      </c>
    </row>
    <row r="151" spans="1:17" ht="76.5">
      <c r="A151" s="89" t="s">
        <v>557</v>
      </c>
      <c r="B151" s="89"/>
      <c r="C151" s="90" t="s">
        <v>781</v>
      </c>
      <c r="D151" s="145">
        <v>43549</v>
      </c>
      <c r="E151" s="85" t="s">
        <v>13</v>
      </c>
      <c r="F151" s="280">
        <v>949859</v>
      </c>
      <c r="G151" s="89"/>
      <c r="H151" s="93" t="s">
        <v>6085</v>
      </c>
      <c r="I151" s="89"/>
      <c r="J151" s="89"/>
      <c r="K151" s="89"/>
      <c r="L151" s="89"/>
      <c r="M151" s="152">
        <v>95.48</v>
      </c>
      <c r="N151" s="152">
        <v>0</v>
      </c>
      <c r="O151" s="152">
        <v>654.99</v>
      </c>
      <c r="P151" s="152">
        <v>0</v>
      </c>
      <c r="Q151" s="89" t="s">
        <v>670</v>
      </c>
    </row>
    <row r="152" spans="1:17" ht="51">
      <c r="A152" s="89" t="s">
        <v>556</v>
      </c>
      <c r="B152" s="89"/>
      <c r="C152" s="90" t="s">
        <v>616</v>
      </c>
      <c r="D152" s="145">
        <v>43549</v>
      </c>
      <c r="E152" s="85" t="s">
        <v>23</v>
      </c>
      <c r="F152" s="280">
        <v>18802</v>
      </c>
      <c r="G152" s="89"/>
      <c r="H152" s="93" t="s">
        <v>6086</v>
      </c>
      <c r="I152" s="89"/>
      <c r="J152" s="89"/>
      <c r="K152" s="89"/>
      <c r="L152" s="89"/>
      <c r="M152" s="152">
        <v>0</v>
      </c>
      <c r="N152" s="152">
        <v>0</v>
      </c>
      <c r="O152" s="152">
        <v>0</v>
      </c>
      <c r="P152" s="152">
        <v>0.01</v>
      </c>
      <c r="Q152" s="89" t="s">
        <v>670</v>
      </c>
    </row>
    <row r="153" spans="1:17" ht="63.75">
      <c r="A153" s="89" t="s">
        <v>557</v>
      </c>
      <c r="B153" s="89"/>
      <c r="C153" s="90" t="s">
        <v>781</v>
      </c>
      <c r="D153" s="145">
        <v>43550</v>
      </c>
      <c r="E153" s="85" t="s">
        <v>20</v>
      </c>
      <c r="F153" s="280">
        <v>11960</v>
      </c>
      <c r="G153" s="89"/>
      <c r="H153" s="93" t="s">
        <v>6087</v>
      </c>
      <c r="I153" s="89"/>
      <c r="J153" s="89"/>
      <c r="K153" s="89"/>
      <c r="L153" s="89"/>
      <c r="M153" s="152">
        <v>5861.52</v>
      </c>
      <c r="N153" s="152">
        <v>0</v>
      </c>
      <c r="O153" s="152">
        <v>40210.03</v>
      </c>
      <c r="P153" s="152">
        <v>0</v>
      </c>
      <c r="Q153" s="89" t="s">
        <v>670</v>
      </c>
    </row>
    <row r="154" spans="1:17" ht="76.5">
      <c r="A154" s="89" t="s">
        <v>557</v>
      </c>
      <c r="B154" s="89"/>
      <c r="C154" s="90" t="s">
        <v>781</v>
      </c>
      <c r="D154" s="145">
        <v>43550</v>
      </c>
      <c r="E154" s="85" t="s">
        <v>20</v>
      </c>
      <c r="F154" s="280">
        <v>12097</v>
      </c>
      <c r="G154" s="89"/>
      <c r="H154" s="93" t="s">
        <v>6088</v>
      </c>
      <c r="I154" s="89"/>
      <c r="J154" s="89"/>
      <c r="K154" s="89"/>
      <c r="L154" s="89"/>
      <c r="M154" s="152">
        <v>422522.47</v>
      </c>
      <c r="N154" s="152">
        <v>0</v>
      </c>
      <c r="O154" s="152">
        <v>2898504.14</v>
      </c>
      <c r="P154" s="152">
        <v>0</v>
      </c>
      <c r="Q154" s="89" t="s">
        <v>670</v>
      </c>
    </row>
    <row r="155" spans="1:17" ht="51">
      <c r="A155" s="89" t="s">
        <v>557</v>
      </c>
      <c r="B155" s="89"/>
      <c r="C155" s="90" t="s">
        <v>781</v>
      </c>
      <c r="D155" s="145">
        <v>43551</v>
      </c>
      <c r="E155" s="85" t="s">
        <v>20</v>
      </c>
      <c r="F155" s="280">
        <v>11995</v>
      </c>
      <c r="G155" s="89"/>
      <c r="H155" s="93" t="s">
        <v>6089</v>
      </c>
      <c r="I155" s="89"/>
      <c r="J155" s="89"/>
      <c r="K155" s="89"/>
      <c r="L155" s="89"/>
      <c r="M155" s="152">
        <v>251076.49</v>
      </c>
      <c r="N155" s="152">
        <v>0</v>
      </c>
      <c r="O155" s="152">
        <v>1722384.72</v>
      </c>
      <c r="P155" s="152">
        <v>0</v>
      </c>
      <c r="Q155" s="89" t="s">
        <v>670</v>
      </c>
    </row>
    <row r="156" spans="1:17" ht="51">
      <c r="A156" s="89" t="s">
        <v>557</v>
      </c>
      <c r="B156" s="89"/>
      <c r="C156" s="90" t="s">
        <v>781</v>
      </c>
      <c r="D156" s="145">
        <v>43551</v>
      </c>
      <c r="E156" s="85" t="s">
        <v>20</v>
      </c>
      <c r="F156" s="280">
        <v>11991</v>
      </c>
      <c r="G156" s="89"/>
      <c r="H156" s="93" t="s">
        <v>6090</v>
      </c>
      <c r="I156" s="89"/>
      <c r="J156" s="89"/>
      <c r="K156" s="89"/>
      <c r="L156" s="89"/>
      <c r="M156" s="152">
        <v>5535.1</v>
      </c>
      <c r="N156" s="152">
        <v>0</v>
      </c>
      <c r="O156" s="152">
        <v>37970.79</v>
      </c>
      <c r="P156" s="152">
        <v>0</v>
      </c>
      <c r="Q156" s="89" t="s">
        <v>670</v>
      </c>
    </row>
    <row r="157" spans="1:17" ht="51">
      <c r="A157" s="89" t="s">
        <v>557</v>
      </c>
      <c r="B157" s="89"/>
      <c r="C157" s="90" t="s">
        <v>781</v>
      </c>
      <c r="D157" s="145">
        <v>43551</v>
      </c>
      <c r="E157" s="85" t="s">
        <v>20</v>
      </c>
      <c r="F157" s="280">
        <v>11994</v>
      </c>
      <c r="G157" s="89"/>
      <c r="H157" s="93" t="s">
        <v>6091</v>
      </c>
      <c r="I157" s="89"/>
      <c r="J157" s="89"/>
      <c r="K157" s="89"/>
      <c r="L157" s="89"/>
      <c r="M157" s="152">
        <v>3719.18</v>
      </c>
      <c r="N157" s="152">
        <v>0</v>
      </c>
      <c r="O157" s="152">
        <v>25513.57</v>
      </c>
      <c r="P157" s="152">
        <v>0</v>
      </c>
      <c r="Q157" s="89" t="s">
        <v>670</v>
      </c>
    </row>
    <row r="158" spans="1:17" ht="51">
      <c r="A158" s="89" t="s">
        <v>557</v>
      </c>
      <c r="B158" s="89"/>
      <c r="C158" s="90" t="s">
        <v>781</v>
      </c>
      <c r="D158" s="145">
        <v>43551</v>
      </c>
      <c r="E158" s="85" t="s">
        <v>20</v>
      </c>
      <c r="F158" s="280">
        <v>11992</v>
      </c>
      <c r="G158" s="89"/>
      <c r="H158" s="93" t="s">
        <v>6092</v>
      </c>
      <c r="I158" s="89"/>
      <c r="J158" s="89"/>
      <c r="K158" s="89"/>
      <c r="L158" s="89"/>
      <c r="M158" s="152">
        <v>376702.41</v>
      </c>
      <c r="N158" s="152">
        <v>0</v>
      </c>
      <c r="O158" s="152">
        <v>2584178.5299999998</v>
      </c>
      <c r="P158" s="152">
        <v>0</v>
      </c>
      <c r="Q158" s="89" t="s">
        <v>670</v>
      </c>
    </row>
    <row r="159" spans="1:17" ht="51">
      <c r="A159" s="89" t="s">
        <v>557</v>
      </c>
      <c r="B159" s="89"/>
      <c r="C159" s="90" t="s">
        <v>781</v>
      </c>
      <c r="D159" s="145">
        <v>43551</v>
      </c>
      <c r="E159" s="85" t="s">
        <v>20</v>
      </c>
      <c r="F159" s="280">
        <v>11972</v>
      </c>
      <c r="G159" s="89"/>
      <c r="H159" s="93" t="s">
        <v>6093</v>
      </c>
      <c r="I159" s="89"/>
      <c r="J159" s="89"/>
      <c r="K159" s="89"/>
      <c r="L159" s="89"/>
      <c r="M159" s="152">
        <v>402468.28</v>
      </c>
      <c r="N159" s="152">
        <v>0</v>
      </c>
      <c r="O159" s="152">
        <v>2760932.4</v>
      </c>
      <c r="P159" s="152">
        <v>0</v>
      </c>
      <c r="Q159" s="89" t="s">
        <v>670</v>
      </c>
    </row>
    <row r="160" spans="1:17" ht="51">
      <c r="A160" s="89" t="s">
        <v>557</v>
      </c>
      <c r="B160" s="89"/>
      <c r="C160" s="90" t="s">
        <v>781</v>
      </c>
      <c r="D160" s="145">
        <v>43551</v>
      </c>
      <c r="E160" s="85" t="s">
        <v>20</v>
      </c>
      <c r="F160" s="280">
        <v>11973</v>
      </c>
      <c r="G160" s="89"/>
      <c r="H160" s="93" t="s">
        <v>6094</v>
      </c>
      <c r="I160" s="89"/>
      <c r="J160" s="89"/>
      <c r="K160" s="89"/>
      <c r="L160" s="89"/>
      <c r="M160" s="152">
        <v>5961.73</v>
      </c>
      <c r="N160" s="152">
        <v>0</v>
      </c>
      <c r="O160" s="152">
        <v>40897.47</v>
      </c>
      <c r="P160" s="152">
        <v>0</v>
      </c>
      <c r="Q160" s="89" t="s">
        <v>670</v>
      </c>
    </row>
    <row r="161" spans="1:17" ht="51">
      <c r="A161" s="89" t="s">
        <v>557</v>
      </c>
      <c r="B161" s="89"/>
      <c r="C161" s="90" t="s">
        <v>781</v>
      </c>
      <c r="D161" s="145">
        <v>43551</v>
      </c>
      <c r="E161" s="85" t="s">
        <v>20</v>
      </c>
      <c r="F161" s="280">
        <v>11970</v>
      </c>
      <c r="G161" s="89"/>
      <c r="H161" s="93" t="s">
        <v>6095</v>
      </c>
      <c r="I161" s="89"/>
      <c r="J161" s="89"/>
      <c r="K161" s="89"/>
      <c r="L161" s="89"/>
      <c r="M161" s="152">
        <v>825102.7</v>
      </c>
      <c r="N161" s="152">
        <v>0</v>
      </c>
      <c r="O161" s="152">
        <v>5660204.5199999996</v>
      </c>
      <c r="P161" s="152">
        <v>0</v>
      </c>
      <c r="Q161" s="89" t="s">
        <v>670</v>
      </c>
    </row>
    <row r="162" spans="1:17" ht="51">
      <c r="A162" s="89" t="s">
        <v>557</v>
      </c>
      <c r="B162" s="89"/>
      <c r="C162" s="90" t="s">
        <v>781</v>
      </c>
      <c r="D162" s="145">
        <v>43551</v>
      </c>
      <c r="E162" s="85" t="s">
        <v>20</v>
      </c>
      <c r="F162" s="280">
        <v>11961</v>
      </c>
      <c r="G162" s="89"/>
      <c r="H162" s="93" t="s">
        <v>6096</v>
      </c>
      <c r="I162" s="89"/>
      <c r="J162" s="89"/>
      <c r="K162" s="89"/>
      <c r="L162" s="89"/>
      <c r="M162" s="152">
        <v>12248.71</v>
      </c>
      <c r="N162" s="152">
        <v>0</v>
      </c>
      <c r="O162" s="152">
        <v>84026.15</v>
      </c>
      <c r="P162" s="152">
        <v>0</v>
      </c>
      <c r="Q162" s="89" t="s">
        <v>670</v>
      </c>
    </row>
    <row r="163" spans="1:17" ht="51">
      <c r="A163" s="89" t="s">
        <v>557</v>
      </c>
      <c r="B163" s="89"/>
      <c r="C163" s="90" t="s">
        <v>781</v>
      </c>
      <c r="D163" s="145">
        <v>43551</v>
      </c>
      <c r="E163" s="85" t="s">
        <v>20</v>
      </c>
      <c r="F163" s="280">
        <v>11984</v>
      </c>
      <c r="G163" s="89"/>
      <c r="H163" s="93" t="s">
        <v>6097</v>
      </c>
      <c r="I163" s="89"/>
      <c r="J163" s="89"/>
      <c r="K163" s="89"/>
      <c r="L163" s="89"/>
      <c r="M163" s="152">
        <v>1131605.1200000001</v>
      </c>
      <c r="N163" s="152">
        <v>0</v>
      </c>
      <c r="O163" s="152">
        <v>7762811.1200000001</v>
      </c>
      <c r="P163" s="152">
        <v>0</v>
      </c>
      <c r="Q163" s="89" t="s">
        <v>670</v>
      </c>
    </row>
    <row r="164" spans="1:17" ht="51">
      <c r="A164" s="89" t="s">
        <v>557</v>
      </c>
      <c r="B164" s="89"/>
      <c r="C164" s="90" t="s">
        <v>781</v>
      </c>
      <c r="D164" s="145">
        <v>43551</v>
      </c>
      <c r="E164" s="85" t="s">
        <v>20</v>
      </c>
      <c r="F164" s="280">
        <v>11956</v>
      </c>
      <c r="G164" s="89"/>
      <c r="H164" s="93" t="s">
        <v>6098</v>
      </c>
      <c r="I164" s="89"/>
      <c r="J164" s="89"/>
      <c r="K164" s="89"/>
      <c r="L164" s="89"/>
      <c r="M164" s="152">
        <v>3394374.82</v>
      </c>
      <c r="N164" s="152">
        <v>0</v>
      </c>
      <c r="O164" s="152">
        <v>23285411.27</v>
      </c>
      <c r="P164" s="152">
        <v>0</v>
      </c>
      <c r="Q164" s="89" t="s">
        <v>670</v>
      </c>
    </row>
    <row r="165" spans="1:17" ht="51">
      <c r="A165" s="89" t="s">
        <v>557</v>
      </c>
      <c r="B165" s="89"/>
      <c r="C165" s="90" t="s">
        <v>781</v>
      </c>
      <c r="D165" s="145">
        <v>43551</v>
      </c>
      <c r="E165" s="85" t="s">
        <v>20</v>
      </c>
      <c r="F165" s="280">
        <v>11974</v>
      </c>
      <c r="G165" s="89"/>
      <c r="H165" s="93" t="s">
        <v>6099</v>
      </c>
      <c r="I165" s="89"/>
      <c r="J165" s="89"/>
      <c r="K165" s="89"/>
      <c r="L165" s="89"/>
      <c r="M165" s="152">
        <v>5533056.1699999999</v>
      </c>
      <c r="N165" s="152">
        <v>0</v>
      </c>
      <c r="O165" s="152">
        <v>37956765.329999998</v>
      </c>
      <c r="P165" s="152">
        <v>0</v>
      </c>
      <c r="Q165" s="89" t="s">
        <v>670</v>
      </c>
    </row>
    <row r="166" spans="1:17" ht="76.5">
      <c r="A166" s="89" t="s">
        <v>557</v>
      </c>
      <c r="B166" s="89"/>
      <c r="C166" s="90" t="s">
        <v>781</v>
      </c>
      <c r="D166" s="145">
        <v>43551</v>
      </c>
      <c r="E166" s="85" t="s">
        <v>13</v>
      </c>
      <c r="F166" s="280">
        <v>950227</v>
      </c>
      <c r="G166" s="89"/>
      <c r="H166" s="93" t="s">
        <v>6100</v>
      </c>
      <c r="I166" s="89"/>
      <c r="J166" s="89"/>
      <c r="K166" s="89"/>
      <c r="L166" s="89"/>
      <c r="M166" s="152">
        <v>94.98</v>
      </c>
      <c r="N166" s="152">
        <v>0</v>
      </c>
      <c r="O166" s="152">
        <v>651.55999999999995</v>
      </c>
      <c r="P166" s="152">
        <v>0</v>
      </c>
      <c r="Q166" s="89" t="s">
        <v>670</v>
      </c>
    </row>
    <row r="167" spans="1:17" ht="51">
      <c r="A167" s="89" t="s">
        <v>556</v>
      </c>
      <c r="B167" s="89"/>
      <c r="C167" s="90" t="s">
        <v>616</v>
      </c>
      <c r="D167" s="145">
        <v>43551</v>
      </c>
      <c r="E167" s="85" t="s">
        <v>23</v>
      </c>
      <c r="F167" s="280">
        <v>18811</v>
      </c>
      <c r="G167" s="89"/>
      <c r="H167" s="93" t="s">
        <v>6101</v>
      </c>
      <c r="I167" s="89"/>
      <c r="J167" s="89"/>
      <c r="K167" s="89"/>
      <c r="L167" s="89"/>
      <c r="M167" s="152">
        <v>0</v>
      </c>
      <c r="N167" s="152">
        <v>0</v>
      </c>
      <c r="O167" s="152">
        <v>0.03</v>
      </c>
      <c r="P167" s="152">
        <v>0</v>
      </c>
      <c r="Q167" s="89" t="s">
        <v>670</v>
      </c>
    </row>
    <row r="168" spans="1:17" ht="63.75">
      <c r="A168" s="89">
        <v>287</v>
      </c>
      <c r="B168" s="89"/>
      <c r="C168" s="90" t="s">
        <v>126</v>
      </c>
      <c r="D168" s="145">
        <v>43552</v>
      </c>
      <c r="E168" s="85" t="s">
        <v>6</v>
      </c>
      <c r="F168" s="280">
        <v>999524</v>
      </c>
      <c r="G168" s="89"/>
      <c r="H168" s="93" t="s">
        <v>6102</v>
      </c>
      <c r="I168" s="89"/>
      <c r="J168" s="89"/>
      <c r="K168" s="89"/>
      <c r="L168" s="89"/>
      <c r="M168" s="152">
        <v>0</v>
      </c>
      <c r="N168" s="152">
        <v>1960000</v>
      </c>
      <c r="O168" s="152">
        <v>0</v>
      </c>
      <c r="P168" s="152">
        <v>13445600</v>
      </c>
      <c r="Q168" s="89" t="s">
        <v>670</v>
      </c>
    </row>
    <row r="169" spans="1:17" ht="51">
      <c r="A169" s="89" t="s">
        <v>556</v>
      </c>
      <c r="B169" s="89"/>
      <c r="C169" s="90" t="s">
        <v>616</v>
      </c>
      <c r="D169" s="145">
        <v>43552</v>
      </c>
      <c r="E169" s="85" t="s">
        <v>23</v>
      </c>
      <c r="F169" s="280">
        <v>18815</v>
      </c>
      <c r="G169" s="89"/>
      <c r="H169" s="93" t="s">
        <v>6103</v>
      </c>
      <c r="I169" s="89"/>
      <c r="J169" s="89"/>
      <c r="K169" s="89"/>
      <c r="L169" s="89"/>
      <c r="M169" s="152">
        <v>0</v>
      </c>
      <c r="N169" s="152">
        <v>0</v>
      </c>
      <c r="O169" s="152">
        <v>0</v>
      </c>
      <c r="P169" s="152">
        <v>0.01</v>
      </c>
      <c r="Q169" s="89" t="s">
        <v>670</v>
      </c>
    </row>
    <row r="170" spans="1:17" ht="51">
      <c r="A170" s="89" t="s">
        <v>556</v>
      </c>
      <c r="B170" s="89"/>
      <c r="C170" s="90" t="s">
        <v>616</v>
      </c>
      <c r="D170" s="145">
        <v>43553</v>
      </c>
      <c r="E170" s="85" t="s">
        <v>6</v>
      </c>
      <c r="F170" s="280">
        <v>950409</v>
      </c>
      <c r="G170" s="89"/>
      <c r="H170" s="93" t="s">
        <v>6104</v>
      </c>
      <c r="I170" s="89"/>
      <c r="J170" s="89"/>
      <c r="K170" s="89"/>
      <c r="L170" s="89"/>
      <c r="M170" s="152">
        <v>0</v>
      </c>
      <c r="N170" s="152">
        <v>100000</v>
      </c>
      <c r="O170" s="152">
        <v>0</v>
      </c>
      <c r="P170" s="152">
        <v>686000</v>
      </c>
      <c r="Q170" s="89" t="s">
        <v>670</v>
      </c>
    </row>
    <row r="171" spans="1:17" ht="63.75">
      <c r="A171" s="89">
        <v>85</v>
      </c>
      <c r="B171" s="89"/>
      <c r="C171" s="90" t="s">
        <v>735</v>
      </c>
      <c r="D171" s="145">
        <v>43553</v>
      </c>
      <c r="E171" s="85" t="s">
        <v>6</v>
      </c>
      <c r="F171" s="280">
        <v>1000439</v>
      </c>
      <c r="G171" s="89"/>
      <c r="H171" s="93" t="s">
        <v>6105</v>
      </c>
      <c r="I171" s="89"/>
      <c r="J171" s="89"/>
      <c r="K171" s="89"/>
      <c r="L171" s="89"/>
      <c r="M171" s="152">
        <v>0</v>
      </c>
      <c r="N171" s="152">
        <v>550121.96</v>
      </c>
      <c r="O171" s="152">
        <v>0</v>
      </c>
      <c r="P171" s="152">
        <v>3773836.65</v>
      </c>
      <c r="Q171" s="89" t="s">
        <v>670</v>
      </c>
    </row>
    <row r="172" spans="1:17" ht="63.75">
      <c r="A172" s="89">
        <v>85</v>
      </c>
      <c r="B172" s="89"/>
      <c r="C172" s="90" t="s">
        <v>735</v>
      </c>
      <c r="D172" s="145">
        <v>43553</v>
      </c>
      <c r="E172" s="85" t="s">
        <v>6</v>
      </c>
      <c r="F172" s="280">
        <v>1000440</v>
      </c>
      <c r="G172" s="89"/>
      <c r="H172" s="93" t="s">
        <v>6106</v>
      </c>
      <c r="I172" s="89"/>
      <c r="J172" s="89"/>
      <c r="K172" s="89"/>
      <c r="L172" s="89"/>
      <c r="M172" s="152">
        <v>0</v>
      </c>
      <c r="N172" s="152">
        <v>23665</v>
      </c>
      <c r="O172" s="152">
        <v>0</v>
      </c>
      <c r="P172" s="152">
        <v>162341.9</v>
      </c>
      <c r="Q172" s="89" t="s">
        <v>670</v>
      </c>
    </row>
    <row r="173" spans="1:17" ht="51">
      <c r="A173" s="89" t="s">
        <v>557</v>
      </c>
      <c r="B173" s="89"/>
      <c r="C173" s="90" t="s">
        <v>781</v>
      </c>
      <c r="D173" s="145">
        <v>43553</v>
      </c>
      <c r="E173" s="85" t="s">
        <v>20</v>
      </c>
      <c r="F173" s="280">
        <v>11957</v>
      </c>
      <c r="G173" s="89"/>
      <c r="H173" s="93" t="s">
        <v>6107</v>
      </c>
      <c r="I173" s="89"/>
      <c r="J173" s="89"/>
      <c r="K173" s="89"/>
      <c r="L173" s="89"/>
      <c r="M173" s="152">
        <v>145094.44</v>
      </c>
      <c r="N173" s="152">
        <v>0</v>
      </c>
      <c r="O173" s="152">
        <v>995347.86</v>
      </c>
      <c r="P173" s="152">
        <v>0</v>
      </c>
      <c r="Q173" s="89" t="s">
        <v>670</v>
      </c>
    </row>
    <row r="174" spans="1:17" ht="63.75">
      <c r="A174" s="89">
        <v>85</v>
      </c>
      <c r="B174" s="89"/>
      <c r="C174" s="90" t="s">
        <v>735</v>
      </c>
      <c r="D174" s="145">
        <v>43553</v>
      </c>
      <c r="E174" s="85" t="s">
        <v>11</v>
      </c>
      <c r="F174" s="280">
        <v>1000439</v>
      </c>
      <c r="G174" s="89"/>
      <c r="H174" s="93" t="s">
        <v>6108</v>
      </c>
      <c r="I174" s="89"/>
      <c r="J174" s="89"/>
      <c r="K174" s="89"/>
      <c r="L174" s="89"/>
      <c r="M174" s="152">
        <v>7.29</v>
      </c>
      <c r="N174" s="152">
        <v>0</v>
      </c>
      <c r="O174" s="152">
        <v>50.01</v>
      </c>
      <c r="P174" s="152">
        <v>0</v>
      </c>
      <c r="Q174" s="89" t="s">
        <v>670</v>
      </c>
    </row>
    <row r="175" spans="1:17" ht="63.75">
      <c r="A175" s="89">
        <v>85</v>
      </c>
      <c r="B175" s="89"/>
      <c r="C175" s="90" t="s">
        <v>735</v>
      </c>
      <c r="D175" s="145">
        <v>43553</v>
      </c>
      <c r="E175" s="85" t="s">
        <v>11</v>
      </c>
      <c r="F175" s="280">
        <v>1000440</v>
      </c>
      <c r="G175" s="89"/>
      <c r="H175" s="93" t="s">
        <v>6109</v>
      </c>
      <c r="I175" s="89"/>
      <c r="J175" s="89"/>
      <c r="K175" s="89"/>
      <c r="L175" s="89"/>
      <c r="M175" s="152">
        <v>7.29</v>
      </c>
      <c r="N175" s="152">
        <v>0</v>
      </c>
      <c r="O175" s="152">
        <v>50.01</v>
      </c>
      <c r="P175" s="152">
        <v>0</v>
      </c>
      <c r="Q175" s="89" t="s">
        <v>670</v>
      </c>
    </row>
    <row r="176" spans="1:17" ht="51">
      <c r="A176" s="89" t="s">
        <v>556</v>
      </c>
      <c r="B176" s="89"/>
      <c r="C176" s="90" t="s">
        <v>616</v>
      </c>
      <c r="D176" s="145">
        <v>43553</v>
      </c>
      <c r="E176" s="85" t="s">
        <v>23</v>
      </c>
      <c r="F176" s="280">
        <v>18819</v>
      </c>
      <c r="G176" s="89"/>
      <c r="H176" s="93" t="s">
        <v>6110</v>
      </c>
      <c r="I176" s="89"/>
      <c r="J176" s="89"/>
      <c r="K176" s="89"/>
      <c r="L176" s="89"/>
      <c r="M176" s="152">
        <v>0</v>
      </c>
      <c r="N176" s="152">
        <v>0</v>
      </c>
      <c r="O176" s="152">
        <v>0</v>
      </c>
      <c r="P176" s="152">
        <v>0.01</v>
      </c>
      <c r="Q176" s="89" t="s">
        <v>670</v>
      </c>
    </row>
    <row r="177" spans="1:17" ht="51">
      <c r="A177" s="89" t="s">
        <v>556</v>
      </c>
      <c r="B177" s="89"/>
      <c r="C177" s="90" t="s">
        <v>616</v>
      </c>
      <c r="D177" s="145">
        <v>43556</v>
      </c>
      <c r="E177" s="85" t="s">
        <v>23</v>
      </c>
      <c r="F177" s="280">
        <v>18824</v>
      </c>
      <c r="G177" s="89"/>
      <c r="H177" s="93" t="s">
        <v>7939</v>
      </c>
      <c r="I177" s="89"/>
      <c r="J177" s="89"/>
      <c r="K177" s="89"/>
      <c r="L177" s="89"/>
      <c r="M177" s="152">
        <v>0</v>
      </c>
      <c r="N177" s="152">
        <v>0</v>
      </c>
      <c r="O177" s="152">
        <v>0</v>
      </c>
      <c r="P177" s="152">
        <v>0.01</v>
      </c>
      <c r="Q177" s="89" t="s">
        <v>670</v>
      </c>
    </row>
    <row r="178" spans="1:17" ht="51">
      <c r="A178" s="89" t="s">
        <v>556</v>
      </c>
      <c r="B178" s="89"/>
      <c r="C178" s="90" t="s">
        <v>616</v>
      </c>
      <c r="D178" s="145">
        <v>43557</v>
      </c>
      <c r="E178" s="85" t="s">
        <v>23</v>
      </c>
      <c r="F178" s="280">
        <v>18828</v>
      </c>
      <c r="G178" s="89"/>
      <c r="H178" s="93" t="s">
        <v>7940</v>
      </c>
      <c r="I178" s="89"/>
      <c r="J178" s="89"/>
      <c r="K178" s="89"/>
      <c r="L178" s="89"/>
      <c r="M178" s="152">
        <v>0</v>
      </c>
      <c r="N178" s="152">
        <v>0</v>
      </c>
      <c r="O178" s="152">
        <v>0</v>
      </c>
      <c r="P178" s="152">
        <v>0.01</v>
      </c>
      <c r="Q178" s="89" t="s">
        <v>670</v>
      </c>
    </row>
    <row r="179" spans="1:17" ht="76.5">
      <c r="A179" s="89">
        <v>513</v>
      </c>
      <c r="B179" s="89"/>
      <c r="C179" s="90" t="s">
        <v>171</v>
      </c>
      <c r="D179" s="145">
        <v>43558</v>
      </c>
      <c r="E179" s="85" t="s">
        <v>6</v>
      </c>
      <c r="F179" s="280">
        <v>1101559</v>
      </c>
      <c r="G179" s="89"/>
      <c r="H179" s="93" t="s">
        <v>7941</v>
      </c>
      <c r="I179" s="89"/>
      <c r="J179" s="89"/>
      <c r="K179" s="89"/>
      <c r="L179" s="89"/>
      <c r="M179" s="152">
        <v>0</v>
      </c>
      <c r="N179" s="152">
        <v>31000</v>
      </c>
      <c r="O179" s="152">
        <v>0</v>
      </c>
      <c r="P179" s="152">
        <v>212660</v>
      </c>
      <c r="Q179" s="89" t="s">
        <v>670</v>
      </c>
    </row>
    <row r="180" spans="1:17" ht="76.5">
      <c r="A180" s="89" t="s">
        <v>556</v>
      </c>
      <c r="B180" s="89"/>
      <c r="C180" s="90" t="s">
        <v>616</v>
      </c>
      <c r="D180" s="145">
        <v>43559</v>
      </c>
      <c r="E180" s="85" t="s">
        <v>6</v>
      </c>
      <c r="F180" s="280">
        <v>950764</v>
      </c>
      <c r="G180" s="89"/>
      <c r="H180" s="93" t="s">
        <v>7942</v>
      </c>
      <c r="I180" s="89"/>
      <c r="J180" s="89"/>
      <c r="K180" s="89"/>
      <c r="L180" s="89"/>
      <c r="M180" s="152">
        <v>0</v>
      </c>
      <c r="N180" s="152">
        <v>13315.74</v>
      </c>
      <c r="O180" s="152">
        <v>0</v>
      </c>
      <c r="P180" s="152">
        <v>91345.98</v>
      </c>
      <c r="Q180" s="89" t="s">
        <v>670</v>
      </c>
    </row>
    <row r="181" spans="1:17" ht="51">
      <c r="A181" s="89" t="s">
        <v>557</v>
      </c>
      <c r="B181" s="89"/>
      <c r="C181" s="90" t="s">
        <v>781</v>
      </c>
      <c r="D181" s="145">
        <v>43560</v>
      </c>
      <c r="E181" s="85" t="s">
        <v>20</v>
      </c>
      <c r="F181" s="280">
        <v>12067</v>
      </c>
      <c r="G181" s="89"/>
      <c r="H181" s="93" t="s">
        <v>7943</v>
      </c>
      <c r="I181" s="89"/>
      <c r="J181" s="89"/>
      <c r="K181" s="89"/>
      <c r="L181" s="89"/>
      <c r="M181" s="152">
        <v>1869.87</v>
      </c>
      <c r="N181" s="152">
        <v>0</v>
      </c>
      <c r="O181" s="152">
        <v>12827.31</v>
      </c>
      <c r="P181" s="152">
        <v>0</v>
      </c>
      <c r="Q181" s="89" t="s">
        <v>670</v>
      </c>
    </row>
    <row r="182" spans="1:17" ht="51">
      <c r="A182" s="89" t="s">
        <v>556</v>
      </c>
      <c r="B182" s="89"/>
      <c r="C182" s="90" t="s">
        <v>616</v>
      </c>
      <c r="D182" s="145">
        <v>43560</v>
      </c>
      <c r="E182" s="85" t="s">
        <v>23</v>
      </c>
      <c r="F182" s="280">
        <v>18841</v>
      </c>
      <c r="G182" s="89"/>
      <c r="H182" s="93" t="s">
        <v>7944</v>
      </c>
      <c r="I182" s="89"/>
      <c r="J182" s="89"/>
      <c r="K182" s="89"/>
      <c r="L182" s="89"/>
      <c r="M182" s="152">
        <v>0</v>
      </c>
      <c r="N182" s="152">
        <v>0</v>
      </c>
      <c r="O182" s="152">
        <v>0</v>
      </c>
      <c r="P182" s="152">
        <v>0.02</v>
      </c>
      <c r="Q182" s="89" t="s">
        <v>670</v>
      </c>
    </row>
    <row r="183" spans="1:17" ht="114.75">
      <c r="A183" s="89">
        <v>514</v>
      </c>
      <c r="B183" s="89"/>
      <c r="C183" s="90" t="s">
        <v>172</v>
      </c>
      <c r="D183" s="145">
        <v>43563</v>
      </c>
      <c r="E183" s="85" t="s">
        <v>671</v>
      </c>
      <c r="F183" s="280">
        <v>309708</v>
      </c>
      <c r="G183" s="89"/>
      <c r="H183" s="93" t="s">
        <v>7945</v>
      </c>
      <c r="I183" s="89"/>
      <c r="J183" s="89"/>
      <c r="K183" s="89"/>
      <c r="L183" s="89"/>
      <c r="M183" s="152">
        <v>0</v>
      </c>
      <c r="N183" s="152">
        <v>39798550</v>
      </c>
      <c r="O183" s="152">
        <v>0</v>
      </c>
      <c r="P183" s="152">
        <v>273018053</v>
      </c>
      <c r="Q183" s="89" t="s">
        <v>670</v>
      </c>
    </row>
    <row r="184" spans="1:17" ht="51">
      <c r="A184" s="89" t="s">
        <v>556</v>
      </c>
      <c r="B184" s="89"/>
      <c r="C184" s="90" t="s">
        <v>616</v>
      </c>
      <c r="D184" s="145">
        <v>43563</v>
      </c>
      <c r="E184" s="85" t="s">
        <v>23</v>
      </c>
      <c r="F184" s="280">
        <v>18845</v>
      </c>
      <c r="G184" s="89"/>
      <c r="H184" s="93" t="s">
        <v>7946</v>
      </c>
      <c r="I184" s="89"/>
      <c r="J184" s="89"/>
      <c r="K184" s="89"/>
      <c r="L184" s="89"/>
      <c r="M184" s="152">
        <v>0</v>
      </c>
      <c r="N184" s="152">
        <v>0</v>
      </c>
      <c r="O184" s="152">
        <v>0</v>
      </c>
      <c r="P184" s="152">
        <v>0.01</v>
      </c>
      <c r="Q184" s="89" t="s">
        <v>670</v>
      </c>
    </row>
    <row r="185" spans="1:17" ht="63.75">
      <c r="A185" s="89" t="s">
        <v>557</v>
      </c>
      <c r="B185" s="89"/>
      <c r="C185" s="90" t="s">
        <v>781</v>
      </c>
      <c r="D185" s="145">
        <v>43564</v>
      </c>
      <c r="E185" s="85" t="s">
        <v>20</v>
      </c>
      <c r="F185" s="280">
        <v>12081</v>
      </c>
      <c r="G185" s="89"/>
      <c r="H185" s="93" t="s">
        <v>7947</v>
      </c>
      <c r="I185" s="89"/>
      <c r="J185" s="89"/>
      <c r="K185" s="89"/>
      <c r="L185" s="89"/>
      <c r="M185" s="152">
        <v>504998.75</v>
      </c>
      <c r="N185" s="152">
        <v>0</v>
      </c>
      <c r="O185" s="152">
        <v>3464291.43</v>
      </c>
      <c r="P185" s="152">
        <v>0</v>
      </c>
      <c r="Q185" s="89" t="s">
        <v>670</v>
      </c>
    </row>
    <row r="186" spans="1:17" ht="51">
      <c r="A186" s="89" t="s">
        <v>556</v>
      </c>
      <c r="B186" s="89"/>
      <c r="C186" s="90" t="s">
        <v>616</v>
      </c>
      <c r="D186" s="145">
        <v>43564</v>
      </c>
      <c r="E186" s="85" t="s">
        <v>23</v>
      </c>
      <c r="F186" s="280">
        <v>18849</v>
      </c>
      <c r="G186" s="89"/>
      <c r="H186" s="93" t="s">
        <v>7948</v>
      </c>
      <c r="I186" s="89"/>
      <c r="J186" s="89"/>
      <c r="K186" s="89"/>
      <c r="L186" s="89"/>
      <c r="M186" s="152">
        <v>0</v>
      </c>
      <c r="N186" s="152">
        <v>0</v>
      </c>
      <c r="O186" s="152">
        <v>0.01</v>
      </c>
      <c r="P186" s="152">
        <v>0</v>
      </c>
      <c r="Q186" s="89" t="s">
        <v>670</v>
      </c>
    </row>
    <row r="187" spans="1:17" ht="51">
      <c r="A187" s="89">
        <v>291</v>
      </c>
      <c r="B187" s="89"/>
      <c r="C187" s="90" t="s">
        <v>129</v>
      </c>
      <c r="D187" s="145">
        <v>43565</v>
      </c>
      <c r="E187" s="85" t="s">
        <v>3</v>
      </c>
      <c r="F187" s="280">
        <v>1727754</v>
      </c>
      <c r="G187" s="89"/>
      <c r="H187" s="93" t="s">
        <v>7949</v>
      </c>
      <c r="I187" s="89"/>
      <c r="J187" s="89"/>
      <c r="K187" s="89"/>
      <c r="L187" s="89"/>
      <c r="M187" s="152">
        <v>0</v>
      </c>
      <c r="N187" s="152">
        <v>39200</v>
      </c>
      <c r="O187" s="152">
        <v>0</v>
      </c>
      <c r="P187" s="152">
        <v>268912</v>
      </c>
      <c r="Q187" s="89" t="s">
        <v>670</v>
      </c>
    </row>
    <row r="188" spans="1:17" ht="51">
      <c r="A188" s="89" t="s">
        <v>556</v>
      </c>
      <c r="B188" s="89"/>
      <c r="C188" s="90" t="s">
        <v>616</v>
      </c>
      <c r="D188" s="145">
        <v>43565</v>
      </c>
      <c r="E188" s="85" t="s">
        <v>23</v>
      </c>
      <c r="F188" s="280">
        <v>18854</v>
      </c>
      <c r="G188" s="89"/>
      <c r="H188" s="93" t="s">
        <v>7951</v>
      </c>
      <c r="I188" s="89"/>
      <c r="J188" s="89"/>
      <c r="K188" s="89"/>
      <c r="L188" s="89"/>
      <c r="M188" s="152">
        <v>0</v>
      </c>
      <c r="N188" s="152">
        <v>0</v>
      </c>
      <c r="O188" s="152">
        <v>0</v>
      </c>
      <c r="P188" s="152">
        <v>0.01</v>
      </c>
      <c r="Q188" s="89" t="s">
        <v>670</v>
      </c>
    </row>
    <row r="189" spans="1:17" ht="76.5">
      <c r="A189" s="89">
        <v>16</v>
      </c>
      <c r="B189" s="89"/>
      <c r="C189" s="90" t="s">
        <v>43</v>
      </c>
      <c r="D189" s="145">
        <v>43566</v>
      </c>
      <c r="E189" s="85" t="s">
        <v>671</v>
      </c>
      <c r="F189" s="280">
        <v>315829</v>
      </c>
      <c r="G189" s="89"/>
      <c r="H189" s="93" t="s">
        <v>7952</v>
      </c>
      <c r="I189" s="89"/>
      <c r="J189" s="89"/>
      <c r="K189" s="89"/>
      <c r="L189" s="89"/>
      <c r="M189" s="152">
        <v>0</v>
      </c>
      <c r="N189" s="152">
        <v>4909.21</v>
      </c>
      <c r="O189" s="152">
        <v>0</v>
      </c>
      <c r="P189" s="152">
        <v>33677.18</v>
      </c>
      <c r="Q189" s="89" t="s">
        <v>670</v>
      </c>
    </row>
    <row r="190" spans="1:17" ht="51">
      <c r="A190" s="89" t="s">
        <v>556</v>
      </c>
      <c r="B190" s="89"/>
      <c r="C190" s="90" t="s">
        <v>616</v>
      </c>
      <c r="D190" s="145">
        <v>43566</v>
      </c>
      <c r="E190" s="85" t="s">
        <v>23</v>
      </c>
      <c r="F190" s="280">
        <v>18858</v>
      </c>
      <c r="G190" s="89"/>
      <c r="H190" s="93" t="s">
        <v>7953</v>
      </c>
      <c r="I190" s="89"/>
      <c r="J190" s="89"/>
      <c r="K190" s="89"/>
      <c r="L190" s="89"/>
      <c r="M190" s="152">
        <v>0</v>
      </c>
      <c r="N190" s="152">
        <v>0</v>
      </c>
      <c r="O190" s="152">
        <v>0</v>
      </c>
      <c r="P190" s="152">
        <v>0.01</v>
      </c>
      <c r="Q190" s="89" t="s">
        <v>670</v>
      </c>
    </row>
    <row r="191" spans="1:17" ht="51">
      <c r="A191" s="89" t="s">
        <v>556</v>
      </c>
      <c r="B191" s="89"/>
      <c r="C191" s="90" t="s">
        <v>616</v>
      </c>
      <c r="D191" s="145">
        <v>43567</v>
      </c>
      <c r="E191" s="85" t="s">
        <v>23</v>
      </c>
      <c r="F191" s="280">
        <v>18862</v>
      </c>
      <c r="G191" s="89"/>
      <c r="H191" s="93" t="s">
        <v>7955</v>
      </c>
      <c r="I191" s="89"/>
      <c r="J191" s="89"/>
      <c r="K191" s="89"/>
      <c r="L191" s="89"/>
      <c r="M191" s="152">
        <v>0</v>
      </c>
      <c r="N191" s="152">
        <v>0</v>
      </c>
      <c r="O191" s="152">
        <v>0.02</v>
      </c>
      <c r="P191" s="152">
        <v>0</v>
      </c>
      <c r="Q191" s="89" t="s">
        <v>670</v>
      </c>
    </row>
    <row r="192" spans="1:17" ht="63.75">
      <c r="A192" s="89" t="s">
        <v>557</v>
      </c>
      <c r="B192" s="89"/>
      <c r="C192" s="90" t="s">
        <v>781</v>
      </c>
      <c r="D192" s="145">
        <v>43570</v>
      </c>
      <c r="E192" s="85" t="s">
        <v>20</v>
      </c>
      <c r="F192" s="280">
        <v>12069</v>
      </c>
      <c r="G192" s="89"/>
      <c r="H192" s="93" t="s">
        <v>7956</v>
      </c>
      <c r="I192" s="89"/>
      <c r="J192" s="89"/>
      <c r="K192" s="89"/>
      <c r="L192" s="89"/>
      <c r="M192" s="152">
        <v>145985.15</v>
      </c>
      <c r="N192" s="152">
        <v>0</v>
      </c>
      <c r="O192" s="152">
        <v>1001458.13</v>
      </c>
      <c r="P192" s="152">
        <v>0</v>
      </c>
      <c r="Q192" s="89" t="s">
        <v>670</v>
      </c>
    </row>
    <row r="193" spans="1:17" ht="51">
      <c r="A193" s="89" t="s">
        <v>557</v>
      </c>
      <c r="B193" s="89"/>
      <c r="C193" s="90" t="s">
        <v>781</v>
      </c>
      <c r="D193" s="145">
        <v>43570</v>
      </c>
      <c r="E193" s="85" t="s">
        <v>20</v>
      </c>
      <c r="F193" s="280">
        <v>12074</v>
      </c>
      <c r="G193" s="89"/>
      <c r="H193" s="93" t="s">
        <v>7957</v>
      </c>
      <c r="I193" s="89"/>
      <c r="J193" s="89"/>
      <c r="K193" s="89"/>
      <c r="L193" s="89"/>
      <c r="M193" s="152">
        <v>258651.24</v>
      </c>
      <c r="N193" s="152">
        <v>0</v>
      </c>
      <c r="O193" s="152">
        <v>1774347.51</v>
      </c>
      <c r="P193" s="152">
        <v>0</v>
      </c>
      <c r="Q193" s="89" t="s">
        <v>670</v>
      </c>
    </row>
    <row r="194" spans="1:17" ht="51">
      <c r="A194" s="89" t="s">
        <v>557</v>
      </c>
      <c r="B194" s="89"/>
      <c r="C194" s="90" t="s">
        <v>781</v>
      </c>
      <c r="D194" s="145">
        <v>43570</v>
      </c>
      <c r="E194" s="85" t="s">
        <v>20</v>
      </c>
      <c r="F194" s="280">
        <v>12072</v>
      </c>
      <c r="G194" s="89"/>
      <c r="H194" s="93" t="s">
        <v>7958</v>
      </c>
      <c r="I194" s="89"/>
      <c r="J194" s="89"/>
      <c r="K194" s="89"/>
      <c r="L194" s="89"/>
      <c r="M194" s="152">
        <v>2880.53</v>
      </c>
      <c r="N194" s="152">
        <v>0</v>
      </c>
      <c r="O194" s="152">
        <v>19760.439999999999</v>
      </c>
      <c r="P194" s="152">
        <v>0</v>
      </c>
      <c r="Q194" s="89" t="s">
        <v>670</v>
      </c>
    </row>
    <row r="195" spans="1:17" ht="63.75">
      <c r="A195" s="89" t="s">
        <v>557</v>
      </c>
      <c r="B195" s="89"/>
      <c r="C195" s="90" t="s">
        <v>781</v>
      </c>
      <c r="D195" s="145">
        <v>43570</v>
      </c>
      <c r="E195" s="85" t="s">
        <v>20</v>
      </c>
      <c r="F195" s="280">
        <v>12128</v>
      </c>
      <c r="G195" s="89"/>
      <c r="H195" s="93" t="s">
        <v>7959</v>
      </c>
      <c r="I195" s="89"/>
      <c r="J195" s="89"/>
      <c r="K195" s="89"/>
      <c r="L195" s="89"/>
      <c r="M195" s="152">
        <v>400.68</v>
      </c>
      <c r="N195" s="152">
        <v>0</v>
      </c>
      <c r="O195" s="152">
        <v>2748.66</v>
      </c>
      <c r="P195" s="152">
        <v>0</v>
      </c>
      <c r="Q195" s="89" t="s">
        <v>670</v>
      </c>
    </row>
    <row r="196" spans="1:17" ht="76.5">
      <c r="A196" s="89" t="s">
        <v>557</v>
      </c>
      <c r="B196" s="89"/>
      <c r="C196" s="90" t="s">
        <v>781</v>
      </c>
      <c r="D196" s="145">
        <v>43570</v>
      </c>
      <c r="E196" s="85" t="s">
        <v>20</v>
      </c>
      <c r="F196" s="280">
        <v>12124</v>
      </c>
      <c r="G196" s="89"/>
      <c r="H196" s="93" t="s">
        <v>7960</v>
      </c>
      <c r="I196" s="89"/>
      <c r="J196" s="89"/>
      <c r="K196" s="89"/>
      <c r="L196" s="89"/>
      <c r="M196" s="152">
        <v>160097.85</v>
      </c>
      <c r="N196" s="152">
        <v>0</v>
      </c>
      <c r="O196" s="152">
        <v>1098271.25</v>
      </c>
      <c r="P196" s="152">
        <v>0</v>
      </c>
      <c r="Q196" s="89" t="s">
        <v>670</v>
      </c>
    </row>
    <row r="197" spans="1:17" ht="51">
      <c r="A197" s="89" t="s">
        <v>556</v>
      </c>
      <c r="B197" s="89"/>
      <c r="C197" s="90" t="s">
        <v>616</v>
      </c>
      <c r="D197" s="145">
        <v>43570</v>
      </c>
      <c r="E197" s="85" t="s">
        <v>23</v>
      </c>
      <c r="F197" s="280">
        <v>18866</v>
      </c>
      <c r="G197" s="89"/>
      <c r="H197" s="93" t="s">
        <v>7961</v>
      </c>
      <c r="I197" s="89"/>
      <c r="J197" s="89"/>
      <c r="K197" s="89"/>
      <c r="L197" s="89"/>
      <c r="M197" s="152">
        <v>0</v>
      </c>
      <c r="N197" s="152">
        <v>0</v>
      </c>
      <c r="O197" s="152">
        <v>0</v>
      </c>
      <c r="P197" s="152">
        <v>0.01</v>
      </c>
      <c r="Q197" s="89" t="s">
        <v>670</v>
      </c>
    </row>
    <row r="198" spans="1:17" ht="63.75">
      <c r="A198" s="89">
        <v>291</v>
      </c>
      <c r="B198" s="89"/>
      <c r="C198" s="90" t="s">
        <v>129</v>
      </c>
      <c r="D198" s="145">
        <v>43572</v>
      </c>
      <c r="E198" s="85" t="s">
        <v>6</v>
      </c>
      <c r="F198" s="280">
        <v>1016424</v>
      </c>
      <c r="G198" s="89"/>
      <c r="H198" s="93" t="s">
        <v>7962</v>
      </c>
      <c r="I198" s="89"/>
      <c r="J198" s="89"/>
      <c r="K198" s="89"/>
      <c r="L198" s="89"/>
      <c r="M198" s="152">
        <v>0</v>
      </c>
      <c r="N198" s="152">
        <v>4500000</v>
      </c>
      <c r="O198" s="152">
        <v>0</v>
      </c>
      <c r="P198" s="152">
        <v>30870000</v>
      </c>
      <c r="Q198" s="89" t="s">
        <v>670</v>
      </c>
    </row>
    <row r="199" spans="1:17" ht="51">
      <c r="A199" s="89" t="s">
        <v>556</v>
      </c>
      <c r="B199" s="89"/>
      <c r="C199" s="90" t="s">
        <v>616</v>
      </c>
      <c r="D199" s="145">
        <v>43572</v>
      </c>
      <c r="E199" s="85" t="s">
        <v>23</v>
      </c>
      <c r="F199" s="280">
        <v>18874</v>
      </c>
      <c r="G199" s="89"/>
      <c r="H199" s="93" t="s">
        <v>7963</v>
      </c>
      <c r="I199" s="89"/>
      <c r="J199" s="89"/>
      <c r="K199" s="89"/>
      <c r="L199" s="89"/>
      <c r="M199" s="152">
        <v>0</v>
      </c>
      <c r="N199" s="152">
        <v>0</v>
      </c>
      <c r="O199" s="152">
        <v>0.01</v>
      </c>
      <c r="P199" s="152">
        <v>0</v>
      </c>
      <c r="Q199" s="89" t="s">
        <v>670</v>
      </c>
    </row>
    <row r="200" spans="1:17" ht="63.75">
      <c r="A200" s="89" t="s">
        <v>557</v>
      </c>
      <c r="B200" s="89"/>
      <c r="C200" s="90" t="s">
        <v>781</v>
      </c>
      <c r="D200" s="145">
        <v>43573</v>
      </c>
      <c r="E200" s="85" t="s">
        <v>6</v>
      </c>
      <c r="F200" s="280">
        <v>1017681</v>
      </c>
      <c r="G200" s="89"/>
      <c r="H200" s="93" t="s">
        <v>7964</v>
      </c>
      <c r="I200" s="89"/>
      <c r="J200" s="89"/>
      <c r="K200" s="89"/>
      <c r="L200" s="89"/>
      <c r="M200" s="152">
        <v>0</v>
      </c>
      <c r="N200" s="152">
        <v>197526.92</v>
      </c>
      <c r="O200" s="152">
        <v>0</v>
      </c>
      <c r="P200" s="152">
        <v>1355034.67</v>
      </c>
      <c r="Q200" s="89" t="s">
        <v>670</v>
      </c>
    </row>
    <row r="201" spans="1:17" ht="76.5">
      <c r="A201" s="89" t="s">
        <v>556</v>
      </c>
      <c r="B201" s="89"/>
      <c r="C201" s="90" t="s">
        <v>616</v>
      </c>
      <c r="D201" s="145">
        <v>43573</v>
      </c>
      <c r="E201" s="85" t="s">
        <v>671</v>
      </c>
      <c r="F201" s="280">
        <v>341217</v>
      </c>
      <c r="G201" s="89"/>
      <c r="H201" s="93" t="s">
        <v>7965</v>
      </c>
      <c r="I201" s="89"/>
      <c r="J201" s="89"/>
      <c r="K201" s="89"/>
      <c r="L201" s="89"/>
      <c r="M201" s="152">
        <v>0</v>
      </c>
      <c r="N201" s="152">
        <v>6291.57</v>
      </c>
      <c r="O201" s="152">
        <v>0</v>
      </c>
      <c r="P201" s="152">
        <v>43160.17</v>
      </c>
      <c r="Q201" s="89" t="s">
        <v>670</v>
      </c>
    </row>
    <row r="202" spans="1:17" ht="63.75">
      <c r="A202" s="89" t="s">
        <v>557</v>
      </c>
      <c r="B202" s="89"/>
      <c r="C202" s="90" t="s">
        <v>781</v>
      </c>
      <c r="D202" s="145">
        <v>43573</v>
      </c>
      <c r="E202" s="85" t="s">
        <v>20</v>
      </c>
      <c r="F202" s="280">
        <v>12234</v>
      </c>
      <c r="G202" s="89"/>
      <c r="H202" s="93" t="s">
        <v>7966</v>
      </c>
      <c r="I202" s="89"/>
      <c r="J202" s="89"/>
      <c r="K202" s="89"/>
      <c r="L202" s="89"/>
      <c r="M202" s="152">
        <v>832676.12</v>
      </c>
      <c r="N202" s="152">
        <v>0</v>
      </c>
      <c r="O202" s="152">
        <v>5712158.1799999997</v>
      </c>
      <c r="P202" s="152">
        <v>0</v>
      </c>
      <c r="Q202" s="89" t="s">
        <v>670</v>
      </c>
    </row>
    <row r="203" spans="1:17" ht="63.75">
      <c r="A203" s="89" t="s">
        <v>557</v>
      </c>
      <c r="B203" s="89"/>
      <c r="C203" s="90" t="s">
        <v>781</v>
      </c>
      <c r="D203" s="145">
        <v>43573</v>
      </c>
      <c r="E203" s="85" t="s">
        <v>20</v>
      </c>
      <c r="F203" s="280">
        <v>12218</v>
      </c>
      <c r="G203" s="89"/>
      <c r="H203" s="93" t="s">
        <v>7967</v>
      </c>
      <c r="I203" s="89"/>
      <c r="J203" s="89"/>
      <c r="K203" s="89"/>
      <c r="L203" s="89"/>
      <c r="M203" s="152">
        <v>13603.59</v>
      </c>
      <c r="N203" s="152">
        <v>0</v>
      </c>
      <c r="O203" s="152">
        <v>93320.63</v>
      </c>
      <c r="P203" s="152">
        <v>0</v>
      </c>
      <c r="Q203" s="89" t="s">
        <v>670</v>
      </c>
    </row>
    <row r="204" spans="1:17" ht="89.25">
      <c r="A204" s="89">
        <v>132</v>
      </c>
      <c r="B204" s="89"/>
      <c r="C204" s="90" t="s">
        <v>68</v>
      </c>
      <c r="D204" s="145">
        <v>43573</v>
      </c>
      <c r="E204" s="85" t="s">
        <v>11</v>
      </c>
      <c r="F204" s="280">
        <v>952012</v>
      </c>
      <c r="G204" s="89"/>
      <c r="H204" s="93" t="s">
        <v>7968</v>
      </c>
      <c r="I204" s="89"/>
      <c r="J204" s="89"/>
      <c r="K204" s="89"/>
      <c r="L204" s="89"/>
      <c r="M204" s="152">
        <v>141.80000000000001</v>
      </c>
      <c r="N204" s="152">
        <v>0</v>
      </c>
      <c r="O204" s="152">
        <v>972.75</v>
      </c>
      <c r="P204" s="152">
        <v>0</v>
      </c>
      <c r="Q204" s="89" t="s">
        <v>670</v>
      </c>
    </row>
    <row r="205" spans="1:17" ht="89.25">
      <c r="A205" s="89">
        <v>132</v>
      </c>
      <c r="B205" s="89"/>
      <c r="C205" s="90" t="s">
        <v>68</v>
      </c>
      <c r="D205" s="145">
        <v>43573</v>
      </c>
      <c r="E205" s="85" t="s">
        <v>6</v>
      </c>
      <c r="F205" s="280">
        <v>4548</v>
      </c>
      <c r="G205" s="89"/>
      <c r="H205" s="93" t="s">
        <v>7969</v>
      </c>
      <c r="I205" s="89"/>
      <c r="J205" s="89"/>
      <c r="K205" s="89"/>
      <c r="L205" s="89"/>
      <c r="M205" s="152">
        <v>0</v>
      </c>
      <c r="N205" s="152">
        <v>20755919</v>
      </c>
      <c r="O205" s="152">
        <v>0</v>
      </c>
      <c r="P205" s="152">
        <v>142385604.34</v>
      </c>
      <c r="Q205" s="89" t="s">
        <v>670</v>
      </c>
    </row>
    <row r="206" spans="1:17" ht="51">
      <c r="A206" s="89" t="s">
        <v>556</v>
      </c>
      <c r="B206" s="89"/>
      <c r="C206" s="90" t="s">
        <v>616</v>
      </c>
      <c r="D206" s="145">
        <v>43577</v>
      </c>
      <c r="E206" s="85" t="s">
        <v>23</v>
      </c>
      <c r="F206" s="280">
        <v>18882</v>
      </c>
      <c r="G206" s="89"/>
      <c r="H206" s="93" t="s">
        <v>7970</v>
      </c>
      <c r="I206" s="89"/>
      <c r="J206" s="89"/>
      <c r="K206" s="89"/>
      <c r="L206" s="89"/>
      <c r="M206" s="152">
        <v>0</v>
      </c>
      <c r="N206" s="152">
        <v>0</v>
      </c>
      <c r="O206" s="152">
        <v>0.01</v>
      </c>
      <c r="P206" s="152">
        <v>0</v>
      </c>
      <c r="Q206" s="89" t="s">
        <v>670</v>
      </c>
    </row>
    <row r="207" spans="1:17" ht="63.75">
      <c r="A207" s="89">
        <v>287</v>
      </c>
      <c r="B207" s="89"/>
      <c r="C207" s="90" t="s">
        <v>126</v>
      </c>
      <c r="D207" s="145">
        <v>43578</v>
      </c>
      <c r="E207" s="85" t="s">
        <v>6</v>
      </c>
      <c r="F207" s="280">
        <v>1020803</v>
      </c>
      <c r="G207" s="89"/>
      <c r="H207" s="93" t="s">
        <v>7971</v>
      </c>
      <c r="I207" s="89"/>
      <c r="J207" s="89"/>
      <c r="K207" s="89"/>
      <c r="L207" s="89"/>
      <c r="M207" s="152">
        <v>0</v>
      </c>
      <c r="N207" s="152">
        <v>5000000</v>
      </c>
      <c r="O207" s="152">
        <v>0</v>
      </c>
      <c r="P207" s="152">
        <v>34300000</v>
      </c>
      <c r="Q207" s="89" t="s">
        <v>670</v>
      </c>
    </row>
    <row r="208" spans="1:17" ht="63.75">
      <c r="A208" s="89" t="s">
        <v>557</v>
      </c>
      <c r="B208" s="89"/>
      <c r="C208" s="90" t="s">
        <v>781</v>
      </c>
      <c r="D208" s="145">
        <v>43578</v>
      </c>
      <c r="E208" s="85" t="s">
        <v>20</v>
      </c>
      <c r="F208" s="280">
        <v>952253</v>
      </c>
      <c r="G208" s="89"/>
      <c r="H208" s="93" t="s">
        <v>7972</v>
      </c>
      <c r="I208" s="89"/>
      <c r="J208" s="89"/>
      <c r="K208" s="89"/>
      <c r="L208" s="89"/>
      <c r="M208" s="152">
        <v>176113.01</v>
      </c>
      <c r="N208" s="152">
        <v>0</v>
      </c>
      <c r="O208" s="152">
        <v>1208135.25</v>
      </c>
      <c r="P208" s="152">
        <v>0</v>
      </c>
      <c r="Q208" s="89" t="s">
        <v>670</v>
      </c>
    </row>
    <row r="209" spans="1:17" ht="51">
      <c r="A209" s="89" t="s">
        <v>557</v>
      </c>
      <c r="B209" s="89"/>
      <c r="C209" s="90" t="s">
        <v>781</v>
      </c>
      <c r="D209" s="145">
        <v>43579</v>
      </c>
      <c r="E209" s="85" t="s">
        <v>20</v>
      </c>
      <c r="F209" s="280">
        <v>12036</v>
      </c>
      <c r="G209" s="89"/>
      <c r="H209" s="93" t="s">
        <v>7973</v>
      </c>
      <c r="I209" s="89"/>
      <c r="J209" s="89"/>
      <c r="K209" s="89"/>
      <c r="L209" s="89"/>
      <c r="M209" s="152">
        <v>57811.360000000001</v>
      </c>
      <c r="N209" s="152">
        <v>0</v>
      </c>
      <c r="O209" s="152">
        <v>396585.93</v>
      </c>
      <c r="P209" s="152">
        <v>0</v>
      </c>
      <c r="Q209" s="89" t="s">
        <v>670</v>
      </c>
    </row>
    <row r="210" spans="1:17" ht="63.75">
      <c r="A210" s="89">
        <v>287</v>
      </c>
      <c r="B210" s="89"/>
      <c r="C210" s="90" t="s">
        <v>126</v>
      </c>
      <c r="D210" s="145">
        <v>43579</v>
      </c>
      <c r="E210" s="85" t="s">
        <v>6</v>
      </c>
      <c r="F210" s="280">
        <v>1021620</v>
      </c>
      <c r="G210" s="89"/>
      <c r="H210" s="93" t="s">
        <v>7974</v>
      </c>
      <c r="I210" s="89"/>
      <c r="J210" s="89"/>
      <c r="K210" s="89"/>
      <c r="L210" s="89"/>
      <c r="M210" s="152">
        <v>0</v>
      </c>
      <c r="N210" s="152">
        <v>10000000</v>
      </c>
      <c r="O210" s="152">
        <v>0</v>
      </c>
      <c r="P210" s="152">
        <v>68600000</v>
      </c>
      <c r="Q210" s="89" t="s">
        <v>670</v>
      </c>
    </row>
    <row r="211" spans="1:17" ht="51">
      <c r="A211" s="89" t="s">
        <v>556</v>
      </c>
      <c r="B211" s="89"/>
      <c r="C211" s="90" t="s">
        <v>616</v>
      </c>
      <c r="D211" s="145">
        <v>43579</v>
      </c>
      <c r="E211" s="85" t="s">
        <v>23</v>
      </c>
      <c r="F211" s="280">
        <v>18891</v>
      </c>
      <c r="G211" s="89"/>
      <c r="H211" s="93" t="s">
        <v>7975</v>
      </c>
      <c r="I211" s="89"/>
      <c r="J211" s="89"/>
      <c r="K211" s="89"/>
      <c r="L211" s="89"/>
      <c r="M211" s="152">
        <v>0</v>
      </c>
      <c r="N211" s="152">
        <v>0</v>
      </c>
      <c r="O211" s="152">
        <v>0</v>
      </c>
      <c r="P211" s="152">
        <v>0.01</v>
      </c>
      <c r="Q211" s="89" t="s">
        <v>670</v>
      </c>
    </row>
    <row r="212" spans="1:17" ht="63.75">
      <c r="A212" s="89">
        <v>382</v>
      </c>
      <c r="B212" s="89"/>
      <c r="C212" s="90" t="s">
        <v>1360</v>
      </c>
      <c r="D212" s="145">
        <v>43580</v>
      </c>
      <c r="E212" s="85" t="s">
        <v>6</v>
      </c>
      <c r="F212" s="280">
        <v>1022607</v>
      </c>
      <c r="G212" s="89"/>
      <c r="H212" s="93" t="s">
        <v>7976</v>
      </c>
      <c r="I212" s="89"/>
      <c r="J212" s="89"/>
      <c r="K212" s="89"/>
      <c r="L212" s="89"/>
      <c r="M212" s="152">
        <v>0</v>
      </c>
      <c r="N212" s="152">
        <v>50000000</v>
      </c>
      <c r="O212" s="152">
        <v>0</v>
      </c>
      <c r="P212" s="152">
        <v>343000000</v>
      </c>
      <c r="Q212" s="89" t="s">
        <v>670</v>
      </c>
    </row>
    <row r="213" spans="1:17" ht="76.5">
      <c r="A213" s="89">
        <v>382</v>
      </c>
      <c r="B213" s="89"/>
      <c r="C213" s="90" t="s">
        <v>1360</v>
      </c>
      <c r="D213" s="145">
        <v>43580</v>
      </c>
      <c r="E213" s="85" t="s">
        <v>11</v>
      </c>
      <c r="F213" s="280">
        <v>1022607</v>
      </c>
      <c r="G213" s="89"/>
      <c r="H213" s="93" t="s">
        <v>7977</v>
      </c>
      <c r="I213" s="89"/>
      <c r="J213" s="89"/>
      <c r="K213" s="89"/>
      <c r="L213" s="89"/>
      <c r="M213" s="152">
        <v>7.29</v>
      </c>
      <c r="N213" s="152">
        <v>0</v>
      </c>
      <c r="O213" s="152">
        <v>50.01</v>
      </c>
      <c r="P213" s="152">
        <v>0</v>
      </c>
      <c r="Q213" s="89" t="s">
        <v>670</v>
      </c>
    </row>
    <row r="214" spans="1:17" ht="51">
      <c r="A214" s="89" t="s">
        <v>556</v>
      </c>
      <c r="B214" s="89"/>
      <c r="C214" s="90" t="s">
        <v>616</v>
      </c>
      <c r="D214" s="145">
        <v>43580</v>
      </c>
      <c r="E214" s="85" t="s">
        <v>23</v>
      </c>
      <c r="F214" s="280">
        <v>18895</v>
      </c>
      <c r="G214" s="89"/>
      <c r="H214" s="93" t="s">
        <v>7978</v>
      </c>
      <c r="I214" s="89"/>
      <c r="J214" s="89"/>
      <c r="K214" s="89"/>
      <c r="L214" s="89"/>
      <c r="M214" s="152">
        <v>0</v>
      </c>
      <c r="N214" s="152">
        <v>0</v>
      </c>
      <c r="O214" s="152">
        <v>0</v>
      </c>
      <c r="P214" s="152">
        <v>0.01</v>
      </c>
      <c r="Q214" s="89" t="s">
        <v>670</v>
      </c>
    </row>
    <row r="215" spans="1:17" ht="63.75">
      <c r="A215" s="89">
        <v>382</v>
      </c>
      <c r="B215" s="89"/>
      <c r="C215" s="90" t="s">
        <v>1360</v>
      </c>
      <c r="D215" s="145">
        <v>43584</v>
      </c>
      <c r="E215" s="85" t="s">
        <v>6</v>
      </c>
      <c r="F215" s="280">
        <v>1025664</v>
      </c>
      <c r="G215" s="89"/>
      <c r="H215" s="93" t="s">
        <v>7979</v>
      </c>
      <c r="I215" s="89"/>
      <c r="J215" s="89"/>
      <c r="K215" s="89"/>
      <c r="L215" s="89"/>
      <c r="M215" s="152">
        <v>0</v>
      </c>
      <c r="N215" s="152">
        <v>500000</v>
      </c>
      <c r="O215" s="152">
        <v>0</v>
      </c>
      <c r="P215" s="152">
        <v>3430000</v>
      </c>
      <c r="Q215" s="89" t="s">
        <v>670</v>
      </c>
    </row>
    <row r="216" spans="1:17" ht="51">
      <c r="A216" s="89">
        <v>287</v>
      </c>
      <c r="B216" s="89"/>
      <c r="C216" s="90" t="s">
        <v>126</v>
      </c>
      <c r="D216" s="145">
        <v>43584</v>
      </c>
      <c r="E216" s="85" t="s">
        <v>6</v>
      </c>
      <c r="F216" s="280">
        <v>1025663</v>
      </c>
      <c r="G216" s="89"/>
      <c r="H216" s="93" t="s">
        <v>7980</v>
      </c>
      <c r="I216" s="89"/>
      <c r="J216" s="89"/>
      <c r="K216" s="89"/>
      <c r="L216" s="89"/>
      <c r="M216" s="152">
        <v>0</v>
      </c>
      <c r="N216" s="152">
        <v>1050000</v>
      </c>
      <c r="O216" s="152">
        <v>0</v>
      </c>
      <c r="P216" s="152">
        <v>7203000</v>
      </c>
      <c r="Q216" s="89" t="s">
        <v>670</v>
      </c>
    </row>
    <row r="217" spans="1:17" ht="76.5">
      <c r="A217" s="89">
        <v>382</v>
      </c>
      <c r="B217" s="89"/>
      <c r="C217" s="90" t="s">
        <v>1360</v>
      </c>
      <c r="D217" s="145">
        <v>43584</v>
      </c>
      <c r="E217" s="85" t="s">
        <v>11</v>
      </c>
      <c r="F217" s="280">
        <v>1025664</v>
      </c>
      <c r="G217" s="89"/>
      <c r="H217" s="93" t="s">
        <v>7981</v>
      </c>
      <c r="I217" s="89"/>
      <c r="J217" s="89"/>
      <c r="K217" s="89"/>
      <c r="L217" s="89"/>
      <c r="M217" s="152">
        <v>7.29</v>
      </c>
      <c r="N217" s="152">
        <v>0</v>
      </c>
      <c r="O217" s="152">
        <v>50.01</v>
      </c>
      <c r="P217" s="152">
        <v>0</v>
      </c>
      <c r="Q217" s="89" t="s">
        <v>670</v>
      </c>
    </row>
    <row r="218" spans="1:17" ht="51">
      <c r="A218" s="89" t="s">
        <v>556</v>
      </c>
      <c r="B218" s="89"/>
      <c r="C218" s="90" t="s">
        <v>616</v>
      </c>
      <c r="D218" s="145">
        <v>43584</v>
      </c>
      <c r="E218" s="85" t="s">
        <v>23</v>
      </c>
      <c r="F218" s="280">
        <v>18904</v>
      </c>
      <c r="G218" s="89"/>
      <c r="H218" s="93" t="s">
        <v>7982</v>
      </c>
      <c r="I218" s="89"/>
      <c r="J218" s="89"/>
      <c r="K218" s="89"/>
      <c r="L218" s="89"/>
      <c r="M218" s="152">
        <v>0</v>
      </c>
      <c r="N218" s="152">
        <v>0</v>
      </c>
      <c r="O218" s="152">
        <v>0.01</v>
      </c>
      <c r="P218" s="152">
        <v>0</v>
      </c>
      <c r="Q218" s="89" t="s">
        <v>670</v>
      </c>
    </row>
    <row r="219" spans="1:17" ht="63.75">
      <c r="A219" s="89">
        <v>514</v>
      </c>
      <c r="B219" s="89"/>
      <c r="C219" s="90" t="s">
        <v>172</v>
      </c>
      <c r="D219" s="145">
        <v>43585</v>
      </c>
      <c r="E219" s="85" t="s">
        <v>6</v>
      </c>
      <c r="F219" s="280">
        <v>1026462</v>
      </c>
      <c r="G219" s="89"/>
      <c r="H219" s="93" t="s">
        <v>7983</v>
      </c>
      <c r="I219" s="89"/>
      <c r="J219" s="89"/>
      <c r="K219" s="89"/>
      <c r="L219" s="89"/>
      <c r="M219" s="152">
        <v>0</v>
      </c>
      <c r="N219" s="152">
        <v>611933.06000000006</v>
      </c>
      <c r="O219" s="152">
        <v>0</v>
      </c>
      <c r="P219" s="152">
        <v>4197860.79</v>
      </c>
      <c r="Q219" s="89" t="s">
        <v>670</v>
      </c>
    </row>
    <row r="220" spans="1:17" ht="76.5">
      <c r="A220" s="89">
        <v>514</v>
      </c>
      <c r="B220" s="89"/>
      <c r="C220" s="90" t="s">
        <v>172</v>
      </c>
      <c r="D220" s="145">
        <v>43585</v>
      </c>
      <c r="E220" s="85" t="s">
        <v>11</v>
      </c>
      <c r="F220" s="280">
        <v>1026462</v>
      </c>
      <c r="G220" s="89"/>
      <c r="H220" s="93" t="s">
        <v>7984</v>
      </c>
      <c r="I220" s="89"/>
      <c r="J220" s="89"/>
      <c r="K220" s="89"/>
      <c r="L220" s="89"/>
      <c r="M220" s="152">
        <v>7.29</v>
      </c>
      <c r="N220" s="152">
        <v>0</v>
      </c>
      <c r="O220" s="152">
        <v>50.01</v>
      </c>
      <c r="P220" s="152">
        <v>0</v>
      </c>
      <c r="Q220" s="89" t="s">
        <v>670</v>
      </c>
    </row>
    <row r="221" spans="1:17" ht="63.75">
      <c r="A221" s="89">
        <v>512</v>
      </c>
      <c r="B221" s="89"/>
      <c r="C221" s="90" t="s">
        <v>783</v>
      </c>
      <c r="D221" s="145">
        <v>43585</v>
      </c>
      <c r="E221" s="85" t="s">
        <v>15</v>
      </c>
      <c r="F221" s="280">
        <v>1027442</v>
      </c>
      <c r="G221" s="89"/>
      <c r="H221" s="93" t="s">
        <v>7985</v>
      </c>
      <c r="I221" s="89"/>
      <c r="J221" s="89"/>
      <c r="K221" s="89"/>
      <c r="L221" s="89"/>
      <c r="M221" s="152">
        <v>7.29</v>
      </c>
      <c r="N221" s="152">
        <v>0</v>
      </c>
      <c r="O221" s="152">
        <v>50.01</v>
      </c>
      <c r="P221" s="152">
        <v>0</v>
      </c>
      <c r="Q221" s="89" t="s">
        <v>670</v>
      </c>
    </row>
    <row r="222" spans="1:17" ht="63.75">
      <c r="A222" s="89" t="s">
        <v>557</v>
      </c>
      <c r="B222" s="89"/>
      <c r="C222" s="90" t="s">
        <v>781</v>
      </c>
      <c r="D222" s="145">
        <v>43587</v>
      </c>
      <c r="E222" s="85" t="s">
        <v>6</v>
      </c>
      <c r="F222" s="280">
        <v>1028344</v>
      </c>
      <c r="G222" s="89"/>
      <c r="H222" s="93" t="s">
        <v>11598</v>
      </c>
      <c r="I222" s="89"/>
      <c r="J222" s="89"/>
      <c r="K222" s="89"/>
      <c r="L222" s="89"/>
      <c r="M222" s="152">
        <v>0</v>
      </c>
      <c r="N222" s="152">
        <v>3300000</v>
      </c>
      <c r="O222" s="152">
        <v>0</v>
      </c>
      <c r="P222" s="152">
        <v>22638000</v>
      </c>
      <c r="Q222" s="89" t="s">
        <v>670</v>
      </c>
    </row>
    <row r="223" spans="1:17" ht="63.75">
      <c r="A223" s="89" t="s">
        <v>557</v>
      </c>
      <c r="B223" s="89"/>
      <c r="C223" s="90" t="s">
        <v>781</v>
      </c>
      <c r="D223" s="145">
        <v>43587</v>
      </c>
      <c r="E223" s="85" t="s">
        <v>11</v>
      </c>
      <c r="F223" s="280">
        <v>1028344</v>
      </c>
      <c r="G223" s="89"/>
      <c r="H223" s="93" t="s">
        <v>11599</v>
      </c>
      <c r="I223" s="89"/>
      <c r="J223" s="89"/>
      <c r="K223" s="89"/>
      <c r="L223" s="89"/>
      <c r="M223" s="152">
        <v>7.29</v>
      </c>
      <c r="N223" s="152">
        <v>0</v>
      </c>
      <c r="O223" s="152">
        <v>50.01</v>
      </c>
      <c r="P223" s="152">
        <v>0</v>
      </c>
      <c r="Q223" s="89" t="s">
        <v>670</v>
      </c>
    </row>
    <row r="224" spans="1:17" ht="63.75">
      <c r="A224" s="89">
        <v>512</v>
      </c>
      <c r="B224" s="89"/>
      <c r="C224" s="90" t="s">
        <v>783</v>
      </c>
      <c r="D224" s="145">
        <v>43587</v>
      </c>
      <c r="E224" s="85" t="s">
        <v>15</v>
      </c>
      <c r="F224" s="280">
        <v>1028478</v>
      </c>
      <c r="G224" s="89"/>
      <c r="H224" s="93" t="s">
        <v>11600</v>
      </c>
      <c r="I224" s="89"/>
      <c r="J224" s="89"/>
      <c r="K224" s="89"/>
      <c r="L224" s="89"/>
      <c r="M224" s="152">
        <v>7.29</v>
      </c>
      <c r="N224" s="152">
        <v>0</v>
      </c>
      <c r="O224" s="152">
        <v>50.01</v>
      </c>
      <c r="P224" s="152">
        <v>0</v>
      </c>
      <c r="Q224" s="89" t="s">
        <v>670</v>
      </c>
    </row>
    <row r="225" spans="1:17" ht="63.75">
      <c r="A225" s="89">
        <v>512</v>
      </c>
      <c r="B225" s="89"/>
      <c r="C225" s="90" t="s">
        <v>783</v>
      </c>
      <c r="D225" s="145">
        <v>43587</v>
      </c>
      <c r="E225" s="85" t="s">
        <v>15</v>
      </c>
      <c r="F225" s="280">
        <v>1028484</v>
      </c>
      <c r="G225" s="89"/>
      <c r="H225" s="93" t="s">
        <v>7954</v>
      </c>
      <c r="I225" s="89"/>
      <c r="J225" s="89"/>
      <c r="K225" s="89"/>
      <c r="L225" s="89"/>
      <c r="M225" s="152">
        <v>7.29</v>
      </c>
      <c r="N225" s="152">
        <v>0</v>
      </c>
      <c r="O225" s="152">
        <v>50.01</v>
      </c>
      <c r="P225" s="152">
        <v>0</v>
      </c>
      <c r="Q225" s="89" t="s">
        <v>670</v>
      </c>
    </row>
    <row r="226" spans="1:17" ht="63.75">
      <c r="A226" s="89">
        <v>512</v>
      </c>
      <c r="B226" s="89"/>
      <c r="C226" s="90" t="s">
        <v>783</v>
      </c>
      <c r="D226" s="145">
        <v>43587</v>
      </c>
      <c r="E226" s="85" t="s">
        <v>15</v>
      </c>
      <c r="F226" s="280">
        <v>1028486</v>
      </c>
      <c r="G226" s="89"/>
      <c r="H226" s="93" t="s">
        <v>11601</v>
      </c>
      <c r="I226" s="89"/>
      <c r="J226" s="89"/>
      <c r="K226" s="89"/>
      <c r="L226" s="89"/>
      <c r="M226" s="152">
        <v>7.29</v>
      </c>
      <c r="N226" s="152">
        <v>0</v>
      </c>
      <c r="O226" s="152">
        <v>50.01</v>
      </c>
      <c r="P226" s="152">
        <v>0</v>
      </c>
      <c r="Q226" s="89" t="s">
        <v>670</v>
      </c>
    </row>
    <row r="227" spans="1:17" ht="63.75">
      <c r="A227" s="89">
        <v>512</v>
      </c>
      <c r="B227" s="89"/>
      <c r="C227" s="90" t="s">
        <v>783</v>
      </c>
      <c r="D227" s="145">
        <v>43587</v>
      </c>
      <c r="E227" s="85" t="s">
        <v>11</v>
      </c>
      <c r="F227" s="280">
        <v>953152</v>
      </c>
      <c r="G227" s="89"/>
      <c r="H227" s="93" t="s">
        <v>11602</v>
      </c>
      <c r="I227" s="89"/>
      <c r="J227" s="89"/>
      <c r="K227" s="89"/>
      <c r="L227" s="89"/>
      <c r="M227" s="152">
        <v>7.29</v>
      </c>
      <c r="N227" s="152">
        <v>0</v>
      </c>
      <c r="O227" s="152">
        <v>50.01</v>
      </c>
      <c r="P227" s="152">
        <v>0</v>
      </c>
      <c r="Q227" s="89" t="s">
        <v>670</v>
      </c>
    </row>
    <row r="228" spans="1:17" ht="51">
      <c r="A228" s="89" t="s">
        <v>556</v>
      </c>
      <c r="B228" s="89"/>
      <c r="C228" s="90" t="s">
        <v>616</v>
      </c>
      <c r="D228" s="145">
        <v>43587</v>
      </c>
      <c r="E228" s="85" t="s">
        <v>23</v>
      </c>
      <c r="F228" s="280">
        <v>18913</v>
      </c>
      <c r="G228" s="89"/>
      <c r="H228" s="93" t="s">
        <v>11603</v>
      </c>
      <c r="I228" s="89"/>
      <c r="J228" s="89"/>
      <c r="K228" s="89"/>
      <c r="L228" s="89"/>
      <c r="M228" s="152">
        <v>0</v>
      </c>
      <c r="N228" s="152">
        <v>0</v>
      </c>
      <c r="O228" s="152">
        <v>0</v>
      </c>
      <c r="P228" s="152">
        <v>0.01</v>
      </c>
      <c r="Q228" s="89" t="s">
        <v>670</v>
      </c>
    </row>
    <row r="229" spans="1:17" ht="51">
      <c r="A229" s="89">
        <v>291</v>
      </c>
      <c r="B229" s="89"/>
      <c r="C229" s="90" t="s">
        <v>129</v>
      </c>
      <c r="D229" s="145">
        <v>43588</v>
      </c>
      <c r="E229" s="85" t="s">
        <v>3</v>
      </c>
      <c r="F229" s="280">
        <v>1737337</v>
      </c>
      <c r="G229" s="89"/>
      <c r="H229" s="93" t="s">
        <v>11604</v>
      </c>
      <c r="I229" s="89"/>
      <c r="J229" s="89"/>
      <c r="K229" s="89"/>
      <c r="L229" s="89"/>
      <c r="M229" s="152">
        <v>0</v>
      </c>
      <c r="N229" s="152">
        <v>104.97</v>
      </c>
      <c r="O229" s="152">
        <v>0</v>
      </c>
      <c r="P229" s="152">
        <v>720.09</v>
      </c>
      <c r="Q229" s="89" t="s">
        <v>670</v>
      </c>
    </row>
    <row r="230" spans="1:17" ht="63.75">
      <c r="A230" s="89">
        <v>512</v>
      </c>
      <c r="B230" s="89"/>
      <c r="C230" s="90" t="s">
        <v>783</v>
      </c>
      <c r="D230" s="145">
        <v>43588</v>
      </c>
      <c r="E230" s="85" t="s">
        <v>15</v>
      </c>
      <c r="F230" s="280">
        <v>1029303</v>
      </c>
      <c r="G230" s="89"/>
      <c r="H230" s="93" t="s">
        <v>11605</v>
      </c>
      <c r="I230" s="89"/>
      <c r="J230" s="89"/>
      <c r="K230" s="89"/>
      <c r="L230" s="89"/>
      <c r="M230" s="152">
        <v>7.29</v>
      </c>
      <c r="N230" s="152">
        <v>0</v>
      </c>
      <c r="O230" s="152">
        <v>50.01</v>
      </c>
      <c r="P230" s="152">
        <v>0</v>
      </c>
      <c r="Q230" s="89" t="s">
        <v>670</v>
      </c>
    </row>
    <row r="231" spans="1:17" ht="63.75">
      <c r="A231" s="89">
        <v>512</v>
      </c>
      <c r="B231" s="89"/>
      <c r="C231" s="90" t="s">
        <v>783</v>
      </c>
      <c r="D231" s="145">
        <v>43588</v>
      </c>
      <c r="E231" s="85" t="s">
        <v>15</v>
      </c>
      <c r="F231" s="280">
        <v>1029305</v>
      </c>
      <c r="G231" s="89"/>
      <c r="H231" s="93" t="s">
        <v>11606</v>
      </c>
      <c r="I231" s="89"/>
      <c r="J231" s="89"/>
      <c r="K231" s="89"/>
      <c r="L231" s="89"/>
      <c r="M231" s="152">
        <v>7.29</v>
      </c>
      <c r="N231" s="152">
        <v>0</v>
      </c>
      <c r="O231" s="152">
        <v>50.01</v>
      </c>
      <c r="P231" s="152">
        <v>0</v>
      </c>
      <c r="Q231" s="89" t="s">
        <v>670</v>
      </c>
    </row>
    <row r="232" spans="1:17" ht="63.75">
      <c r="A232" s="89">
        <v>512</v>
      </c>
      <c r="B232" s="89"/>
      <c r="C232" s="90" t="s">
        <v>783</v>
      </c>
      <c r="D232" s="145">
        <v>43588</v>
      </c>
      <c r="E232" s="85" t="s">
        <v>11</v>
      </c>
      <c r="F232" s="280">
        <v>953253</v>
      </c>
      <c r="G232" s="89"/>
      <c r="H232" s="93" t="s">
        <v>11607</v>
      </c>
      <c r="I232" s="89"/>
      <c r="J232" s="89"/>
      <c r="K232" s="89"/>
      <c r="L232" s="89"/>
      <c r="M232" s="152">
        <v>7.29</v>
      </c>
      <c r="N232" s="152">
        <v>0</v>
      </c>
      <c r="O232" s="152">
        <v>50.01</v>
      </c>
      <c r="P232" s="152">
        <v>0</v>
      </c>
      <c r="Q232" s="89" t="s">
        <v>670</v>
      </c>
    </row>
    <row r="233" spans="1:17" ht="51">
      <c r="A233" s="89" t="s">
        <v>556</v>
      </c>
      <c r="B233" s="89"/>
      <c r="C233" s="90" t="s">
        <v>616</v>
      </c>
      <c r="D233" s="145">
        <v>43588</v>
      </c>
      <c r="E233" s="85" t="s">
        <v>23</v>
      </c>
      <c r="F233" s="280">
        <v>18917</v>
      </c>
      <c r="G233" s="89"/>
      <c r="H233" s="93" t="s">
        <v>11608</v>
      </c>
      <c r="I233" s="89"/>
      <c r="J233" s="89"/>
      <c r="K233" s="89"/>
      <c r="L233" s="89"/>
      <c r="M233" s="152">
        <v>0</v>
      </c>
      <c r="N233" s="152">
        <v>0</v>
      </c>
      <c r="O233" s="152">
        <v>0</v>
      </c>
      <c r="P233" s="152">
        <v>0.03</v>
      </c>
      <c r="Q233" s="89" t="s">
        <v>670</v>
      </c>
    </row>
    <row r="234" spans="1:17" ht="51">
      <c r="A234" s="89" t="s">
        <v>556</v>
      </c>
      <c r="B234" s="89"/>
      <c r="C234" s="90" t="s">
        <v>616</v>
      </c>
      <c r="D234" s="145">
        <v>43591</v>
      </c>
      <c r="E234" s="85" t="s">
        <v>23</v>
      </c>
      <c r="F234" s="280">
        <v>18921</v>
      </c>
      <c r="G234" s="89"/>
      <c r="H234" s="93" t="s">
        <v>11609</v>
      </c>
      <c r="I234" s="89"/>
      <c r="J234" s="89"/>
      <c r="K234" s="89"/>
      <c r="L234" s="89"/>
      <c r="M234" s="152">
        <v>0</v>
      </c>
      <c r="N234" s="152">
        <v>0</v>
      </c>
      <c r="O234" s="152">
        <v>0.01</v>
      </c>
      <c r="P234" s="152">
        <v>0</v>
      </c>
      <c r="Q234" s="89" t="s">
        <v>670</v>
      </c>
    </row>
    <row r="235" spans="1:17" ht="63.75">
      <c r="A235" s="89">
        <v>512</v>
      </c>
      <c r="B235" s="89"/>
      <c r="C235" s="90" t="s">
        <v>783</v>
      </c>
      <c r="D235" s="145">
        <v>43592</v>
      </c>
      <c r="E235" s="85" t="s">
        <v>15</v>
      </c>
      <c r="F235" s="280">
        <v>1032674</v>
      </c>
      <c r="G235" s="89"/>
      <c r="H235" s="93" t="s">
        <v>11610</v>
      </c>
      <c r="I235" s="89"/>
      <c r="J235" s="89"/>
      <c r="K235" s="89"/>
      <c r="L235" s="89"/>
      <c r="M235" s="152">
        <v>7.29</v>
      </c>
      <c r="N235" s="152">
        <v>0</v>
      </c>
      <c r="O235" s="152">
        <v>50.01</v>
      </c>
      <c r="P235" s="152">
        <v>0</v>
      </c>
      <c r="Q235" s="89" t="s">
        <v>670</v>
      </c>
    </row>
    <row r="236" spans="1:17" ht="51">
      <c r="A236" s="89" t="s">
        <v>556</v>
      </c>
      <c r="B236" s="89"/>
      <c r="C236" s="90" t="s">
        <v>616</v>
      </c>
      <c r="D236" s="145">
        <v>43592</v>
      </c>
      <c r="E236" s="85" t="s">
        <v>23</v>
      </c>
      <c r="F236" s="280">
        <v>18925</v>
      </c>
      <c r="G236" s="89"/>
      <c r="H236" s="93" t="s">
        <v>11611</v>
      </c>
      <c r="I236" s="89"/>
      <c r="J236" s="89"/>
      <c r="K236" s="89"/>
      <c r="L236" s="89"/>
      <c r="M236" s="152">
        <v>0</v>
      </c>
      <c r="N236" s="152">
        <v>0</v>
      </c>
      <c r="O236" s="152">
        <v>0.01</v>
      </c>
      <c r="P236" s="152">
        <v>0</v>
      </c>
      <c r="Q236" s="89" t="s">
        <v>670</v>
      </c>
    </row>
    <row r="237" spans="1:17" ht="63.75">
      <c r="A237" s="89">
        <v>512</v>
      </c>
      <c r="B237" s="89"/>
      <c r="C237" s="90" t="s">
        <v>783</v>
      </c>
      <c r="D237" s="145">
        <v>43593</v>
      </c>
      <c r="E237" s="85" t="s">
        <v>15</v>
      </c>
      <c r="F237" s="280">
        <v>1033669</v>
      </c>
      <c r="G237" s="89"/>
      <c r="H237" s="93" t="s">
        <v>11612</v>
      </c>
      <c r="I237" s="89"/>
      <c r="J237" s="89"/>
      <c r="K237" s="89"/>
      <c r="L237" s="89"/>
      <c r="M237" s="152">
        <v>7.29</v>
      </c>
      <c r="N237" s="152">
        <v>0</v>
      </c>
      <c r="O237" s="152">
        <v>50.01</v>
      </c>
      <c r="P237" s="152">
        <v>0</v>
      </c>
      <c r="Q237" s="89" t="s">
        <v>670</v>
      </c>
    </row>
    <row r="238" spans="1:17" ht="51">
      <c r="A238" s="89" t="s">
        <v>556</v>
      </c>
      <c r="B238" s="89"/>
      <c r="C238" s="90" t="s">
        <v>616</v>
      </c>
      <c r="D238" s="145">
        <v>43593</v>
      </c>
      <c r="E238" s="85" t="s">
        <v>23</v>
      </c>
      <c r="F238" s="280">
        <v>18929</v>
      </c>
      <c r="G238" s="89"/>
      <c r="H238" s="93" t="s">
        <v>11613</v>
      </c>
      <c r="I238" s="89"/>
      <c r="J238" s="89"/>
      <c r="K238" s="89"/>
      <c r="L238" s="89"/>
      <c r="M238" s="152">
        <v>0</v>
      </c>
      <c r="N238" s="152">
        <v>0</v>
      </c>
      <c r="O238" s="152">
        <v>0.01</v>
      </c>
      <c r="P238" s="152">
        <v>0</v>
      </c>
      <c r="Q238" s="89" t="s">
        <v>670</v>
      </c>
    </row>
    <row r="239" spans="1:17" ht="63.75">
      <c r="A239" s="89">
        <v>512</v>
      </c>
      <c r="B239" s="89"/>
      <c r="C239" s="90" t="s">
        <v>783</v>
      </c>
      <c r="D239" s="145">
        <v>43594</v>
      </c>
      <c r="E239" s="85" t="s">
        <v>15</v>
      </c>
      <c r="F239" s="280">
        <v>1034988</v>
      </c>
      <c r="G239" s="89"/>
      <c r="H239" s="93" t="s">
        <v>11614</v>
      </c>
      <c r="I239" s="89"/>
      <c r="J239" s="89"/>
      <c r="K239" s="89"/>
      <c r="L239" s="89"/>
      <c r="M239" s="152">
        <v>7.29</v>
      </c>
      <c r="N239" s="152">
        <v>0</v>
      </c>
      <c r="O239" s="152">
        <v>50.01</v>
      </c>
      <c r="P239" s="152">
        <v>0</v>
      </c>
      <c r="Q239" s="89" t="s">
        <v>670</v>
      </c>
    </row>
    <row r="240" spans="1:17" ht="51">
      <c r="A240" s="89" t="s">
        <v>556</v>
      </c>
      <c r="B240" s="89"/>
      <c r="C240" s="90" t="s">
        <v>616</v>
      </c>
      <c r="D240" s="145">
        <v>43594</v>
      </c>
      <c r="E240" s="85" t="s">
        <v>23</v>
      </c>
      <c r="F240" s="280">
        <v>18933</v>
      </c>
      <c r="G240" s="89"/>
      <c r="H240" s="93" t="s">
        <v>11615</v>
      </c>
      <c r="I240" s="89"/>
      <c r="J240" s="89"/>
      <c r="K240" s="89"/>
      <c r="L240" s="89"/>
      <c r="M240" s="152">
        <v>0</v>
      </c>
      <c r="N240" s="152">
        <v>0</v>
      </c>
      <c r="O240" s="152">
        <v>0</v>
      </c>
      <c r="P240" s="152">
        <v>0.02</v>
      </c>
      <c r="Q240" s="89" t="s">
        <v>670</v>
      </c>
    </row>
    <row r="241" spans="1:17" ht="63.75">
      <c r="A241" s="89">
        <v>512</v>
      </c>
      <c r="B241" s="89"/>
      <c r="C241" s="90" t="s">
        <v>783</v>
      </c>
      <c r="D241" s="145">
        <v>43595</v>
      </c>
      <c r="E241" s="85" t="s">
        <v>15</v>
      </c>
      <c r="F241" s="280">
        <v>1035880</v>
      </c>
      <c r="G241" s="89"/>
      <c r="H241" s="93" t="s">
        <v>11616</v>
      </c>
      <c r="I241" s="89"/>
      <c r="J241" s="89"/>
      <c r="K241" s="89"/>
      <c r="L241" s="89"/>
      <c r="M241" s="152">
        <v>7.29</v>
      </c>
      <c r="N241" s="152">
        <v>0</v>
      </c>
      <c r="O241" s="152">
        <v>50.01</v>
      </c>
      <c r="P241" s="152">
        <v>0</v>
      </c>
      <c r="Q241" s="89" t="s">
        <v>670</v>
      </c>
    </row>
    <row r="242" spans="1:17" ht="51">
      <c r="A242" s="89" t="s">
        <v>556</v>
      </c>
      <c r="B242" s="89"/>
      <c r="C242" s="90" t="s">
        <v>616</v>
      </c>
      <c r="D242" s="145">
        <v>43595</v>
      </c>
      <c r="E242" s="85" t="s">
        <v>23</v>
      </c>
      <c r="F242" s="280">
        <v>18937</v>
      </c>
      <c r="G242" s="89"/>
      <c r="H242" s="93" t="s">
        <v>11617</v>
      </c>
      <c r="I242" s="89"/>
      <c r="J242" s="89"/>
      <c r="K242" s="89"/>
      <c r="L242" s="89"/>
      <c r="M242" s="152">
        <v>0</v>
      </c>
      <c r="N242" s="152">
        <v>0</v>
      </c>
      <c r="O242" s="152">
        <v>0</v>
      </c>
      <c r="P242" s="152">
        <v>0.01</v>
      </c>
      <c r="Q242" s="89" t="s">
        <v>670</v>
      </c>
    </row>
    <row r="243" spans="1:17" ht="63.75">
      <c r="A243" s="89">
        <v>597</v>
      </c>
      <c r="B243" s="89"/>
      <c r="C243" s="90" t="s">
        <v>734</v>
      </c>
      <c r="D243" s="145">
        <v>43598</v>
      </c>
      <c r="E243" s="85" t="s">
        <v>6</v>
      </c>
      <c r="F243" s="280">
        <v>1037411</v>
      </c>
      <c r="G243" s="89"/>
      <c r="H243" s="93" t="s">
        <v>11618</v>
      </c>
      <c r="I243" s="89"/>
      <c r="J243" s="89"/>
      <c r="K243" s="89"/>
      <c r="L243" s="89"/>
      <c r="M243" s="152">
        <v>0</v>
      </c>
      <c r="N243" s="152">
        <v>47000</v>
      </c>
      <c r="O243" s="152">
        <v>0</v>
      </c>
      <c r="P243" s="152">
        <v>322420</v>
      </c>
      <c r="Q243" s="89" t="s">
        <v>670</v>
      </c>
    </row>
    <row r="244" spans="1:17" ht="63.75">
      <c r="A244" s="89">
        <v>512</v>
      </c>
      <c r="B244" s="89"/>
      <c r="C244" s="90" t="s">
        <v>783</v>
      </c>
      <c r="D244" s="145">
        <v>43598</v>
      </c>
      <c r="E244" s="85" t="s">
        <v>15</v>
      </c>
      <c r="F244" s="280">
        <v>1037410</v>
      </c>
      <c r="G244" s="89"/>
      <c r="H244" s="93" t="s">
        <v>11619</v>
      </c>
      <c r="I244" s="89"/>
      <c r="J244" s="89"/>
      <c r="K244" s="89"/>
      <c r="L244" s="89"/>
      <c r="M244" s="152">
        <v>7.29</v>
      </c>
      <c r="N244" s="152">
        <v>0</v>
      </c>
      <c r="O244" s="152">
        <v>50.01</v>
      </c>
      <c r="P244" s="152">
        <v>0</v>
      </c>
      <c r="Q244" s="89" t="s">
        <v>670</v>
      </c>
    </row>
    <row r="245" spans="1:17" ht="63.75">
      <c r="A245" s="89">
        <v>597</v>
      </c>
      <c r="B245" s="89"/>
      <c r="C245" s="90" t="s">
        <v>734</v>
      </c>
      <c r="D245" s="145">
        <v>43598</v>
      </c>
      <c r="E245" s="85" t="s">
        <v>6</v>
      </c>
      <c r="F245" s="280">
        <v>1037568</v>
      </c>
      <c r="G245" s="89"/>
      <c r="H245" s="93" t="s">
        <v>11620</v>
      </c>
      <c r="I245" s="89"/>
      <c r="J245" s="89"/>
      <c r="K245" s="89"/>
      <c r="L245" s="89"/>
      <c r="M245" s="152">
        <v>0</v>
      </c>
      <c r="N245" s="152">
        <v>12672.5</v>
      </c>
      <c r="O245" s="152">
        <v>0</v>
      </c>
      <c r="P245" s="152">
        <v>86933.35</v>
      </c>
      <c r="Q245" s="89" t="s">
        <v>670</v>
      </c>
    </row>
    <row r="246" spans="1:17" ht="76.5">
      <c r="A246" s="89" t="s">
        <v>557</v>
      </c>
      <c r="B246" s="89"/>
      <c r="C246" s="90" t="s">
        <v>781</v>
      </c>
      <c r="D246" s="145">
        <v>43598</v>
      </c>
      <c r="E246" s="85" t="s">
        <v>6</v>
      </c>
      <c r="F246" s="280">
        <v>953891</v>
      </c>
      <c r="G246" s="89"/>
      <c r="H246" s="93" t="s">
        <v>11621</v>
      </c>
      <c r="I246" s="89"/>
      <c r="J246" s="89"/>
      <c r="K246" s="89"/>
      <c r="L246" s="89"/>
      <c r="M246" s="152">
        <v>0</v>
      </c>
      <c r="N246" s="152">
        <v>5998.25</v>
      </c>
      <c r="O246" s="152">
        <v>0</v>
      </c>
      <c r="P246" s="152">
        <v>41148</v>
      </c>
      <c r="Q246" s="89" t="s">
        <v>670</v>
      </c>
    </row>
    <row r="247" spans="1:17" ht="51">
      <c r="A247" s="89" t="s">
        <v>556</v>
      </c>
      <c r="B247" s="89"/>
      <c r="C247" s="90" t="s">
        <v>616</v>
      </c>
      <c r="D247" s="145">
        <v>43598</v>
      </c>
      <c r="E247" s="85" t="s">
        <v>23</v>
      </c>
      <c r="F247" s="280">
        <v>18942</v>
      </c>
      <c r="G247" s="89"/>
      <c r="H247" s="93" t="s">
        <v>11622</v>
      </c>
      <c r="I247" s="89"/>
      <c r="J247" s="89"/>
      <c r="K247" s="89"/>
      <c r="L247" s="89"/>
      <c r="M247" s="152">
        <v>0</v>
      </c>
      <c r="N247" s="152">
        <v>0</v>
      </c>
      <c r="O247" s="152">
        <v>0.01</v>
      </c>
      <c r="P247" s="152">
        <v>0</v>
      </c>
      <c r="Q247" s="89" t="s">
        <v>670</v>
      </c>
    </row>
    <row r="248" spans="1:17" ht="51">
      <c r="A248" s="89" t="s">
        <v>556</v>
      </c>
      <c r="B248" s="89"/>
      <c r="C248" s="90" t="s">
        <v>616</v>
      </c>
      <c r="D248" s="145">
        <v>43599</v>
      </c>
      <c r="E248" s="85" t="s">
        <v>23</v>
      </c>
      <c r="F248" s="280">
        <v>18947</v>
      </c>
      <c r="G248" s="89"/>
      <c r="H248" s="93" t="s">
        <v>11623</v>
      </c>
      <c r="I248" s="89"/>
      <c r="J248" s="89"/>
      <c r="K248" s="89"/>
      <c r="L248" s="89"/>
      <c r="M248" s="152">
        <v>0</v>
      </c>
      <c r="N248" s="152">
        <v>0</v>
      </c>
      <c r="O248" s="152">
        <v>0.01</v>
      </c>
      <c r="P248" s="152">
        <v>0</v>
      </c>
      <c r="Q248" s="89" t="s">
        <v>670</v>
      </c>
    </row>
    <row r="249" spans="1:17" ht="51">
      <c r="A249" s="89" t="s">
        <v>557</v>
      </c>
      <c r="B249" s="89"/>
      <c r="C249" s="90" t="s">
        <v>781</v>
      </c>
      <c r="D249" s="145">
        <v>43600</v>
      </c>
      <c r="E249" s="85" t="s">
        <v>20</v>
      </c>
      <c r="F249" s="280">
        <v>12163</v>
      </c>
      <c r="G249" s="89"/>
      <c r="H249" s="93" t="s">
        <v>11624</v>
      </c>
      <c r="I249" s="89"/>
      <c r="J249" s="89"/>
      <c r="K249" s="89"/>
      <c r="L249" s="89"/>
      <c r="M249" s="152">
        <v>278.94</v>
      </c>
      <c r="N249" s="152">
        <v>0</v>
      </c>
      <c r="O249" s="152">
        <v>1913.53</v>
      </c>
      <c r="P249" s="152">
        <v>0</v>
      </c>
      <c r="Q249" s="89" t="s">
        <v>670</v>
      </c>
    </row>
    <row r="250" spans="1:17" ht="63.75">
      <c r="A250" s="89">
        <v>47</v>
      </c>
      <c r="B250" s="89"/>
      <c r="C250" s="90" t="s">
        <v>49</v>
      </c>
      <c r="D250" s="145">
        <v>43600</v>
      </c>
      <c r="E250" s="85" t="s">
        <v>3</v>
      </c>
      <c r="F250" s="280">
        <v>1741540</v>
      </c>
      <c r="G250" s="89"/>
      <c r="H250" s="93" t="s">
        <v>11625</v>
      </c>
      <c r="I250" s="89"/>
      <c r="J250" s="89"/>
      <c r="K250" s="89"/>
      <c r="L250" s="89"/>
      <c r="M250" s="152">
        <v>0</v>
      </c>
      <c r="N250" s="152">
        <v>3000</v>
      </c>
      <c r="O250" s="152">
        <v>0</v>
      </c>
      <c r="P250" s="152">
        <v>20580</v>
      </c>
      <c r="Q250" s="89" t="s">
        <v>670</v>
      </c>
    </row>
    <row r="251" spans="1:17" ht="89.25">
      <c r="A251" s="89">
        <v>132</v>
      </c>
      <c r="B251" s="89"/>
      <c r="C251" s="90" t="s">
        <v>68</v>
      </c>
      <c r="D251" s="145">
        <v>43600</v>
      </c>
      <c r="E251" s="85" t="s">
        <v>11</v>
      </c>
      <c r="F251" s="280">
        <v>954257</v>
      </c>
      <c r="G251" s="89"/>
      <c r="H251" s="93" t="s">
        <v>11626</v>
      </c>
      <c r="I251" s="89"/>
      <c r="J251" s="89"/>
      <c r="K251" s="89"/>
      <c r="L251" s="89"/>
      <c r="M251" s="152">
        <v>79.86</v>
      </c>
      <c r="N251" s="152">
        <v>0</v>
      </c>
      <c r="O251" s="152">
        <v>547.84</v>
      </c>
      <c r="P251" s="152">
        <v>0</v>
      </c>
      <c r="Q251" s="89" t="s">
        <v>670</v>
      </c>
    </row>
    <row r="252" spans="1:17" ht="63.75">
      <c r="A252" s="89">
        <v>512</v>
      </c>
      <c r="B252" s="89"/>
      <c r="C252" s="90" t="s">
        <v>783</v>
      </c>
      <c r="D252" s="145">
        <v>43600</v>
      </c>
      <c r="E252" s="85" t="s">
        <v>15</v>
      </c>
      <c r="F252" s="280">
        <v>1040011</v>
      </c>
      <c r="G252" s="89"/>
      <c r="H252" s="93" t="s">
        <v>7950</v>
      </c>
      <c r="I252" s="89"/>
      <c r="J252" s="89"/>
      <c r="K252" s="89"/>
      <c r="L252" s="89"/>
      <c r="M252" s="152">
        <v>7.29</v>
      </c>
      <c r="N252" s="152">
        <v>0</v>
      </c>
      <c r="O252" s="152">
        <v>50.01</v>
      </c>
      <c r="P252" s="152">
        <v>0</v>
      </c>
      <c r="Q252" s="89" t="s">
        <v>670</v>
      </c>
    </row>
    <row r="253" spans="1:17" ht="51">
      <c r="A253" s="89" t="s">
        <v>557</v>
      </c>
      <c r="B253" s="89"/>
      <c r="C253" s="90" t="s">
        <v>781</v>
      </c>
      <c r="D253" s="145">
        <v>43600</v>
      </c>
      <c r="E253" s="85" t="s">
        <v>20</v>
      </c>
      <c r="F253" s="280">
        <v>12314</v>
      </c>
      <c r="G253" s="89"/>
      <c r="H253" s="93" t="s">
        <v>11627</v>
      </c>
      <c r="I253" s="89"/>
      <c r="J253" s="89"/>
      <c r="K253" s="89"/>
      <c r="L253" s="89"/>
      <c r="M253" s="152">
        <v>30767.32</v>
      </c>
      <c r="N253" s="152">
        <v>0</v>
      </c>
      <c r="O253" s="152">
        <v>211063.82</v>
      </c>
      <c r="P253" s="152">
        <v>0</v>
      </c>
      <c r="Q253" s="89" t="s">
        <v>670</v>
      </c>
    </row>
    <row r="254" spans="1:17" ht="51">
      <c r="A254" s="89" t="s">
        <v>556</v>
      </c>
      <c r="B254" s="89"/>
      <c r="C254" s="90" t="s">
        <v>616</v>
      </c>
      <c r="D254" s="145">
        <v>43600</v>
      </c>
      <c r="E254" s="85" t="s">
        <v>23</v>
      </c>
      <c r="F254" s="280">
        <v>18951</v>
      </c>
      <c r="G254" s="89"/>
      <c r="H254" s="93" t="s">
        <v>11628</v>
      </c>
      <c r="I254" s="89"/>
      <c r="J254" s="89"/>
      <c r="K254" s="89"/>
      <c r="L254" s="89"/>
      <c r="M254" s="152">
        <v>0</v>
      </c>
      <c r="N254" s="152">
        <v>0</v>
      </c>
      <c r="O254" s="152">
        <v>0</v>
      </c>
      <c r="P254" s="152">
        <v>0.03</v>
      </c>
      <c r="Q254" s="89" t="s">
        <v>670</v>
      </c>
    </row>
    <row r="255" spans="1:17" ht="63.75">
      <c r="A255" s="89">
        <v>512</v>
      </c>
      <c r="B255" s="89"/>
      <c r="C255" s="90" t="s">
        <v>783</v>
      </c>
      <c r="D255" s="145">
        <v>43601</v>
      </c>
      <c r="E255" s="85" t="s">
        <v>11</v>
      </c>
      <c r="F255" s="280">
        <v>954402</v>
      </c>
      <c r="G255" s="89"/>
      <c r="H255" s="93" t="s">
        <v>11629</v>
      </c>
      <c r="I255" s="89"/>
      <c r="J255" s="89"/>
      <c r="K255" s="89"/>
      <c r="L255" s="89"/>
      <c r="M255" s="152">
        <v>7.29</v>
      </c>
      <c r="N255" s="152">
        <v>0</v>
      </c>
      <c r="O255" s="152">
        <v>50.01</v>
      </c>
      <c r="P255" s="152">
        <v>0</v>
      </c>
      <c r="Q255" s="89" t="s">
        <v>670</v>
      </c>
    </row>
    <row r="256" spans="1:17" ht="63.75">
      <c r="A256" s="89">
        <v>512</v>
      </c>
      <c r="B256" s="89"/>
      <c r="C256" s="90" t="s">
        <v>783</v>
      </c>
      <c r="D256" s="145">
        <v>43601</v>
      </c>
      <c r="E256" s="85" t="s">
        <v>11</v>
      </c>
      <c r="F256" s="280">
        <v>954403</v>
      </c>
      <c r="G256" s="89"/>
      <c r="H256" s="93" t="s">
        <v>11630</v>
      </c>
      <c r="I256" s="89"/>
      <c r="J256" s="89"/>
      <c r="K256" s="89"/>
      <c r="L256" s="89"/>
      <c r="M256" s="152">
        <v>7.29</v>
      </c>
      <c r="N256" s="152">
        <v>0</v>
      </c>
      <c r="O256" s="152">
        <v>50.01</v>
      </c>
      <c r="P256" s="152">
        <v>0</v>
      </c>
      <c r="Q256" s="89" t="s">
        <v>670</v>
      </c>
    </row>
    <row r="257" spans="1:17" ht="51">
      <c r="A257" s="89" t="s">
        <v>556</v>
      </c>
      <c r="B257" s="89"/>
      <c r="C257" s="90" t="s">
        <v>616</v>
      </c>
      <c r="D257" s="145">
        <v>43601</v>
      </c>
      <c r="E257" s="85" t="s">
        <v>23</v>
      </c>
      <c r="F257" s="280">
        <v>18955</v>
      </c>
      <c r="G257" s="89"/>
      <c r="H257" s="93" t="s">
        <v>11631</v>
      </c>
      <c r="I257" s="89"/>
      <c r="J257" s="89"/>
      <c r="K257" s="89"/>
      <c r="L257" s="89"/>
      <c r="M257" s="152">
        <v>0</v>
      </c>
      <c r="N257" s="152">
        <v>0</v>
      </c>
      <c r="O257" s="152">
        <v>0.01</v>
      </c>
      <c r="P257" s="152">
        <v>0</v>
      </c>
      <c r="Q257" s="89" t="s">
        <v>670</v>
      </c>
    </row>
    <row r="258" spans="1:17" ht="63.75">
      <c r="A258" s="89" t="s">
        <v>557</v>
      </c>
      <c r="B258" s="89"/>
      <c r="C258" s="90" t="s">
        <v>781</v>
      </c>
      <c r="D258" s="145">
        <v>43602</v>
      </c>
      <c r="E258" s="85" t="s">
        <v>20</v>
      </c>
      <c r="F258" s="280">
        <v>12200</v>
      </c>
      <c r="G258" s="89"/>
      <c r="H258" s="93" t="s">
        <v>11632</v>
      </c>
      <c r="I258" s="89"/>
      <c r="J258" s="89"/>
      <c r="K258" s="89"/>
      <c r="L258" s="89"/>
      <c r="M258" s="152">
        <v>1521342.92</v>
      </c>
      <c r="N258" s="152">
        <v>0</v>
      </c>
      <c r="O258" s="152">
        <v>10436412.43</v>
      </c>
      <c r="P258" s="152">
        <v>0</v>
      </c>
      <c r="Q258" s="89" t="s">
        <v>670</v>
      </c>
    </row>
    <row r="259" spans="1:17" ht="76.5">
      <c r="A259" s="89">
        <v>86</v>
      </c>
      <c r="B259" s="89"/>
      <c r="C259" s="90" t="s">
        <v>56</v>
      </c>
      <c r="D259" s="145">
        <v>43602</v>
      </c>
      <c r="E259" s="85" t="s">
        <v>6</v>
      </c>
      <c r="F259" s="280">
        <v>1041754</v>
      </c>
      <c r="G259" s="89"/>
      <c r="H259" s="93" t="s">
        <v>11633</v>
      </c>
      <c r="I259" s="89"/>
      <c r="J259" s="89"/>
      <c r="K259" s="89"/>
      <c r="L259" s="89"/>
      <c r="M259" s="152">
        <v>0</v>
      </c>
      <c r="N259" s="152">
        <v>2154359</v>
      </c>
      <c r="O259" s="152">
        <v>0</v>
      </c>
      <c r="P259" s="152">
        <v>14778902.74</v>
      </c>
      <c r="Q259" s="89" t="s">
        <v>670</v>
      </c>
    </row>
    <row r="260" spans="1:17" ht="76.5">
      <c r="A260" s="89">
        <v>86</v>
      </c>
      <c r="B260" s="89"/>
      <c r="C260" s="90" t="s">
        <v>56</v>
      </c>
      <c r="D260" s="145">
        <v>43602</v>
      </c>
      <c r="E260" s="85" t="s">
        <v>11</v>
      </c>
      <c r="F260" s="280">
        <v>1041754</v>
      </c>
      <c r="G260" s="89"/>
      <c r="H260" s="93" t="s">
        <v>11634</v>
      </c>
      <c r="I260" s="89"/>
      <c r="J260" s="89"/>
      <c r="K260" s="89"/>
      <c r="L260" s="89"/>
      <c r="M260" s="152">
        <v>7.29</v>
      </c>
      <c r="N260" s="152">
        <v>0</v>
      </c>
      <c r="O260" s="152">
        <v>50.01</v>
      </c>
      <c r="P260" s="152">
        <v>0</v>
      </c>
      <c r="Q260" s="89" t="s">
        <v>670</v>
      </c>
    </row>
    <row r="261" spans="1:17" ht="63.75">
      <c r="A261" s="89">
        <v>512</v>
      </c>
      <c r="B261" s="89"/>
      <c r="C261" s="90" t="s">
        <v>783</v>
      </c>
      <c r="D261" s="145">
        <v>43602</v>
      </c>
      <c r="E261" s="85" t="s">
        <v>15</v>
      </c>
      <c r="F261" s="280">
        <v>1042395</v>
      </c>
      <c r="G261" s="89"/>
      <c r="H261" s="93" t="s">
        <v>11635</v>
      </c>
      <c r="I261" s="89"/>
      <c r="J261" s="89"/>
      <c r="K261" s="89"/>
      <c r="L261" s="89"/>
      <c r="M261" s="152">
        <v>7.29</v>
      </c>
      <c r="N261" s="152">
        <v>0</v>
      </c>
      <c r="O261" s="152">
        <v>50.01</v>
      </c>
      <c r="P261" s="152">
        <v>0</v>
      </c>
      <c r="Q261" s="89" t="s">
        <v>670</v>
      </c>
    </row>
    <row r="262" spans="1:17" ht="63.75">
      <c r="A262" s="89">
        <v>512</v>
      </c>
      <c r="B262" s="89"/>
      <c r="C262" s="90" t="s">
        <v>783</v>
      </c>
      <c r="D262" s="145">
        <v>43605</v>
      </c>
      <c r="E262" s="85" t="s">
        <v>15</v>
      </c>
      <c r="F262" s="280">
        <v>1043113</v>
      </c>
      <c r="G262" s="89"/>
      <c r="H262" s="93" t="s">
        <v>11636</v>
      </c>
      <c r="I262" s="89"/>
      <c r="J262" s="89"/>
      <c r="K262" s="89"/>
      <c r="L262" s="89"/>
      <c r="M262" s="152">
        <v>7.29</v>
      </c>
      <c r="N262" s="152">
        <v>0</v>
      </c>
      <c r="O262" s="152">
        <v>50.01</v>
      </c>
      <c r="P262" s="152">
        <v>0</v>
      </c>
      <c r="Q262" s="89" t="s">
        <v>670</v>
      </c>
    </row>
    <row r="263" spans="1:17" ht="63.75">
      <c r="A263" s="89">
        <v>512</v>
      </c>
      <c r="B263" s="89"/>
      <c r="C263" s="90" t="s">
        <v>783</v>
      </c>
      <c r="D263" s="145">
        <v>43605</v>
      </c>
      <c r="E263" s="85" t="s">
        <v>15</v>
      </c>
      <c r="F263" s="280">
        <v>1042989</v>
      </c>
      <c r="G263" s="89"/>
      <c r="H263" s="93" t="s">
        <v>11637</v>
      </c>
      <c r="I263" s="89"/>
      <c r="J263" s="89"/>
      <c r="K263" s="89"/>
      <c r="L263" s="89"/>
      <c r="M263" s="152">
        <v>7.29</v>
      </c>
      <c r="N263" s="152">
        <v>0</v>
      </c>
      <c r="O263" s="152">
        <v>50.01</v>
      </c>
      <c r="P263" s="152">
        <v>0</v>
      </c>
      <c r="Q263" s="89" t="s">
        <v>670</v>
      </c>
    </row>
    <row r="264" spans="1:17" ht="63.75">
      <c r="A264" s="89">
        <v>512</v>
      </c>
      <c r="B264" s="89"/>
      <c r="C264" s="90" t="s">
        <v>783</v>
      </c>
      <c r="D264" s="145">
        <v>43605</v>
      </c>
      <c r="E264" s="85" t="s">
        <v>15</v>
      </c>
      <c r="F264" s="280">
        <v>1043566</v>
      </c>
      <c r="G264" s="89"/>
      <c r="H264" s="93" t="s">
        <v>11638</v>
      </c>
      <c r="I264" s="89"/>
      <c r="J264" s="89"/>
      <c r="K264" s="89"/>
      <c r="L264" s="89"/>
      <c r="M264" s="152">
        <v>7.29</v>
      </c>
      <c r="N264" s="152">
        <v>0</v>
      </c>
      <c r="O264" s="152">
        <v>50.01</v>
      </c>
      <c r="P264" s="152">
        <v>0</v>
      </c>
      <c r="Q264" s="89" t="s">
        <v>670</v>
      </c>
    </row>
    <row r="265" spans="1:17" ht="51">
      <c r="A265" s="89" t="s">
        <v>556</v>
      </c>
      <c r="B265" s="89"/>
      <c r="C265" s="90" t="s">
        <v>616</v>
      </c>
      <c r="D265" s="145">
        <v>43605</v>
      </c>
      <c r="E265" s="85" t="s">
        <v>23</v>
      </c>
      <c r="F265" s="280">
        <v>18963</v>
      </c>
      <c r="G265" s="89"/>
      <c r="H265" s="93" t="s">
        <v>11639</v>
      </c>
      <c r="I265" s="89"/>
      <c r="J265" s="89"/>
      <c r="K265" s="89"/>
      <c r="L265" s="89"/>
      <c r="M265" s="152">
        <v>0</v>
      </c>
      <c r="N265" s="152">
        <v>0</v>
      </c>
      <c r="O265" s="152">
        <v>0.01</v>
      </c>
      <c r="P265" s="152">
        <v>0</v>
      </c>
      <c r="Q265" s="89" t="s">
        <v>670</v>
      </c>
    </row>
    <row r="266" spans="1:17" ht="63.75">
      <c r="A266" s="89">
        <v>597</v>
      </c>
      <c r="B266" s="89"/>
      <c r="C266" s="90" t="s">
        <v>734</v>
      </c>
      <c r="D266" s="145">
        <v>43606</v>
      </c>
      <c r="E266" s="85" t="s">
        <v>6</v>
      </c>
      <c r="F266" s="280">
        <v>1044109</v>
      </c>
      <c r="G266" s="89"/>
      <c r="H266" s="93" t="s">
        <v>11640</v>
      </c>
      <c r="I266" s="89"/>
      <c r="J266" s="89"/>
      <c r="K266" s="89"/>
      <c r="L266" s="89"/>
      <c r="M266" s="152">
        <v>0</v>
      </c>
      <c r="N266" s="152">
        <v>26320</v>
      </c>
      <c r="O266" s="152">
        <v>0</v>
      </c>
      <c r="P266" s="152">
        <v>180555.2</v>
      </c>
      <c r="Q266" s="89" t="s">
        <v>670</v>
      </c>
    </row>
    <row r="267" spans="1:17" ht="63.75">
      <c r="A267" s="89">
        <v>597</v>
      </c>
      <c r="B267" s="89"/>
      <c r="C267" s="90" t="s">
        <v>734</v>
      </c>
      <c r="D267" s="145">
        <v>43606</v>
      </c>
      <c r="E267" s="85" t="s">
        <v>6</v>
      </c>
      <c r="F267" s="280">
        <v>1044879</v>
      </c>
      <c r="G267" s="89"/>
      <c r="H267" s="93" t="s">
        <v>11641</v>
      </c>
      <c r="I267" s="89"/>
      <c r="J267" s="89"/>
      <c r="K267" s="89"/>
      <c r="L267" s="89"/>
      <c r="M267" s="152">
        <v>0</v>
      </c>
      <c r="N267" s="152">
        <v>139248</v>
      </c>
      <c r="O267" s="152">
        <v>0</v>
      </c>
      <c r="P267" s="152">
        <v>955241.28</v>
      </c>
      <c r="Q267" s="89" t="s">
        <v>670</v>
      </c>
    </row>
    <row r="268" spans="1:17" ht="63.75">
      <c r="A268" s="89">
        <v>512</v>
      </c>
      <c r="B268" s="89"/>
      <c r="C268" s="90" t="s">
        <v>783</v>
      </c>
      <c r="D268" s="145">
        <v>43606</v>
      </c>
      <c r="E268" s="85" t="s">
        <v>11</v>
      </c>
      <c r="F268" s="280">
        <v>954666</v>
      </c>
      <c r="G268" s="89"/>
      <c r="H268" s="93" t="s">
        <v>11642</v>
      </c>
      <c r="I268" s="89"/>
      <c r="J268" s="89"/>
      <c r="K268" s="89"/>
      <c r="L268" s="89"/>
      <c r="M268" s="152">
        <v>7.29</v>
      </c>
      <c r="N268" s="152">
        <v>0</v>
      </c>
      <c r="O268" s="152">
        <v>50.01</v>
      </c>
      <c r="P268" s="152">
        <v>0</v>
      </c>
      <c r="Q268" s="89" t="s">
        <v>670</v>
      </c>
    </row>
    <row r="269" spans="1:17" ht="63.75">
      <c r="A269" s="89">
        <v>512</v>
      </c>
      <c r="B269" s="89"/>
      <c r="C269" s="90" t="s">
        <v>783</v>
      </c>
      <c r="D269" s="145">
        <v>43606</v>
      </c>
      <c r="E269" s="85" t="s">
        <v>15</v>
      </c>
      <c r="F269" s="280">
        <v>1044949</v>
      </c>
      <c r="G269" s="89"/>
      <c r="H269" s="93" t="s">
        <v>11643</v>
      </c>
      <c r="I269" s="89"/>
      <c r="J269" s="89"/>
      <c r="K269" s="89"/>
      <c r="L269" s="89"/>
      <c r="M269" s="152">
        <v>7.29</v>
      </c>
      <c r="N269" s="152">
        <v>0</v>
      </c>
      <c r="O269" s="152">
        <v>50.01</v>
      </c>
      <c r="P269" s="152">
        <v>0</v>
      </c>
      <c r="Q269" s="89" t="s">
        <v>670</v>
      </c>
    </row>
    <row r="270" spans="1:17" ht="63.75">
      <c r="A270" s="89">
        <v>597</v>
      </c>
      <c r="B270" s="89"/>
      <c r="C270" s="90" t="s">
        <v>734</v>
      </c>
      <c r="D270" s="145">
        <v>43607</v>
      </c>
      <c r="E270" s="85" t="s">
        <v>6</v>
      </c>
      <c r="F270" s="280">
        <v>1045925</v>
      </c>
      <c r="G270" s="89"/>
      <c r="H270" s="93" t="s">
        <v>11644</v>
      </c>
      <c r="I270" s="89"/>
      <c r="J270" s="89"/>
      <c r="K270" s="89"/>
      <c r="L270" s="89"/>
      <c r="M270" s="152">
        <v>0</v>
      </c>
      <c r="N270" s="152">
        <v>17.5</v>
      </c>
      <c r="O270" s="152">
        <v>0</v>
      </c>
      <c r="P270" s="152">
        <v>120.05</v>
      </c>
      <c r="Q270" s="89" t="s">
        <v>670</v>
      </c>
    </row>
    <row r="271" spans="1:17" ht="63.75">
      <c r="A271" s="89">
        <v>512</v>
      </c>
      <c r="B271" s="89"/>
      <c r="C271" s="90" t="s">
        <v>783</v>
      </c>
      <c r="D271" s="145">
        <v>43607</v>
      </c>
      <c r="E271" s="85" t="s">
        <v>15</v>
      </c>
      <c r="F271" s="280">
        <v>1045922</v>
      </c>
      <c r="G271" s="89"/>
      <c r="H271" s="93" t="s">
        <v>11645</v>
      </c>
      <c r="I271" s="89"/>
      <c r="J271" s="89"/>
      <c r="K271" s="89"/>
      <c r="L271" s="89"/>
      <c r="M271" s="152">
        <v>7.29</v>
      </c>
      <c r="N271" s="152">
        <v>0</v>
      </c>
      <c r="O271" s="152">
        <v>50.01</v>
      </c>
      <c r="P271" s="152">
        <v>0</v>
      </c>
      <c r="Q271" s="89" t="s">
        <v>670</v>
      </c>
    </row>
    <row r="272" spans="1:17" ht="63.75">
      <c r="A272" s="89">
        <v>512</v>
      </c>
      <c r="B272" s="89"/>
      <c r="C272" s="90" t="s">
        <v>783</v>
      </c>
      <c r="D272" s="145">
        <v>43607</v>
      </c>
      <c r="E272" s="85" t="s">
        <v>15</v>
      </c>
      <c r="F272" s="280">
        <v>1045928</v>
      </c>
      <c r="G272" s="89"/>
      <c r="H272" s="93" t="s">
        <v>11646</v>
      </c>
      <c r="I272" s="89"/>
      <c r="J272" s="89"/>
      <c r="K272" s="89"/>
      <c r="L272" s="89"/>
      <c r="M272" s="152">
        <v>7.29</v>
      </c>
      <c r="N272" s="152">
        <v>0</v>
      </c>
      <c r="O272" s="152">
        <v>50.01</v>
      </c>
      <c r="P272" s="152">
        <v>0</v>
      </c>
      <c r="Q272" s="89" t="s">
        <v>670</v>
      </c>
    </row>
    <row r="273" spans="1:17" ht="51">
      <c r="A273" s="89" t="s">
        <v>556</v>
      </c>
      <c r="B273" s="89"/>
      <c r="C273" s="90" t="s">
        <v>616</v>
      </c>
      <c r="D273" s="145">
        <v>43608</v>
      </c>
      <c r="E273" s="85" t="s">
        <v>23</v>
      </c>
      <c r="F273" s="280">
        <v>18977</v>
      </c>
      <c r="G273" s="89"/>
      <c r="H273" s="93" t="s">
        <v>11647</v>
      </c>
      <c r="I273" s="89"/>
      <c r="J273" s="89"/>
      <c r="K273" s="89"/>
      <c r="L273" s="89"/>
      <c r="M273" s="152">
        <v>0</v>
      </c>
      <c r="N273" s="152">
        <v>0</v>
      </c>
      <c r="O273" s="152">
        <v>0</v>
      </c>
      <c r="P273" s="152">
        <v>0.02</v>
      </c>
      <c r="Q273" s="89" t="s">
        <v>670</v>
      </c>
    </row>
    <row r="274" spans="1:17" ht="63.75">
      <c r="A274" s="89">
        <v>512</v>
      </c>
      <c r="B274" s="89"/>
      <c r="C274" s="90" t="s">
        <v>783</v>
      </c>
      <c r="D274" s="145">
        <v>43609</v>
      </c>
      <c r="E274" s="85" t="s">
        <v>15</v>
      </c>
      <c r="F274" s="280">
        <v>1047766</v>
      </c>
      <c r="G274" s="89"/>
      <c r="H274" s="93" t="s">
        <v>11648</v>
      </c>
      <c r="I274" s="89"/>
      <c r="J274" s="89"/>
      <c r="K274" s="89"/>
      <c r="L274" s="89"/>
      <c r="M274" s="152">
        <v>7.29</v>
      </c>
      <c r="N274" s="152">
        <v>0</v>
      </c>
      <c r="O274" s="152">
        <v>50.01</v>
      </c>
      <c r="P274" s="152">
        <v>0</v>
      </c>
      <c r="Q274" s="89" t="s">
        <v>670</v>
      </c>
    </row>
    <row r="275" spans="1:17" ht="63.75">
      <c r="A275" s="89">
        <v>287</v>
      </c>
      <c r="B275" s="89"/>
      <c r="C275" s="90" t="s">
        <v>126</v>
      </c>
      <c r="D275" s="145">
        <v>43609</v>
      </c>
      <c r="E275" s="85" t="s">
        <v>6</v>
      </c>
      <c r="F275" s="280">
        <v>1048146</v>
      </c>
      <c r="G275" s="89"/>
      <c r="H275" s="93" t="s">
        <v>11649</v>
      </c>
      <c r="I275" s="89"/>
      <c r="J275" s="89"/>
      <c r="K275" s="89"/>
      <c r="L275" s="89"/>
      <c r="M275" s="152">
        <v>0</v>
      </c>
      <c r="N275" s="152">
        <v>10000000</v>
      </c>
      <c r="O275" s="152">
        <v>0</v>
      </c>
      <c r="P275" s="152">
        <v>68600000</v>
      </c>
      <c r="Q275" s="89" t="s">
        <v>670</v>
      </c>
    </row>
    <row r="276" spans="1:17" ht="63.75">
      <c r="A276" s="89">
        <v>512</v>
      </c>
      <c r="B276" s="89"/>
      <c r="C276" s="90" t="s">
        <v>783</v>
      </c>
      <c r="D276" s="145">
        <v>43609</v>
      </c>
      <c r="E276" s="85" t="s">
        <v>15</v>
      </c>
      <c r="F276" s="280">
        <v>1048273</v>
      </c>
      <c r="G276" s="89"/>
      <c r="H276" s="93" t="s">
        <v>11650</v>
      </c>
      <c r="I276" s="89"/>
      <c r="J276" s="89"/>
      <c r="K276" s="89"/>
      <c r="L276" s="89"/>
      <c r="M276" s="152">
        <v>7.29</v>
      </c>
      <c r="N276" s="152">
        <v>0</v>
      </c>
      <c r="O276" s="152">
        <v>50.01</v>
      </c>
      <c r="P276" s="152">
        <v>0</v>
      </c>
      <c r="Q276" s="89" t="s">
        <v>670</v>
      </c>
    </row>
    <row r="277" spans="1:17" ht="63.75">
      <c r="A277" s="89">
        <v>512</v>
      </c>
      <c r="B277" s="89"/>
      <c r="C277" s="90" t="s">
        <v>783</v>
      </c>
      <c r="D277" s="145">
        <v>43609</v>
      </c>
      <c r="E277" s="85" t="s">
        <v>15</v>
      </c>
      <c r="F277" s="280">
        <v>1048279</v>
      </c>
      <c r="G277" s="89"/>
      <c r="H277" s="93" t="s">
        <v>11651</v>
      </c>
      <c r="I277" s="89"/>
      <c r="J277" s="89"/>
      <c r="K277" s="89"/>
      <c r="L277" s="89"/>
      <c r="M277" s="152">
        <v>7.29</v>
      </c>
      <c r="N277" s="152">
        <v>0</v>
      </c>
      <c r="O277" s="152">
        <v>50.01</v>
      </c>
      <c r="P277" s="152">
        <v>0</v>
      </c>
      <c r="Q277" s="89" t="s">
        <v>670</v>
      </c>
    </row>
    <row r="278" spans="1:17" ht="63.75">
      <c r="A278" s="89">
        <v>512</v>
      </c>
      <c r="B278" s="89"/>
      <c r="C278" s="90" t="s">
        <v>783</v>
      </c>
      <c r="D278" s="145">
        <v>43609</v>
      </c>
      <c r="E278" s="85" t="s">
        <v>15</v>
      </c>
      <c r="F278" s="280">
        <v>1048507</v>
      </c>
      <c r="G278" s="89"/>
      <c r="H278" s="93" t="s">
        <v>11652</v>
      </c>
      <c r="I278" s="89"/>
      <c r="J278" s="89"/>
      <c r="K278" s="89"/>
      <c r="L278" s="89"/>
      <c r="M278" s="152">
        <v>7.29</v>
      </c>
      <c r="N278" s="152">
        <v>0</v>
      </c>
      <c r="O278" s="152">
        <v>50.01</v>
      </c>
      <c r="P278" s="152">
        <v>0</v>
      </c>
      <c r="Q278" s="89" t="s">
        <v>670</v>
      </c>
    </row>
    <row r="279" spans="1:17" ht="51">
      <c r="A279" s="89" t="s">
        <v>556</v>
      </c>
      <c r="B279" s="89"/>
      <c r="C279" s="90" t="s">
        <v>616</v>
      </c>
      <c r="D279" s="145">
        <v>43609</v>
      </c>
      <c r="E279" s="85" t="s">
        <v>23</v>
      </c>
      <c r="F279" s="280">
        <v>18981</v>
      </c>
      <c r="G279" s="89"/>
      <c r="H279" s="93" t="s">
        <v>11653</v>
      </c>
      <c r="I279" s="89"/>
      <c r="J279" s="89"/>
      <c r="K279" s="89"/>
      <c r="L279" s="89"/>
      <c r="M279" s="152">
        <v>0</v>
      </c>
      <c r="N279" s="152">
        <v>0</v>
      </c>
      <c r="O279" s="152">
        <v>0</v>
      </c>
      <c r="P279" s="152">
        <v>0.01</v>
      </c>
      <c r="Q279" s="89" t="s">
        <v>670</v>
      </c>
    </row>
    <row r="280" spans="1:17" ht="63.75">
      <c r="A280" s="89">
        <v>512</v>
      </c>
      <c r="B280" s="89"/>
      <c r="C280" s="90" t="s">
        <v>783</v>
      </c>
      <c r="D280" s="145">
        <v>43612</v>
      </c>
      <c r="E280" s="85" t="s">
        <v>11</v>
      </c>
      <c r="F280" s="280">
        <v>955123</v>
      </c>
      <c r="G280" s="89"/>
      <c r="H280" s="93" t="s">
        <v>11654</v>
      </c>
      <c r="I280" s="89"/>
      <c r="J280" s="89"/>
      <c r="K280" s="89"/>
      <c r="L280" s="89"/>
      <c r="M280" s="152">
        <v>7.29</v>
      </c>
      <c r="N280" s="152">
        <v>0</v>
      </c>
      <c r="O280" s="152">
        <v>50.01</v>
      </c>
      <c r="P280" s="152">
        <v>0</v>
      </c>
      <c r="Q280" s="89" t="s">
        <v>670</v>
      </c>
    </row>
    <row r="281" spans="1:17" ht="63.75">
      <c r="A281" s="89">
        <v>512</v>
      </c>
      <c r="B281" s="89"/>
      <c r="C281" s="90" t="s">
        <v>783</v>
      </c>
      <c r="D281" s="145">
        <v>43613</v>
      </c>
      <c r="E281" s="85" t="s">
        <v>15</v>
      </c>
      <c r="F281" s="280">
        <v>1049940</v>
      </c>
      <c r="G281" s="89"/>
      <c r="H281" s="93" t="s">
        <v>11655</v>
      </c>
      <c r="I281" s="89"/>
      <c r="J281" s="89"/>
      <c r="K281" s="89"/>
      <c r="L281" s="89"/>
      <c r="M281" s="152">
        <v>7.29</v>
      </c>
      <c r="N281" s="152">
        <v>0</v>
      </c>
      <c r="O281" s="152">
        <v>50.01</v>
      </c>
      <c r="P281" s="152">
        <v>0</v>
      </c>
      <c r="Q281" s="89" t="s">
        <v>670</v>
      </c>
    </row>
    <row r="282" spans="1:17" ht="51">
      <c r="A282" s="89" t="s">
        <v>557</v>
      </c>
      <c r="B282" s="89"/>
      <c r="C282" s="90" t="s">
        <v>781</v>
      </c>
      <c r="D282" s="145">
        <v>43613</v>
      </c>
      <c r="E282" s="85" t="s">
        <v>20</v>
      </c>
      <c r="F282" s="280">
        <v>12249</v>
      </c>
      <c r="G282" s="89"/>
      <c r="H282" s="93" t="s">
        <v>11656</v>
      </c>
      <c r="I282" s="89"/>
      <c r="J282" s="89"/>
      <c r="K282" s="89"/>
      <c r="L282" s="89"/>
      <c r="M282" s="152">
        <v>9157.83</v>
      </c>
      <c r="N282" s="152">
        <v>0</v>
      </c>
      <c r="O282" s="152">
        <v>62822.71</v>
      </c>
      <c r="P282" s="152">
        <v>0</v>
      </c>
      <c r="Q282" s="89" t="s">
        <v>670</v>
      </c>
    </row>
    <row r="283" spans="1:17" ht="63.75">
      <c r="A283" s="89">
        <v>512</v>
      </c>
      <c r="B283" s="89"/>
      <c r="C283" s="90" t="s">
        <v>783</v>
      </c>
      <c r="D283" s="145">
        <v>43613</v>
      </c>
      <c r="E283" s="85" t="s">
        <v>15</v>
      </c>
      <c r="F283" s="280">
        <v>1050471</v>
      </c>
      <c r="G283" s="89"/>
      <c r="H283" s="93" t="s">
        <v>2860</v>
      </c>
      <c r="I283" s="89"/>
      <c r="J283" s="89"/>
      <c r="K283" s="89"/>
      <c r="L283" s="89"/>
      <c r="M283" s="152">
        <v>7.29</v>
      </c>
      <c r="N283" s="152">
        <v>0</v>
      </c>
      <c r="O283" s="152">
        <v>50.01</v>
      </c>
      <c r="P283" s="152">
        <v>0</v>
      </c>
      <c r="Q283" s="89" t="s">
        <v>670</v>
      </c>
    </row>
    <row r="284" spans="1:17" ht="63.75">
      <c r="A284" s="89">
        <v>512</v>
      </c>
      <c r="B284" s="89"/>
      <c r="C284" s="90" t="s">
        <v>783</v>
      </c>
      <c r="D284" s="145">
        <v>43613</v>
      </c>
      <c r="E284" s="85" t="s">
        <v>15</v>
      </c>
      <c r="F284" s="280">
        <v>1050473</v>
      </c>
      <c r="G284" s="89"/>
      <c r="H284" s="93" t="s">
        <v>11657</v>
      </c>
      <c r="I284" s="89"/>
      <c r="J284" s="89"/>
      <c r="K284" s="89"/>
      <c r="L284" s="89"/>
      <c r="M284" s="152">
        <v>7.29</v>
      </c>
      <c r="N284" s="152">
        <v>0</v>
      </c>
      <c r="O284" s="152">
        <v>50.01</v>
      </c>
      <c r="P284" s="152">
        <v>0</v>
      </c>
      <c r="Q284" s="89" t="s">
        <v>670</v>
      </c>
    </row>
    <row r="285" spans="1:17" ht="51">
      <c r="A285" s="89" t="s">
        <v>556</v>
      </c>
      <c r="B285" s="89"/>
      <c r="C285" s="90" t="s">
        <v>616</v>
      </c>
      <c r="D285" s="145">
        <v>43613</v>
      </c>
      <c r="E285" s="85" t="s">
        <v>23</v>
      </c>
      <c r="F285" s="280">
        <v>18989</v>
      </c>
      <c r="G285" s="89"/>
      <c r="H285" s="93" t="s">
        <v>11658</v>
      </c>
      <c r="I285" s="89"/>
      <c r="J285" s="89"/>
      <c r="K285" s="89"/>
      <c r="L285" s="89"/>
      <c r="M285" s="152">
        <v>0</v>
      </c>
      <c r="N285" s="152">
        <v>0</v>
      </c>
      <c r="O285" s="152">
        <v>0.01</v>
      </c>
      <c r="P285" s="152">
        <v>0</v>
      </c>
      <c r="Q285" s="89" t="s">
        <v>670</v>
      </c>
    </row>
    <row r="286" spans="1:17" ht="63.75">
      <c r="A286" s="89">
        <v>512</v>
      </c>
      <c r="B286" s="89"/>
      <c r="C286" s="90" t="s">
        <v>783</v>
      </c>
      <c r="D286" s="145">
        <v>43614</v>
      </c>
      <c r="E286" s="85" t="s">
        <v>3</v>
      </c>
      <c r="F286" s="280">
        <v>1745848</v>
      </c>
      <c r="G286" s="89"/>
      <c r="H286" s="93" t="s">
        <v>11659</v>
      </c>
      <c r="I286" s="89"/>
      <c r="J286" s="89"/>
      <c r="K286" s="89"/>
      <c r="L286" s="89"/>
      <c r="M286" s="152">
        <v>0</v>
      </c>
      <c r="N286" s="152">
        <v>7.29</v>
      </c>
      <c r="O286" s="152">
        <v>0</v>
      </c>
      <c r="P286" s="152">
        <v>50.01</v>
      </c>
      <c r="Q286" s="89" t="s">
        <v>670</v>
      </c>
    </row>
    <row r="287" spans="1:17" ht="63.75">
      <c r="A287" s="89">
        <v>512</v>
      </c>
      <c r="B287" s="89"/>
      <c r="C287" s="90" t="s">
        <v>783</v>
      </c>
      <c r="D287" s="145">
        <v>43614</v>
      </c>
      <c r="E287" s="85" t="s">
        <v>3</v>
      </c>
      <c r="F287" s="280">
        <v>1745852</v>
      </c>
      <c r="G287" s="89"/>
      <c r="H287" s="93" t="s">
        <v>11659</v>
      </c>
      <c r="I287" s="89"/>
      <c r="J287" s="89"/>
      <c r="K287" s="89"/>
      <c r="L287" s="89"/>
      <c r="M287" s="152">
        <v>0</v>
      </c>
      <c r="N287" s="152">
        <v>7.29</v>
      </c>
      <c r="O287" s="152">
        <v>0</v>
      </c>
      <c r="P287" s="152">
        <v>50.01</v>
      </c>
      <c r="Q287" s="89" t="s">
        <v>670</v>
      </c>
    </row>
    <row r="288" spans="1:17" ht="63.75">
      <c r="A288" s="89">
        <v>597</v>
      </c>
      <c r="B288" s="89"/>
      <c r="C288" s="90" t="s">
        <v>734</v>
      </c>
      <c r="D288" s="145">
        <v>43614</v>
      </c>
      <c r="E288" s="85" t="s">
        <v>6</v>
      </c>
      <c r="F288" s="280">
        <v>1051865</v>
      </c>
      <c r="G288" s="89"/>
      <c r="H288" s="93" t="s">
        <v>11660</v>
      </c>
      <c r="I288" s="89"/>
      <c r="J288" s="89"/>
      <c r="K288" s="89"/>
      <c r="L288" s="89"/>
      <c r="M288" s="152">
        <v>0</v>
      </c>
      <c r="N288" s="152">
        <v>26760</v>
      </c>
      <c r="O288" s="152">
        <v>0</v>
      </c>
      <c r="P288" s="152">
        <v>183573.6</v>
      </c>
      <c r="Q288" s="89" t="s">
        <v>670</v>
      </c>
    </row>
    <row r="289" spans="1:17" ht="63.75">
      <c r="A289" s="89">
        <v>597</v>
      </c>
      <c r="B289" s="89"/>
      <c r="C289" s="90" t="s">
        <v>734</v>
      </c>
      <c r="D289" s="145">
        <v>43614</v>
      </c>
      <c r="E289" s="85" t="s">
        <v>6</v>
      </c>
      <c r="F289" s="280">
        <v>1051867</v>
      </c>
      <c r="G289" s="89"/>
      <c r="H289" s="93" t="s">
        <v>11661</v>
      </c>
      <c r="I289" s="89"/>
      <c r="J289" s="89"/>
      <c r="K289" s="89"/>
      <c r="L289" s="89"/>
      <c r="M289" s="152">
        <v>0</v>
      </c>
      <c r="N289" s="152">
        <v>139248</v>
      </c>
      <c r="O289" s="152">
        <v>0</v>
      </c>
      <c r="P289" s="152">
        <v>955241.28</v>
      </c>
      <c r="Q289" s="89" t="s">
        <v>670</v>
      </c>
    </row>
    <row r="290" spans="1:17" ht="63.75">
      <c r="A290" s="89">
        <v>287</v>
      </c>
      <c r="B290" s="89"/>
      <c r="C290" s="90" t="s">
        <v>126</v>
      </c>
      <c r="D290" s="145">
        <v>43614</v>
      </c>
      <c r="E290" s="85" t="s">
        <v>6</v>
      </c>
      <c r="F290" s="280">
        <v>1051875</v>
      </c>
      <c r="G290" s="89"/>
      <c r="H290" s="93" t="s">
        <v>11662</v>
      </c>
      <c r="I290" s="89"/>
      <c r="J290" s="89"/>
      <c r="K290" s="89"/>
      <c r="L290" s="89"/>
      <c r="M290" s="152">
        <v>0</v>
      </c>
      <c r="N290" s="152">
        <v>1000000</v>
      </c>
      <c r="O290" s="152">
        <v>0</v>
      </c>
      <c r="P290" s="152">
        <v>6860000</v>
      </c>
      <c r="Q290" s="89" t="s">
        <v>670</v>
      </c>
    </row>
    <row r="291" spans="1:17" ht="51">
      <c r="A291" s="89" t="s">
        <v>556</v>
      </c>
      <c r="B291" s="89"/>
      <c r="C291" s="90" t="s">
        <v>616</v>
      </c>
      <c r="D291" s="145">
        <v>43614</v>
      </c>
      <c r="E291" s="85" t="s">
        <v>23</v>
      </c>
      <c r="F291" s="280">
        <v>18993</v>
      </c>
      <c r="G291" s="89"/>
      <c r="H291" s="93" t="s">
        <v>11663</v>
      </c>
      <c r="I291" s="89"/>
      <c r="J291" s="89"/>
      <c r="K291" s="89"/>
      <c r="L291" s="89"/>
      <c r="M291" s="152">
        <v>0</v>
      </c>
      <c r="N291" s="152">
        <v>0</v>
      </c>
      <c r="O291" s="152">
        <v>0.02</v>
      </c>
      <c r="P291" s="152">
        <v>0</v>
      </c>
      <c r="Q291" s="89" t="s">
        <v>670</v>
      </c>
    </row>
    <row r="292" spans="1:17" ht="63.75">
      <c r="A292" s="89">
        <v>86</v>
      </c>
      <c r="B292" s="89"/>
      <c r="C292" s="90" t="s">
        <v>56</v>
      </c>
      <c r="D292" s="145">
        <v>43615</v>
      </c>
      <c r="E292" s="85" t="s">
        <v>6</v>
      </c>
      <c r="F292" s="280">
        <v>1052489</v>
      </c>
      <c r="G292" s="89"/>
      <c r="H292" s="93" t="s">
        <v>11664</v>
      </c>
      <c r="I292" s="89"/>
      <c r="J292" s="89"/>
      <c r="K292" s="89"/>
      <c r="L292" s="89"/>
      <c r="M292" s="152">
        <v>0</v>
      </c>
      <c r="N292" s="152">
        <v>4000000</v>
      </c>
      <c r="O292" s="152">
        <v>0</v>
      </c>
      <c r="P292" s="152">
        <v>27440000</v>
      </c>
      <c r="Q292" s="89" t="s">
        <v>670</v>
      </c>
    </row>
    <row r="293" spans="1:17" ht="76.5">
      <c r="A293" s="89">
        <v>86</v>
      </c>
      <c r="B293" s="89"/>
      <c r="C293" s="90" t="s">
        <v>56</v>
      </c>
      <c r="D293" s="145">
        <v>43615</v>
      </c>
      <c r="E293" s="85" t="s">
        <v>11</v>
      </c>
      <c r="F293" s="280">
        <v>1052489</v>
      </c>
      <c r="G293" s="89"/>
      <c r="H293" s="93" t="s">
        <v>11665</v>
      </c>
      <c r="I293" s="89"/>
      <c r="J293" s="89"/>
      <c r="K293" s="89"/>
      <c r="L293" s="89"/>
      <c r="M293" s="152">
        <v>7.29</v>
      </c>
      <c r="N293" s="152">
        <v>0</v>
      </c>
      <c r="O293" s="152">
        <v>50.01</v>
      </c>
      <c r="P293" s="152">
        <v>0</v>
      </c>
      <c r="Q293" s="89" t="s">
        <v>670</v>
      </c>
    </row>
    <row r="294" spans="1:17" ht="63.75">
      <c r="A294" s="89">
        <v>512</v>
      </c>
      <c r="B294" s="89"/>
      <c r="C294" s="90" t="s">
        <v>783</v>
      </c>
      <c r="D294" s="145">
        <v>43615</v>
      </c>
      <c r="E294" s="85" t="s">
        <v>15</v>
      </c>
      <c r="F294" s="280">
        <v>1052615</v>
      </c>
      <c r="G294" s="89"/>
      <c r="H294" s="93" t="s">
        <v>4517</v>
      </c>
      <c r="I294" s="89"/>
      <c r="J294" s="89"/>
      <c r="K294" s="89"/>
      <c r="L294" s="89"/>
      <c r="M294" s="152">
        <v>7.29</v>
      </c>
      <c r="N294" s="152">
        <v>0</v>
      </c>
      <c r="O294" s="152">
        <v>50.01</v>
      </c>
      <c r="P294" s="152">
        <v>0</v>
      </c>
      <c r="Q294" s="89" t="s">
        <v>670</v>
      </c>
    </row>
    <row r="295" spans="1:17" ht="63.75">
      <c r="A295" s="89">
        <v>86</v>
      </c>
      <c r="B295" s="89"/>
      <c r="C295" s="90" t="s">
        <v>56</v>
      </c>
      <c r="D295" s="145">
        <v>43615</v>
      </c>
      <c r="E295" s="85" t="s">
        <v>6</v>
      </c>
      <c r="F295" s="280">
        <v>1053011</v>
      </c>
      <c r="G295" s="89"/>
      <c r="H295" s="93" t="s">
        <v>11666</v>
      </c>
      <c r="I295" s="89"/>
      <c r="J295" s="89"/>
      <c r="K295" s="89"/>
      <c r="L295" s="89"/>
      <c r="M295" s="152">
        <v>0</v>
      </c>
      <c r="N295" s="152">
        <v>1000000</v>
      </c>
      <c r="O295" s="152">
        <v>0</v>
      </c>
      <c r="P295" s="152">
        <v>6860000</v>
      </c>
      <c r="Q295" s="89" t="s">
        <v>670</v>
      </c>
    </row>
    <row r="296" spans="1:17" ht="63.75">
      <c r="A296" s="89">
        <v>86</v>
      </c>
      <c r="B296" s="89"/>
      <c r="C296" s="90" t="s">
        <v>56</v>
      </c>
      <c r="D296" s="145">
        <v>43615</v>
      </c>
      <c r="E296" s="85" t="s">
        <v>11</v>
      </c>
      <c r="F296" s="280">
        <v>1053011</v>
      </c>
      <c r="G296" s="89"/>
      <c r="H296" s="93" t="s">
        <v>11667</v>
      </c>
      <c r="I296" s="89"/>
      <c r="J296" s="89"/>
      <c r="K296" s="89"/>
      <c r="L296" s="89"/>
      <c r="M296" s="152">
        <v>7.29</v>
      </c>
      <c r="N296" s="152">
        <v>0</v>
      </c>
      <c r="O296" s="152">
        <v>50.01</v>
      </c>
      <c r="P296" s="152">
        <v>0</v>
      </c>
      <c r="Q296" s="89" t="s">
        <v>670</v>
      </c>
    </row>
    <row r="297" spans="1:17" ht="51">
      <c r="A297" s="89">
        <v>291</v>
      </c>
      <c r="B297" s="89"/>
      <c r="C297" s="90" t="s">
        <v>129</v>
      </c>
      <c r="D297" s="145">
        <v>43616</v>
      </c>
      <c r="E297" s="85" t="s">
        <v>3</v>
      </c>
      <c r="F297" s="280">
        <v>1746752</v>
      </c>
      <c r="G297" s="89"/>
      <c r="H297" s="93" t="s">
        <v>11668</v>
      </c>
      <c r="I297" s="89"/>
      <c r="J297" s="89"/>
      <c r="K297" s="89"/>
      <c r="L297" s="89"/>
      <c r="M297" s="152">
        <v>0</v>
      </c>
      <c r="N297" s="152">
        <v>0.03</v>
      </c>
      <c r="O297" s="152">
        <v>0</v>
      </c>
      <c r="P297" s="152">
        <v>0.21</v>
      </c>
      <c r="Q297" s="89" t="s">
        <v>670</v>
      </c>
    </row>
    <row r="298" spans="1:17" ht="63.75">
      <c r="A298" s="89">
        <v>512</v>
      </c>
      <c r="B298" s="89"/>
      <c r="C298" s="90" t="s">
        <v>783</v>
      </c>
      <c r="D298" s="145">
        <v>43616</v>
      </c>
      <c r="E298" s="85" t="s">
        <v>15</v>
      </c>
      <c r="F298" s="280">
        <v>1053934</v>
      </c>
      <c r="G298" s="89"/>
      <c r="H298" s="93" t="s">
        <v>11669</v>
      </c>
      <c r="I298" s="89"/>
      <c r="J298" s="89"/>
      <c r="K298" s="89"/>
      <c r="L298" s="89"/>
      <c r="M298" s="152">
        <v>7.29</v>
      </c>
      <c r="N298" s="152">
        <v>0</v>
      </c>
      <c r="O298" s="152">
        <v>50.01</v>
      </c>
      <c r="P298" s="152">
        <v>0</v>
      </c>
      <c r="Q298" s="89" t="s">
        <v>670</v>
      </c>
    </row>
    <row r="299" spans="1:17" ht="63.75">
      <c r="A299" s="89">
        <v>512</v>
      </c>
      <c r="B299" s="89"/>
      <c r="C299" s="90" t="s">
        <v>783</v>
      </c>
      <c r="D299" s="145">
        <v>43616</v>
      </c>
      <c r="E299" s="85" t="s">
        <v>15</v>
      </c>
      <c r="F299" s="280">
        <v>1053932</v>
      </c>
      <c r="G299" s="89"/>
      <c r="H299" s="93" t="s">
        <v>11670</v>
      </c>
      <c r="I299" s="89"/>
      <c r="J299" s="89"/>
      <c r="K299" s="89"/>
      <c r="L299" s="89"/>
      <c r="M299" s="152">
        <v>7.29</v>
      </c>
      <c r="N299" s="152">
        <v>0</v>
      </c>
      <c r="O299" s="152">
        <v>50.01</v>
      </c>
      <c r="P299" s="152">
        <v>0</v>
      </c>
      <c r="Q299" s="89" t="s">
        <v>670</v>
      </c>
    </row>
    <row r="300" spans="1:17" ht="63.75">
      <c r="A300" s="89">
        <v>512</v>
      </c>
      <c r="B300" s="89"/>
      <c r="C300" s="90" t="s">
        <v>783</v>
      </c>
      <c r="D300" s="145">
        <v>43616</v>
      </c>
      <c r="E300" s="85" t="s">
        <v>15</v>
      </c>
      <c r="F300" s="280">
        <v>1053936</v>
      </c>
      <c r="G300" s="89"/>
      <c r="H300" s="93" t="s">
        <v>759</v>
      </c>
      <c r="I300" s="89"/>
      <c r="J300" s="89"/>
      <c r="K300" s="89"/>
      <c r="L300" s="89"/>
      <c r="M300" s="152">
        <v>7.29</v>
      </c>
      <c r="N300" s="152">
        <v>0</v>
      </c>
      <c r="O300" s="152">
        <v>50.01</v>
      </c>
      <c r="P300" s="152">
        <v>0</v>
      </c>
      <c r="Q300" s="89" t="s">
        <v>670</v>
      </c>
    </row>
    <row r="301" spans="1:17" ht="63.75">
      <c r="A301" s="89">
        <v>512</v>
      </c>
      <c r="B301" s="89"/>
      <c r="C301" s="90" t="s">
        <v>783</v>
      </c>
      <c r="D301" s="145">
        <v>43616</v>
      </c>
      <c r="E301" s="85" t="s">
        <v>15</v>
      </c>
      <c r="F301" s="280">
        <v>1054460</v>
      </c>
      <c r="G301" s="89"/>
      <c r="H301" s="93" t="s">
        <v>11671</v>
      </c>
      <c r="I301" s="89"/>
      <c r="J301" s="89"/>
      <c r="K301" s="89"/>
      <c r="L301" s="89"/>
      <c r="M301" s="152">
        <v>7.29</v>
      </c>
      <c r="N301" s="152">
        <v>0</v>
      </c>
      <c r="O301" s="152">
        <v>50.01</v>
      </c>
      <c r="P301" s="152">
        <v>0</v>
      </c>
      <c r="Q301" s="89" t="s">
        <v>670</v>
      </c>
    </row>
    <row r="302" spans="1:17">
      <c r="A302" s="210"/>
      <c r="B302" s="210"/>
      <c r="C302" s="211"/>
      <c r="D302" s="224"/>
      <c r="E302" s="225"/>
      <c r="F302" s="225"/>
      <c r="G302" s="210"/>
      <c r="H302" s="212"/>
      <c r="I302" s="210"/>
      <c r="J302" s="210"/>
      <c r="K302" s="210"/>
      <c r="L302" s="210"/>
      <c r="M302" s="213"/>
      <c r="N302" s="213"/>
      <c r="O302" s="213"/>
      <c r="P302" s="213"/>
      <c r="Q302" s="210"/>
    </row>
    <row r="303" spans="1:17">
      <c r="H303" s="359" t="s">
        <v>571</v>
      </c>
      <c r="I303" s="359"/>
      <c r="J303" s="359"/>
      <c r="K303" s="359"/>
      <c r="L303" s="359"/>
      <c r="M303" s="157">
        <f>+SUBTOTAL(9,M10:M301)</f>
        <v>55806859.149999939</v>
      </c>
      <c r="N303" s="157">
        <f>+SUBTOTAL(9,N10:N301)</f>
        <v>258935098.73999995</v>
      </c>
      <c r="O303" s="157">
        <f>+SUBTOTAL(9,O10:O301)</f>
        <v>382835054.14999926</v>
      </c>
      <c r="P303" s="157">
        <f>+SUBTOTAL(9,P10:P301)</f>
        <v>1776294777.8899989</v>
      </c>
    </row>
    <row r="305" spans="1:17">
      <c r="A305" s="210"/>
      <c r="B305" s="210"/>
      <c r="C305" s="211"/>
      <c r="D305" s="210"/>
      <c r="E305" s="210"/>
      <c r="F305" s="210"/>
      <c r="G305" s="210"/>
      <c r="H305" s="210"/>
      <c r="I305" s="212"/>
      <c r="J305" s="210"/>
      <c r="K305" s="210"/>
      <c r="L305" s="210"/>
      <c r="M305" s="210"/>
      <c r="N305" s="213"/>
      <c r="O305" s="213"/>
      <c r="P305" s="210"/>
      <c r="Q305" s="83"/>
    </row>
    <row r="306" spans="1:17">
      <c r="A306" s="210"/>
      <c r="B306" s="210"/>
      <c r="C306" s="211"/>
      <c r="D306" s="210"/>
      <c r="E306" s="210"/>
      <c r="F306" s="210"/>
      <c r="G306" s="210"/>
      <c r="H306" s="210"/>
      <c r="I306" s="212"/>
      <c r="J306" s="210"/>
      <c r="K306" s="210"/>
      <c r="L306" s="210"/>
      <c r="M306" s="210"/>
      <c r="N306" s="213"/>
      <c r="O306" s="213"/>
      <c r="P306" s="210"/>
      <c r="Q306" s="83"/>
    </row>
    <row r="307" spans="1:17">
      <c r="A307" s="210"/>
      <c r="B307" s="210"/>
      <c r="C307" s="211"/>
      <c r="D307" s="210"/>
      <c r="E307" s="210"/>
      <c r="F307" s="210"/>
      <c r="G307" s="210"/>
      <c r="H307" s="210"/>
      <c r="I307" s="212"/>
      <c r="J307" s="210"/>
      <c r="K307" s="210"/>
      <c r="L307" s="210"/>
      <c r="M307" s="210"/>
      <c r="N307" s="213"/>
      <c r="O307" s="213"/>
      <c r="P307" s="210"/>
      <c r="Q307" s="83"/>
    </row>
    <row r="308" spans="1:17">
      <c r="A308" s="210"/>
      <c r="B308" s="210"/>
      <c r="C308" s="211"/>
      <c r="D308" s="210"/>
      <c r="E308" s="210"/>
      <c r="F308" s="210"/>
      <c r="G308" s="210"/>
      <c r="H308" s="210"/>
      <c r="I308" s="212"/>
      <c r="J308" s="210"/>
      <c r="K308" s="210"/>
      <c r="L308" s="210"/>
      <c r="M308" s="210"/>
      <c r="N308" s="213"/>
      <c r="O308" s="213"/>
      <c r="P308" s="210"/>
      <c r="Q308" s="83"/>
    </row>
    <row r="309" spans="1:17">
      <c r="A309" s="210"/>
      <c r="B309" s="210"/>
      <c r="C309" s="211"/>
      <c r="D309" s="210"/>
      <c r="E309" s="210"/>
      <c r="F309" s="210"/>
      <c r="G309" s="210"/>
      <c r="H309" s="210"/>
      <c r="I309" s="212"/>
      <c r="J309" s="210"/>
      <c r="K309" s="210"/>
      <c r="L309" s="210"/>
      <c r="M309" s="210"/>
      <c r="N309" s="213"/>
      <c r="O309" s="213"/>
      <c r="P309" s="210"/>
      <c r="Q309" s="83"/>
    </row>
    <row r="310" spans="1:17" s="98" customFormat="1">
      <c r="A310" s="210"/>
      <c r="B310" s="210"/>
      <c r="C310" s="211"/>
      <c r="D310" s="210"/>
      <c r="E310" s="210"/>
      <c r="F310" s="210"/>
      <c r="G310" s="210"/>
      <c r="H310" s="210"/>
      <c r="I310" s="212"/>
      <c r="J310" s="210"/>
      <c r="K310" s="210"/>
      <c r="L310" s="210"/>
      <c r="M310" s="210"/>
      <c r="N310" s="213"/>
      <c r="O310" s="213"/>
      <c r="P310" s="210"/>
    </row>
    <row r="311" spans="1:17" s="98" customFormat="1">
      <c r="A311" s="210"/>
      <c r="B311" s="210"/>
      <c r="C311" s="211"/>
      <c r="D311" s="210"/>
      <c r="E311" s="210"/>
      <c r="F311" s="210"/>
      <c r="G311" s="210"/>
      <c r="H311" s="210"/>
      <c r="I311" s="212"/>
      <c r="J311" s="210"/>
      <c r="K311" s="210"/>
      <c r="L311" s="210"/>
      <c r="M311" s="213"/>
      <c r="N311" s="213"/>
      <c r="O311" s="210"/>
    </row>
    <row r="312" spans="1:17" s="98" customFormat="1">
      <c r="A312" s="210"/>
      <c r="B312" s="210"/>
      <c r="C312" s="353"/>
      <c r="D312" s="353"/>
      <c r="E312" s="353"/>
      <c r="F312" s="250"/>
      <c r="G312" s="250"/>
      <c r="H312" s="253"/>
      <c r="J312" s="250"/>
      <c r="K312" s="250"/>
      <c r="L312" s="250"/>
      <c r="M312" s="354"/>
      <c r="N312" s="354"/>
      <c r="O312" s="354"/>
    </row>
    <row r="313" spans="1:17" s="98" customFormat="1">
      <c r="A313" s="210"/>
      <c r="B313" s="210"/>
      <c r="C313" s="211"/>
      <c r="D313" s="217"/>
      <c r="E313" s="210"/>
      <c r="F313" s="210"/>
      <c r="G313" s="210"/>
      <c r="H313" s="212"/>
      <c r="I313" s="210"/>
      <c r="J313" s="210"/>
      <c r="K313" s="210"/>
      <c r="L313" s="210"/>
      <c r="M313" s="213"/>
      <c r="N313" s="213"/>
      <c r="O313" s="213"/>
      <c r="P313" s="213"/>
      <c r="Q313" s="210"/>
    </row>
  </sheetData>
  <sheetProtection algorithmName="SHA-512" hashValue="BN0eYmvzb4H5IIElm5QKdMr+vVnZEuIjwv3bv9wifD59xdQbyOP9K8N/wMGYcLRrwfIhLzDXv6Iu0GVmxjDveg==" saltValue="4Fm294m7IU6X8+PYPQEmqA==" spinCount="100000" sheet="1" objects="1" scenarios="1" formatCells="0" formatColumns="0" formatRows="0" insertColumns="0" insertRows="0" insertHyperlinks="0" sort="0" autoFilter="0" pivotTables="0"/>
  <protectedRanges>
    <protectedRange sqref="B10:B302" name="Rango2"/>
    <protectedRange sqref="I10:L302" name="Rango1"/>
    <protectedRange sqref="G10:G302" name="Rango3"/>
  </protectedRanges>
  <autoFilter ref="A8:Q301"/>
  <mergeCells count="24">
    <mergeCell ref="A8:A9"/>
    <mergeCell ref="B8:B9"/>
    <mergeCell ref="D8:D9"/>
    <mergeCell ref="E8:E9"/>
    <mergeCell ref="F8:F9"/>
    <mergeCell ref="G8:G9"/>
    <mergeCell ref="H8:H9"/>
    <mergeCell ref="H303:L303"/>
    <mergeCell ref="C312:E312"/>
    <mergeCell ref="M312:O312"/>
    <mergeCell ref="C8:C9"/>
    <mergeCell ref="Q8:Q9"/>
    <mergeCell ref="N8:N9"/>
    <mergeCell ref="P8:P9"/>
    <mergeCell ref="M7:N7"/>
    <mergeCell ref="I8:I9"/>
    <mergeCell ref="J8:J9"/>
    <mergeCell ref="K8:K9"/>
    <mergeCell ref="O7:P7"/>
    <mergeCell ref="M8:M9"/>
    <mergeCell ref="O8:O9"/>
    <mergeCell ref="L8:L9"/>
    <mergeCell ref="I7:J7"/>
    <mergeCell ref="K7:L7"/>
  </mergeCells>
  <pageMargins left="0.31496062992125984" right="0.19685039370078741" top="0.31496062992125984" bottom="0.74803149606299213" header="0.31496062992125984" footer="0.31496062992125984"/>
  <pageSetup scale="5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P118"/>
  <sheetViews>
    <sheetView view="pageBreakPreview" zoomScaleNormal="85" zoomScaleSheetLayoutView="100" workbookViewId="0">
      <pane ySplit="8" topLeftCell="A9" activePane="bottomLeft" state="frozen"/>
      <selection activeCell="D26" sqref="D26"/>
      <selection pane="bottomLeft" activeCell="A2" sqref="A2"/>
    </sheetView>
  </sheetViews>
  <sheetFormatPr baseColWidth="10" defaultRowHeight="12.75"/>
  <cols>
    <col min="1" max="1" width="6.140625" style="116" customWidth="1"/>
    <col min="2" max="2" width="4.140625" style="116" bestFit="1" customWidth="1"/>
    <col min="3" max="3" width="30.7109375" style="265" customWidth="1"/>
    <col min="4" max="4" width="11.5703125" style="169" bestFit="1" customWidth="1"/>
    <col min="5" max="5" width="9.7109375" style="87" customWidth="1"/>
    <col min="6" max="6" width="11.7109375" style="87" customWidth="1"/>
    <col min="7" max="7" width="60.28515625" style="149" customWidth="1"/>
    <col min="8" max="12" width="6.7109375" style="83" customWidth="1"/>
    <col min="13" max="13" width="16.42578125" style="153" customWidth="1"/>
    <col min="14" max="14" width="15.85546875" style="153" bestFit="1" customWidth="1"/>
    <col min="15" max="15" width="17.28515625" style="153" customWidth="1"/>
    <col min="16" max="16384" width="11.42578125" style="83"/>
  </cols>
  <sheetData>
    <row r="1" spans="1:15">
      <c r="A1" s="160" t="s">
        <v>723</v>
      </c>
      <c r="B1" s="160"/>
      <c r="C1" s="190"/>
      <c r="D1" s="180"/>
      <c r="E1" s="180"/>
      <c r="F1" s="180"/>
      <c r="G1" s="160"/>
      <c r="H1" s="160"/>
      <c r="I1" s="160"/>
      <c r="J1" s="160"/>
      <c r="K1" s="160"/>
      <c r="L1" s="160"/>
      <c r="M1" s="172"/>
      <c r="N1" s="172"/>
      <c r="O1" s="172"/>
    </row>
    <row r="2" spans="1:15">
      <c r="A2" s="160" t="s">
        <v>35</v>
      </c>
      <c r="B2" s="160"/>
      <c r="C2" s="190"/>
      <c r="D2" s="180"/>
      <c r="E2" s="180"/>
      <c r="F2" s="180"/>
      <c r="G2" s="160"/>
      <c r="H2" s="160"/>
      <c r="I2" s="160"/>
      <c r="J2" s="160"/>
      <c r="K2" s="160"/>
      <c r="L2" s="160"/>
      <c r="M2" s="172"/>
      <c r="N2" s="172"/>
      <c r="O2" s="172"/>
    </row>
    <row r="3" spans="1:15">
      <c r="A3" s="160" t="s">
        <v>36</v>
      </c>
      <c r="B3" s="160"/>
      <c r="C3" s="190"/>
      <c r="D3" s="180"/>
      <c r="E3" s="180"/>
      <c r="F3" s="180"/>
      <c r="G3" s="160"/>
      <c r="H3" s="160"/>
      <c r="I3" s="160"/>
      <c r="J3" s="160"/>
      <c r="K3" s="160"/>
      <c r="L3" s="160"/>
      <c r="M3" s="172"/>
      <c r="N3" s="172"/>
      <c r="O3" s="172"/>
    </row>
    <row r="4" spans="1:15">
      <c r="A4" s="160" t="str">
        <f>+'CUT MN'!A4</f>
        <v>CORRESPONDIENTE AL PERIODO DE ENERO A MAYO DE 2019</v>
      </c>
      <c r="B4" s="160"/>
      <c r="C4" s="190"/>
      <c r="D4" s="180"/>
      <c r="E4" s="180"/>
      <c r="F4" s="180"/>
      <c r="G4" s="160"/>
      <c r="H4" s="160"/>
      <c r="I4" s="160"/>
      <c r="J4" s="160"/>
      <c r="K4" s="160"/>
      <c r="L4" s="160"/>
      <c r="M4" s="172"/>
      <c r="N4" s="172"/>
      <c r="O4" s="172"/>
    </row>
    <row r="5" spans="1:15">
      <c r="A5" s="86" t="str">
        <f>+'CUT MN'!A5</f>
        <v>ACTUALIZADO AL : 6 de Junio de 2019</v>
      </c>
      <c r="B5" s="86"/>
      <c r="C5" s="191"/>
      <c r="D5" s="181"/>
      <c r="E5" s="181"/>
      <c r="F5" s="181"/>
      <c r="G5" s="86"/>
      <c r="H5" s="86"/>
      <c r="I5" s="86"/>
      <c r="J5" s="86"/>
      <c r="K5" s="86"/>
      <c r="L5" s="86"/>
      <c r="M5" s="186"/>
      <c r="N5" s="186"/>
      <c r="O5" s="186"/>
    </row>
    <row r="6" spans="1:15">
      <c r="A6" s="77"/>
      <c r="B6" s="99"/>
      <c r="C6" s="261"/>
      <c r="D6" s="101"/>
      <c r="E6" s="100"/>
      <c r="F6" s="100"/>
      <c r="G6" s="146"/>
      <c r="H6" s="102"/>
      <c r="I6" s="102"/>
      <c r="J6" s="102"/>
      <c r="K6" s="102"/>
      <c r="L6" s="102"/>
      <c r="M6" s="103"/>
      <c r="N6" s="103"/>
      <c r="O6" s="154"/>
    </row>
    <row r="7" spans="1:15">
      <c r="A7" s="105"/>
      <c r="B7" s="105"/>
      <c r="C7" s="262"/>
      <c r="D7" s="106"/>
      <c r="E7" s="105"/>
      <c r="F7" s="105"/>
      <c r="G7" s="147"/>
      <c r="H7" s="351" t="s">
        <v>691</v>
      </c>
      <c r="I7" s="351"/>
      <c r="J7" s="351" t="s">
        <v>690</v>
      </c>
      <c r="K7" s="351"/>
      <c r="L7" s="162"/>
      <c r="M7" s="151"/>
      <c r="N7" s="151"/>
      <c r="O7" s="155"/>
    </row>
    <row r="8" spans="1:15" ht="25.5">
      <c r="A8" s="276" t="s">
        <v>692</v>
      </c>
      <c r="B8" s="276" t="s">
        <v>693</v>
      </c>
      <c r="C8" s="275" t="s">
        <v>703</v>
      </c>
      <c r="D8" s="111" t="s">
        <v>705</v>
      </c>
      <c r="E8" s="110" t="s">
        <v>567</v>
      </c>
      <c r="F8" s="110" t="s">
        <v>568</v>
      </c>
      <c r="G8" s="110" t="s">
        <v>39</v>
      </c>
      <c r="H8" s="276" t="s">
        <v>695</v>
      </c>
      <c r="I8" s="276" t="s">
        <v>696</v>
      </c>
      <c r="J8" s="276" t="s">
        <v>694</v>
      </c>
      <c r="K8" s="276" t="s">
        <v>697</v>
      </c>
      <c r="L8" s="161" t="s">
        <v>722</v>
      </c>
      <c r="M8" s="277" t="s">
        <v>698</v>
      </c>
      <c r="N8" s="277" t="s">
        <v>699</v>
      </c>
      <c r="O8" s="112" t="s">
        <v>702</v>
      </c>
    </row>
    <row r="9" spans="1:15" ht="51">
      <c r="A9" s="113" t="s">
        <v>554</v>
      </c>
      <c r="B9" s="207">
        <v>1</v>
      </c>
      <c r="C9" s="90" t="s">
        <v>616</v>
      </c>
      <c r="D9" s="114">
        <v>43476</v>
      </c>
      <c r="E9" s="113">
        <v>109</v>
      </c>
      <c r="F9" s="113" t="s">
        <v>749</v>
      </c>
      <c r="G9" s="115" t="s">
        <v>2867</v>
      </c>
      <c r="H9" s="115"/>
      <c r="I9" s="115"/>
      <c r="J9" s="115"/>
      <c r="K9" s="115"/>
      <c r="L9" s="115"/>
      <c r="M9" s="187">
        <v>537.37</v>
      </c>
      <c r="N9" s="187">
        <v>0</v>
      </c>
      <c r="O9" s="188">
        <v>537.37</v>
      </c>
    </row>
    <row r="10" spans="1:15" ht="51">
      <c r="A10" s="113" t="s">
        <v>556</v>
      </c>
      <c r="B10" s="207">
        <v>2</v>
      </c>
      <c r="C10" s="90" t="s">
        <v>616</v>
      </c>
      <c r="D10" s="114">
        <v>43482</v>
      </c>
      <c r="E10" s="113">
        <v>240</v>
      </c>
      <c r="F10" s="113" t="s">
        <v>642</v>
      </c>
      <c r="G10" s="115" t="s">
        <v>2869</v>
      </c>
      <c r="H10" s="115"/>
      <c r="I10" s="115"/>
      <c r="J10" s="115"/>
      <c r="K10" s="115"/>
      <c r="L10" s="115"/>
      <c r="M10" s="187">
        <v>4818.4799999999996</v>
      </c>
      <c r="N10" s="187">
        <v>0</v>
      </c>
      <c r="O10" s="188">
        <v>4818.4799999999996</v>
      </c>
    </row>
    <row r="11" spans="1:15" ht="51">
      <c r="A11" s="113" t="s">
        <v>554</v>
      </c>
      <c r="B11" s="207">
        <v>1</v>
      </c>
      <c r="C11" s="90" t="s">
        <v>616</v>
      </c>
      <c r="D11" s="114">
        <v>43490</v>
      </c>
      <c r="E11" s="113">
        <v>308</v>
      </c>
      <c r="F11" s="113" t="s">
        <v>1420</v>
      </c>
      <c r="G11" s="115" t="s">
        <v>2870</v>
      </c>
      <c r="H11" s="115"/>
      <c r="I11" s="115"/>
      <c r="J11" s="115"/>
      <c r="K11" s="115"/>
      <c r="L11" s="115"/>
      <c r="M11" s="187">
        <v>211020.26</v>
      </c>
      <c r="N11" s="187">
        <v>0</v>
      </c>
      <c r="O11" s="188">
        <v>211020.26</v>
      </c>
    </row>
    <row r="12" spans="1:15" ht="51">
      <c r="A12" s="113" t="s">
        <v>556</v>
      </c>
      <c r="B12" s="207">
        <v>2</v>
      </c>
      <c r="C12" s="90" t="s">
        <v>616</v>
      </c>
      <c r="D12" s="114">
        <v>43493</v>
      </c>
      <c r="E12" s="113">
        <v>326</v>
      </c>
      <c r="F12" s="113" t="s">
        <v>642</v>
      </c>
      <c r="G12" s="115" t="s">
        <v>2871</v>
      </c>
      <c r="H12" s="115"/>
      <c r="I12" s="115"/>
      <c r="J12" s="115"/>
      <c r="K12" s="115"/>
      <c r="L12" s="115"/>
      <c r="M12" s="187">
        <v>637.89</v>
      </c>
      <c r="N12" s="187">
        <v>0</v>
      </c>
      <c r="O12" s="188">
        <v>637.89</v>
      </c>
    </row>
    <row r="13" spans="1:15" ht="51">
      <c r="A13" s="113" t="s">
        <v>554</v>
      </c>
      <c r="B13" s="207">
        <v>1</v>
      </c>
      <c r="C13" s="90" t="s">
        <v>616</v>
      </c>
      <c r="D13" s="114">
        <v>43493</v>
      </c>
      <c r="E13" s="113">
        <v>327</v>
      </c>
      <c r="F13" s="113" t="s">
        <v>749</v>
      </c>
      <c r="G13" s="115" t="s">
        <v>2872</v>
      </c>
      <c r="H13" s="115"/>
      <c r="I13" s="115"/>
      <c r="J13" s="115"/>
      <c r="K13" s="115"/>
      <c r="L13" s="115"/>
      <c r="M13" s="187">
        <v>509.44</v>
      </c>
      <c r="N13" s="187">
        <v>0</v>
      </c>
      <c r="O13" s="188">
        <v>509.44</v>
      </c>
    </row>
    <row r="14" spans="1:15" ht="51">
      <c r="A14" s="113" t="s">
        <v>554</v>
      </c>
      <c r="B14" s="207">
        <v>1</v>
      </c>
      <c r="C14" s="90" t="s">
        <v>616</v>
      </c>
      <c r="D14" s="114">
        <v>43503</v>
      </c>
      <c r="E14" s="113">
        <v>658</v>
      </c>
      <c r="F14" s="113" t="s">
        <v>749</v>
      </c>
      <c r="G14" s="115" t="s">
        <v>4549</v>
      </c>
      <c r="H14" s="115"/>
      <c r="I14" s="115"/>
      <c r="J14" s="115"/>
      <c r="K14" s="115"/>
      <c r="L14" s="115"/>
      <c r="M14" s="187">
        <v>57.28</v>
      </c>
      <c r="N14" s="187">
        <v>0</v>
      </c>
      <c r="O14" s="188">
        <v>57.28</v>
      </c>
    </row>
    <row r="15" spans="1:15" ht="51">
      <c r="A15" s="113" t="s">
        <v>554</v>
      </c>
      <c r="B15" s="207">
        <v>1</v>
      </c>
      <c r="C15" s="90" t="s">
        <v>616</v>
      </c>
      <c r="D15" s="114">
        <v>43524</v>
      </c>
      <c r="E15" s="113">
        <v>1198</v>
      </c>
      <c r="F15" s="113" t="s">
        <v>749</v>
      </c>
      <c r="G15" s="115" t="s">
        <v>4551</v>
      </c>
      <c r="H15" s="115"/>
      <c r="I15" s="115"/>
      <c r="J15" s="115"/>
      <c r="K15" s="115"/>
      <c r="L15" s="115"/>
      <c r="M15" s="187">
        <v>646.44000000000005</v>
      </c>
      <c r="N15" s="187">
        <v>0</v>
      </c>
      <c r="O15" s="188">
        <v>646.44000000000005</v>
      </c>
    </row>
    <row r="16" spans="1:15" ht="51">
      <c r="A16" s="113" t="s">
        <v>554</v>
      </c>
      <c r="B16" s="207">
        <v>1</v>
      </c>
      <c r="C16" s="90" t="s">
        <v>616</v>
      </c>
      <c r="D16" s="114">
        <v>43560</v>
      </c>
      <c r="E16" s="113">
        <v>1803</v>
      </c>
      <c r="F16" s="113" t="s">
        <v>1420</v>
      </c>
      <c r="G16" s="115" t="s">
        <v>7986</v>
      </c>
      <c r="H16" s="115"/>
      <c r="I16" s="115"/>
      <c r="J16" s="115"/>
      <c r="K16" s="115"/>
      <c r="L16" s="115"/>
      <c r="M16" s="187">
        <v>386037.08</v>
      </c>
      <c r="N16" s="187">
        <v>0</v>
      </c>
      <c r="O16" s="188">
        <v>386037.08</v>
      </c>
    </row>
    <row r="17" spans="1:15" ht="38.25">
      <c r="A17" s="113">
        <v>283</v>
      </c>
      <c r="B17" s="207">
        <v>2</v>
      </c>
      <c r="C17" s="90" t="s">
        <v>125</v>
      </c>
      <c r="D17" s="114">
        <v>43560</v>
      </c>
      <c r="E17" s="113">
        <v>1805</v>
      </c>
      <c r="F17" s="113" t="s">
        <v>7987</v>
      </c>
      <c r="G17" s="115" t="s">
        <v>7988</v>
      </c>
      <c r="H17" s="115"/>
      <c r="I17" s="115"/>
      <c r="J17" s="115"/>
      <c r="K17" s="115"/>
      <c r="L17" s="115"/>
      <c r="M17" s="187">
        <v>1695.59</v>
      </c>
      <c r="N17" s="187">
        <v>0</v>
      </c>
      <c r="O17" s="188">
        <v>1695.59</v>
      </c>
    </row>
    <row r="18" spans="1:15" ht="51">
      <c r="A18" s="113">
        <v>225</v>
      </c>
      <c r="B18" s="207">
        <v>2</v>
      </c>
      <c r="C18" s="90" t="s">
        <v>106</v>
      </c>
      <c r="D18" s="114">
        <v>43560</v>
      </c>
      <c r="E18" s="113">
        <v>1806</v>
      </c>
      <c r="F18" s="113" t="s">
        <v>7989</v>
      </c>
      <c r="G18" s="115" t="s">
        <v>7990</v>
      </c>
      <c r="H18" s="115"/>
      <c r="I18" s="115"/>
      <c r="J18" s="115"/>
      <c r="K18" s="115"/>
      <c r="L18" s="115"/>
      <c r="M18" s="187">
        <v>0.09</v>
      </c>
      <c r="N18" s="187">
        <v>0</v>
      </c>
      <c r="O18" s="188">
        <v>0.09</v>
      </c>
    </row>
    <row r="19" spans="1:15" ht="51">
      <c r="A19" s="113" t="s">
        <v>554</v>
      </c>
      <c r="B19" s="207">
        <v>1</v>
      </c>
      <c r="C19" s="90" t="s">
        <v>616</v>
      </c>
      <c r="D19" s="114">
        <v>43570</v>
      </c>
      <c r="E19" s="113">
        <v>1920</v>
      </c>
      <c r="F19" s="113" t="s">
        <v>749</v>
      </c>
      <c r="G19" s="115" t="s">
        <v>7991</v>
      </c>
      <c r="H19" s="115"/>
      <c r="I19" s="115"/>
      <c r="J19" s="115"/>
      <c r="K19" s="115"/>
      <c r="L19" s="115"/>
      <c r="M19" s="187">
        <v>3006.98</v>
      </c>
      <c r="N19" s="187">
        <v>0</v>
      </c>
      <c r="O19" s="188">
        <v>3006.98</v>
      </c>
    </row>
    <row r="20" spans="1:15" ht="51">
      <c r="A20" s="113" t="s">
        <v>554</v>
      </c>
      <c r="B20" s="207">
        <v>1</v>
      </c>
      <c r="C20" s="90" t="s">
        <v>616</v>
      </c>
      <c r="D20" s="114">
        <v>43570</v>
      </c>
      <c r="E20" s="113">
        <v>1923</v>
      </c>
      <c r="F20" s="113" t="s">
        <v>749</v>
      </c>
      <c r="G20" s="115" t="s">
        <v>7992</v>
      </c>
      <c r="H20" s="115"/>
      <c r="I20" s="115"/>
      <c r="J20" s="115"/>
      <c r="K20" s="115"/>
      <c r="L20" s="115"/>
      <c r="M20" s="187">
        <v>945.24</v>
      </c>
      <c r="N20" s="187">
        <v>0</v>
      </c>
      <c r="O20" s="188">
        <v>945.24</v>
      </c>
    </row>
    <row r="21" spans="1:15" ht="51">
      <c r="A21" s="113" t="s">
        <v>554</v>
      </c>
      <c r="B21" s="207">
        <v>1</v>
      </c>
      <c r="C21" s="90" t="s">
        <v>616</v>
      </c>
      <c r="D21" s="114">
        <v>43573</v>
      </c>
      <c r="E21" s="113">
        <v>2014</v>
      </c>
      <c r="F21" s="113" t="s">
        <v>749</v>
      </c>
      <c r="G21" s="115" t="s">
        <v>7993</v>
      </c>
      <c r="H21" s="115"/>
      <c r="I21" s="115"/>
      <c r="J21" s="115"/>
      <c r="K21" s="115"/>
      <c r="L21" s="115"/>
      <c r="M21" s="187">
        <v>1019.44</v>
      </c>
      <c r="N21" s="187">
        <v>0</v>
      </c>
      <c r="O21" s="188">
        <v>1019.44</v>
      </c>
    </row>
    <row r="22" spans="1:15" ht="51">
      <c r="A22" s="113" t="s">
        <v>554</v>
      </c>
      <c r="B22" s="207">
        <v>1</v>
      </c>
      <c r="C22" s="90" t="s">
        <v>616</v>
      </c>
      <c r="D22" s="114">
        <v>43573</v>
      </c>
      <c r="E22" s="113">
        <v>2016</v>
      </c>
      <c r="F22" s="113" t="s">
        <v>749</v>
      </c>
      <c r="G22" s="115" t="s">
        <v>7994</v>
      </c>
      <c r="H22" s="115"/>
      <c r="I22" s="115"/>
      <c r="J22" s="115"/>
      <c r="K22" s="115"/>
      <c r="L22" s="115"/>
      <c r="M22" s="187">
        <v>59.14</v>
      </c>
      <c r="N22" s="187">
        <v>0</v>
      </c>
      <c r="O22" s="188">
        <v>59.14</v>
      </c>
    </row>
    <row r="23" spans="1:15" ht="51">
      <c r="A23" s="113" t="s">
        <v>554</v>
      </c>
      <c r="B23" s="207">
        <v>1</v>
      </c>
      <c r="C23" s="90" t="s">
        <v>616</v>
      </c>
      <c r="D23" s="114">
        <v>43573</v>
      </c>
      <c r="E23" s="113">
        <v>2017</v>
      </c>
      <c r="F23" s="113" t="s">
        <v>749</v>
      </c>
      <c r="G23" s="115" t="s">
        <v>7995</v>
      </c>
      <c r="H23" s="115"/>
      <c r="I23" s="115"/>
      <c r="J23" s="115"/>
      <c r="K23" s="115"/>
      <c r="L23" s="115"/>
      <c r="M23" s="187">
        <v>2428.14</v>
      </c>
      <c r="N23" s="187">
        <v>0</v>
      </c>
      <c r="O23" s="188">
        <v>2428.14</v>
      </c>
    </row>
    <row r="24" spans="1:15" ht="51">
      <c r="A24" s="113" t="s">
        <v>554</v>
      </c>
      <c r="B24" s="207">
        <v>1</v>
      </c>
      <c r="C24" s="90" t="s">
        <v>616</v>
      </c>
      <c r="D24" s="114">
        <v>43573</v>
      </c>
      <c r="E24" s="113">
        <v>2018</v>
      </c>
      <c r="F24" s="113" t="s">
        <v>749</v>
      </c>
      <c r="G24" s="115" t="s">
        <v>7996</v>
      </c>
      <c r="H24" s="115"/>
      <c r="I24" s="115"/>
      <c r="J24" s="115"/>
      <c r="K24" s="115"/>
      <c r="L24" s="115"/>
      <c r="M24" s="187">
        <v>74.81</v>
      </c>
      <c r="N24" s="187">
        <v>0</v>
      </c>
      <c r="O24" s="188">
        <v>74.81</v>
      </c>
    </row>
    <row r="25" spans="1:15" ht="51">
      <c r="A25" s="113">
        <v>512</v>
      </c>
      <c r="B25" s="207">
        <v>1</v>
      </c>
      <c r="C25" s="90" t="s">
        <v>783</v>
      </c>
      <c r="D25" s="114">
        <v>43578</v>
      </c>
      <c r="E25" s="113">
        <v>2071</v>
      </c>
      <c r="F25" s="113" t="s">
        <v>1412</v>
      </c>
      <c r="G25" s="115" t="s">
        <v>7997</v>
      </c>
      <c r="H25" s="115"/>
      <c r="I25" s="115"/>
      <c r="J25" s="115"/>
      <c r="K25" s="115"/>
      <c r="L25" s="115"/>
      <c r="M25" s="187">
        <v>82738.33</v>
      </c>
      <c r="N25" s="187">
        <v>0</v>
      </c>
      <c r="O25" s="188">
        <v>82738.33</v>
      </c>
    </row>
    <row r="26" spans="1:15" ht="51">
      <c r="A26" s="113" t="s">
        <v>556</v>
      </c>
      <c r="B26" s="207">
        <v>2</v>
      </c>
      <c r="C26" s="90" t="s">
        <v>616</v>
      </c>
      <c r="D26" s="114">
        <v>43584</v>
      </c>
      <c r="E26" s="113">
        <v>2157</v>
      </c>
      <c r="F26" s="113" t="s">
        <v>7998</v>
      </c>
      <c r="G26" s="115" t="s">
        <v>7999</v>
      </c>
      <c r="H26" s="115"/>
      <c r="I26" s="115"/>
      <c r="J26" s="115"/>
      <c r="K26" s="115"/>
      <c r="L26" s="115"/>
      <c r="M26" s="187">
        <v>6048.1</v>
      </c>
      <c r="N26" s="187">
        <v>0</v>
      </c>
      <c r="O26" s="188">
        <v>6048.1</v>
      </c>
    </row>
    <row r="27" spans="1:15" ht="51">
      <c r="A27" s="113" t="s">
        <v>556</v>
      </c>
      <c r="B27" s="207">
        <v>2</v>
      </c>
      <c r="C27" s="90" t="s">
        <v>616</v>
      </c>
      <c r="D27" s="114">
        <v>43595</v>
      </c>
      <c r="E27" s="113">
        <v>2402</v>
      </c>
      <c r="F27" s="113" t="s">
        <v>642</v>
      </c>
      <c r="G27" s="115" t="s">
        <v>11672</v>
      </c>
      <c r="H27" s="115"/>
      <c r="I27" s="115"/>
      <c r="J27" s="115"/>
      <c r="K27" s="115"/>
      <c r="L27" s="115"/>
      <c r="M27" s="187">
        <v>22986.1</v>
      </c>
      <c r="N27" s="187">
        <v>0</v>
      </c>
      <c r="O27" s="188">
        <v>22986.1</v>
      </c>
    </row>
    <row r="28" spans="1:15" ht="51">
      <c r="A28" s="113" t="s">
        <v>554</v>
      </c>
      <c r="B28" s="207">
        <v>1</v>
      </c>
      <c r="C28" s="90" t="s">
        <v>616</v>
      </c>
      <c r="D28" s="114">
        <v>43598</v>
      </c>
      <c r="E28" s="113">
        <v>2413</v>
      </c>
      <c r="F28" s="113" t="s">
        <v>1420</v>
      </c>
      <c r="G28" s="115" t="s">
        <v>11673</v>
      </c>
      <c r="H28" s="115"/>
      <c r="I28" s="115"/>
      <c r="J28" s="115"/>
      <c r="K28" s="115"/>
      <c r="L28" s="115"/>
      <c r="M28" s="187">
        <v>9000000</v>
      </c>
      <c r="N28" s="187">
        <v>0</v>
      </c>
      <c r="O28" s="188">
        <v>9000000</v>
      </c>
    </row>
    <row r="29" spans="1:15" ht="63.75">
      <c r="A29" s="113">
        <v>512</v>
      </c>
      <c r="B29" s="207">
        <v>1</v>
      </c>
      <c r="C29" s="90" t="s">
        <v>783</v>
      </c>
      <c r="D29" s="114">
        <v>43600</v>
      </c>
      <c r="E29" s="113">
        <v>2485</v>
      </c>
      <c r="F29" s="113" t="s">
        <v>1412</v>
      </c>
      <c r="G29" s="115" t="s">
        <v>11674</v>
      </c>
      <c r="H29" s="115"/>
      <c r="I29" s="115"/>
      <c r="J29" s="115"/>
      <c r="K29" s="115"/>
      <c r="L29" s="115"/>
      <c r="M29" s="187">
        <v>82738.33</v>
      </c>
      <c r="N29" s="187">
        <v>0</v>
      </c>
      <c r="O29" s="188">
        <v>82738.33</v>
      </c>
    </row>
    <row r="30" spans="1:15" ht="51">
      <c r="A30" s="113" t="s">
        <v>554</v>
      </c>
      <c r="B30" s="207">
        <v>1</v>
      </c>
      <c r="C30" s="90" t="s">
        <v>616</v>
      </c>
      <c r="D30" s="114">
        <v>43601</v>
      </c>
      <c r="E30" s="113">
        <v>2503</v>
      </c>
      <c r="F30" s="113" t="s">
        <v>749</v>
      </c>
      <c r="G30" s="115" t="s">
        <v>11675</v>
      </c>
      <c r="H30" s="115"/>
      <c r="I30" s="115"/>
      <c r="J30" s="115"/>
      <c r="K30" s="115"/>
      <c r="L30" s="115"/>
      <c r="M30" s="187">
        <v>59.14</v>
      </c>
      <c r="N30" s="187">
        <v>0</v>
      </c>
      <c r="O30" s="188">
        <v>59.14</v>
      </c>
    </row>
    <row r="31" spans="1:15" ht="51">
      <c r="A31" s="113" t="s">
        <v>556</v>
      </c>
      <c r="B31" s="207">
        <v>2</v>
      </c>
      <c r="C31" s="90" t="s">
        <v>616</v>
      </c>
      <c r="D31" s="114">
        <v>43602</v>
      </c>
      <c r="E31" s="113">
        <v>2531</v>
      </c>
      <c r="F31" s="113" t="s">
        <v>642</v>
      </c>
      <c r="G31" s="115" t="s">
        <v>11676</v>
      </c>
      <c r="H31" s="115"/>
      <c r="I31" s="115"/>
      <c r="J31" s="115"/>
      <c r="K31" s="115"/>
      <c r="L31" s="115"/>
      <c r="M31" s="187">
        <v>2125391.7000000002</v>
      </c>
      <c r="N31" s="187">
        <v>0</v>
      </c>
      <c r="O31" s="188">
        <v>2125391.7000000002</v>
      </c>
    </row>
    <row r="32" spans="1:15" ht="51">
      <c r="A32" s="113" t="s">
        <v>554</v>
      </c>
      <c r="B32" s="207">
        <v>1</v>
      </c>
      <c r="C32" s="90" t="s">
        <v>616</v>
      </c>
      <c r="D32" s="114">
        <v>43605</v>
      </c>
      <c r="E32" s="113">
        <v>2563</v>
      </c>
      <c r="F32" s="113" t="s">
        <v>749</v>
      </c>
      <c r="G32" s="115" t="s">
        <v>11677</v>
      </c>
      <c r="H32" s="115"/>
      <c r="I32" s="115"/>
      <c r="J32" s="115"/>
      <c r="K32" s="115"/>
      <c r="L32" s="115"/>
      <c r="M32" s="187">
        <v>1563.28</v>
      </c>
      <c r="N32" s="187">
        <v>0</v>
      </c>
      <c r="O32" s="188">
        <v>1563.28</v>
      </c>
    </row>
    <row r="33" spans="1:15" ht="51">
      <c r="A33" s="113" t="s">
        <v>556</v>
      </c>
      <c r="B33" s="207">
        <v>2</v>
      </c>
      <c r="C33" s="90" t="s">
        <v>616</v>
      </c>
      <c r="D33" s="114">
        <v>43609</v>
      </c>
      <c r="E33" s="113">
        <v>2738</v>
      </c>
      <c r="F33" s="113" t="s">
        <v>642</v>
      </c>
      <c r="G33" s="115" t="s">
        <v>11676</v>
      </c>
      <c r="H33" s="115"/>
      <c r="I33" s="115"/>
      <c r="J33" s="115"/>
      <c r="K33" s="115"/>
      <c r="L33" s="115"/>
      <c r="M33" s="187">
        <v>5466245.0499999998</v>
      </c>
      <c r="N33" s="187">
        <v>0</v>
      </c>
      <c r="O33" s="188">
        <v>5466245.0499999998</v>
      </c>
    </row>
    <row r="34" spans="1:15" ht="51">
      <c r="A34" s="113" t="s">
        <v>556</v>
      </c>
      <c r="B34" s="207">
        <v>2</v>
      </c>
      <c r="C34" s="90" t="s">
        <v>616</v>
      </c>
      <c r="D34" s="114">
        <v>43482</v>
      </c>
      <c r="E34" s="113">
        <v>239</v>
      </c>
      <c r="F34" s="113" t="s">
        <v>642</v>
      </c>
      <c r="G34" s="115" t="s">
        <v>2868</v>
      </c>
      <c r="H34" s="115"/>
      <c r="I34" s="115"/>
      <c r="J34" s="115"/>
      <c r="K34" s="115"/>
      <c r="L34" s="115"/>
      <c r="M34" s="187">
        <v>0</v>
      </c>
      <c r="N34" s="187">
        <v>0.02</v>
      </c>
      <c r="O34" s="188">
        <v>0.02</v>
      </c>
    </row>
    <row r="35" spans="1:15" ht="51">
      <c r="A35" s="113">
        <v>253</v>
      </c>
      <c r="B35" s="207">
        <v>1</v>
      </c>
      <c r="C35" s="90" t="s">
        <v>114</v>
      </c>
      <c r="D35" s="114">
        <v>43490</v>
      </c>
      <c r="E35" s="113">
        <v>308</v>
      </c>
      <c r="F35" s="113" t="s">
        <v>1419</v>
      </c>
      <c r="G35" s="115" t="s">
        <v>2870</v>
      </c>
      <c r="H35" s="115"/>
      <c r="I35" s="115"/>
      <c r="J35" s="115"/>
      <c r="K35" s="115"/>
      <c r="L35" s="115"/>
      <c r="M35" s="187">
        <v>0</v>
      </c>
      <c r="N35" s="187">
        <v>211020.26</v>
      </c>
      <c r="O35" s="188">
        <v>211020.26</v>
      </c>
    </row>
    <row r="36" spans="1:15" ht="51">
      <c r="A36" s="113">
        <v>592</v>
      </c>
      <c r="B36" s="207">
        <v>1</v>
      </c>
      <c r="C36" s="90" t="s">
        <v>645</v>
      </c>
      <c r="D36" s="114">
        <v>43493</v>
      </c>
      <c r="E36" s="113">
        <v>327</v>
      </c>
      <c r="F36" s="113" t="s">
        <v>2874</v>
      </c>
      <c r="G36" s="115" t="s">
        <v>2872</v>
      </c>
      <c r="H36" s="115"/>
      <c r="I36" s="115"/>
      <c r="J36" s="115"/>
      <c r="K36" s="115"/>
      <c r="L36" s="115"/>
      <c r="M36" s="187">
        <v>0</v>
      </c>
      <c r="N36" s="187">
        <v>509.44</v>
      </c>
      <c r="O36" s="188">
        <v>509.44</v>
      </c>
    </row>
    <row r="37" spans="1:15" ht="63.75">
      <c r="A37" s="113" t="s">
        <v>556</v>
      </c>
      <c r="B37" s="207">
        <v>2</v>
      </c>
      <c r="C37" s="90" t="s">
        <v>616</v>
      </c>
      <c r="D37" s="114">
        <v>43494</v>
      </c>
      <c r="E37" s="113">
        <v>351</v>
      </c>
      <c r="F37" s="113" t="s">
        <v>642</v>
      </c>
      <c r="G37" s="115" t="s">
        <v>2873</v>
      </c>
      <c r="H37" s="115"/>
      <c r="I37" s="115"/>
      <c r="J37" s="115"/>
      <c r="K37" s="115"/>
      <c r="L37" s="115"/>
      <c r="M37" s="187">
        <v>0</v>
      </c>
      <c r="N37" s="187">
        <v>82738.33</v>
      </c>
      <c r="O37" s="188">
        <v>82738.33</v>
      </c>
    </row>
    <row r="38" spans="1:15" ht="51">
      <c r="A38" s="113">
        <v>169</v>
      </c>
      <c r="B38" s="207">
        <v>1</v>
      </c>
      <c r="C38" s="90" t="s">
        <v>89</v>
      </c>
      <c r="D38" s="114">
        <v>43503</v>
      </c>
      <c r="E38" s="113">
        <v>658</v>
      </c>
      <c r="F38" s="113" t="s">
        <v>4552</v>
      </c>
      <c r="G38" s="115" t="s">
        <v>4549</v>
      </c>
      <c r="H38" s="115"/>
      <c r="I38" s="115"/>
      <c r="J38" s="115"/>
      <c r="K38" s="115"/>
      <c r="L38" s="115"/>
      <c r="M38" s="187">
        <v>0</v>
      </c>
      <c r="N38" s="187">
        <v>57.28</v>
      </c>
      <c r="O38" s="188">
        <v>57.28</v>
      </c>
    </row>
    <row r="39" spans="1:15" ht="63.75">
      <c r="A39" s="113" t="s">
        <v>556</v>
      </c>
      <c r="B39" s="207">
        <v>2</v>
      </c>
      <c r="C39" s="90" t="s">
        <v>616</v>
      </c>
      <c r="D39" s="114">
        <v>43524</v>
      </c>
      <c r="E39" s="113">
        <v>1130</v>
      </c>
      <c r="F39" s="113" t="s">
        <v>642</v>
      </c>
      <c r="G39" s="115" t="s">
        <v>4550</v>
      </c>
      <c r="H39" s="115"/>
      <c r="I39" s="115"/>
      <c r="J39" s="115"/>
      <c r="K39" s="115"/>
      <c r="L39" s="115"/>
      <c r="M39" s="187">
        <v>0</v>
      </c>
      <c r="N39" s="187">
        <v>82738.33</v>
      </c>
      <c r="O39" s="188">
        <v>82738.33</v>
      </c>
    </row>
    <row r="40" spans="1:15" ht="51">
      <c r="A40" s="113">
        <v>599</v>
      </c>
      <c r="B40" s="207">
        <v>2</v>
      </c>
      <c r="C40" s="90" t="s">
        <v>1370</v>
      </c>
      <c r="D40" s="114">
        <v>43524</v>
      </c>
      <c r="E40" s="113">
        <v>1198</v>
      </c>
      <c r="F40" s="113" t="s">
        <v>4553</v>
      </c>
      <c r="G40" s="115" t="s">
        <v>4551</v>
      </c>
      <c r="H40" s="115"/>
      <c r="I40" s="115"/>
      <c r="J40" s="115"/>
      <c r="K40" s="115"/>
      <c r="L40" s="115"/>
      <c r="M40" s="187">
        <v>0</v>
      </c>
      <c r="N40" s="187">
        <v>646.44000000000005</v>
      </c>
      <c r="O40" s="188">
        <v>646.44000000000005</v>
      </c>
    </row>
    <row r="41" spans="1:15" ht="51">
      <c r="A41" s="113">
        <v>253</v>
      </c>
      <c r="B41" s="207">
        <v>1</v>
      </c>
      <c r="C41" s="90" t="s">
        <v>114</v>
      </c>
      <c r="D41" s="114">
        <v>43560</v>
      </c>
      <c r="E41" s="113">
        <v>1803</v>
      </c>
      <c r="F41" s="113" t="s">
        <v>8000</v>
      </c>
      <c r="G41" s="115" t="s">
        <v>7986</v>
      </c>
      <c r="H41" s="115"/>
      <c r="I41" s="115"/>
      <c r="J41" s="115"/>
      <c r="K41" s="115"/>
      <c r="L41" s="115"/>
      <c r="M41" s="187">
        <v>0</v>
      </c>
      <c r="N41" s="187">
        <v>386037.08</v>
      </c>
      <c r="O41" s="188">
        <v>386037.08</v>
      </c>
    </row>
    <row r="42" spans="1:15" ht="38.25">
      <c r="A42" s="113" t="s">
        <v>556</v>
      </c>
      <c r="B42" s="207">
        <v>2</v>
      </c>
      <c r="C42" s="90" t="s">
        <v>616</v>
      </c>
      <c r="D42" s="114">
        <v>43560</v>
      </c>
      <c r="E42" s="113">
        <v>1805</v>
      </c>
      <c r="F42" s="113" t="s">
        <v>642</v>
      </c>
      <c r="G42" s="115" t="s">
        <v>7988</v>
      </c>
      <c r="H42" s="115"/>
      <c r="I42" s="115"/>
      <c r="J42" s="115"/>
      <c r="K42" s="115"/>
      <c r="L42" s="115"/>
      <c r="M42" s="187">
        <v>0</v>
      </c>
      <c r="N42" s="187">
        <v>1695.59</v>
      </c>
      <c r="O42" s="188">
        <v>1695.59</v>
      </c>
    </row>
    <row r="43" spans="1:15" ht="51">
      <c r="A43" s="113" t="s">
        <v>556</v>
      </c>
      <c r="B43" s="207">
        <v>2</v>
      </c>
      <c r="C43" s="90" t="s">
        <v>616</v>
      </c>
      <c r="D43" s="114">
        <v>43560</v>
      </c>
      <c r="E43" s="113">
        <v>1806</v>
      </c>
      <c r="F43" s="113" t="s">
        <v>642</v>
      </c>
      <c r="G43" s="115" t="s">
        <v>7990</v>
      </c>
      <c r="H43" s="115"/>
      <c r="I43" s="115"/>
      <c r="J43" s="115"/>
      <c r="K43" s="115"/>
      <c r="L43" s="115"/>
      <c r="M43" s="187">
        <v>0</v>
      </c>
      <c r="N43" s="187">
        <v>0.09</v>
      </c>
      <c r="O43" s="188">
        <v>0.09</v>
      </c>
    </row>
    <row r="44" spans="1:15" ht="51">
      <c r="A44" s="113">
        <v>293</v>
      </c>
      <c r="B44" s="207">
        <v>4</v>
      </c>
      <c r="C44" s="90" t="s">
        <v>131</v>
      </c>
      <c r="D44" s="114">
        <v>43570</v>
      </c>
      <c r="E44" s="113">
        <v>1920</v>
      </c>
      <c r="F44" s="113" t="s">
        <v>8001</v>
      </c>
      <c r="G44" s="115" t="s">
        <v>7991</v>
      </c>
      <c r="H44" s="115"/>
      <c r="I44" s="115"/>
      <c r="J44" s="115"/>
      <c r="K44" s="115"/>
      <c r="L44" s="115"/>
      <c r="M44" s="187">
        <v>0</v>
      </c>
      <c r="N44" s="187">
        <v>3006.98</v>
      </c>
      <c r="O44" s="188">
        <v>3006.98</v>
      </c>
    </row>
    <row r="45" spans="1:15" ht="51">
      <c r="A45" s="113">
        <v>573</v>
      </c>
      <c r="B45" s="207">
        <v>1</v>
      </c>
      <c r="C45" s="90" t="s">
        <v>178</v>
      </c>
      <c r="D45" s="114">
        <v>43570</v>
      </c>
      <c r="E45" s="113">
        <v>1923</v>
      </c>
      <c r="F45" s="113" t="s">
        <v>8002</v>
      </c>
      <c r="G45" s="115" t="s">
        <v>7992</v>
      </c>
      <c r="H45" s="115"/>
      <c r="I45" s="115"/>
      <c r="J45" s="115"/>
      <c r="K45" s="115"/>
      <c r="L45" s="115"/>
      <c r="M45" s="187">
        <v>0</v>
      </c>
      <c r="N45" s="187">
        <v>945.24</v>
      </c>
      <c r="O45" s="188">
        <v>945.24</v>
      </c>
    </row>
    <row r="46" spans="1:15" ht="51">
      <c r="A46" s="113">
        <v>599</v>
      </c>
      <c r="B46" s="207">
        <v>2</v>
      </c>
      <c r="C46" s="90" t="s">
        <v>1370</v>
      </c>
      <c r="D46" s="114">
        <v>43573</v>
      </c>
      <c r="E46" s="113">
        <v>2014</v>
      </c>
      <c r="F46" s="113" t="s">
        <v>4553</v>
      </c>
      <c r="G46" s="115" t="s">
        <v>7993</v>
      </c>
      <c r="H46" s="115"/>
      <c r="I46" s="115"/>
      <c r="J46" s="115"/>
      <c r="K46" s="115"/>
      <c r="L46" s="115"/>
      <c r="M46" s="187">
        <v>0</v>
      </c>
      <c r="N46" s="187">
        <v>1019.44</v>
      </c>
      <c r="O46" s="188">
        <v>1019.44</v>
      </c>
    </row>
    <row r="47" spans="1:15" ht="51">
      <c r="A47" s="113">
        <v>222</v>
      </c>
      <c r="B47" s="207">
        <v>1</v>
      </c>
      <c r="C47" s="90" t="s">
        <v>103</v>
      </c>
      <c r="D47" s="114">
        <v>43573</v>
      </c>
      <c r="E47" s="113">
        <v>2016</v>
      </c>
      <c r="F47" s="113" t="s">
        <v>8003</v>
      </c>
      <c r="G47" s="115" t="s">
        <v>7994</v>
      </c>
      <c r="H47" s="115"/>
      <c r="I47" s="115"/>
      <c r="J47" s="115"/>
      <c r="K47" s="115"/>
      <c r="L47" s="115"/>
      <c r="M47" s="187">
        <v>0</v>
      </c>
      <c r="N47" s="187">
        <v>59.14</v>
      </c>
      <c r="O47" s="188">
        <v>59.14</v>
      </c>
    </row>
    <row r="48" spans="1:15" ht="51">
      <c r="A48" s="113">
        <v>580</v>
      </c>
      <c r="B48" s="207">
        <v>1</v>
      </c>
      <c r="C48" s="90" t="s">
        <v>180</v>
      </c>
      <c r="D48" s="114">
        <v>43573</v>
      </c>
      <c r="E48" s="113">
        <v>2017</v>
      </c>
      <c r="F48" s="113" t="s">
        <v>8004</v>
      </c>
      <c r="G48" s="115" t="s">
        <v>7995</v>
      </c>
      <c r="H48" s="115"/>
      <c r="I48" s="115"/>
      <c r="J48" s="115"/>
      <c r="K48" s="115"/>
      <c r="L48" s="115"/>
      <c r="M48" s="187">
        <v>0</v>
      </c>
      <c r="N48" s="187">
        <v>2428.14</v>
      </c>
      <c r="O48" s="188">
        <v>2428.14</v>
      </c>
    </row>
    <row r="49" spans="1:15" ht="51">
      <c r="A49" s="113" t="s">
        <v>556</v>
      </c>
      <c r="B49" s="207">
        <v>2</v>
      </c>
      <c r="C49" s="90" t="s">
        <v>616</v>
      </c>
      <c r="D49" s="114">
        <v>43578</v>
      </c>
      <c r="E49" s="113">
        <v>2071</v>
      </c>
      <c r="F49" s="113" t="s">
        <v>642</v>
      </c>
      <c r="G49" s="115" t="s">
        <v>7997</v>
      </c>
      <c r="H49" s="115"/>
      <c r="I49" s="115"/>
      <c r="J49" s="115"/>
      <c r="K49" s="115"/>
      <c r="L49" s="115"/>
      <c r="M49" s="187">
        <v>0</v>
      </c>
      <c r="N49" s="187">
        <v>82738.33</v>
      </c>
      <c r="O49" s="188">
        <v>82738.33</v>
      </c>
    </row>
    <row r="50" spans="1:15" ht="51">
      <c r="A50" s="113">
        <v>373</v>
      </c>
      <c r="B50" s="207">
        <v>2</v>
      </c>
      <c r="C50" s="90" t="s">
        <v>636</v>
      </c>
      <c r="D50" s="114">
        <v>43584</v>
      </c>
      <c r="E50" s="113">
        <v>2157</v>
      </c>
      <c r="F50" s="113" t="s">
        <v>8005</v>
      </c>
      <c r="G50" s="115" t="s">
        <v>7999</v>
      </c>
      <c r="H50" s="115"/>
      <c r="I50" s="115"/>
      <c r="J50" s="115"/>
      <c r="K50" s="115"/>
      <c r="L50" s="115"/>
      <c r="M50" s="187">
        <v>0</v>
      </c>
      <c r="N50" s="187">
        <v>6048.1</v>
      </c>
      <c r="O50" s="188">
        <v>6048.1</v>
      </c>
    </row>
    <row r="51" spans="1:15" ht="51">
      <c r="A51" s="113">
        <v>291</v>
      </c>
      <c r="B51" s="207">
        <v>1</v>
      </c>
      <c r="C51" s="90" t="s">
        <v>129</v>
      </c>
      <c r="D51" s="114">
        <v>43595</v>
      </c>
      <c r="E51" s="113">
        <v>2402</v>
      </c>
      <c r="F51" s="113" t="s">
        <v>11678</v>
      </c>
      <c r="G51" s="115" t="s">
        <v>11672</v>
      </c>
      <c r="H51" s="115"/>
      <c r="I51" s="115"/>
      <c r="J51" s="115"/>
      <c r="K51" s="115"/>
      <c r="L51" s="115"/>
      <c r="M51" s="187">
        <v>0</v>
      </c>
      <c r="N51" s="187">
        <v>22986.1</v>
      </c>
      <c r="O51" s="188">
        <v>22986.1</v>
      </c>
    </row>
    <row r="52" spans="1:15" ht="51">
      <c r="A52" s="113">
        <v>291</v>
      </c>
      <c r="B52" s="207">
        <v>5</v>
      </c>
      <c r="C52" s="90" t="s">
        <v>129</v>
      </c>
      <c r="D52" s="114">
        <v>43598</v>
      </c>
      <c r="E52" s="113">
        <v>2413</v>
      </c>
      <c r="F52" s="113" t="s">
        <v>11679</v>
      </c>
      <c r="G52" s="115" t="s">
        <v>11673</v>
      </c>
      <c r="H52" s="115"/>
      <c r="I52" s="115"/>
      <c r="J52" s="115"/>
      <c r="K52" s="115"/>
      <c r="L52" s="115"/>
      <c r="M52" s="187">
        <v>0</v>
      </c>
      <c r="N52" s="187">
        <v>9000000</v>
      </c>
      <c r="O52" s="188">
        <v>9000000</v>
      </c>
    </row>
    <row r="53" spans="1:15" ht="63.75">
      <c r="A53" s="113" t="s">
        <v>556</v>
      </c>
      <c r="B53" s="207">
        <v>2</v>
      </c>
      <c r="C53" s="90" t="s">
        <v>616</v>
      </c>
      <c r="D53" s="114">
        <v>43600</v>
      </c>
      <c r="E53" s="113">
        <v>2485</v>
      </c>
      <c r="F53" s="113" t="s">
        <v>642</v>
      </c>
      <c r="G53" s="115" t="s">
        <v>11674</v>
      </c>
      <c r="H53" s="115"/>
      <c r="I53" s="115"/>
      <c r="J53" s="115"/>
      <c r="K53" s="115"/>
      <c r="L53" s="115"/>
      <c r="M53" s="187">
        <v>0</v>
      </c>
      <c r="N53" s="187">
        <v>82738.33</v>
      </c>
      <c r="O53" s="188">
        <v>82738.33</v>
      </c>
    </row>
    <row r="54" spans="1:15" ht="51">
      <c r="A54" s="113">
        <v>222</v>
      </c>
      <c r="B54" s="207">
        <v>1</v>
      </c>
      <c r="C54" s="90" t="s">
        <v>103</v>
      </c>
      <c r="D54" s="114">
        <v>43601</v>
      </c>
      <c r="E54" s="113">
        <v>2503</v>
      </c>
      <c r="F54" s="113" t="s">
        <v>8003</v>
      </c>
      <c r="G54" s="115" t="s">
        <v>11675</v>
      </c>
      <c r="H54" s="115"/>
      <c r="I54" s="115"/>
      <c r="J54" s="115"/>
      <c r="K54" s="115"/>
      <c r="L54" s="115"/>
      <c r="M54" s="187">
        <v>0</v>
      </c>
      <c r="N54" s="187">
        <v>59.14</v>
      </c>
      <c r="O54" s="188">
        <v>59.14</v>
      </c>
    </row>
    <row r="55" spans="1:15" ht="51">
      <c r="A55" s="113">
        <v>290</v>
      </c>
      <c r="B55" s="207">
        <v>1</v>
      </c>
      <c r="C55" s="90" t="s">
        <v>128</v>
      </c>
      <c r="D55" s="114">
        <v>43602</v>
      </c>
      <c r="E55" s="113">
        <v>2531</v>
      </c>
      <c r="F55" s="113" t="s">
        <v>11680</v>
      </c>
      <c r="G55" s="115" t="s">
        <v>11676</v>
      </c>
      <c r="H55" s="115"/>
      <c r="I55" s="115"/>
      <c r="J55" s="115"/>
      <c r="K55" s="115"/>
      <c r="L55" s="115"/>
      <c r="M55" s="187">
        <v>0</v>
      </c>
      <c r="N55" s="187">
        <v>2125391.7000000002</v>
      </c>
      <c r="O55" s="188">
        <v>2125391.7000000002</v>
      </c>
    </row>
    <row r="56" spans="1:15" ht="51">
      <c r="A56" s="113">
        <v>580</v>
      </c>
      <c r="B56" s="207">
        <v>1</v>
      </c>
      <c r="C56" s="90" t="s">
        <v>180</v>
      </c>
      <c r="D56" s="114">
        <v>43605</v>
      </c>
      <c r="E56" s="113">
        <v>2563</v>
      </c>
      <c r="F56" s="113" t="s">
        <v>8004</v>
      </c>
      <c r="G56" s="115" t="s">
        <v>11677</v>
      </c>
      <c r="H56" s="115"/>
      <c r="I56" s="115"/>
      <c r="J56" s="115"/>
      <c r="K56" s="115"/>
      <c r="L56" s="115"/>
      <c r="M56" s="187">
        <v>0</v>
      </c>
      <c r="N56" s="187">
        <v>1563.28</v>
      </c>
      <c r="O56" s="188">
        <v>1563.28</v>
      </c>
    </row>
    <row r="57" spans="1:15" ht="51">
      <c r="A57" s="113">
        <v>290</v>
      </c>
      <c r="B57" s="207">
        <v>1</v>
      </c>
      <c r="C57" s="90" t="s">
        <v>128</v>
      </c>
      <c r="D57" s="114">
        <v>43609</v>
      </c>
      <c r="E57" s="113">
        <v>2738</v>
      </c>
      <c r="F57" s="113" t="s">
        <v>11680</v>
      </c>
      <c r="G57" s="115" t="s">
        <v>11676</v>
      </c>
      <c r="H57" s="115"/>
      <c r="I57" s="115"/>
      <c r="J57" s="115"/>
      <c r="K57" s="115"/>
      <c r="L57" s="115"/>
      <c r="M57" s="187">
        <v>0</v>
      </c>
      <c r="N57" s="187">
        <v>5466245.0499999998</v>
      </c>
      <c r="O57" s="188">
        <v>5466245.0499999998</v>
      </c>
    </row>
    <row r="58" spans="1:15" ht="51">
      <c r="A58" s="113">
        <v>46</v>
      </c>
      <c r="B58" s="207">
        <v>2</v>
      </c>
      <c r="C58" s="90" t="s">
        <v>48</v>
      </c>
      <c r="D58" s="114">
        <v>43480</v>
      </c>
      <c r="E58" s="113">
        <v>141</v>
      </c>
      <c r="F58" s="113" t="s">
        <v>1421</v>
      </c>
      <c r="G58" s="115" t="s">
        <v>2875</v>
      </c>
      <c r="H58" s="115"/>
      <c r="I58" s="115"/>
      <c r="J58" s="115"/>
      <c r="K58" s="115"/>
      <c r="L58" s="115"/>
      <c r="M58" s="187">
        <v>848022</v>
      </c>
      <c r="N58" s="187">
        <v>0</v>
      </c>
      <c r="O58" s="188">
        <v>848022</v>
      </c>
    </row>
    <row r="59" spans="1:15" ht="51">
      <c r="A59" s="113" t="s">
        <v>556</v>
      </c>
      <c r="B59" s="207">
        <v>2</v>
      </c>
      <c r="C59" s="90" t="s">
        <v>616</v>
      </c>
      <c r="D59" s="114">
        <v>43494</v>
      </c>
      <c r="E59" s="113">
        <v>359</v>
      </c>
      <c r="F59" s="113" t="s">
        <v>642</v>
      </c>
      <c r="G59" s="115" t="s">
        <v>2876</v>
      </c>
      <c r="H59" s="115"/>
      <c r="I59" s="115"/>
      <c r="J59" s="115"/>
      <c r="K59" s="115"/>
      <c r="L59" s="115"/>
      <c r="M59" s="187">
        <v>3610687.53</v>
      </c>
      <c r="N59" s="187">
        <v>0</v>
      </c>
      <c r="O59" s="188">
        <v>3610687.53</v>
      </c>
    </row>
    <row r="60" spans="1:15" ht="51">
      <c r="A60" s="113" t="s">
        <v>556</v>
      </c>
      <c r="B60" s="207">
        <v>2</v>
      </c>
      <c r="C60" s="90" t="s">
        <v>616</v>
      </c>
      <c r="D60" s="114">
        <v>43501</v>
      </c>
      <c r="E60" s="113">
        <v>543</v>
      </c>
      <c r="F60" s="113" t="s">
        <v>642</v>
      </c>
      <c r="G60" s="115" t="s">
        <v>4545</v>
      </c>
      <c r="H60" s="115"/>
      <c r="I60" s="115"/>
      <c r="J60" s="115"/>
      <c r="K60" s="115"/>
      <c r="L60" s="115"/>
      <c r="M60" s="187">
        <v>1805343.73</v>
      </c>
      <c r="N60" s="187">
        <v>0</v>
      </c>
      <c r="O60" s="188">
        <v>1805343.73</v>
      </c>
    </row>
    <row r="61" spans="1:15" ht="51">
      <c r="A61" s="113" t="s">
        <v>556</v>
      </c>
      <c r="B61" s="207">
        <v>2</v>
      </c>
      <c r="C61" s="90" t="s">
        <v>616</v>
      </c>
      <c r="D61" s="114">
        <v>43516</v>
      </c>
      <c r="E61" s="113">
        <v>895</v>
      </c>
      <c r="F61" s="113" t="s">
        <v>642</v>
      </c>
      <c r="G61" s="115" t="s">
        <v>4546</v>
      </c>
      <c r="H61" s="115"/>
      <c r="I61" s="115"/>
      <c r="J61" s="115"/>
      <c r="K61" s="115"/>
      <c r="L61" s="115"/>
      <c r="M61" s="187">
        <v>1821783.99</v>
      </c>
      <c r="N61" s="187">
        <v>0</v>
      </c>
      <c r="O61" s="188">
        <v>1821783.99</v>
      </c>
    </row>
    <row r="62" spans="1:15" ht="51">
      <c r="A62" s="113">
        <v>47</v>
      </c>
      <c r="B62" s="207">
        <v>8</v>
      </c>
      <c r="C62" s="90" t="s">
        <v>49</v>
      </c>
      <c r="D62" s="114">
        <v>43537</v>
      </c>
      <c r="E62" s="113">
        <v>1293</v>
      </c>
      <c r="F62" s="113" t="s">
        <v>6111</v>
      </c>
      <c r="G62" s="115" t="s">
        <v>6112</v>
      </c>
      <c r="H62" s="115"/>
      <c r="I62" s="115"/>
      <c r="J62" s="115"/>
      <c r="K62" s="115"/>
      <c r="L62" s="115"/>
      <c r="M62" s="187">
        <v>79548.02</v>
      </c>
      <c r="N62" s="187">
        <v>0</v>
      </c>
      <c r="O62" s="188">
        <v>79548.02</v>
      </c>
    </row>
    <row r="63" spans="1:15" ht="51">
      <c r="A63" s="113">
        <v>47</v>
      </c>
      <c r="B63" s="207">
        <v>8</v>
      </c>
      <c r="C63" s="90" t="s">
        <v>49</v>
      </c>
      <c r="D63" s="114">
        <v>43537</v>
      </c>
      <c r="E63" s="113">
        <v>1294</v>
      </c>
      <c r="F63" s="113" t="s">
        <v>6111</v>
      </c>
      <c r="G63" s="115" t="s">
        <v>6113</v>
      </c>
      <c r="H63" s="115"/>
      <c r="I63" s="115"/>
      <c r="J63" s="115"/>
      <c r="K63" s="115"/>
      <c r="L63" s="115"/>
      <c r="M63" s="187">
        <v>29719</v>
      </c>
      <c r="N63" s="187">
        <v>0</v>
      </c>
      <c r="O63" s="188">
        <v>29719</v>
      </c>
    </row>
    <row r="64" spans="1:15" ht="51">
      <c r="A64" s="113">
        <v>47</v>
      </c>
      <c r="B64" s="207">
        <v>8</v>
      </c>
      <c r="C64" s="90" t="s">
        <v>49</v>
      </c>
      <c r="D64" s="114">
        <v>43537</v>
      </c>
      <c r="E64" s="113">
        <v>1295</v>
      </c>
      <c r="F64" s="113" t="s">
        <v>6111</v>
      </c>
      <c r="G64" s="115" t="s">
        <v>6114</v>
      </c>
      <c r="H64" s="115"/>
      <c r="I64" s="115"/>
      <c r="J64" s="115"/>
      <c r="K64" s="115"/>
      <c r="L64" s="115"/>
      <c r="M64" s="187">
        <v>413506.64</v>
      </c>
      <c r="N64" s="187">
        <v>0</v>
      </c>
      <c r="O64" s="188">
        <v>413506.64</v>
      </c>
    </row>
    <row r="65" spans="1:15" ht="51">
      <c r="A65" s="113">
        <v>47</v>
      </c>
      <c r="B65" s="207">
        <v>8</v>
      </c>
      <c r="C65" s="90" t="s">
        <v>49</v>
      </c>
      <c r="D65" s="114">
        <v>43537</v>
      </c>
      <c r="E65" s="113">
        <v>1296</v>
      </c>
      <c r="F65" s="113" t="s">
        <v>6111</v>
      </c>
      <c r="G65" s="115" t="s">
        <v>6115</v>
      </c>
      <c r="H65" s="115"/>
      <c r="I65" s="115"/>
      <c r="J65" s="115"/>
      <c r="K65" s="115"/>
      <c r="L65" s="115"/>
      <c r="M65" s="187">
        <v>22002.86</v>
      </c>
      <c r="N65" s="187">
        <v>0</v>
      </c>
      <c r="O65" s="188">
        <v>22002.86</v>
      </c>
    </row>
    <row r="66" spans="1:15" ht="51">
      <c r="A66" s="113" t="s">
        <v>556</v>
      </c>
      <c r="B66" s="207">
        <v>2</v>
      </c>
      <c r="C66" s="90" t="s">
        <v>616</v>
      </c>
      <c r="D66" s="114">
        <v>43545</v>
      </c>
      <c r="E66" s="113">
        <v>1472</v>
      </c>
      <c r="F66" s="113" t="s">
        <v>642</v>
      </c>
      <c r="G66" s="115" t="s">
        <v>6117</v>
      </c>
      <c r="H66" s="115"/>
      <c r="I66" s="115"/>
      <c r="J66" s="115"/>
      <c r="K66" s="115"/>
      <c r="L66" s="115"/>
      <c r="M66" s="187">
        <v>2708015.6</v>
      </c>
      <c r="N66" s="187">
        <v>0</v>
      </c>
      <c r="O66" s="188">
        <v>2708015.6</v>
      </c>
    </row>
    <row r="67" spans="1:15" ht="51">
      <c r="A67" s="113" t="s">
        <v>556</v>
      </c>
      <c r="B67" s="207">
        <v>2</v>
      </c>
      <c r="C67" s="90" t="s">
        <v>616</v>
      </c>
      <c r="D67" s="114">
        <v>43545</v>
      </c>
      <c r="E67" s="113">
        <v>1474</v>
      </c>
      <c r="F67" s="113" t="s">
        <v>642</v>
      </c>
      <c r="G67" s="115" t="s">
        <v>6119</v>
      </c>
      <c r="H67" s="115"/>
      <c r="I67" s="115"/>
      <c r="J67" s="115"/>
      <c r="K67" s="115"/>
      <c r="L67" s="115"/>
      <c r="M67" s="187">
        <v>9929390.5199999996</v>
      </c>
      <c r="N67" s="187">
        <v>0</v>
      </c>
      <c r="O67" s="188">
        <v>9929390.5199999996</v>
      </c>
    </row>
    <row r="68" spans="1:15" ht="51">
      <c r="A68" s="113">
        <v>10</v>
      </c>
      <c r="B68" s="207">
        <v>1</v>
      </c>
      <c r="C68" s="90" t="s">
        <v>41</v>
      </c>
      <c r="D68" s="114">
        <v>43556</v>
      </c>
      <c r="E68" s="113">
        <v>1740</v>
      </c>
      <c r="F68" s="113" t="s">
        <v>8006</v>
      </c>
      <c r="G68" s="115" t="s">
        <v>8007</v>
      </c>
      <c r="H68" s="115"/>
      <c r="I68" s="115"/>
      <c r="J68" s="115"/>
      <c r="K68" s="115"/>
      <c r="L68" s="115"/>
      <c r="M68" s="187">
        <v>355511.54</v>
      </c>
      <c r="N68" s="187">
        <v>0</v>
      </c>
      <c r="O68" s="188">
        <v>355511.54</v>
      </c>
    </row>
    <row r="69" spans="1:15" ht="51">
      <c r="A69" s="113">
        <v>47</v>
      </c>
      <c r="B69" s="207">
        <v>36</v>
      </c>
      <c r="C69" s="90" t="s">
        <v>49</v>
      </c>
      <c r="D69" s="114">
        <v>43564</v>
      </c>
      <c r="E69" s="113">
        <v>1830</v>
      </c>
      <c r="F69" s="113" t="s">
        <v>8008</v>
      </c>
      <c r="G69" s="115" t="s">
        <v>8009</v>
      </c>
      <c r="H69" s="115"/>
      <c r="I69" s="115"/>
      <c r="J69" s="115"/>
      <c r="K69" s="115"/>
      <c r="L69" s="115"/>
      <c r="M69" s="187">
        <v>169.27</v>
      </c>
      <c r="N69" s="187">
        <v>0</v>
      </c>
      <c r="O69" s="188">
        <v>169.27</v>
      </c>
    </row>
    <row r="70" spans="1:15" ht="51">
      <c r="A70" s="113" t="s">
        <v>556</v>
      </c>
      <c r="B70" s="207">
        <v>2</v>
      </c>
      <c r="C70" s="90" t="s">
        <v>616</v>
      </c>
      <c r="D70" s="114">
        <v>43564</v>
      </c>
      <c r="E70" s="113">
        <v>1831</v>
      </c>
      <c r="F70" s="113" t="s">
        <v>642</v>
      </c>
      <c r="G70" s="115" t="s">
        <v>8010</v>
      </c>
      <c r="H70" s="115"/>
      <c r="I70" s="115"/>
      <c r="J70" s="115"/>
      <c r="K70" s="115"/>
      <c r="L70" s="115"/>
      <c r="M70" s="187">
        <v>9763.19</v>
      </c>
      <c r="N70" s="187">
        <v>0</v>
      </c>
      <c r="O70" s="188">
        <v>9763.19</v>
      </c>
    </row>
    <row r="71" spans="1:15" ht="51">
      <c r="A71" s="113">
        <v>46</v>
      </c>
      <c r="B71" s="207">
        <v>2</v>
      </c>
      <c r="C71" s="90" t="s">
        <v>48</v>
      </c>
      <c r="D71" s="114">
        <v>43565</v>
      </c>
      <c r="E71" s="113">
        <v>1873</v>
      </c>
      <c r="F71" s="113" t="s">
        <v>8011</v>
      </c>
      <c r="G71" s="115" t="s">
        <v>8012</v>
      </c>
      <c r="H71" s="115"/>
      <c r="I71" s="115"/>
      <c r="J71" s="115"/>
      <c r="K71" s="115"/>
      <c r="L71" s="115"/>
      <c r="M71" s="187">
        <v>4287670.7699999996</v>
      </c>
      <c r="N71" s="187">
        <v>0</v>
      </c>
      <c r="O71" s="188">
        <v>4287670.7699999996</v>
      </c>
    </row>
    <row r="72" spans="1:15" ht="51">
      <c r="A72" s="113">
        <v>81</v>
      </c>
      <c r="B72" s="207">
        <v>9</v>
      </c>
      <c r="C72" s="90" t="s">
        <v>55</v>
      </c>
      <c r="D72" s="114">
        <v>43580</v>
      </c>
      <c r="E72" s="113">
        <v>2092</v>
      </c>
      <c r="F72" s="113" t="s">
        <v>8013</v>
      </c>
      <c r="G72" s="115" t="s">
        <v>8014</v>
      </c>
      <c r="H72" s="115"/>
      <c r="I72" s="115"/>
      <c r="J72" s="115"/>
      <c r="K72" s="115"/>
      <c r="L72" s="115"/>
      <c r="M72" s="187">
        <v>72396.600000000006</v>
      </c>
      <c r="N72" s="187">
        <v>0</v>
      </c>
      <c r="O72" s="188">
        <v>72396.600000000006</v>
      </c>
    </row>
    <row r="73" spans="1:15" ht="51">
      <c r="A73" s="113" t="s">
        <v>556</v>
      </c>
      <c r="B73" s="207">
        <v>2</v>
      </c>
      <c r="C73" s="90" t="s">
        <v>616</v>
      </c>
      <c r="D73" s="114">
        <v>43588</v>
      </c>
      <c r="E73" s="113">
        <v>2230</v>
      </c>
      <c r="F73" s="113" t="s">
        <v>642</v>
      </c>
      <c r="G73" s="115" t="s">
        <v>11681</v>
      </c>
      <c r="H73" s="115"/>
      <c r="I73" s="115"/>
      <c r="J73" s="115"/>
      <c r="K73" s="115"/>
      <c r="L73" s="115"/>
      <c r="M73" s="187">
        <v>1413001.88</v>
      </c>
      <c r="N73" s="187">
        <v>0</v>
      </c>
      <c r="O73" s="188">
        <v>1413001.88</v>
      </c>
    </row>
    <row r="74" spans="1:15" ht="51">
      <c r="A74" s="113" t="s">
        <v>556</v>
      </c>
      <c r="B74" s="207">
        <v>2</v>
      </c>
      <c r="C74" s="90" t="s">
        <v>616</v>
      </c>
      <c r="D74" s="114">
        <v>43588</v>
      </c>
      <c r="E74" s="113">
        <v>2232</v>
      </c>
      <c r="F74" s="113" t="s">
        <v>642</v>
      </c>
      <c r="G74" s="115" t="s">
        <v>11681</v>
      </c>
      <c r="H74" s="115"/>
      <c r="I74" s="115"/>
      <c r="J74" s="115"/>
      <c r="K74" s="115"/>
      <c r="L74" s="115"/>
      <c r="M74" s="187">
        <v>3885755.14</v>
      </c>
      <c r="N74" s="187">
        <v>0</v>
      </c>
      <c r="O74" s="188">
        <v>3885755.14</v>
      </c>
    </row>
    <row r="75" spans="1:15" ht="51">
      <c r="A75" s="113" t="s">
        <v>556</v>
      </c>
      <c r="B75" s="207">
        <v>2</v>
      </c>
      <c r="C75" s="90" t="s">
        <v>616</v>
      </c>
      <c r="D75" s="114">
        <v>43588</v>
      </c>
      <c r="E75" s="113">
        <v>2234</v>
      </c>
      <c r="F75" s="113" t="s">
        <v>642</v>
      </c>
      <c r="G75" s="115" t="s">
        <v>11681</v>
      </c>
      <c r="H75" s="115"/>
      <c r="I75" s="115"/>
      <c r="J75" s="115"/>
      <c r="K75" s="115"/>
      <c r="L75" s="115"/>
      <c r="M75" s="187">
        <v>706500.97</v>
      </c>
      <c r="N75" s="187">
        <v>0</v>
      </c>
      <c r="O75" s="188">
        <v>706500.97</v>
      </c>
    </row>
    <row r="76" spans="1:15" ht="51">
      <c r="A76" s="113" t="s">
        <v>556</v>
      </c>
      <c r="B76" s="207">
        <v>2</v>
      </c>
      <c r="C76" s="90" t="s">
        <v>616</v>
      </c>
      <c r="D76" s="114">
        <v>43588</v>
      </c>
      <c r="E76" s="113">
        <v>2236</v>
      </c>
      <c r="F76" s="113" t="s">
        <v>642</v>
      </c>
      <c r="G76" s="115" t="s">
        <v>11681</v>
      </c>
      <c r="H76" s="115"/>
      <c r="I76" s="115"/>
      <c r="J76" s="115"/>
      <c r="K76" s="115"/>
      <c r="L76" s="115"/>
      <c r="M76" s="187">
        <v>1059751.3899999999</v>
      </c>
      <c r="N76" s="187">
        <v>0</v>
      </c>
      <c r="O76" s="188">
        <v>1059751.3899999999</v>
      </c>
    </row>
    <row r="77" spans="1:15" ht="51">
      <c r="A77" s="113">
        <v>47</v>
      </c>
      <c r="B77" s="207">
        <v>8</v>
      </c>
      <c r="C77" s="90" t="s">
        <v>49</v>
      </c>
      <c r="D77" s="114">
        <v>43595</v>
      </c>
      <c r="E77" s="113">
        <v>2398</v>
      </c>
      <c r="F77" s="113" t="s">
        <v>6111</v>
      </c>
      <c r="G77" s="115" t="s">
        <v>11682</v>
      </c>
      <c r="H77" s="115"/>
      <c r="I77" s="115"/>
      <c r="J77" s="115"/>
      <c r="K77" s="115"/>
      <c r="L77" s="115"/>
      <c r="M77" s="187">
        <v>16716.98</v>
      </c>
      <c r="N77" s="187">
        <v>0</v>
      </c>
      <c r="O77" s="188">
        <v>16716.98</v>
      </c>
    </row>
    <row r="78" spans="1:15" ht="51">
      <c r="A78" s="113">
        <v>47</v>
      </c>
      <c r="B78" s="207">
        <v>8</v>
      </c>
      <c r="C78" s="90" t="s">
        <v>49</v>
      </c>
      <c r="D78" s="114">
        <v>43595</v>
      </c>
      <c r="E78" s="113">
        <v>2399</v>
      </c>
      <c r="F78" s="113" t="s">
        <v>6111</v>
      </c>
      <c r="G78" s="115" t="s">
        <v>11683</v>
      </c>
      <c r="H78" s="115"/>
      <c r="I78" s="115"/>
      <c r="J78" s="115"/>
      <c r="K78" s="115"/>
      <c r="L78" s="115"/>
      <c r="M78" s="187">
        <v>974</v>
      </c>
      <c r="N78" s="187">
        <v>0</v>
      </c>
      <c r="O78" s="188">
        <v>974</v>
      </c>
    </row>
    <row r="79" spans="1:15" ht="51">
      <c r="A79" s="113">
        <v>47</v>
      </c>
      <c r="B79" s="207">
        <v>8</v>
      </c>
      <c r="C79" s="90" t="s">
        <v>49</v>
      </c>
      <c r="D79" s="114">
        <v>43595</v>
      </c>
      <c r="E79" s="113">
        <v>2400</v>
      </c>
      <c r="F79" s="113" t="s">
        <v>6111</v>
      </c>
      <c r="G79" s="115" t="s">
        <v>11684</v>
      </c>
      <c r="H79" s="115"/>
      <c r="I79" s="115"/>
      <c r="J79" s="115"/>
      <c r="K79" s="115"/>
      <c r="L79" s="115"/>
      <c r="M79" s="187">
        <v>360</v>
      </c>
      <c r="N79" s="187">
        <v>0</v>
      </c>
      <c r="O79" s="188">
        <v>360</v>
      </c>
    </row>
    <row r="80" spans="1:15" ht="51">
      <c r="A80" s="113" t="s">
        <v>556</v>
      </c>
      <c r="B80" s="207">
        <v>2</v>
      </c>
      <c r="C80" s="90" t="s">
        <v>616</v>
      </c>
      <c r="D80" s="114">
        <v>43595</v>
      </c>
      <c r="E80" s="113">
        <v>2401</v>
      </c>
      <c r="F80" s="113" t="s">
        <v>642</v>
      </c>
      <c r="G80" s="115" t="s">
        <v>11685</v>
      </c>
      <c r="H80" s="115"/>
      <c r="I80" s="115"/>
      <c r="J80" s="115"/>
      <c r="K80" s="115"/>
      <c r="L80" s="115"/>
      <c r="M80" s="187">
        <v>255579.75</v>
      </c>
      <c r="N80" s="187">
        <v>0</v>
      </c>
      <c r="O80" s="188">
        <v>255579.75</v>
      </c>
    </row>
    <row r="81" spans="1:15" ht="51">
      <c r="A81" s="113">
        <v>16</v>
      </c>
      <c r="B81" s="207">
        <v>1</v>
      </c>
      <c r="C81" s="90" t="s">
        <v>43</v>
      </c>
      <c r="D81" s="114">
        <v>43614</v>
      </c>
      <c r="E81" s="113">
        <v>2801</v>
      </c>
      <c r="F81" s="113" t="s">
        <v>11686</v>
      </c>
      <c r="G81" s="115" t="s">
        <v>11687</v>
      </c>
      <c r="H81" s="115"/>
      <c r="I81" s="115"/>
      <c r="J81" s="115"/>
      <c r="K81" s="115"/>
      <c r="L81" s="115"/>
      <c r="M81" s="187">
        <v>13428067.43</v>
      </c>
      <c r="N81" s="187">
        <v>0</v>
      </c>
      <c r="O81" s="188">
        <v>13428067.43</v>
      </c>
    </row>
    <row r="82" spans="1:15" ht="51">
      <c r="A82" s="113">
        <v>20</v>
      </c>
      <c r="B82" s="207">
        <v>4</v>
      </c>
      <c r="C82" s="90" t="s">
        <v>44</v>
      </c>
      <c r="D82" s="114">
        <v>43480</v>
      </c>
      <c r="E82" s="113">
        <v>141</v>
      </c>
      <c r="F82" s="113" t="s">
        <v>1422</v>
      </c>
      <c r="G82" s="115" t="s">
        <v>2875</v>
      </c>
      <c r="H82" s="115"/>
      <c r="I82" s="115"/>
      <c r="J82" s="115"/>
      <c r="K82" s="115"/>
      <c r="L82" s="115"/>
      <c r="M82" s="187">
        <v>0</v>
      </c>
      <c r="N82" s="187">
        <v>848022</v>
      </c>
      <c r="O82" s="188">
        <v>848022</v>
      </c>
    </row>
    <row r="83" spans="1:15" ht="51">
      <c r="A83" s="113">
        <v>15</v>
      </c>
      <c r="B83" s="207">
        <v>1</v>
      </c>
      <c r="C83" s="90" t="s">
        <v>42</v>
      </c>
      <c r="D83" s="114">
        <v>43494</v>
      </c>
      <c r="E83" s="113">
        <v>359</v>
      </c>
      <c r="F83" s="113" t="s">
        <v>2877</v>
      </c>
      <c r="G83" s="115" t="s">
        <v>2876</v>
      </c>
      <c r="H83" s="115"/>
      <c r="I83" s="115"/>
      <c r="J83" s="115"/>
      <c r="K83" s="115"/>
      <c r="L83" s="115"/>
      <c r="M83" s="187">
        <v>0</v>
      </c>
      <c r="N83" s="187">
        <v>3610687.53</v>
      </c>
      <c r="O83" s="188">
        <v>3610687.53</v>
      </c>
    </row>
    <row r="84" spans="1:15" ht="51">
      <c r="A84" s="113">
        <v>15</v>
      </c>
      <c r="B84" s="207">
        <v>6</v>
      </c>
      <c r="C84" s="90" t="s">
        <v>42</v>
      </c>
      <c r="D84" s="114">
        <v>43501</v>
      </c>
      <c r="E84" s="113">
        <v>543</v>
      </c>
      <c r="F84" s="113" t="s">
        <v>4547</v>
      </c>
      <c r="G84" s="115" t="s">
        <v>4545</v>
      </c>
      <c r="H84" s="115"/>
      <c r="I84" s="115"/>
      <c r="J84" s="115"/>
      <c r="K84" s="115"/>
      <c r="L84" s="115"/>
      <c r="M84" s="187">
        <v>0</v>
      </c>
      <c r="N84" s="187">
        <v>1805343.73</v>
      </c>
      <c r="O84" s="188">
        <v>1805343.73</v>
      </c>
    </row>
    <row r="85" spans="1:15" ht="51">
      <c r="A85" s="113">
        <v>81</v>
      </c>
      <c r="B85" s="207">
        <v>1</v>
      </c>
      <c r="C85" s="90" t="s">
        <v>55</v>
      </c>
      <c r="D85" s="114">
        <v>43516</v>
      </c>
      <c r="E85" s="113">
        <v>895</v>
      </c>
      <c r="F85" s="113" t="s">
        <v>4548</v>
      </c>
      <c r="G85" s="115" t="s">
        <v>4546</v>
      </c>
      <c r="H85" s="115"/>
      <c r="I85" s="115"/>
      <c r="J85" s="115"/>
      <c r="K85" s="115"/>
      <c r="L85" s="115"/>
      <c r="M85" s="187">
        <v>0</v>
      </c>
      <c r="N85" s="187">
        <v>1821783.99</v>
      </c>
      <c r="O85" s="188">
        <v>1821783.99</v>
      </c>
    </row>
    <row r="86" spans="1:15" ht="51">
      <c r="A86" s="113" t="s">
        <v>554</v>
      </c>
      <c r="B86" s="207">
        <v>1</v>
      </c>
      <c r="C86" s="90" t="s">
        <v>616</v>
      </c>
      <c r="D86" s="114">
        <v>43537</v>
      </c>
      <c r="E86" s="113">
        <v>1293</v>
      </c>
      <c r="F86" s="113" t="s">
        <v>6121</v>
      </c>
      <c r="G86" s="115" t="s">
        <v>6112</v>
      </c>
      <c r="H86" s="115"/>
      <c r="I86" s="115"/>
      <c r="J86" s="115"/>
      <c r="K86" s="115"/>
      <c r="L86" s="115"/>
      <c r="M86" s="187">
        <v>0</v>
      </c>
      <c r="N86" s="187">
        <v>79548.02</v>
      </c>
      <c r="O86" s="188">
        <v>79548.02</v>
      </c>
    </row>
    <row r="87" spans="1:15" ht="51">
      <c r="A87" s="113" t="s">
        <v>554</v>
      </c>
      <c r="B87" s="207">
        <v>1</v>
      </c>
      <c r="C87" s="90" t="s">
        <v>616</v>
      </c>
      <c r="D87" s="114">
        <v>43537</v>
      </c>
      <c r="E87" s="113">
        <v>1294</v>
      </c>
      <c r="F87" s="113" t="s">
        <v>6121</v>
      </c>
      <c r="G87" s="115" t="s">
        <v>6113</v>
      </c>
      <c r="H87" s="115"/>
      <c r="I87" s="115"/>
      <c r="J87" s="115"/>
      <c r="K87" s="115"/>
      <c r="L87" s="115"/>
      <c r="M87" s="187">
        <v>0</v>
      </c>
      <c r="N87" s="187">
        <v>29719</v>
      </c>
      <c r="O87" s="188">
        <v>29719</v>
      </c>
    </row>
    <row r="88" spans="1:15" ht="51">
      <c r="A88" s="113" t="s">
        <v>554</v>
      </c>
      <c r="B88" s="207">
        <v>1</v>
      </c>
      <c r="C88" s="90" t="s">
        <v>616</v>
      </c>
      <c r="D88" s="114">
        <v>43537</v>
      </c>
      <c r="E88" s="113">
        <v>1295</v>
      </c>
      <c r="F88" s="113" t="s">
        <v>6122</v>
      </c>
      <c r="G88" s="115" t="s">
        <v>6114</v>
      </c>
      <c r="H88" s="115"/>
      <c r="I88" s="115"/>
      <c r="J88" s="115"/>
      <c r="K88" s="115"/>
      <c r="L88" s="115"/>
      <c r="M88" s="187">
        <v>0</v>
      </c>
      <c r="N88" s="187">
        <v>413506.64</v>
      </c>
      <c r="O88" s="188">
        <v>413506.64</v>
      </c>
    </row>
    <row r="89" spans="1:15" ht="51">
      <c r="A89" s="113" t="s">
        <v>554</v>
      </c>
      <c r="B89" s="207">
        <v>1</v>
      </c>
      <c r="C89" s="90" t="s">
        <v>616</v>
      </c>
      <c r="D89" s="114">
        <v>43537</v>
      </c>
      <c r="E89" s="113">
        <v>1296</v>
      </c>
      <c r="F89" s="113" t="s">
        <v>6121</v>
      </c>
      <c r="G89" s="115" t="s">
        <v>6115</v>
      </c>
      <c r="H89" s="115"/>
      <c r="I89" s="115"/>
      <c r="J89" s="115"/>
      <c r="K89" s="115"/>
      <c r="L89" s="115"/>
      <c r="M89" s="187">
        <v>0</v>
      </c>
      <c r="N89" s="187">
        <v>22002.86</v>
      </c>
      <c r="O89" s="188">
        <v>22002.86</v>
      </c>
    </row>
    <row r="90" spans="1:15" ht="51">
      <c r="A90" s="113">
        <v>15</v>
      </c>
      <c r="B90" s="207">
        <v>1</v>
      </c>
      <c r="C90" s="90" t="s">
        <v>42</v>
      </c>
      <c r="D90" s="114">
        <v>43545</v>
      </c>
      <c r="E90" s="113">
        <v>1472</v>
      </c>
      <c r="F90" s="113" t="s">
        <v>2877</v>
      </c>
      <c r="G90" s="115" t="s">
        <v>6117</v>
      </c>
      <c r="H90" s="115"/>
      <c r="I90" s="115"/>
      <c r="J90" s="115"/>
      <c r="K90" s="115"/>
      <c r="L90" s="115"/>
      <c r="M90" s="187">
        <v>0</v>
      </c>
      <c r="N90" s="187">
        <v>2708015.6</v>
      </c>
      <c r="O90" s="188">
        <v>2708015.6</v>
      </c>
    </row>
    <row r="91" spans="1:15" ht="51">
      <c r="A91" s="113">
        <v>15</v>
      </c>
      <c r="B91" s="207">
        <v>1</v>
      </c>
      <c r="C91" s="90" t="s">
        <v>42</v>
      </c>
      <c r="D91" s="114">
        <v>43545</v>
      </c>
      <c r="E91" s="113">
        <v>1474</v>
      </c>
      <c r="F91" s="113" t="s">
        <v>2877</v>
      </c>
      <c r="G91" s="115" t="s">
        <v>6119</v>
      </c>
      <c r="H91" s="115"/>
      <c r="I91" s="115"/>
      <c r="J91" s="115"/>
      <c r="K91" s="115"/>
      <c r="L91" s="115"/>
      <c r="M91" s="187">
        <v>0</v>
      </c>
      <c r="N91" s="187">
        <v>9929390.5199999996</v>
      </c>
      <c r="O91" s="188">
        <v>9929390.5199999996</v>
      </c>
    </row>
    <row r="92" spans="1:15" ht="51">
      <c r="A92" s="113">
        <v>46</v>
      </c>
      <c r="B92" s="207">
        <v>2</v>
      </c>
      <c r="C92" s="90" t="s">
        <v>48</v>
      </c>
      <c r="D92" s="114">
        <v>43551</v>
      </c>
      <c r="E92" s="113">
        <v>1642</v>
      </c>
      <c r="F92" s="113" t="s">
        <v>6123</v>
      </c>
      <c r="G92" s="115" t="s">
        <v>6120</v>
      </c>
      <c r="H92" s="115"/>
      <c r="I92" s="115"/>
      <c r="J92" s="115"/>
      <c r="K92" s="115"/>
      <c r="L92" s="115"/>
      <c r="M92" s="187">
        <v>0</v>
      </c>
      <c r="N92" s="187">
        <v>5000000</v>
      </c>
      <c r="O92" s="188">
        <v>5000000</v>
      </c>
    </row>
    <row r="93" spans="1:15" ht="51">
      <c r="A93" s="113" t="s">
        <v>556</v>
      </c>
      <c r="B93" s="207">
        <v>2</v>
      </c>
      <c r="C93" s="90" t="s">
        <v>616</v>
      </c>
      <c r="D93" s="114">
        <v>43556</v>
      </c>
      <c r="E93" s="113">
        <v>1740</v>
      </c>
      <c r="F93" s="113" t="s">
        <v>642</v>
      </c>
      <c r="G93" s="115" t="s">
        <v>8007</v>
      </c>
      <c r="H93" s="115"/>
      <c r="I93" s="115"/>
      <c r="J93" s="115"/>
      <c r="K93" s="115"/>
      <c r="L93" s="115"/>
      <c r="M93" s="187">
        <v>0</v>
      </c>
      <c r="N93" s="187">
        <v>355511.54</v>
      </c>
      <c r="O93" s="188">
        <v>355511.54</v>
      </c>
    </row>
    <row r="94" spans="1:15" ht="51">
      <c r="A94" s="113" t="s">
        <v>556</v>
      </c>
      <c r="B94" s="207">
        <v>2</v>
      </c>
      <c r="C94" s="90" t="s">
        <v>616</v>
      </c>
      <c r="D94" s="114">
        <v>43564</v>
      </c>
      <c r="E94" s="113">
        <v>1830</v>
      </c>
      <c r="F94" s="113" t="s">
        <v>642</v>
      </c>
      <c r="G94" s="115" t="s">
        <v>8009</v>
      </c>
      <c r="H94" s="115"/>
      <c r="I94" s="115"/>
      <c r="J94" s="115"/>
      <c r="K94" s="115"/>
      <c r="L94" s="115"/>
      <c r="M94" s="187">
        <v>0</v>
      </c>
      <c r="N94" s="187">
        <v>169.27</v>
      </c>
      <c r="O94" s="188">
        <v>169.27</v>
      </c>
    </row>
    <row r="95" spans="1:15" ht="51">
      <c r="A95" s="113">
        <v>47</v>
      </c>
      <c r="B95" s="207">
        <v>36</v>
      </c>
      <c r="C95" s="90" t="s">
        <v>49</v>
      </c>
      <c r="D95" s="114">
        <v>43564</v>
      </c>
      <c r="E95" s="113">
        <v>1831</v>
      </c>
      <c r="F95" s="113" t="s">
        <v>8008</v>
      </c>
      <c r="G95" s="115" t="s">
        <v>8010</v>
      </c>
      <c r="H95" s="115"/>
      <c r="I95" s="115"/>
      <c r="J95" s="115"/>
      <c r="K95" s="115"/>
      <c r="L95" s="115"/>
      <c r="M95" s="187">
        <v>0</v>
      </c>
      <c r="N95" s="187">
        <v>9763.19</v>
      </c>
      <c r="O95" s="188">
        <v>9763.19</v>
      </c>
    </row>
    <row r="96" spans="1:15" ht="51">
      <c r="A96" s="113" t="s">
        <v>554</v>
      </c>
      <c r="B96" s="207">
        <v>1</v>
      </c>
      <c r="C96" s="90" t="s">
        <v>616</v>
      </c>
      <c r="D96" s="114">
        <v>43565</v>
      </c>
      <c r="E96" s="113">
        <v>1873</v>
      </c>
      <c r="F96" s="113" t="s">
        <v>8015</v>
      </c>
      <c r="G96" s="115" t="s">
        <v>8012</v>
      </c>
      <c r="H96" s="115"/>
      <c r="I96" s="115"/>
      <c r="J96" s="115"/>
      <c r="K96" s="115"/>
      <c r="L96" s="115"/>
      <c r="M96" s="187">
        <v>0</v>
      </c>
      <c r="N96" s="187">
        <v>4287670.7699999996</v>
      </c>
      <c r="O96" s="188">
        <v>4287670.7699999996</v>
      </c>
    </row>
    <row r="97" spans="1:16" ht="51">
      <c r="A97" s="113" t="s">
        <v>556</v>
      </c>
      <c r="B97" s="207">
        <v>2</v>
      </c>
      <c r="C97" s="90" t="s">
        <v>616</v>
      </c>
      <c r="D97" s="114">
        <v>43580</v>
      </c>
      <c r="E97" s="113">
        <v>2092</v>
      </c>
      <c r="F97" s="113" t="s">
        <v>642</v>
      </c>
      <c r="G97" s="115" t="s">
        <v>8014</v>
      </c>
      <c r="H97" s="115"/>
      <c r="I97" s="115"/>
      <c r="J97" s="115"/>
      <c r="K97" s="115"/>
      <c r="L97" s="115"/>
      <c r="M97" s="187">
        <v>0</v>
      </c>
      <c r="N97" s="187">
        <v>72396.600000000006</v>
      </c>
      <c r="O97" s="188">
        <v>72396.600000000006</v>
      </c>
    </row>
    <row r="98" spans="1:16" ht="51">
      <c r="A98" s="113">
        <v>15</v>
      </c>
      <c r="B98" s="207">
        <v>1</v>
      </c>
      <c r="C98" s="90" t="s">
        <v>42</v>
      </c>
      <c r="D98" s="114">
        <v>43588</v>
      </c>
      <c r="E98" s="113">
        <v>2230</v>
      </c>
      <c r="F98" s="113" t="s">
        <v>2877</v>
      </c>
      <c r="G98" s="115" t="s">
        <v>11681</v>
      </c>
      <c r="H98" s="115"/>
      <c r="I98" s="115"/>
      <c r="J98" s="115"/>
      <c r="K98" s="115"/>
      <c r="L98" s="115"/>
      <c r="M98" s="187">
        <v>0</v>
      </c>
      <c r="N98" s="187">
        <v>1413001.88</v>
      </c>
      <c r="O98" s="188">
        <v>1413001.88</v>
      </c>
    </row>
    <row r="99" spans="1:16" ht="51">
      <c r="A99" s="113">
        <v>15</v>
      </c>
      <c r="B99" s="207">
        <v>1</v>
      </c>
      <c r="C99" s="90" t="s">
        <v>42</v>
      </c>
      <c r="D99" s="114">
        <v>43588</v>
      </c>
      <c r="E99" s="113">
        <v>2232</v>
      </c>
      <c r="F99" s="113" t="s">
        <v>2877</v>
      </c>
      <c r="G99" s="115" t="s">
        <v>11681</v>
      </c>
      <c r="H99" s="115"/>
      <c r="I99" s="115"/>
      <c r="J99" s="115"/>
      <c r="K99" s="115"/>
      <c r="L99" s="115"/>
      <c r="M99" s="187">
        <v>0</v>
      </c>
      <c r="N99" s="187">
        <v>3885755.14</v>
      </c>
      <c r="O99" s="188">
        <v>3885755.14</v>
      </c>
    </row>
    <row r="100" spans="1:16" ht="51">
      <c r="A100" s="113">
        <v>15</v>
      </c>
      <c r="B100" s="207">
        <v>1</v>
      </c>
      <c r="C100" s="90" t="s">
        <v>42</v>
      </c>
      <c r="D100" s="114">
        <v>43588</v>
      </c>
      <c r="E100" s="113">
        <v>2234</v>
      </c>
      <c r="F100" s="113" t="s">
        <v>2877</v>
      </c>
      <c r="G100" s="115" t="s">
        <v>11681</v>
      </c>
      <c r="H100" s="115"/>
      <c r="I100" s="115"/>
      <c r="J100" s="115"/>
      <c r="K100" s="115"/>
      <c r="L100" s="115"/>
      <c r="M100" s="187">
        <v>0</v>
      </c>
      <c r="N100" s="187">
        <v>706500.97</v>
      </c>
      <c r="O100" s="188">
        <v>706500.97</v>
      </c>
    </row>
    <row r="101" spans="1:16" ht="51">
      <c r="A101" s="113">
        <v>15</v>
      </c>
      <c r="B101" s="207">
        <v>1</v>
      </c>
      <c r="C101" s="90" t="s">
        <v>42</v>
      </c>
      <c r="D101" s="114">
        <v>43588</v>
      </c>
      <c r="E101" s="113">
        <v>2236</v>
      </c>
      <c r="F101" s="113" t="s">
        <v>2877</v>
      </c>
      <c r="G101" s="115" t="s">
        <v>11681</v>
      </c>
      <c r="H101" s="115"/>
      <c r="I101" s="115"/>
      <c r="J101" s="115"/>
      <c r="K101" s="115"/>
      <c r="L101" s="115"/>
      <c r="M101" s="187">
        <v>0</v>
      </c>
      <c r="N101" s="187">
        <v>1059751.3899999999</v>
      </c>
      <c r="O101" s="188">
        <v>1059751.3899999999</v>
      </c>
    </row>
    <row r="102" spans="1:16" ht="51">
      <c r="A102" s="113" t="s">
        <v>554</v>
      </c>
      <c r="B102" s="207">
        <v>1</v>
      </c>
      <c r="C102" s="90" t="s">
        <v>616</v>
      </c>
      <c r="D102" s="114">
        <v>43595</v>
      </c>
      <c r="E102" s="113">
        <v>2398</v>
      </c>
      <c r="F102" s="113" t="s">
        <v>6121</v>
      </c>
      <c r="G102" s="115" t="s">
        <v>11682</v>
      </c>
      <c r="H102" s="115"/>
      <c r="I102" s="115"/>
      <c r="J102" s="115"/>
      <c r="K102" s="115"/>
      <c r="L102" s="115"/>
      <c r="M102" s="187">
        <v>0</v>
      </c>
      <c r="N102" s="187">
        <v>16716.98</v>
      </c>
      <c r="O102" s="188">
        <v>16716.98</v>
      </c>
    </row>
    <row r="103" spans="1:16" ht="51">
      <c r="A103" s="113" t="s">
        <v>554</v>
      </c>
      <c r="B103" s="207">
        <v>1</v>
      </c>
      <c r="C103" s="90" t="s">
        <v>616</v>
      </c>
      <c r="D103" s="114">
        <v>43595</v>
      </c>
      <c r="E103" s="113">
        <v>2399</v>
      </c>
      <c r="F103" s="113" t="s">
        <v>6122</v>
      </c>
      <c r="G103" s="115" t="s">
        <v>11683</v>
      </c>
      <c r="H103" s="115"/>
      <c r="I103" s="115"/>
      <c r="J103" s="115"/>
      <c r="K103" s="115"/>
      <c r="L103" s="115"/>
      <c r="M103" s="187">
        <v>0</v>
      </c>
      <c r="N103" s="187">
        <v>974</v>
      </c>
      <c r="O103" s="188">
        <v>974</v>
      </c>
    </row>
    <row r="104" spans="1:16" ht="51">
      <c r="A104" s="113" t="s">
        <v>554</v>
      </c>
      <c r="B104" s="207">
        <v>1</v>
      </c>
      <c r="C104" s="90" t="s">
        <v>616</v>
      </c>
      <c r="D104" s="114">
        <v>43595</v>
      </c>
      <c r="E104" s="113">
        <v>2400</v>
      </c>
      <c r="F104" s="113" t="s">
        <v>6121</v>
      </c>
      <c r="G104" s="115" t="s">
        <v>11684</v>
      </c>
      <c r="H104" s="115"/>
      <c r="I104" s="115"/>
      <c r="J104" s="115"/>
      <c r="K104" s="115"/>
      <c r="L104" s="115"/>
      <c r="M104" s="187">
        <v>0</v>
      </c>
      <c r="N104" s="187">
        <v>360</v>
      </c>
      <c r="O104" s="188">
        <v>360</v>
      </c>
    </row>
    <row r="105" spans="1:16" ht="51">
      <c r="A105" s="113">
        <v>291</v>
      </c>
      <c r="B105" s="207">
        <v>1</v>
      </c>
      <c r="C105" s="90" t="s">
        <v>129</v>
      </c>
      <c r="D105" s="114">
        <v>43595</v>
      </c>
      <c r="E105" s="113">
        <v>2401</v>
      </c>
      <c r="F105" s="113" t="s">
        <v>11688</v>
      </c>
      <c r="G105" s="115" t="s">
        <v>11685</v>
      </c>
      <c r="H105" s="115"/>
      <c r="I105" s="115"/>
      <c r="J105" s="115"/>
      <c r="K105" s="115"/>
      <c r="L105" s="115"/>
      <c r="M105" s="187">
        <v>0</v>
      </c>
      <c r="N105" s="187">
        <v>255579.75</v>
      </c>
      <c r="O105" s="188">
        <v>255579.75</v>
      </c>
    </row>
    <row r="106" spans="1:16" ht="51">
      <c r="A106" s="113" t="s">
        <v>556</v>
      </c>
      <c r="B106" s="207">
        <v>2</v>
      </c>
      <c r="C106" s="90" t="s">
        <v>616</v>
      </c>
      <c r="D106" s="114">
        <v>43614</v>
      </c>
      <c r="E106" s="113">
        <v>2801</v>
      </c>
      <c r="F106" s="113" t="s">
        <v>642</v>
      </c>
      <c r="G106" s="115" t="s">
        <v>11687</v>
      </c>
      <c r="H106" s="115"/>
      <c r="I106" s="115"/>
      <c r="J106" s="115"/>
      <c r="K106" s="115"/>
      <c r="L106" s="115"/>
      <c r="M106" s="187">
        <v>0</v>
      </c>
      <c r="N106" s="187">
        <v>13428067.43</v>
      </c>
      <c r="O106" s="188">
        <v>13428067.43</v>
      </c>
    </row>
    <row r="107" spans="1:16">
      <c r="A107" s="210"/>
      <c r="B107" s="218"/>
      <c r="C107" s="264"/>
      <c r="D107" s="217"/>
      <c r="E107" s="209"/>
      <c r="F107" s="210"/>
      <c r="G107" s="219"/>
      <c r="H107" s="98"/>
      <c r="I107" s="98"/>
      <c r="J107" s="98"/>
      <c r="K107" s="98"/>
      <c r="L107" s="98"/>
      <c r="M107" s="213"/>
      <c r="N107" s="213"/>
      <c r="O107" s="213"/>
    </row>
    <row r="108" spans="1:16">
      <c r="G108" s="361" t="s">
        <v>571</v>
      </c>
      <c r="H108" s="361"/>
      <c r="I108" s="361"/>
      <c r="J108" s="361"/>
      <c r="K108" s="361"/>
      <c r="L108" s="157"/>
      <c r="M108" s="157">
        <f>+SUBTOTAL(9,M9:M106)</f>
        <v>64161502.5</v>
      </c>
      <c r="N108" s="157">
        <f>+SUBTOTAL(9,N9:N106)</f>
        <v>69320910.629999995</v>
      </c>
      <c r="O108" s="157">
        <f>+SUBTOTAL(9,O9:O106)</f>
        <v>133482413.13</v>
      </c>
    </row>
    <row r="111" spans="1:16">
      <c r="A111" s="210"/>
      <c r="B111" s="210"/>
      <c r="C111" s="211"/>
      <c r="D111" s="210"/>
      <c r="E111" s="210"/>
      <c r="F111" s="210"/>
      <c r="G111" s="210"/>
      <c r="H111" s="210"/>
      <c r="I111" s="212"/>
      <c r="J111" s="210"/>
      <c r="K111" s="210"/>
      <c r="L111" s="210"/>
      <c r="M111" s="210"/>
      <c r="N111" s="213"/>
      <c r="O111" s="213"/>
      <c r="P111" s="210"/>
    </row>
    <row r="112" spans="1:16">
      <c r="A112" s="210"/>
      <c r="B112" s="210"/>
      <c r="C112" s="211"/>
      <c r="D112" s="210"/>
      <c r="E112" s="210"/>
      <c r="F112" s="210"/>
      <c r="G112" s="210"/>
      <c r="H112" s="210"/>
      <c r="I112" s="212"/>
      <c r="J112" s="210"/>
      <c r="K112" s="210"/>
      <c r="L112" s="210"/>
      <c r="M112" s="210"/>
      <c r="N112" s="213"/>
      <c r="O112" s="213"/>
      <c r="P112" s="210"/>
    </row>
    <row r="113" spans="1:16">
      <c r="A113" s="210"/>
      <c r="B113" s="210"/>
      <c r="C113" s="211"/>
      <c r="D113" s="210"/>
      <c r="E113" s="210"/>
      <c r="F113" s="210"/>
      <c r="G113" s="210"/>
      <c r="H113" s="210"/>
      <c r="I113" s="212"/>
      <c r="J113" s="210"/>
      <c r="K113" s="210"/>
      <c r="L113" s="210"/>
      <c r="M113" s="210"/>
      <c r="N113" s="213"/>
      <c r="O113" s="213"/>
      <c r="P113" s="210"/>
    </row>
    <row r="114" spans="1:16">
      <c r="A114" s="210"/>
      <c r="B114" s="210"/>
      <c r="C114" s="211"/>
      <c r="D114" s="210"/>
      <c r="E114" s="210"/>
      <c r="F114" s="210"/>
      <c r="G114" s="210"/>
      <c r="H114" s="210"/>
      <c r="I114" s="212"/>
      <c r="J114" s="210"/>
      <c r="K114" s="210"/>
      <c r="L114" s="210"/>
      <c r="M114" s="210"/>
      <c r="N114" s="213"/>
      <c r="O114" s="213"/>
      <c r="P114" s="210"/>
    </row>
    <row r="115" spans="1:16">
      <c r="A115" s="210"/>
      <c r="B115" s="210"/>
      <c r="C115" s="211"/>
      <c r="D115" s="210"/>
      <c r="E115" s="210"/>
      <c r="F115" s="210"/>
      <c r="G115" s="210"/>
      <c r="H115" s="210"/>
      <c r="I115" s="212"/>
      <c r="J115" s="210"/>
      <c r="K115" s="210"/>
      <c r="L115" s="210"/>
      <c r="M115" s="210"/>
      <c r="N115" s="213"/>
      <c r="O115" s="213"/>
      <c r="P115" s="210"/>
    </row>
    <row r="116" spans="1:16">
      <c r="A116" s="210"/>
      <c r="B116" s="210"/>
      <c r="C116" s="211"/>
      <c r="D116" s="210"/>
      <c r="E116" s="83"/>
      <c r="F116" s="210"/>
      <c r="G116" s="210"/>
      <c r="H116" s="210"/>
      <c r="I116" s="212"/>
      <c r="J116" s="210"/>
      <c r="K116" s="210"/>
      <c r="L116" s="210"/>
      <c r="M116" s="210"/>
      <c r="N116" s="213"/>
      <c r="O116" s="213"/>
      <c r="P116" s="210"/>
    </row>
    <row r="117" spans="1:16">
      <c r="A117" s="210"/>
      <c r="B117" s="210"/>
      <c r="C117" s="211"/>
      <c r="D117" s="210"/>
      <c r="E117" s="210"/>
      <c r="F117" s="210"/>
      <c r="G117" s="210"/>
      <c r="H117" s="210"/>
      <c r="I117" s="212"/>
      <c r="J117" s="210"/>
      <c r="K117" s="210"/>
      <c r="L117" s="210"/>
      <c r="M117" s="210"/>
      <c r="N117" s="213"/>
      <c r="O117" s="213"/>
      <c r="P117" s="210"/>
    </row>
    <row r="118" spans="1:16">
      <c r="A118" s="210"/>
      <c r="B118" s="210"/>
      <c r="C118" s="254"/>
      <c r="D118" s="254"/>
      <c r="E118" s="254"/>
      <c r="F118" s="250"/>
      <c r="G118" s="253"/>
      <c r="H118" s="250"/>
      <c r="I118" s="98"/>
      <c r="J118" s="250"/>
      <c r="K118" s="250"/>
      <c r="L118" s="250"/>
      <c r="M118" s="255"/>
      <c r="N118" s="255"/>
      <c r="O118" s="256"/>
    </row>
  </sheetData>
  <sheetProtection algorithmName="SHA-512" hashValue="xXmeiIsHFtGLDqxViLndSv/yIleDPxRSAW3myBFwUewfcRsLUs74n5Oi4k+Ecb8Ipj+C/LphtNMcveAxbGVe4A==" saltValue="KAFCCc09f3iq9A2dLZmSVg==" spinCount="100000" sheet="1" objects="1" scenarios="1" formatCells="0" formatColumns="0" formatRows="0" insertColumns="0" insertRows="0" insertHyperlinks="0" sort="0" autoFilter="0" pivotTables="0"/>
  <protectedRanges>
    <protectedRange sqref="H9:L106" name="Rango1"/>
  </protectedRanges>
  <autoFilter ref="A8:O81"/>
  <sortState ref="A9:J359">
    <sortCondition ref="A9:A359"/>
    <sortCondition ref="E9:E359"/>
  </sortState>
  <mergeCells count="3">
    <mergeCell ref="H7:I7"/>
    <mergeCell ref="J7:K7"/>
    <mergeCell ref="G108:K108"/>
  </mergeCells>
  <pageMargins left="0.39370078740157483" right="0.43307086614173229" top="0.55118110236220474" bottom="0.31496062992125984" header="0.31496062992125984" footer="0.31496062992125984"/>
  <pageSetup scale="5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Q29"/>
  <sheetViews>
    <sheetView view="pageBreakPreview" zoomScaleNormal="100" zoomScaleSheetLayoutView="100" workbookViewId="0"/>
  </sheetViews>
  <sheetFormatPr baseColWidth="10" defaultRowHeight="12.75" outlineLevelCol="1"/>
  <cols>
    <col min="1" max="1" width="7.140625" style="83" customWidth="1"/>
    <col min="2" max="2" width="4.140625" style="83" bestFit="1" customWidth="1"/>
    <col min="3" max="3" width="30.7109375" style="83" customWidth="1"/>
    <col min="4" max="4" width="11.5703125" style="87" bestFit="1" customWidth="1"/>
    <col min="5" max="5" width="9.7109375" style="87" customWidth="1"/>
    <col min="6" max="6" width="11.7109375" style="87" customWidth="1"/>
    <col min="7" max="7" width="54.7109375" style="149" customWidth="1"/>
    <col min="8" max="9" width="7.28515625" style="83" customWidth="1"/>
    <col min="10" max="10" width="7.28515625" style="83" customWidth="1" outlineLevel="1"/>
    <col min="11" max="12" width="7.28515625" style="83" customWidth="1"/>
    <col min="13" max="13" width="14.42578125" style="83" bestFit="1" customWidth="1"/>
    <col min="14" max="14" width="14.42578125" style="83" bestFit="1" customWidth="1" outlineLevel="1"/>
    <col min="15" max="15" width="14.42578125" style="83" bestFit="1" customWidth="1"/>
    <col min="16" max="16" width="15.85546875" style="83" bestFit="1" customWidth="1"/>
    <col min="17" max="17" width="14.42578125" style="83" bestFit="1" customWidth="1"/>
    <col min="18" max="16384" width="11.42578125" style="83"/>
  </cols>
  <sheetData>
    <row r="1" spans="1:17">
      <c r="A1" s="160" t="s">
        <v>723</v>
      </c>
      <c r="B1" s="160"/>
      <c r="C1" s="160"/>
      <c r="D1" s="180"/>
      <c r="E1" s="180"/>
      <c r="F1" s="180"/>
      <c r="G1" s="190"/>
      <c r="H1" s="160"/>
      <c r="I1" s="160"/>
      <c r="J1" s="160"/>
      <c r="K1" s="160"/>
      <c r="L1" s="160"/>
      <c r="M1" s="160"/>
      <c r="N1" s="160"/>
      <c r="O1" s="160"/>
      <c r="P1" s="158"/>
      <c r="Q1" s="158"/>
    </row>
    <row r="2" spans="1:17">
      <c r="A2" s="160" t="s">
        <v>721</v>
      </c>
      <c r="B2" s="160"/>
      <c r="C2" s="160"/>
      <c r="D2" s="180"/>
      <c r="E2" s="180"/>
      <c r="F2" s="180"/>
      <c r="G2" s="190"/>
      <c r="H2" s="160"/>
      <c r="I2" s="160"/>
      <c r="J2" s="160"/>
      <c r="K2" s="160"/>
      <c r="L2" s="160"/>
      <c r="M2" s="160"/>
      <c r="N2" s="160"/>
      <c r="O2" s="160"/>
      <c r="P2" s="158"/>
      <c r="Q2" s="158"/>
    </row>
    <row r="3" spans="1:17">
      <c r="A3" s="160" t="s">
        <v>36</v>
      </c>
      <c r="B3" s="160"/>
      <c r="C3" s="160"/>
      <c r="D3" s="180"/>
      <c r="E3" s="180"/>
      <c r="F3" s="180"/>
      <c r="G3" s="190"/>
      <c r="H3" s="160"/>
      <c r="I3" s="160"/>
      <c r="J3" s="160"/>
      <c r="K3" s="160"/>
      <c r="L3" s="160"/>
      <c r="M3" s="160"/>
      <c r="N3" s="160"/>
      <c r="O3" s="160"/>
      <c r="P3" s="158"/>
      <c r="Q3" s="158"/>
    </row>
    <row r="4" spans="1:17">
      <c r="A4" s="160" t="str">
        <f>+'CUT MN'!A4</f>
        <v>CORRESPONDIENTE AL PERIODO DE ENERO A MAYO DE 2019</v>
      </c>
      <c r="B4" s="160"/>
      <c r="C4" s="160"/>
      <c r="D4" s="180"/>
      <c r="E4" s="180"/>
      <c r="F4" s="180"/>
      <c r="G4" s="190"/>
      <c r="H4" s="160"/>
      <c r="I4" s="160"/>
      <c r="J4" s="160"/>
      <c r="K4" s="160"/>
      <c r="L4" s="160"/>
      <c r="M4" s="160"/>
      <c r="N4" s="160"/>
      <c r="O4" s="160"/>
      <c r="P4" s="158"/>
      <c r="Q4" s="158"/>
    </row>
    <row r="5" spans="1:17" ht="13.5" customHeight="1">
      <c r="A5" s="86" t="str">
        <f>+'CUT MN'!A5</f>
        <v>ACTUALIZADO AL : 6 de Junio de 2019</v>
      </c>
      <c r="B5" s="266"/>
      <c r="C5" s="86"/>
      <c r="D5" s="181"/>
      <c r="E5" s="181"/>
      <c r="F5" s="181"/>
      <c r="G5" s="191"/>
      <c r="H5" s="86"/>
      <c r="I5" s="86"/>
      <c r="J5" s="86"/>
      <c r="K5" s="86"/>
      <c r="L5" s="86"/>
      <c r="M5" s="86"/>
      <c r="N5" s="86"/>
      <c r="O5" s="86"/>
      <c r="P5" s="158"/>
      <c r="Q5" s="158"/>
    </row>
    <row r="6" spans="1:17">
      <c r="A6" s="118"/>
      <c r="B6" s="118"/>
      <c r="C6" s="118"/>
      <c r="D6" s="105"/>
      <c r="E6" s="105"/>
      <c r="F6" s="105"/>
      <c r="G6" s="147"/>
      <c r="H6" s="107"/>
      <c r="I6" s="107"/>
      <c r="J6" s="107"/>
      <c r="K6" s="107"/>
      <c r="L6" s="107"/>
      <c r="M6" s="107"/>
      <c r="N6" s="107"/>
      <c r="P6" s="158"/>
      <c r="Q6" s="158"/>
    </row>
    <row r="7" spans="1:17">
      <c r="A7" s="105"/>
      <c r="B7" s="105"/>
      <c r="C7" s="105"/>
      <c r="D7" s="106"/>
      <c r="E7" s="105"/>
      <c r="F7" s="105"/>
      <c r="G7" s="147"/>
      <c r="H7" s="351" t="s">
        <v>691</v>
      </c>
      <c r="I7" s="351"/>
      <c r="J7" s="351" t="s">
        <v>690</v>
      </c>
      <c r="K7" s="358"/>
      <c r="L7" s="162"/>
      <c r="M7" s="108"/>
      <c r="N7" s="108"/>
      <c r="O7" s="109"/>
      <c r="P7" s="158"/>
      <c r="Q7" s="158"/>
    </row>
    <row r="8" spans="1:17" ht="25.5">
      <c r="A8" s="246" t="s">
        <v>692</v>
      </c>
      <c r="B8" s="246" t="s">
        <v>693</v>
      </c>
      <c r="C8" s="220" t="s">
        <v>703</v>
      </c>
      <c r="D8" s="111" t="s">
        <v>705</v>
      </c>
      <c r="E8" s="110" t="s">
        <v>567</v>
      </c>
      <c r="F8" s="110" t="s">
        <v>568</v>
      </c>
      <c r="G8" s="110" t="s">
        <v>39</v>
      </c>
      <c r="H8" s="246" t="s">
        <v>695</v>
      </c>
      <c r="I8" s="246" t="s">
        <v>696</v>
      </c>
      <c r="J8" s="246" t="s">
        <v>694</v>
      </c>
      <c r="K8" s="246" t="s">
        <v>697</v>
      </c>
      <c r="L8" s="161" t="s">
        <v>722</v>
      </c>
      <c r="M8" s="247" t="s">
        <v>700</v>
      </c>
      <c r="N8" s="245" t="s">
        <v>701</v>
      </c>
      <c r="O8" s="245" t="s">
        <v>709</v>
      </c>
      <c r="P8" s="245" t="s">
        <v>699</v>
      </c>
      <c r="Q8" s="112" t="s">
        <v>702</v>
      </c>
    </row>
    <row r="9" spans="1:17" ht="51">
      <c r="A9" s="89">
        <v>15</v>
      </c>
      <c r="B9" s="89">
        <v>1</v>
      </c>
      <c r="C9" s="90" t="s">
        <v>42</v>
      </c>
      <c r="D9" s="150">
        <v>43494</v>
      </c>
      <c r="E9" s="89">
        <v>357</v>
      </c>
      <c r="F9" s="89" t="s">
        <v>2878</v>
      </c>
      <c r="G9" s="148" t="s">
        <v>2879</v>
      </c>
      <c r="H9" s="208"/>
      <c r="I9" s="208"/>
      <c r="J9" s="208"/>
      <c r="K9" s="208"/>
      <c r="L9" s="208"/>
      <c r="M9" s="182">
        <v>526339.29</v>
      </c>
      <c r="N9" s="182">
        <v>0</v>
      </c>
      <c r="O9" s="182">
        <v>3610687.5294000003</v>
      </c>
      <c r="P9" s="182">
        <v>0</v>
      </c>
      <c r="Q9" s="189">
        <v>3610687.5294000003</v>
      </c>
    </row>
    <row r="10" spans="1:17" ht="51">
      <c r="A10" s="89">
        <v>15</v>
      </c>
      <c r="B10" s="89">
        <v>1</v>
      </c>
      <c r="C10" s="90" t="s">
        <v>42</v>
      </c>
      <c r="D10" s="150">
        <v>43494</v>
      </c>
      <c r="E10" s="89">
        <v>358</v>
      </c>
      <c r="F10" s="89" t="s">
        <v>2878</v>
      </c>
      <c r="G10" s="148" t="s">
        <v>2879</v>
      </c>
      <c r="H10" s="208"/>
      <c r="I10" s="208"/>
      <c r="J10" s="208"/>
      <c r="K10" s="208"/>
      <c r="L10" s="208"/>
      <c r="M10" s="182">
        <v>263169.64</v>
      </c>
      <c r="N10" s="182">
        <v>0</v>
      </c>
      <c r="O10" s="182">
        <v>1805343.7304000002</v>
      </c>
      <c r="P10" s="182">
        <v>0</v>
      </c>
      <c r="Q10" s="189">
        <v>1805343.7304000002</v>
      </c>
    </row>
    <row r="11" spans="1:17" ht="63.75">
      <c r="A11" s="89">
        <v>15</v>
      </c>
      <c r="B11" s="89">
        <v>1</v>
      </c>
      <c r="C11" s="90" t="s">
        <v>42</v>
      </c>
      <c r="D11" s="150">
        <v>43545</v>
      </c>
      <c r="E11" s="89">
        <v>1471</v>
      </c>
      <c r="F11" s="89" t="s">
        <v>2878</v>
      </c>
      <c r="G11" s="148" t="s">
        <v>6116</v>
      </c>
      <c r="H11" s="208"/>
      <c r="I11" s="208"/>
      <c r="J11" s="208"/>
      <c r="K11" s="208"/>
      <c r="L11" s="208"/>
      <c r="M11" s="182">
        <v>394754.46</v>
      </c>
      <c r="N11" s="182">
        <v>0</v>
      </c>
      <c r="O11" s="182">
        <v>2708015.5956000001</v>
      </c>
      <c r="P11" s="182">
        <v>0</v>
      </c>
      <c r="Q11" s="189">
        <v>2708015.5956000001</v>
      </c>
    </row>
    <row r="12" spans="1:17" ht="63.75">
      <c r="A12" s="89">
        <v>15</v>
      </c>
      <c r="B12" s="89">
        <v>1</v>
      </c>
      <c r="C12" s="90" t="s">
        <v>42</v>
      </c>
      <c r="D12" s="150">
        <v>43545</v>
      </c>
      <c r="E12" s="89">
        <v>1473</v>
      </c>
      <c r="F12" s="89" t="s">
        <v>2878</v>
      </c>
      <c r="G12" s="148" t="s">
        <v>6118</v>
      </c>
      <c r="H12" s="208"/>
      <c r="I12" s="208"/>
      <c r="J12" s="208"/>
      <c r="K12" s="208"/>
      <c r="L12" s="208"/>
      <c r="M12" s="182">
        <v>1447433.02</v>
      </c>
      <c r="N12" s="182">
        <v>0</v>
      </c>
      <c r="O12" s="182">
        <v>9929390.5172000006</v>
      </c>
      <c r="P12" s="182">
        <v>0</v>
      </c>
      <c r="Q12" s="189">
        <v>9929390.5172000006</v>
      </c>
    </row>
    <row r="13" spans="1:17" ht="51">
      <c r="A13" s="89">
        <v>15</v>
      </c>
      <c r="B13" s="89">
        <v>1</v>
      </c>
      <c r="C13" s="90" t="s">
        <v>42</v>
      </c>
      <c r="D13" s="150">
        <v>43588</v>
      </c>
      <c r="E13" s="89">
        <v>2229</v>
      </c>
      <c r="F13" s="89" t="s">
        <v>2878</v>
      </c>
      <c r="G13" s="148" t="s">
        <v>11689</v>
      </c>
      <c r="H13" s="208"/>
      <c r="I13" s="208"/>
      <c r="J13" s="208"/>
      <c r="K13" s="208"/>
      <c r="L13" s="208"/>
      <c r="M13" s="182">
        <v>205976.95</v>
      </c>
      <c r="N13" s="182">
        <v>0</v>
      </c>
      <c r="O13" s="182">
        <v>1413001.8770000001</v>
      </c>
      <c r="P13" s="182">
        <v>0</v>
      </c>
      <c r="Q13" s="189">
        <v>1413001.8770000001</v>
      </c>
    </row>
    <row r="14" spans="1:17" ht="51">
      <c r="A14" s="89">
        <v>15</v>
      </c>
      <c r="B14" s="89">
        <v>1</v>
      </c>
      <c r="C14" s="90" t="s">
        <v>42</v>
      </c>
      <c r="D14" s="150">
        <v>43588</v>
      </c>
      <c r="E14" s="89">
        <v>2231</v>
      </c>
      <c r="F14" s="89" t="s">
        <v>2878</v>
      </c>
      <c r="G14" s="148" t="s">
        <v>11689</v>
      </c>
      <c r="H14" s="208"/>
      <c r="I14" s="208"/>
      <c r="J14" s="208"/>
      <c r="K14" s="208"/>
      <c r="L14" s="208"/>
      <c r="M14" s="182">
        <v>566436.61</v>
      </c>
      <c r="N14" s="182">
        <v>0</v>
      </c>
      <c r="O14" s="182">
        <v>3885755.1446000002</v>
      </c>
      <c r="P14" s="182">
        <v>0</v>
      </c>
      <c r="Q14" s="189">
        <v>3885755.1446000002</v>
      </c>
    </row>
    <row r="15" spans="1:17" ht="51">
      <c r="A15" s="89">
        <v>15</v>
      </c>
      <c r="B15" s="89">
        <v>1</v>
      </c>
      <c r="C15" s="90" t="s">
        <v>42</v>
      </c>
      <c r="D15" s="150">
        <v>43588</v>
      </c>
      <c r="E15" s="89">
        <v>2233</v>
      </c>
      <c r="F15" s="89" t="s">
        <v>2878</v>
      </c>
      <c r="G15" s="148" t="s">
        <v>11689</v>
      </c>
      <c r="H15" s="208"/>
      <c r="I15" s="208"/>
      <c r="J15" s="208"/>
      <c r="K15" s="208"/>
      <c r="L15" s="208"/>
      <c r="M15" s="182">
        <v>102988.48</v>
      </c>
      <c r="N15" s="182">
        <v>0</v>
      </c>
      <c r="O15" s="182">
        <v>706500.97279999999</v>
      </c>
      <c r="P15" s="182">
        <v>0</v>
      </c>
      <c r="Q15" s="189">
        <v>706500.97279999999</v>
      </c>
    </row>
    <row r="16" spans="1:17" ht="51">
      <c r="A16" s="89">
        <v>15</v>
      </c>
      <c r="B16" s="89">
        <v>1</v>
      </c>
      <c r="C16" s="90" t="s">
        <v>42</v>
      </c>
      <c r="D16" s="150">
        <v>43588</v>
      </c>
      <c r="E16" s="89">
        <v>2235</v>
      </c>
      <c r="F16" s="89" t="s">
        <v>2878</v>
      </c>
      <c r="G16" s="148" t="s">
        <v>11689</v>
      </c>
      <c r="H16" s="208"/>
      <c r="I16" s="208"/>
      <c r="J16" s="208"/>
      <c r="K16" s="208"/>
      <c r="L16" s="208"/>
      <c r="M16" s="182">
        <v>154482.71</v>
      </c>
      <c r="N16" s="182">
        <v>0</v>
      </c>
      <c r="O16" s="182">
        <v>1059751.3906</v>
      </c>
      <c r="P16" s="182">
        <v>0</v>
      </c>
      <c r="Q16" s="189">
        <v>1059751.3906</v>
      </c>
    </row>
    <row r="17" spans="1:17" ht="51">
      <c r="A17" s="89" t="s">
        <v>556</v>
      </c>
      <c r="B17" s="89">
        <v>2</v>
      </c>
      <c r="C17" s="90" t="s">
        <v>616</v>
      </c>
      <c r="D17" s="150">
        <v>43494</v>
      </c>
      <c r="E17" s="89">
        <v>357</v>
      </c>
      <c r="F17" s="89" t="s">
        <v>642</v>
      </c>
      <c r="G17" s="148" t="s">
        <v>2879</v>
      </c>
      <c r="H17" s="208"/>
      <c r="I17" s="208"/>
      <c r="J17" s="208"/>
      <c r="K17" s="208"/>
      <c r="L17" s="208"/>
      <c r="M17" s="182">
        <v>0</v>
      </c>
      <c r="N17" s="182">
        <v>526339.29</v>
      </c>
      <c r="O17" s="182">
        <v>0</v>
      </c>
      <c r="P17" s="182">
        <v>3610687.5294000003</v>
      </c>
      <c r="Q17" s="189">
        <v>3610687.5294000003</v>
      </c>
    </row>
    <row r="18" spans="1:17" ht="51">
      <c r="A18" s="89" t="s">
        <v>556</v>
      </c>
      <c r="B18" s="89">
        <v>2</v>
      </c>
      <c r="C18" s="90" t="s">
        <v>616</v>
      </c>
      <c r="D18" s="150">
        <v>43494</v>
      </c>
      <c r="E18" s="89">
        <v>358</v>
      </c>
      <c r="F18" s="89" t="s">
        <v>642</v>
      </c>
      <c r="G18" s="148" t="s">
        <v>2879</v>
      </c>
      <c r="H18" s="208"/>
      <c r="I18" s="208"/>
      <c r="J18" s="208"/>
      <c r="K18" s="208"/>
      <c r="L18" s="208"/>
      <c r="M18" s="182">
        <v>0</v>
      </c>
      <c r="N18" s="182">
        <v>263169.64</v>
      </c>
      <c r="O18" s="182">
        <v>0</v>
      </c>
      <c r="P18" s="182">
        <v>1805343.7304000002</v>
      </c>
      <c r="Q18" s="189">
        <v>1805343.7304000002</v>
      </c>
    </row>
    <row r="19" spans="1:17" ht="63.75">
      <c r="A19" s="89" t="s">
        <v>556</v>
      </c>
      <c r="B19" s="89">
        <v>2</v>
      </c>
      <c r="C19" s="90" t="s">
        <v>616</v>
      </c>
      <c r="D19" s="150">
        <v>43545</v>
      </c>
      <c r="E19" s="89">
        <v>1471</v>
      </c>
      <c r="F19" s="89" t="s">
        <v>642</v>
      </c>
      <c r="G19" s="148" t="s">
        <v>6116</v>
      </c>
      <c r="H19" s="208"/>
      <c r="I19" s="208"/>
      <c r="J19" s="208"/>
      <c r="K19" s="208"/>
      <c r="L19" s="208"/>
      <c r="M19" s="182">
        <v>0</v>
      </c>
      <c r="N19" s="182">
        <v>394754.46</v>
      </c>
      <c r="O19" s="182">
        <v>0</v>
      </c>
      <c r="P19" s="182">
        <v>2708015.5956000001</v>
      </c>
      <c r="Q19" s="189">
        <v>2708015.5956000001</v>
      </c>
    </row>
    <row r="20" spans="1:17" ht="63.75">
      <c r="A20" s="89" t="s">
        <v>556</v>
      </c>
      <c r="B20" s="89">
        <v>2</v>
      </c>
      <c r="C20" s="90" t="s">
        <v>616</v>
      </c>
      <c r="D20" s="150">
        <v>43545</v>
      </c>
      <c r="E20" s="89">
        <v>1473</v>
      </c>
      <c r="F20" s="89" t="s">
        <v>642</v>
      </c>
      <c r="G20" s="148" t="s">
        <v>6118</v>
      </c>
      <c r="H20" s="208"/>
      <c r="I20" s="208"/>
      <c r="J20" s="208"/>
      <c r="K20" s="208"/>
      <c r="L20" s="208"/>
      <c r="M20" s="182">
        <v>0</v>
      </c>
      <c r="N20" s="182">
        <v>1447433.02</v>
      </c>
      <c r="O20" s="182">
        <v>0</v>
      </c>
      <c r="P20" s="182">
        <v>9929390.5172000006</v>
      </c>
      <c r="Q20" s="189">
        <v>9929390.5172000006</v>
      </c>
    </row>
    <row r="21" spans="1:17" ht="51">
      <c r="A21" s="89" t="s">
        <v>556</v>
      </c>
      <c r="B21" s="89">
        <v>2</v>
      </c>
      <c r="C21" s="90" t="s">
        <v>616</v>
      </c>
      <c r="D21" s="150">
        <v>43588</v>
      </c>
      <c r="E21" s="89">
        <v>2229</v>
      </c>
      <c r="F21" s="89" t="s">
        <v>642</v>
      </c>
      <c r="G21" s="148" t="s">
        <v>11689</v>
      </c>
      <c r="H21" s="208"/>
      <c r="I21" s="208"/>
      <c r="J21" s="208"/>
      <c r="K21" s="208"/>
      <c r="L21" s="208"/>
      <c r="M21" s="182">
        <v>0</v>
      </c>
      <c r="N21" s="182">
        <v>205976.95</v>
      </c>
      <c r="O21" s="182">
        <v>0</v>
      </c>
      <c r="P21" s="182">
        <v>1413001.8770000001</v>
      </c>
      <c r="Q21" s="189">
        <v>1413001.8770000001</v>
      </c>
    </row>
    <row r="22" spans="1:17" ht="51">
      <c r="A22" s="89" t="s">
        <v>556</v>
      </c>
      <c r="B22" s="89">
        <v>2</v>
      </c>
      <c r="C22" s="90" t="s">
        <v>616</v>
      </c>
      <c r="D22" s="150">
        <v>43588</v>
      </c>
      <c r="E22" s="89">
        <v>2231</v>
      </c>
      <c r="F22" s="89" t="s">
        <v>642</v>
      </c>
      <c r="G22" s="148" t="s">
        <v>11689</v>
      </c>
      <c r="H22" s="208"/>
      <c r="I22" s="208"/>
      <c r="J22" s="208"/>
      <c r="K22" s="208"/>
      <c r="L22" s="208"/>
      <c r="M22" s="182">
        <v>0</v>
      </c>
      <c r="N22" s="182">
        <v>566436.61</v>
      </c>
      <c r="O22" s="182">
        <v>0</v>
      </c>
      <c r="P22" s="182">
        <v>3885755.1446000002</v>
      </c>
      <c r="Q22" s="189">
        <v>3885755.1446000002</v>
      </c>
    </row>
    <row r="23" spans="1:17" ht="51">
      <c r="A23" s="89" t="s">
        <v>556</v>
      </c>
      <c r="B23" s="89">
        <v>2</v>
      </c>
      <c r="C23" s="90" t="s">
        <v>616</v>
      </c>
      <c r="D23" s="150">
        <v>43588</v>
      </c>
      <c r="E23" s="89">
        <v>2233</v>
      </c>
      <c r="F23" s="89" t="s">
        <v>642</v>
      </c>
      <c r="G23" s="148" t="s">
        <v>11689</v>
      </c>
      <c r="H23" s="208"/>
      <c r="I23" s="208"/>
      <c r="J23" s="208"/>
      <c r="K23" s="208"/>
      <c r="L23" s="208"/>
      <c r="M23" s="182">
        <v>0</v>
      </c>
      <c r="N23" s="182">
        <v>102988.48</v>
      </c>
      <c r="O23" s="182">
        <v>0</v>
      </c>
      <c r="P23" s="182">
        <v>706500.97279999999</v>
      </c>
      <c r="Q23" s="189">
        <v>706500.97279999999</v>
      </c>
    </row>
    <row r="24" spans="1:17" ht="51">
      <c r="A24" s="89" t="s">
        <v>556</v>
      </c>
      <c r="B24" s="89">
        <v>2</v>
      </c>
      <c r="C24" s="90" t="s">
        <v>616</v>
      </c>
      <c r="D24" s="150">
        <v>43588</v>
      </c>
      <c r="E24" s="89">
        <v>2235</v>
      </c>
      <c r="F24" s="89" t="s">
        <v>642</v>
      </c>
      <c r="G24" s="148" t="s">
        <v>11689</v>
      </c>
      <c r="H24" s="208"/>
      <c r="I24" s="208"/>
      <c r="J24" s="208"/>
      <c r="K24" s="208"/>
      <c r="L24" s="208"/>
      <c r="M24" s="182">
        <v>0</v>
      </c>
      <c r="N24" s="182">
        <v>154482.71</v>
      </c>
      <c r="O24" s="182">
        <v>0</v>
      </c>
      <c r="P24" s="182">
        <v>1059751.3906</v>
      </c>
      <c r="Q24" s="189">
        <v>1059751.3906</v>
      </c>
    </row>
    <row r="25" spans="1:17" s="126" customFormat="1">
      <c r="A25" s="260"/>
      <c r="B25" s="260"/>
      <c r="C25" s="122"/>
      <c r="D25" s="123"/>
      <c r="E25" s="124"/>
      <c r="F25" s="124"/>
      <c r="G25" s="124"/>
      <c r="H25" s="260"/>
      <c r="I25" s="260"/>
      <c r="J25" s="260"/>
      <c r="K25" s="260"/>
      <c r="L25" s="260"/>
      <c r="M25" s="125"/>
      <c r="N25" s="125"/>
      <c r="O25" s="120"/>
      <c r="P25" s="120"/>
      <c r="Q25" s="121"/>
    </row>
    <row r="26" spans="1:17">
      <c r="A26" s="127"/>
      <c r="B26" s="127"/>
      <c r="C26" s="127"/>
      <c r="D26" s="257"/>
      <c r="E26" s="257"/>
      <c r="F26" s="257"/>
      <c r="G26" s="361" t="s">
        <v>571</v>
      </c>
      <c r="H26" s="361"/>
      <c r="I26" s="361"/>
      <c r="J26" s="361"/>
      <c r="K26" s="362"/>
      <c r="L26" s="159"/>
      <c r="M26" s="117">
        <f>+SUBTOTAL(9,M9:M24)</f>
        <v>3661581.16</v>
      </c>
      <c r="N26" s="117">
        <f>+SUBTOTAL(9,N9:N24)</f>
        <v>3661581.16</v>
      </c>
      <c r="O26" s="117">
        <f>+SUBTOTAL(9,O9:O24)</f>
        <v>25118446.757600002</v>
      </c>
      <c r="P26" s="117">
        <f>+SUBTOTAL(9,P9:P24)</f>
        <v>25118446.757600002</v>
      </c>
      <c r="Q26" s="117">
        <f>+SUBTOTAL(9,Q9:Q24)</f>
        <v>50236893.515199997</v>
      </c>
    </row>
    <row r="27" spans="1:17">
      <c r="A27" s="128"/>
      <c r="B27" s="128"/>
      <c r="C27" s="128"/>
      <c r="D27" s="258"/>
      <c r="E27" s="258"/>
      <c r="F27" s="258"/>
      <c r="G27" s="192"/>
      <c r="H27" s="119"/>
      <c r="I27" s="119"/>
      <c r="J27" s="119"/>
      <c r="K27" s="119"/>
      <c r="L27" s="119"/>
      <c r="M27" s="119"/>
      <c r="N27" s="119"/>
    </row>
    <row r="28" spans="1:17">
      <c r="A28" s="98"/>
      <c r="B28" s="98"/>
      <c r="C28" s="98"/>
      <c r="D28" s="210"/>
      <c r="E28" s="210"/>
      <c r="F28" s="210"/>
    </row>
    <row r="29" spans="1:17">
      <c r="A29" s="98"/>
      <c r="B29" s="98"/>
    </row>
  </sheetData>
  <sheetProtection algorithmName="SHA-512" hashValue="ha/dIU7FOEjvfx1Evl82s2ExIGSuj0UMuQkw57n/2z9RJpcwxV2cTiWVO4MbLDbGqGp080CKgmsjkgJvVM3+PA==" saltValue="fsqr/9Fhh1rdV70LERnn3w==" spinCount="100000" sheet="1" objects="1" scenarios="1" formatCells="0" formatColumns="0" formatRows="0" sort="0" autoFilter="0" pivotTables="0"/>
  <protectedRanges>
    <protectedRange sqref="H9:L24" name="Rango1"/>
  </protectedRanges>
  <autoFilter ref="A8:Q24"/>
  <mergeCells count="3">
    <mergeCell ref="G26:K26"/>
    <mergeCell ref="H7:I7"/>
    <mergeCell ref="J7:K7"/>
  </mergeCells>
  <pageMargins left="0.39370078740157483" right="0.43307086614173229" top="0.74803149606299213" bottom="0.74803149606299213" header="0.31496062992125984" footer="0.31496062992125984"/>
  <pageSetup scale="54"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79"/>
  <sheetViews>
    <sheetView showGridLines="0" view="pageBreakPreview" zoomScale="115" zoomScaleNormal="100" zoomScaleSheetLayoutView="115" workbookViewId="0">
      <pane ySplit="8" topLeftCell="A9" activePane="bottomLeft" state="frozen"/>
      <selection activeCell="G12" sqref="G12:K12"/>
      <selection pane="bottomLeft"/>
    </sheetView>
  </sheetViews>
  <sheetFormatPr baseColWidth="10" defaultRowHeight="12.75"/>
  <cols>
    <col min="1" max="1" width="7" style="137" customWidth="1"/>
    <col min="2" max="2" width="6.140625" style="137" customWidth="1"/>
    <col min="3" max="3" width="60" style="139" customWidth="1"/>
    <col min="4" max="4" width="16.5703125" style="179" bestFit="1" customWidth="1"/>
    <col min="5" max="5" width="15.85546875" style="179" bestFit="1" customWidth="1"/>
    <col min="6" max="6" width="15.42578125" style="179" bestFit="1" customWidth="1"/>
    <col min="7" max="7" width="18.42578125" style="179" bestFit="1" customWidth="1"/>
    <col min="8" max="8" width="18.28515625" style="179" bestFit="1" customWidth="1"/>
    <col min="9" max="16384" width="11.42578125" style="137"/>
  </cols>
  <sheetData>
    <row r="1" spans="1:9" s="129" customFormat="1">
      <c r="A1" s="163" t="s">
        <v>34</v>
      </c>
      <c r="B1" s="160"/>
      <c r="C1" s="160"/>
      <c r="D1" s="172"/>
      <c r="E1" s="172"/>
      <c r="F1" s="172"/>
      <c r="G1" s="172"/>
      <c r="H1" s="172"/>
      <c r="I1" s="170"/>
    </row>
    <row r="2" spans="1:9" s="129" customFormat="1">
      <c r="A2" s="163" t="s">
        <v>35</v>
      </c>
      <c r="B2" s="160"/>
      <c r="C2" s="160"/>
      <c r="D2" s="172"/>
      <c r="E2" s="172"/>
      <c r="F2" s="172"/>
      <c r="G2" s="172"/>
      <c r="H2" s="172"/>
      <c r="I2" s="170"/>
    </row>
    <row r="3" spans="1:9" s="129" customFormat="1">
      <c r="A3" s="160" t="s">
        <v>36</v>
      </c>
      <c r="B3" s="160"/>
      <c r="C3" s="160"/>
      <c r="D3" s="172"/>
      <c r="E3" s="172"/>
      <c r="F3" s="172"/>
      <c r="G3" s="172"/>
      <c r="H3" s="172"/>
      <c r="I3" s="170"/>
    </row>
    <row r="4" spans="1:9" s="129" customFormat="1">
      <c r="A4" s="164" t="str">
        <f>+'CUT MN'!A4</f>
        <v>CORRESPONDIENTE AL PERIODO DE ENERO A MAYO DE 2019</v>
      </c>
      <c r="B4" s="171"/>
      <c r="C4" s="171"/>
      <c r="D4" s="173"/>
      <c r="E4" s="173"/>
      <c r="F4" s="173"/>
      <c r="G4" s="173"/>
      <c r="H4" s="173"/>
      <c r="I4" s="171"/>
    </row>
    <row r="5" spans="1:9" s="129" customFormat="1" ht="12" customHeight="1">
      <c r="A5" s="267" t="str">
        <f>+'CUT MN'!A5</f>
        <v>ACTUALIZADO AL : 6 de Junio de 2019</v>
      </c>
      <c r="B5" s="99"/>
      <c r="C5" s="100"/>
      <c r="D5" s="103"/>
      <c r="E5" s="103"/>
      <c r="F5" s="174"/>
      <c r="G5" s="175"/>
      <c r="H5" s="175"/>
      <c r="I5" s="104"/>
    </row>
    <row r="6" spans="1:9" s="129" customFormat="1">
      <c r="A6" s="130"/>
      <c r="B6" s="131"/>
      <c r="C6" s="132"/>
      <c r="D6" s="176"/>
      <c r="E6" s="176"/>
      <c r="F6" s="176"/>
      <c r="G6" s="176"/>
      <c r="H6" s="183"/>
    </row>
    <row r="7" spans="1:9" s="129" customFormat="1">
      <c r="C7" s="133"/>
      <c r="D7" s="363" t="s">
        <v>646</v>
      </c>
      <c r="E7" s="363"/>
      <c r="F7" s="363"/>
      <c r="G7" s="363"/>
      <c r="H7" s="184"/>
    </row>
    <row r="8" spans="1:9" ht="18.75" customHeight="1">
      <c r="A8" s="134" t="s">
        <v>692</v>
      </c>
      <c r="B8" s="136" t="s">
        <v>693</v>
      </c>
      <c r="C8" s="135" t="s">
        <v>703</v>
      </c>
      <c r="D8" s="177" t="s">
        <v>666</v>
      </c>
      <c r="E8" s="177" t="s">
        <v>667</v>
      </c>
      <c r="F8" s="177" t="s">
        <v>668</v>
      </c>
      <c r="G8" s="177" t="s">
        <v>669</v>
      </c>
      <c r="H8" s="185" t="s">
        <v>704</v>
      </c>
    </row>
    <row r="9" spans="1:9">
      <c r="A9" s="273">
        <v>10</v>
      </c>
      <c r="B9" s="273">
        <v>1</v>
      </c>
      <c r="C9" s="274" t="s">
        <v>8016</v>
      </c>
      <c r="D9" s="138">
        <v>1779.08</v>
      </c>
      <c r="E9" s="138">
        <v>0</v>
      </c>
      <c r="F9" s="138">
        <v>0</v>
      </c>
      <c r="G9" s="138">
        <v>0</v>
      </c>
      <c r="H9" s="178">
        <v>1779.08</v>
      </c>
    </row>
    <row r="10" spans="1:9">
      <c r="A10" s="273">
        <v>15</v>
      </c>
      <c r="B10" s="273">
        <v>2</v>
      </c>
      <c r="C10" s="274" t="s">
        <v>42</v>
      </c>
      <c r="D10" s="138">
        <v>3494074.54</v>
      </c>
      <c r="E10" s="138">
        <v>0</v>
      </c>
      <c r="F10" s="138">
        <v>0</v>
      </c>
      <c r="G10" s="138">
        <v>0</v>
      </c>
      <c r="H10" s="178">
        <v>3494074.54</v>
      </c>
    </row>
    <row r="11" spans="1:9">
      <c r="A11" s="273">
        <v>16</v>
      </c>
      <c r="B11" s="273">
        <v>1</v>
      </c>
      <c r="C11" s="274" t="s">
        <v>43</v>
      </c>
      <c r="D11" s="138">
        <v>0</v>
      </c>
      <c r="E11" s="138">
        <v>0</v>
      </c>
      <c r="F11" s="138">
        <v>9072864.9700000007</v>
      </c>
      <c r="G11" s="138">
        <v>0</v>
      </c>
      <c r="H11" s="178">
        <v>9072864.9700000007</v>
      </c>
    </row>
    <row r="12" spans="1:9">
      <c r="A12" s="273">
        <v>16</v>
      </c>
      <c r="B12" s="273">
        <v>3</v>
      </c>
      <c r="C12" s="274" t="s">
        <v>43</v>
      </c>
      <c r="D12" s="138">
        <v>0</v>
      </c>
      <c r="E12" s="138">
        <v>0</v>
      </c>
      <c r="F12" s="138">
        <v>153705</v>
      </c>
      <c r="G12" s="138">
        <v>0</v>
      </c>
      <c r="H12" s="178">
        <v>153705</v>
      </c>
    </row>
    <row r="13" spans="1:9">
      <c r="A13" s="273">
        <v>16</v>
      </c>
      <c r="B13" s="273">
        <v>10</v>
      </c>
      <c r="C13" s="274" t="s">
        <v>43</v>
      </c>
      <c r="D13" s="138">
        <v>0</v>
      </c>
      <c r="E13" s="138">
        <v>0</v>
      </c>
      <c r="F13" s="138">
        <v>3525</v>
      </c>
      <c r="G13" s="138">
        <v>0</v>
      </c>
      <c r="H13" s="178">
        <v>3525</v>
      </c>
    </row>
    <row r="14" spans="1:9">
      <c r="A14" s="273">
        <v>20</v>
      </c>
      <c r="B14" s="273">
        <v>1</v>
      </c>
      <c r="C14" s="274" t="s">
        <v>44</v>
      </c>
      <c r="D14" s="138">
        <v>12000000</v>
      </c>
      <c r="E14" s="138">
        <v>0</v>
      </c>
      <c r="F14" s="138">
        <v>3471435.7499999995</v>
      </c>
      <c r="G14" s="138">
        <v>0</v>
      </c>
      <c r="H14" s="178">
        <v>15471435.75</v>
      </c>
    </row>
    <row r="15" spans="1:9">
      <c r="A15" s="273">
        <v>20</v>
      </c>
      <c r="B15" s="273">
        <v>2</v>
      </c>
      <c r="C15" s="274" t="s">
        <v>44</v>
      </c>
      <c r="D15" s="138">
        <v>0</v>
      </c>
      <c r="E15" s="138">
        <v>0</v>
      </c>
      <c r="F15" s="138">
        <v>191770</v>
      </c>
      <c r="G15" s="138">
        <v>0</v>
      </c>
      <c r="H15" s="178">
        <v>191770</v>
      </c>
    </row>
    <row r="16" spans="1:9">
      <c r="A16" s="273">
        <v>20</v>
      </c>
      <c r="B16" s="273">
        <v>3</v>
      </c>
      <c r="C16" s="274" t="s">
        <v>44</v>
      </c>
      <c r="D16" s="138">
        <v>0</v>
      </c>
      <c r="E16" s="138">
        <v>0</v>
      </c>
      <c r="F16" s="138">
        <v>568217.99000000011</v>
      </c>
      <c r="G16" s="138">
        <v>0</v>
      </c>
      <c r="H16" s="178">
        <v>568217.99000000011</v>
      </c>
    </row>
    <row r="17" spans="1:8">
      <c r="A17" s="273">
        <v>20</v>
      </c>
      <c r="B17" s="273">
        <v>4</v>
      </c>
      <c r="C17" s="274" t="s">
        <v>44</v>
      </c>
      <c r="D17" s="138">
        <v>0</v>
      </c>
      <c r="E17" s="138">
        <v>0</v>
      </c>
      <c r="F17" s="138">
        <v>1040516.19</v>
      </c>
      <c r="G17" s="138">
        <v>0</v>
      </c>
      <c r="H17" s="178">
        <v>1040516.19</v>
      </c>
    </row>
    <row r="18" spans="1:8">
      <c r="A18" s="273">
        <v>20</v>
      </c>
      <c r="B18" s="273">
        <v>5</v>
      </c>
      <c r="C18" s="274" t="s">
        <v>44</v>
      </c>
      <c r="D18" s="138">
        <v>0</v>
      </c>
      <c r="E18" s="138">
        <v>0</v>
      </c>
      <c r="F18" s="138">
        <v>3249653.33</v>
      </c>
      <c r="G18" s="138">
        <v>0</v>
      </c>
      <c r="H18" s="178">
        <v>3249653.33</v>
      </c>
    </row>
    <row r="19" spans="1:8">
      <c r="A19" s="273">
        <v>41</v>
      </c>
      <c r="B19" s="273">
        <v>3</v>
      </c>
      <c r="C19" s="274" t="s">
        <v>47</v>
      </c>
      <c r="D19" s="138">
        <v>0</v>
      </c>
      <c r="E19" s="138">
        <v>0</v>
      </c>
      <c r="F19" s="138">
        <v>13111.199999999999</v>
      </c>
      <c r="G19" s="138">
        <v>0</v>
      </c>
      <c r="H19" s="178">
        <v>13111.199999999999</v>
      </c>
    </row>
    <row r="20" spans="1:8">
      <c r="A20" s="273">
        <v>41</v>
      </c>
      <c r="B20" s="273">
        <v>4</v>
      </c>
      <c r="C20" s="274" t="s">
        <v>47</v>
      </c>
      <c r="D20" s="138">
        <v>6807990.5599999996</v>
      </c>
      <c r="E20" s="138">
        <v>0</v>
      </c>
      <c r="F20" s="138">
        <v>0</v>
      </c>
      <c r="G20" s="138">
        <v>0</v>
      </c>
      <c r="H20" s="178">
        <v>6807990.5599999996</v>
      </c>
    </row>
    <row r="21" spans="1:8">
      <c r="A21" s="273">
        <v>46</v>
      </c>
      <c r="B21" s="273">
        <v>2</v>
      </c>
      <c r="C21" s="274" t="s">
        <v>48</v>
      </c>
      <c r="D21" s="138">
        <v>9846386.6699999999</v>
      </c>
      <c r="E21" s="138">
        <v>0</v>
      </c>
      <c r="F21" s="138">
        <v>550304.74</v>
      </c>
      <c r="G21" s="138">
        <v>0</v>
      </c>
      <c r="H21" s="178">
        <v>10396691.41</v>
      </c>
    </row>
    <row r="22" spans="1:8">
      <c r="A22" s="273">
        <v>47</v>
      </c>
      <c r="B22" s="273">
        <v>1</v>
      </c>
      <c r="C22" s="274" t="s">
        <v>49</v>
      </c>
      <c r="D22" s="138">
        <v>0</v>
      </c>
      <c r="E22" s="138">
        <v>0</v>
      </c>
      <c r="F22" s="138">
        <v>767236.7</v>
      </c>
      <c r="G22" s="138">
        <v>0</v>
      </c>
      <c r="H22" s="178">
        <v>767236.7</v>
      </c>
    </row>
    <row r="23" spans="1:8">
      <c r="A23" s="273">
        <v>47</v>
      </c>
      <c r="B23" s="273">
        <v>27</v>
      </c>
      <c r="C23" s="274" t="s">
        <v>49</v>
      </c>
      <c r="D23" s="138">
        <v>688926.96</v>
      </c>
      <c r="E23" s="138">
        <v>0</v>
      </c>
      <c r="F23" s="138">
        <v>0</v>
      </c>
      <c r="G23" s="138">
        <v>0</v>
      </c>
      <c r="H23" s="178">
        <v>688926.96</v>
      </c>
    </row>
    <row r="24" spans="1:8">
      <c r="A24" s="273">
        <v>48</v>
      </c>
      <c r="B24" s="273">
        <v>1</v>
      </c>
      <c r="C24" s="274" t="s">
        <v>50</v>
      </c>
      <c r="D24" s="165">
        <v>0</v>
      </c>
      <c r="E24" s="138">
        <v>0</v>
      </c>
      <c r="F24" s="165">
        <v>683766.08</v>
      </c>
      <c r="G24" s="165">
        <v>0</v>
      </c>
      <c r="H24" s="178">
        <v>683766.08</v>
      </c>
    </row>
    <row r="25" spans="1:8">
      <c r="A25" s="273">
        <v>52</v>
      </c>
      <c r="B25" s="273">
        <v>1</v>
      </c>
      <c r="C25" s="274" t="s">
        <v>51</v>
      </c>
      <c r="D25" s="165">
        <v>0</v>
      </c>
      <c r="E25" s="138">
        <v>0</v>
      </c>
      <c r="F25" s="165">
        <v>11499</v>
      </c>
      <c r="G25" s="165">
        <v>0</v>
      </c>
      <c r="H25" s="178">
        <v>11499</v>
      </c>
    </row>
    <row r="26" spans="1:8">
      <c r="A26" s="273">
        <v>66</v>
      </c>
      <c r="B26" s="273">
        <v>2</v>
      </c>
      <c r="C26" s="274" t="s">
        <v>52</v>
      </c>
      <c r="D26" s="165">
        <v>0</v>
      </c>
      <c r="E26" s="138">
        <v>0</v>
      </c>
      <c r="F26" s="165">
        <v>9621.25</v>
      </c>
      <c r="G26" s="165">
        <v>0</v>
      </c>
      <c r="H26" s="178">
        <v>9621.25</v>
      </c>
    </row>
    <row r="27" spans="1:8">
      <c r="A27" s="273">
        <v>70</v>
      </c>
      <c r="B27" s="273">
        <v>1</v>
      </c>
      <c r="C27" s="274" t="s">
        <v>53</v>
      </c>
      <c r="D27" s="165">
        <v>18641</v>
      </c>
      <c r="E27" s="138">
        <v>0</v>
      </c>
      <c r="F27" s="165">
        <v>0</v>
      </c>
      <c r="G27" s="165">
        <v>0</v>
      </c>
      <c r="H27" s="178">
        <v>18641</v>
      </c>
    </row>
    <row r="28" spans="1:8">
      <c r="A28" s="273">
        <v>86</v>
      </c>
      <c r="B28" s="273">
        <v>1</v>
      </c>
      <c r="C28" s="274" t="s">
        <v>56</v>
      </c>
      <c r="D28" s="165">
        <v>1103203.22</v>
      </c>
      <c r="E28" s="138">
        <v>0</v>
      </c>
      <c r="F28" s="165">
        <v>0</v>
      </c>
      <c r="G28" s="165">
        <v>0</v>
      </c>
      <c r="H28" s="178">
        <v>1103203.22</v>
      </c>
    </row>
    <row r="29" spans="1:8">
      <c r="A29" s="273" t="s">
        <v>556</v>
      </c>
      <c r="B29" s="273">
        <v>2</v>
      </c>
      <c r="C29" s="274" t="s">
        <v>616</v>
      </c>
      <c r="D29" s="165">
        <v>256912005.76000008</v>
      </c>
      <c r="E29" s="138">
        <v>0</v>
      </c>
      <c r="F29" s="165">
        <v>0</v>
      </c>
      <c r="G29" s="165">
        <v>0</v>
      </c>
      <c r="H29" s="178">
        <v>256912005.76000008</v>
      </c>
    </row>
    <row r="30" spans="1:8" ht="12" customHeight="1">
      <c r="A30" s="273">
        <v>109</v>
      </c>
      <c r="B30" s="273">
        <v>1</v>
      </c>
      <c r="C30" s="274" t="s">
        <v>643</v>
      </c>
      <c r="D30" s="165">
        <v>0</v>
      </c>
      <c r="E30" s="138">
        <v>0</v>
      </c>
      <c r="F30" s="165">
        <v>0</v>
      </c>
      <c r="G30" s="165">
        <v>274736</v>
      </c>
      <c r="H30" s="178">
        <v>274736</v>
      </c>
    </row>
    <row r="31" spans="1:8">
      <c r="A31" s="273">
        <v>117</v>
      </c>
      <c r="B31" s="273">
        <v>1</v>
      </c>
      <c r="C31" s="274" t="s">
        <v>62</v>
      </c>
      <c r="D31" s="165">
        <v>0</v>
      </c>
      <c r="E31" s="138">
        <v>0</v>
      </c>
      <c r="F31" s="165">
        <v>0</v>
      </c>
      <c r="G31" s="165">
        <v>3337714.3600000003</v>
      </c>
      <c r="H31" s="178">
        <v>3337714.3600000003</v>
      </c>
    </row>
    <row r="32" spans="1:8">
      <c r="A32" s="273">
        <v>129</v>
      </c>
      <c r="B32" s="273">
        <v>1</v>
      </c>
      <c r="C32" s="274" t="s">
        <v>66</v>
      </c>
      <c r="D32" s="165">
        <v>0</v>
      </c>
      <c r="E32" s="138">
        <v>0</v>
      </c>
      <c r="F32" s="165">
        <v>0</v>
      </c>
      <c r="G32" s="165">
        <v>441294.06000000006</v>
      </c>
      <c r="H32" s="178">
        <v>441294.06000000006</v>
      </c>
    </row>
    <row r="33" spans="1:8">
      <c r="A33" s="273">
        <v>130</v>
      </c>
      <c r="B33" s="273">
        <v>1</v>
      </c>
      <c r="C33" s="274" t="s">
        <v>67</v>
      </c>
      <c r="D33" s="165">
        <v>0</v>
      </c>
      <c r="E33" s="138">
        <v>0</v>
      </c>
      <c r="F33" s="165">
        <v>0</v>
      </c>
      <c r="G33" s="165">
        <v>977376.63</v>
      </c>
      <c r="H33" s="178">
        <v>977376.63</v>
      </c>
    </row>
    <row r="34" spans="1:8">
      <c r="A34" s="273">
        <v>132</v>
      </c>
      <c r="B34" s="273">
        <v>2</v>
      </c>
      <c r="C34" s="274" t="s">
        <v>68</v>
      </c>
      <c r="D34" s="165">
        <v>5000000</v>
      </c>
      <c r="E34" s="165">
        <v>0</v>
      </c>
      <c r="F34" s="165">
        <v>0</v>
      </c>
      <c r="G34" s="165">
        <v>0</v>
      </c>
      <c r="H34" s="178">
        <v>5000000</v>
      </c>
    </row>
    <row r="35" spans="1:8">
      <c r="A35" s="273">
        <v>132</v>
      </c>
      <c r="B35" s="273">
        <v>7</v>
      </c>
      <c r="C35" s="274" t="s">
        <v>68</v>
      </c>
      <c r="D35" s="165">
        <v>222</v>
      </c>
      <c r="E35" s="165">
        <v>0</v>
      </c>
      <c r="F35" s="165">
        <v>0</v>
      </c>
      <c r="G35" s="165">
        <v>0</v>
      </c>
      <c r="H35" s="178">
        <v>222</v>
      </c>
    </row>
    <row r="36" spans="1:8">
      <c r="A36" s="273">
        <v>133</v>
      </c>
      <c r="B36" s="273">
        <v>1</v>
      </c>
      <c r="C36" s="274" t="s">
        <v>69</v>
      </c>
      <c r="D36" s="165">
        <v>0</v>
      </c>
      <c r="E36" s="165">
        <v>0</v>
      </c>
      <c r="F36" s="165">
        <v>0</v>
      </c>
      <c r="G36" s="165">
        <v>1109341.3599999996</v>
      </c>
      <c r="H36" s="178">
        <v>1109341.3599999996</v>
      </c>
    </row>
    <row r="37" spans="1:8">
      <c r="A37" s="273">
        <v>134</v>
      </c>
      <c r="B37" s="273">
        <v>1</v>
      </c>
      <c r="C37" s="274" t="s">
        <v>70</v>
      </c>
      <c r="D37" s="165">
        <v>0</v>
      </c>
      <c r="E37" s="165">
        <v>0</v>
      </c>
      <c r="F37" s="165">
        <v>0</v>
      </c>
      <c r="G37" s="165">
        <v>80652448.829999998</v>
      </c>
      <c r="H37" s="178">
        <v>80652448.829999998</v>
      </c>
    </row>
    <row r="38" spans="1:8">
      <c r="A38" s="273">
        <v>149</v>
      </c>
      <c r="B38" s="273">
        <v>1</v>
      </c>
      <c r="C38" s="274" t="s">
        <v>80</v>
      </c>
      <c r="D38" s="165">
        <v>0</v>
      </c>
      <c r="E38" s="165">
        <v>0</v>
      </c>
      <c r="F38" s="165">
        <v>0</v>
      </c>
      <c r="G38" s="165">
        <v>6124.8</v>
      </c>
      <c r="H38" s="178">
        <v>6124.8</v>
      </c>
    </row>
    <row r="39" spans="1:8">
      <c r="A39" s="273">
        <v>163</v>
      </c>
      <c r="B39" s="273">
        <v>1</v>
      </c>
      <c r="C39" s="274" t="s">
        <v>88</v>
      </c>
      <c r="D39" s="165">
        <v>0</v>
      </c>
      <c r="E39" s="165">
        <v>0</v>
      </c>
      <c r="F39" s="165">
        <v>0</v>
      </c>
      <c r="G39" s="165">
        <v>1656421.27</v>
      </c>
      <c r="H39" s="178">
        <v>1656421.27</v>
      </c>
    </row>
    <row r="40" spans="1:8">
      <c r="A40" s="273">
        <v>222</v>
      </c>
      <c r="B40" s="273">
        <v>1</v>
      </c>
      <c r="C40" s="274" t="s">
        <v>103</v>
      </c>
      <c r="D40" s="165">
        <v>245467.01</v>
      </c>
      <c r="E40" s="165">
        <v>0</v>
      </c>
      <c r="F40" s="165">
        <v>0</v>
      </c>
      <c r="G40" s="165">
        <v>935137.48000000021</v>
      </c>
      <c r="H40" s="178">
        <v>1180604.4900000002</v>
      </c>
    </row>
    <row r="41" spans="1:8">
      <c r="A41" s="273">
        <v>223</v>
      </c>
      <c r="B41" s="273">
        <v>1</v>
      </c>
      <c r="C41" s="274" t="s">
        <v>104</v>
      </c>
      <c r="D41" s="165">
        <v>2324405.16</v>
      </c>
      <c r="E41" s="165">
        <v>0</v>
      </c>
      <c r="F41" s="165">
        <v>0</v>
      </c>
      <c r="G41" s="165">
        <v>0</v>
      </c>
      <c r="H41" s="178">
        <v>2324405.16</v>
      </c>
    </row>
    <row r="42" spans="1:8">
      <c r="A42" s="273">
        <v>225</v>
      </c>
      <c r="B42" s="273">
        <v>1</v>
      </c>
      <c r="C42" s="274" t="s">
        <v>106</v>
      </c>
      <c r="D42" s="165">
        <v>718360</v>
      </c>
      <c r="E42" s="165">
        <v>0</v>
      </c>
      <c r="F42" s="165">
        <v>0</v>
      </c>
      <c r="G42" s="165">
        <v>0</v>
      </c>
      <c r="H42" s="178">
        <v>718360</v>
      </c>
    </row>
    <row r="43" spans="1:8">
      <c r="A43" s="273">
        <v>234</v>
      </c>
      <c r="B43" s="273">
        <v>1</v>
      </c>
      <c r="C43" s="274" t="s">
        <v>644</v>
      </c>
      <c r="D43" s="165">
        <v>0</v>
      </c>
      <c r="E43" s="165">
        <v>0</v>
      </c>
      <c r="F43" s="165">
        <v>0</v>
      </c>
      <c r="G43" s="165">
        <v>203187.53</v>
      </c>
      <c r="H43" s="178">
        <v>203187.53</v>
      </c>
    </row>
    <row r="44" spans="1:8">
      <c r="A44" s="273">
        <v>249</v>
      </c>
      <c r="B44" s="273">
        <v>1</v>
      </c>
      <c r="C44" s="274" t="s">
        <v>112</v>
      </c>
      <c r="D44" s="165">
        <v>0</v>
      </c>
      <c r="E44" s="165">
        <v>0</v>
      </c>
      <c r="F44" s="165">
        <v>0</v>
      </c>
      <c r="G44" s="165">
        <v>29694</v>
      </c>
      <c r="H44" s="178">
        <v>29694</v>
      </c>
    </row>
    <row r="45" spans="1:8">
      <c r="A45" s="273">
        <v>253</v>
      </c>
      <c r="B45" s="273">
        <v>1</v>
      </c>
      <c r="C45" s="274" t="s">
        <v>114</v>
      </c>
      <c r="D45" s="165">
        <v>937341.09</v>
      </c>
      <c r="E45" s="165">
        <v>0</v>
      </c>
      <c r="F45" s="165">
        <v>0</v>
      </c>
      <c r="G45" s="165">
        <v>0</v>
      </c>
      <c r="H45" s="178">
        <v>937341.09</v>
      </c>
    </row>
    <row r="46" spans="1:8">
      <c r="A46" s="273">
        <v>265</v>
      </c>
      <c r="B46" s="273">
        <v>2</v>
      </c>
      <c r="C46" s="274" t="s">
        <v>11708</v>
      </c>
      <c r="D46" s="165">
        <v>537091</v>
      </c>
      <c r="E46" s="165">
        <v>0</v>
      </c>
      <c r="F46" s="165">
        <v>0</v>
      </c>
      <c r="G46" s="165">
        <v>0</v>
      </c>
      <c r="H46" s="178">
        <v>537091</v>
      </c>
    </row>
    <row r="47" spans="1:8">
      <c r="A47" s="273">
        <v>266</v>
      </c>
      <c r="B47" s="273">
        <v>2</v>
      </c>
      <c r="C47" s="274" t="s">
        <v>11709</v>
      </c>
      <c r="D47" s="165">
        <v>569706</v>
      </c>
      <c r="E47" s="165">
        <v>0</v>
      </c>
      <c r="F47" s="165">
        <v>0</v>
      </c>
      <c r="G47" s="165">
        <v>0</v>
      </c>
      <c r="H47" s="178">
        <v>569706</v>
      </c>
    </row>
    <row r="48" spans="1:8">
      <c r="A48" s="273">
        <v>269</v>
      </c>
      <c r="B48" s="273">
        <v>2</v>
      </c>
      <c r="C48" s="274" t="s">
        <v>119</v>
      </c>
      <c r="D48" s="165">
        <v>774204</v>
      </c>
      <c r="E48" s="165">
        <v>0</v>
      </c>
      <c r="F48" s="165">
        <v>0</v>
      </c>
      <c r="G48" s="165">
        <v>54591.95</v>
      </c>
      <c r="H48" s="178">
        <v>828795.95</v>
      </c>
    </row>
    <row r="49" spans="1:8">
      <c r="A49" s="273">
        <v>273</v>
      </c>
      <c r="B49" s="273">
        <v>1</v>
      </c>
      <c r="C49" s="274" t="s">
        <v>123</v>
      </c>
      <c r="D49" s="165">
        <v>95370</v>
      </c>
      <c r="E49" s="165">
        <v>0</v>
      </c>
      <c r="F49" s="165">
        <v>0</v>
      </c>
      <c r="G49" s="165">
        <v>0</v>
      </c>
      <c r="H49" s="178">
        <v>95370</v>
      </c>
    </row>
    <row r="50" spans="1:8">
      <c r="A50" s="273">
        <v>283</v>
      </c>
      <c r="B50" s="273">
        <v>1</v>
      </c>
      <c r="C50" s="274" t="s">
        <v>125</v>
      </c>
      <c r="D50" s="165">
        <v>862747.29</v>
      </c>
      <c r="E50" s="165">
        <v>0</v>
      </c>
      <c r="F50" s="165">
        <v>0</v>
      </c>
      <c r="G50" s="165">
        <v>0</v>
      </c>
      <c r="H50" s="178">
        <v>862747.29</v>
      </c>
    </row>
    <row r="51" spans="1:8">
      <c r="A51" s="273">
        <v>287</v>
      </c>
      <c r="B51" s="273">
        <v>10</v>
      </c>
      <c r="C51" s="274" t="s">
        <v>126</v>
      </c>
      <c r="D51" s="165">
        <v>93512.95</v>
      </c>
      <c r="E51" s="165">
        <v>0</v>
      </c>
      <c r="F51" s="165">
        <v>0</v>
      </c>
      <c r="G51" s="165">
        <v>0</v>
      </c>
      <c r="H51" s="178">
        <v>93512.95</v>
      </c>
    </row>
    <row r="52" spans="1:8">
      <c r="A52" s="273">
        <v>291</v>
      </c>
      <c r="B52" s="273">
        <v>1</v>
      </c>
      <c r="C52" s="274" t="s">
        <v>129</v>
      </c>
      <c r="D52" s="165">
        <v>111492894.11999999</v>
      </c>
      <c r="E52" s="165">
        <v>0</v>
      </c>
      <c r="F52" s="165">
        <v>0</v>
      </c>
      <c r="G52" s="165">
        <v>0</v>
      </c>
      <c r="H52" s="178">
        <v>111492894.11999999</v>
      </c>
    </row>
    <row r="53" spans="1:8">
      <c r="A53" s="273">
        <v>292</v>
      </c>
      <c r="B53" s="273">
        <v>1</v>
      </c>
      <c r="C53" s="274" t="s">
        <v>130</v>
      </c>
      <c r="D53" s="165">
        <v>0</v>
      </c>
      <c r="E53" s="165">
        <v>0</v>
      </c>
      <c r="F53" s="165">
        <v>0</v>
      </c>
      <c r="G53" s="165">
        <v>2000</v>
      </c>
      <c r="H53" s="178">
        <v>2000</v>
      </c>
    </row>
    <row r="54" spans="1:8">
      <c r="A54" s="273">
        <v>293</v>
      </c>
      <c r="B54" s="273">
        <v>1</v>
      </c>
      <c r="C54" s="274" t="s">
        <v>131</v>
      </c>
      <c r="D54" s="165">
        <v>0</v>
      </c>
      <c r="E54" s="165">
        <v>0</v>
      </c>
      <c r="F54" s="165">
        <v>0</v>
      </c>
      <c r="G54" s="165">
        <v>10187</v>
      </c>
      <c r="H54" s="178">
        <v>10187</v>
      </c>
    </row>
    <row r="55" spans="1:8">
      <c r="A55" s="273">
        <v>293</v>
      </c>
      <c r="B55" s="273">
        <v>3</v>
      </c>
      <c r="C55" s="274" t="s">
        <v>131</v>
      </c>
      <c r="D55" s="165">
        <v>0</v>
      </c>
      <c r="E55" s="165">
        <v>0</v>
      </c>
      <c r="F55" s="165">
        <v>0</v>
      </c>
      <c r="G55" s="165">
        <v>17051.22</v>
      </c>
      <c r="H55" s="178">
        <v>17051.22</v>
      </c>
    </row>
    <row r="56" spans="1:8">
      <c r="A56" s="273">
        <v>293</v>
      </c>
      <c r="B56" s="273">
        <v>4</v>
      </c>
      <c r="C56" s="274" t="s">
        <v>131</v>
      </c>
      <c r="D56" s="165">
        <v>0</v>
      </c>
      <c r="E56" s="165">
        <v>0</v>
      </c>
      <c r="F56" s="165">
        <v>0</v>
      </c>
      <c r="G56" s="165">
        <v>128399.69999999998</v>
      </c>
      <c r="H56" s="178">
        <v>128399.69999999998</v>
      </c>
    </row>
    <row r="57" spans="1:8">
      <c r="A57" s="273">
        <v>310</v>
      </c>
      <c r="B57" s="273">
        <v>1</v>
      </c>
      <c r="C57" s="274" t="s">
        <v>141</v>
      </c>
      <c r="D57" s="165">
        <v>44269.93</v>
      </c>
      <c r="E57" s="165">
        <v>0</v>
      </c>
      <c r="F57" s="165">
        <v>0</v>
      </c>
      <c r="G57" s="165">
        <v>334223743.44000006</v>
      </c>
      <c r="H57" s="178">
        <v>334268013.37000006</v>
      </c>
    </row>
    <row r="58" spans="1:8">
      <c r="A58" s="273">
        <v>312</v>
      </c>
      <c r="B58" s="273">
        <v>1</v>
      </c>
      <c r="C58" s="274" t="s">
        <v>143</v>
      </c>
      <c r="D58" s="165">
        <v>145869</v>
      </c>
      <c r="E58" s="165">
        <v>0</v>
      </c>
      <c r="F58" s="165">
        <v>0</v>
      </c>
      <c r="G58" s="165">
        <v>26421247.820000004</v>
      </c>
      <c r="H58" s="178">
        <v>26567116.820000004</v>
      </c>
    </row>
    <row r="59" spans="1:8">
      <c r="A59" s="273">
        <v>343</v>
      </c>
      <c r="B59" s="273">
        <v>1</v>
      </c>
      <c r="C59" s="274" t="s">
        <v>149</v>
      </c>
      <c r="D59" s="165">
        <v>1788219</v>
      </c>
      <c r="E59" s="165">
        <v>0</v>
      </c>
      <c r="F59" s="165">
        <v>0</v>
      </c>
      <c r="G59" s="165">
        <v>0</v>
      </c>
      <c r="H59" s="178">
        <v>1788219</v>
      </c>
    </row>
    <row r="60" spans="1:8">
      <c r="A60" s="273">
        <v>347</v>
      </c>
      <c r="B60" s="273">
        <v>1</v>
      </c>
      <c r="C60" s="274" t="s">
        <v>153</v>
      </c>
      <c r="D60" s="165">
        <v>0</v>
      </c>
      <c r="E60" s="165">
        <v>0</v>
      </c>
      <c r="F60" s="165">
        <v>0</v>
      </c>
      <c r="G60" s="165">
        <v>898941.36</v>
      </c>
      <c r="H60" s="178">
        <v>898941.36</v>
      </c>
    </row>
    <row r="61" spans="1:8">
      <c r="A61" s="273">
        <v>522</v>
      </c>
      <c r="B61" s="273">
        <v>1</v>
      </c>
      <c r="C61" s="274" t="s">
        <v>174</v>
      </c>
      <c r="D61" s="165">
        <v>0</v>
      </c>
      <c r="E61" s="165">
        <v>0</v>
      </c>
      <c r="F61" s="165">
        <v>0</v>
      </c>
      <c r="G61" s="165">
        <v>58683</v>
      </c>
      <c r="H61" s="178">
        <v>58683</v>
      </c>
    </row>
    <row r="62" spans="1:8">
      <c r="A62" s="273">
        <v>525</v>
      </c>
      <c r="B62" s="273">
        <v>1</v>
      </c>
      <c r="C62" s="274" t="s">
        <v>175</v>
      </c>
      <c r="D62" s="165">
        <v>0</v>
      </c>
      <c r="E62" s="165">
        <v>0</v>
      </c>
      <c r="F62" s="165">
        <v>0</v>
      </c>
      <c r="G62" s="165">
        <v>18055.46</v>
      </c>
      <c r="H62" s="178">
        <v>18055.46</v>
      </c>
    </row>
    <row r="63" spans="1:8">
      <c r="A63" s="273">
        <v>526</v>
      </c>
      <c r="B63" s="273">
        <v>1</v>
      </c>
      <c r="C63" s="274" t="s">
        <v>8028</v>
      </c>
      <c r="D63" s="165">
        <v>5000</v>
      </c>
      <c r="E63" s="165">
        <v>0</v>
      </c>
      <c r="F63" s="165">
        <v>0</v>
      </c>
      <c r="G63" s="165">
        <v>0</v>
      </c>
      <c r="H63" s="178">
        <v>5000</v>
      </c>
    </row>
    <row r="64" spans="1:8">
      <c r="A64" s="273">
        <v>572</v>
      </c>
      <c r="B64" s="273">
        <v>1</v>
      </c>
      <c r="C64" s="274" t="s">
        <v>177</v>
      </c>
      <c r="D64" s="165">
        <v>11155222.77</v>
      </c>
      <c r="E64" s="165">
        <v>0</v>
      </c>
      <c r="F64" s="165">
        <v>0</v>
      </c>
      <c r="G64" s="165">
        <v>0</v>
      </c>
      <c r="H64" s="178">
        <v>11155222.77</v>
      </c>
    </row>
    <row r="65" spans="1:8">
      <c r="A65" s="273">
        <v>576</v>
      </c>
      <c r="B65" s="273">
        <v>1</v>
      </c>
      <c r="C65" s="274" t="s">
        <v>1367</v>
      </c>
      <c r="D65" s="165">
        <v>0</v>
      </c>
      <c r="E65" s="165">
        <v>0</v>
      </c>
      <c r="F65" s="165">
        <v>0</v>
      </c>
      <c r="G65" s="165">
        <v>34952.999999999993</v>
      </c>
      <c r="H65" s="178">
        <v>34952.999999999993</v>
      </c>
    </row>
    <row r="66" spans="1:8">
      <c r="A66" s="273">
        <v>586</v>
      </c>
      <c r="B66" s="273">
        <v>1</v>
      </c>
      <c r="C66" s="274" t="s">
        <v>184</v>
      </c>
      <c r="D66" s="165">
        <v>0</v>
      </c>
      <c r="E66" s="165">
        <v>0</v>
      </c>
      <c r="F66" s="165">
        <v>0</v>
      </c>
      <c r="G66" s="165">
        <v>851785.62</v>
      </c>
      <c r="H66" s="178">
        <v>851785.62</v>
      </c>
    </row>
    <row r="67" spans="1:8">
      <c r="A67" s="273">
        <v>587</v>
      </c>
      <c r="B67" s="273">
        <v>1</v>
      </c>
      <c r="C67" s="274" t="s">
        <v>730</v>
      </c>
      <c r="D67" s="165">
        <v>12313601.490000002</v>
      </c>
      <c r="E67" s="165">
        <v>0</v>
      </c>
      <c r="F67" s="165">
        <v>0</v>
      </c>
      <c r="G67" s="165">
        <v>0</v>
      </c>
      <c r="H67" s="178">
        <v>12313601.490000002</v>
      </c>
    </row>
    <row r="68" spans="1:8">
      <c r="A68" s="273">
        <v>591</v>
      </c>
      <c r="B68" s="273">
        <v>1</v>
      </c>
      <c r="C68" s="274" t="s">
        <v>731</v>
      </c>
      <c r="D68" s="165">
        <v>644383.55000000005</v>
      </c>
      <c r="E68" s="165">
        <v>0</v>
      </c>
      <c r="F68" s="165">
        <v>0</v>
      </c>
      <c r="G68" s="165">
        <v>20186070.399999999</v>
      </c>
      <c r="H68" s="178">
        <v>20830453.949999999</v>
      </c>
    </row>
    <row r="69" spans="1:8" ht="12" customHeight="1">
      <c r="A69" s="273">
        <v>592</v>
      </c>
      <c r="B69" s="273">
        <v>1</v>
      </c>
      <c r="C69" s="274" t="s">
        <v>645</v>
      </c>
      <c r="D69" s="165">
        <v>1484578.49</v>
      </c>
      <c r="E69" s="165">
        <v>0</v>
      </c>
      <c r="F69" s="165">
        <v>0</v>
      </c>
      <c r="G69" s="165">
        <v>18176662.73</v>
      </c>
      <c r="H69" s="178">
        <v>19661241.219999999</v>
      </c>
    </row>
    <row r="70" spans="1:8" ht="12" customHeight="1">
      <c r="A70" s="273">
        <v>596</v>
      </c>
      <c r="B70" s="273">
        <v>1</v>
      </c>
      <c r="C70" s="274" t="s">
        <v>1369</v>
      </c>
      <c r="D70" s="165">
        <v>10800000</v>
      </c>
      <c r="E70" s="165">
        <v>0</v>
      </c>
      <c r="F70" s="165">
        <v>0</v>
      </c>
      <c r="G70" s="165">
        <v>0</v>
      </c>
      <c r="H70" s="178">
        <v>10800000</v>
      </c>
    </row>
    <row r="71" spans="1:8" ht="12" customHeight="1">
      <c r="A71" s="273">
        <v>598</v>
      </c>
      <c r="B71" s="273">
        <v>1</v>
      </c>
      <c r="C71" s="274" t="s">
        <v>727</v>
      </c>
      <c r="D71" s="165">
        <v>3139335.65</v>
      </c>
      <c r="E71" s="165">
        <v>0</v>
      </c>
      <c r="F71" s="165">
        <v>0</v>
      </c>
      <c r="G71" s="165">
        <v>0</v>
      </c>
      <c r="H71" s="178">
        <v>3139335.65</v>
      </c>
    </row>
    <row r="72" spans="1:8" ht="12" customHeight="1">
      <c r="A72" s="273">
        <v>599</v>
      </c>
      <c r="B72" s="273">
        <v>2</v>
      </c>
      <c r="C72" s="274" t="s">
        <v>1370</v>
      </c>
      <c r="D72" s="165">
        <v>21030739.239999998</v>
      </c>
      <c r="E72" s="165">
        <v>0</v>
      </c>
      <c r="F72" s="165">
        <v>0</v>
      </c>
      <c r="G72" s="165">
        <v>0</v>
      </c>
      <c r="H72" s="178">
        <v>21030739.239999998</v>
      </c>
    </row>
    <row r="73" spans="1:8" ht="12" customHeight="1">
      <c r="A73" s="273">
        <v>660</v>
      </c>
      <c r="B73" s="273">
        <v>1</v>
      </c>
      <c r="C73" s="274" t="s">
        <v>188</v>
      </c>
      <c r="D73" s="165">
        <v>20700000</v>
      </c>
      <c r="E73" s="165">
        <v>0</v>
      </c>
      <c r="F73" s="165">
        <v>0</v>
      </c>
      <c r="G73" s="165">
        <v>106897338.79000001</v>
      </c>
      <c r="H73" s="178">
        <v>127597338.79000001</v>
      </c>
    </row>
    <row r="74" spans="1:8" ht="12" customHeight="1">
      <c r="A74" s="273">
        <v>661</v>
      </c>
      <c r="B74" s="273">
        <v>1</v>
      </c>
      <c r="C74" s="274" t="s">
        <v>189</v>
      </c>
      <c r="D74" s="165">
        <v>0</v>
      </c>
      <c r="E74" s="165">
        <v>0</v>
      </c>
      <c r="F74" s="165">
        <v>0</v>
      </c>
      <c r="G74" s="165">
        <v>10320.6</v>
      </c>
      <c r="H74" s="178">
        <v>10320.6</v>
      </c>
    </row>
    <row r="75" spans="1:8" ht="12" customHeight="1">
      <c r="A75" s="273">
        <v>670</v>
      </c>
      <c r="B75" s="273">
        <v>1</v>
      </c>
      <c r="C75" s="274" t="s">
        <v>190</v>
      </c>
      <c r="D75" s="165">
        <v>1320000</v>
      </c>
      <c r="E75" s="165">
        <v>0</v>
      </c>
      <c r="F75" s="165">
        <v>0</v>
      </c>
      <c r="G75" s="165">
        <v>16181958.5</v>
      </c>
      <c r="H75" s="178">
        <v>17501958.5</v>
      </c>
    </row>
    <row r="76" spans="1:8">
      <c r="A76" s="214"/>
      <c r="B76" s="214"/>
      <c r="C76" s="215"/>
      <c r="D76" s="216"/>
      <c r="E76" s="216"/>
      <c r="F76" s="248"/>
      <c r="G76" s="216"/>
      <c r="H76" s="216"/>
    </row>
    <row r="77" spans="1:8">
      <c r="C77" s="196" t="s">
        <v>571</v>
      </c>
      <c r="D77" s="157">
        <f>+SUBTOTAL(9,D9:D75)</f>
        <v>499095547.53000009</v>
      </c>
      <c r="E77" s="157">
        <f>+SUBTOTAL(9,E9:E75)</f>
        <v>0</v>
      </c>
      <c r="F77" s="157">
        <f>+SUBTOTAL(9,F9:F75)</f>
        <v>19787227.199999996</v>
      </c>
      <c r="G77" s="157">
        <f>+SUBTOTAL(9,G9:G75)</f>
        <v>613795466.91000009</v>
      </c>
      <c r="H77" s="157">
        <f>+SUBTOTAL(9,H9:H75)</f>
        <v>1132678241.6400001</v>
      </c>
    </row>
    <row r="79" spans="1:8" ht="15.75">
      <c r="A79" s="206"/>
    </row>
  </sheetData>
  <sheetProtection formatCells="0" formatColumns="0" formatRows="0" insertColumns="0" insertRows="0" insertHyperlinks="0" sort="0" autoFilter="0" pivotTables="0"/>
  <autoFilter ref="A8:H71"/>
  <mergeCells count="1">
    <mergeCell ref="D7:G7"/>
  </mergeCells>
  <printOptions horizontalCentered="1"/>
  <pageMargins left="0.23622047244094491" right="0.23622047244094491" top="0.74803149606299213" bottom="0.74803149606299213" header="0.31496062992125984" footer="0.31496062992125984"/>
  <pageSetup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FORM. 9</vt:lpstr>
      <vt:lpstr>bd_lista</vt:lpstr>
      <vt:lpstr>CONCEPTOS.</vt:lpstr>
      <vt:lpstr>RESUMEN</vt:lpstr>
      <vt:lpstr>CUT MN</vt:lpstr>
      <vt:lpstr>CUT ME</vt:lpstr>
      <vt:lpstr>TRL MN</vt:lpstr>
      <vt:lpstr>TRL ME</vt:lpstr>
      <vt:lpstr>CDI</vt:lpstr>
      <vt:lpstr>TCR MN</vt:lpstr>
      <vt:lpstr>TCR ME</vt:lpstr>
      <vt:lpstr>CDI!Área_de_impresión</vt:lpstr>
      <vt:lpstr>CONCEPTOS.!Área_de_impresión</vt:lpstr>
      <vt:lpstr>'CUT ME'!Área_de_impresión</vt:lpstr>
      <vt:lpstr>'CUT MN'!Área_de_impresión</vt:lpstr>
      <vt:lpstr>'FORM. 9'!Área_de_impresión</vt:lpstr>
      <vt:lpstr>RESUMEN!Área_de_impresión</vt:lpstr>
      <vt:lpstr>'TCR ME'!Área_de_impresión</vt:lpstr>
      <vt:lpstr>'TCR MN'!Área_de_impresión</vt:lpstr>
      <vt:lpstr>'TRL ME'!Área_de_impresión</vt:lpstr>
      <vt:lpstr>'TRL MN'!Área_de_impresión</vt:lpstr>
      <vt:lpstr>CDI!Títulos_a_imprimir</vt:lpstr>
      <vt:lpstr>'CUT ME'!Títulos_a_imprimir</vt:lpstr>
      <vt:lpstr>'CUT MN'!Títulos_a_imprimir</vt:lpstr>
      <vt:lpstr>RESUMEN!Títulos_a_imprimir</vt:lpstr>
      <vt:lpstr>'TRL ME'!Títulos_a_imprimir</vt:lpstr>
      <vt:lpstr>'TRL MN'!Títulos_a_imprimir</vt:lpstr>
    </vt:vector>
  </TitlesOfParts>
  <Company>MEFP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dc:creator>
  <cp:lastModifiedBy>Rommel D. Cuba Calle</cp:lastModifiedBy>
  <cp:lastPrinted>2019-04-23T21:19:00Z</cp:lastPrinted>
  <dcterms:created xsi:type="dcterms:W3CDTF">2014-07-03T21:21:01Z</dcterms:created>
  <dcterms:modified xsi:type="dcterms:W3CDTF">2019-06-06T22:13:16Z</dcterms:modified>
</cp:coreProperties>
</file>